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david\Documents\sites\bizpep\downloads\"/>
    </mc:Choice>
  </mc:AlternateContent>
  <xr:revisionPtr revIDLastSave="0" documentId="13_ncr:1_{C522680F-4BD1-47CA-A30D-B988D5C495E2}" xr6:coauthVersionLast="47" xr6:coauthVersionMax="47" xr10:uidLastSave="{00000000-0000-0000-0000-000000000000}"/>
  <bookViews>
    <workbookView xWindow="-120" yWindow="-120" windowWidth="20730" windowHeight="11760" xr2:uid="{00000000-000D-0000-FFFF-FFFF00000000}"/>
  </bookViews>
  <sheets>
    <sheet name="Welcome" sheetId="16" r:id="rId1"/>
    <sheet name="Income" sheetId="4" r:id="rId2"/>
    <sheet name="Expense" sheetId="13" r:id="rId3"/>
    <sheet name="Accounts" sheetId="12" r:id="rId4"/>
    <sheet name="Tax" sheetId="10" r:id="rId5"/>
    <sheet name="Income and Expense by Month" sheetId="14" r:id="rId6"/>
    <sheet name="BAS" sheetId="9" r:id="rId7"/>
    <sheet name="scratch" sheetId="17" state="hidden" r:id="rId8"/>
  </sheets>
  <externalReferences>
    <externalReference r:id="rId9"/>
    <externalReference r:id="rId10"/>
  </externalReferences>
  <definedNames>
    <definedName name="buyurl">Welcome!$B$13</definedName>
    <definedName name="copy" localSheetId="7">[2]Welcome!$B$24</definedName>
    <definedName name="copy">Welcome!$B$24</definedName>
    <definedName name="ExpenseAccount" localSheetId="7">[1]Accounts!$F$6:$F$206</definedName>
    <definedName name="ExpenseAccount" localSheetId="0">[1]Accounts!$F$6:$F$206</definedName>
    <definedName name="ExpenseAccount">Accounts!$F$6:$F$206</definedName>
    <definedName name="ExpenseTax" localSheetId="7">[1]Tax!$E$6:$E$206</definedName>
    <definedName name="ExpenseTax" localSheetId="0">[1]Tax!$E$6:$E$206</definedName>
    <definedName name="ExpenseTax">Tax!$E$6:$E$206</definedName>
    <definedName name="IncomeAccount" localSheetId="7">[1]Accounts!$B$6:$B$206</definedName>
    <definedName name="IncomeAccount" localSheetId="0">[1]Accounts!$B$6:$B$206</definedName>
    <definedName name="IncomeAccount">Accounts!$B$6:$B$206</definedName>
    <definedName name="IncomeTax" localSheetId="7">[1]Tax!$B$6:$B$206</definedName>
    <definedName name="IncomeTax" localSheetId="0">[1]Tax!$B$6:$B$206</definedName>
    <definedName name="IncomeTax">Tax!$B$6:$B$206</definedName>
    <definedName name="licCode">Welcome!$C$19</definedName>
    <definedName name="licEmail">Welcome!$C$18</definedName>
    <definedName name="_xlnm.Print_Area" localSheetId="6">BAS!$A$1:$H$78</definedName>
    <definedName name="status">scratch!$C$56</definedName>
    <definedName name="title" localSheetId="7">[2]Welcome!$B$1</definedName>
    <definedName name="title">Welcome!$B$1</definedName>
    <definedName name="validTo">Welcome!$C$20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9" l="1"/>
  <c r="D2" i="14"/>
  <c r="D2" i="10"/>
  <c r="D2" i="12"/>
  <c r="E2" i="13"/>
  <c r="E2" i="4"/>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B54" i="17"/>
  <c r="B53" i="17"/>
  <c r="G59" i="17"/>
  <c r="B59" i="17"/>
  <c r="G58" i="17"/>
  <c r="B58" i="17"/>
  <c r="D46" i="17"/>
  <c r="D45" i="17"/>
  <c r="B45" i="17"/>
  <c r="D44" i="17"/>
  <c r="E43" i="17"/>
  <c r="D43" i="17"/>
  <c r="D42" i="17"/>
  <c r="E42" i="17" s="1"/>
  <c r="B42" i="17"/>
  <c r="B43" i="17" s="1"/>
  <c r="B44" i="17" s="1"/>
  <c r="E44" i="17" s="1"/>
  <c r="F66" i="9"/>
  <c r="B66" i="9"/>
  <c r="G60" i="9"/>
  <c r="G75" i="9" s="1"/>
  <c r="G59" i="9"/>
  <c r="G74" i="9" s="1"/>
  <c r="B58" i="9"/>
  <c r="B73" i="9" s="1"/>
  <c r="G56" i="9"/>
  <c r="G71" i="9" s="1"/>
  <c r="G54" i="9"/>
  <c r="G69" i="9" s="1"/>
  <c r="B52" i="9"/>
  <c r="B67" i="9" s="1"/>
  <c r="F51" i="9"/>
  <c r="B51" i="9"/>
  <c r="E50" i="9"/>
  <c r="D48" i="9"/>
  <c r="D63" i="9" s="1"/>
  <c r="D78" i="9" s="1"/>
  <c r="G45" i="9"/>
  <c r="B45" i="9"/>
  <c r="B60" i="9" s="1"/>
  <c r="B75" i="9" s="1"/>
  <c r="G44" i="9"/>
  <c r="C43" i="9"/>
  <c r="C58" i="9" s="1"/>
  <c r="C73" i="9" s="1"/>
  <c r="B43" i="9"/>
  <c r="B42" i="9"/>
  <c r="B57" i="9" s="1"/>
  <c r="B72" i="9" s="1"/>
  <c r="G41" i="9"/>
  <c r="B41" i="9"/>
  <c r="B56" i="9" s="1"/>
  <c r="B71" i="9" s="1"/>
  <c r="G39" i="9"/>
  <c r="C37" i="9"/>
  <c r="C52" i="9" s="1"/>
  <c r="C67" i="9" s="1"/>
  <c r="B37" i="9"/>
  <c r="F36" i="9"/>
  <c r="B36" i="9"/>
  <c r="E35" i="9"/>
  <c r="D33" i="9"/>
  <c r="G30" i="9"/>
  <c r="F30" i="9"/>
  <c r="F45" i="9" s="1"/>
  <c r="F60" i="9" s="1"/>
  <c r="F75" i="9" s="1"/>
  <c r="C30" i="9"/>
  <c r="C45" i="9" s="1"/>
  <c r="C60" i="9" s="1"/>
  <c r="C75" i="9" s="1"/>
  <c r="B30" i="9"/>
  <c r="G29" i="9"/>
  <c r="F29" i="9"/>
  <c r="F44" i="9" s="1"/>
  <c r="F59" i="9" s="1"/>
  <c r="F74" i="9" s="1"/>
  <c r="G28" i="9"/>
  <c r="G43" i="9" s="1"/>
  <c r="G58" i="9" s="1"/>
  <c r="G73" i="9" s="1"/>
  <c r="C28" i="9"/>
  <c r="B28" i="9"/>
  <c r="G27" i="9"/>
  <c r="G42" i="9" s="1"/>
  <c r="G57" i="9" s="1"/>
  <c r="G72" i="9" s="1"/>
  <c r="C27" i="9"/>
  <c r="C42" i="9" s="1"/>
  <c r="C57" i="9" s="1"/>
  <c r="C72" i="9" s="1"/>
  <c r="B27" i="9"/>
  <c r="G26" i="9"/>
  <c r="F26" i="9"/>
  <c r="F41" i="9" s="1"/>
  <c r="F56" i="9" s="1"/>
  <c r="F71" i="9" s="1"/>
  <c r="C26" i="9"/>
  <c r="C41" i="9" s="1"/>
  <c r="C56" i="9" s="1"/>
  <c r="C71" i="9" s="1"/>
  <c r="B26" i="9"/>
  <c r="G24" i="9"/>
  <c r="C24" i="9"/>
  <c r="C39" i="9" s="1"/>
  <c r="C54" i="9" s="1"/>
  <c r="C69" i="9" s="1"/>
  <c r="G22" i="9"/>
  <c r="G37" i="9" s="1"/>
  <c r="G52" i="9" s="1"/>
  <c r="G67" i="9" s="1"/>
  <c r="C22" i="9"/>
  <c r="B22" i="9"/>
  <c r="F21" i="9"/>
  <c r="B21" i="9"/>
  <c r="E20" i="9"/>
  <c r="F6" i="9"/>
  <c r="B6" i="9"/>
  <c r="E5" i="9"/>
  <c r="B5" i="9"/>
  <c r="B65" i="9" s="1"/>
  <c r="B7" i="14"/>
  <c r="B6" i="14"/>
  <c r="C5" i="14"/>
  <c r="E7" i="10"/>
  <c r="B7" i="10"/>
  <c r="E6" i="10"/>
  <c r="B6" i="10"/>
  <c r="F5" i="10"/>
  <c r="E5" i="10"/>
  <c r="G5" i="12" s="1"/>
  <c r="H206" i="12"/>
  <c r="D206" i="12"/>
  <c r="H205" i="12"/>
  <c r="D205" i="12"/>
  <c r="H204" i="12"/>
  <c r="D204" i="12"/>
  <c r="H203" i="12"/>
  <c r="D203" i="12"/>
  <c r="H202" i="12"/>
  <c r="D202" i="12"/>
  <c r="H201" i="12"/>
  <c r="D201" i="12"/>
  <c r="H200" i="12"/>
  <c r="D200" i="12"/>
  <c r="H199" i="12"/>
  <c r="D199" i="12"/>
  <c r="H198" i="12"/>
  <c r="D198" i="12"/>
  <c r="H197" i="12"/>
  <c r="D197" i="12"/>
  <c r="H196" i="12"/>
  <c r="D196" i="12"/>
  <c r="H195" i="12"/>
  <c r="D195" i="12"/>
  <c r="H194" i="12"/>
  <c r="D194" i="12"/>
  <c r="H193" i="12"/>
  <c r="D193" i="12"/>
  <c r="H192" i="12"/>
  <c r="D192" i="12"/>
  <c r="H191" i="12"/>
  <c r="D191" i="12"/>
  <c r="H190" i="12"/>
  <c r="D190" i="12"/>
  <c r="H189" i="12"/>
  <c r="D189" i="12"/>
  <c r="H188" i="12"/>
  <c r="D188" i="12"/>
  <c r="H187" i="12"/>
  <c r="D187" i="12"/>
  <c r="H186" i="12"/>
  <c r="D186" i="12"/>
  <c r="H185" i="12"/>
  <c r="D185" i="12"/>
  <c r="H184" i="12"/>
  <c r="D184" i="12"/>
  <c r="H183" i="12"/>
  <c r="D183" i="12"/>
  <c r="H182" i="12"/>
  <c r="D182" i="12"/>
  <c r="H181" i="12"/>
  <c r="D181" i="12"/>
  <c r="H180" i="12"/>
  <c r="D180" i="12"/>
  <c r="H179" i="12"/>
  <c r="D179" i="12"/>
  <c r="H178" i="12"/>
  <c r="D178" i="12"/>
  <c r="H177" i="12"/>
  <c r="D177" i="12"/>
  <c r="H176" i="12"/>
  <c r="D176" i="12"/>
  <c r="H175" i="12"/>
  <c r="D175" i="12"/>
  <c r="H174" i="12"/>
  <c r="D174" i="12"/>
  <c r="H173" i="12"/>
  <c r="D173" i="12"/>
  <c r="H172" i="12"/>
  <c r="D172" i="12"/>
  <c r="H171" i="12"/>
  <c r="D171" i="12"/>
  <c r="H170" i="12"/>
  <c r="D170" i="12"/>
  <c r="H169" i="12"/>
  <c r="D169" i="12"/>
  <c r="H168" i="12"/>
  <c r="D168" i="12"/>
  <c r="H167" i="12"/>
  <c r="D167" i="12"/>
  <c r="H166" i="12"/>
  <c r="D166" i="12"/>
  <c r="H165" i="12"/>
  <c r="D165" i="12"/>
  <c r="H164" i="12"/>
  <c r="D164" i="12"/>
  <c r="H163" i="12"/>
  <c r="D163" i="12"/>
  <c r="H162" i="12"/>
  <c r="D162" i="12"/>
  <c r="H161" i="12"/>
  <c r="D161" i="12"/>
  <c r="H160" i="12"/>
  <c r="D160" i="12"/>
  <c r="H159" i="12"/>
  <c r="D159" i="12"/>
  <c r="H158" i="12"/>
  <c r="D158" i="12"/>
  <c r="H157" i="12"/>
  <c r="D157" i="12"/>
  <c r="H156" i="12"/>
  <c r="D156" i="12"/>
  <c r="H155" i="12"/>
  <c r="D155" i="12"/>
  <c r="H154" i="12"/>
  <c r="D154" i="12"/>
  <c r="H153" i="12"/>
  <c r="D153" i="12"/>
  <c r="H152" i="12"/>
  <c r="D152" i="12"/>
  <c r="H151" i="12"/>
  <c r="D151" i="12"/>
  <c r="H150" i="12"/>
  <c r="D150" i="12"/>
  <c r="H149" i="12"/>
  <c r="D149" i="12"/>
  <c r="H148" i="12"/>
  <c r="D148" i="12"/>
  <c r="H147" i="12"/>
  <c r="D147" i="12"/>
  <c r="H146" i="12"/>
  <c r="D146" i="12"/>
  <c r="H145" i="12"/>
  <c r="D145" i="12"/>
  <c r="H144" i="12"/>
  <c r="D144" i="12"/>
  <c r="H143" i="12"/>
  <c r="D143" i="12"/>
  <c r="H142" i="12"/>
  <c r="D142" i="12"/>
  <c r="H141" i="12"/>
  <c r="D141" i="12"/>
  <c r="H140" i="12"/>
  <c r="D140" i="12"/>
  <c r="H139" i="12"/>
  <c r="D139" i="12"/>
  <c r="H138" i="12"/>
  <c r="D138" i="12"/>
  <c r="H137" i="12"/>
  <c r="D137" i="12"/>
  <c r="H136" i="12"/>
  <c r="D136" i="12"/>
  <c r="H135" i="12"/>
  <c r="D135" i="12"/>
  <c r="H134" i="12"/>
  <c r="D134" i="12"/>
  <c r="H133" i="12"/>
  <c r="D133" i="12"/>
  <c r="H132" i="12"/>
  <c r="D132" i="12"/>
  <c r="H131" i="12"/>
  <c r="D131" i="12"/>
  <c r="H130" i="12"/>
  <c r="D130" i="12"/>
  <c r="H129" i="12"/>
  <c r="D129" i="12"/>
  <c r="H128" i="12"/>
  <c r="D128" i="12"/>
  <c r="H127" i="12"/>
  <c r="D127" i="12"/>
  <c r="H126" i="12"/>
  <c r="D126" i="12"/>
  <c r="H125" i="12"/>
  <c r="D125" i="12"/>
  <c r="H124" i="12"/>
  <c r="D124" i="12"/>
  <c r="H123" i="12"/>
  <c r="D123" i="12"/>
  <c r="H122" i="12"/>
  <c r="D122" i="12"/>
  <c r="H121" i="12"/>
  <c r="D121" i="12"/>
  <c r="H120" i="12"/>
  <c r="D120" i="12"/>
  <c r="H119" i="12"/>
  <c r="D119" i="12"/>
  <c r="H118" i="12"/>
  <c r="D118" i="12"/>
  <c r="H117" i="12"/>
  <c r="D117" i="12"/>
  <c r="H116" i="12"/>
  <c r="D116" i="12"/>
  <c r="H115" i="12"/>
  <c r="D115" i="12"/>
  <c r="H114" i="12"/>
  <c r="D114" i="12"/>
  <c r="H113" i="12"/>
  <c r="D113" i="12"/>
  <c r="H112" i="12"/>
  <c r="D112" i="12"/>
  <c r="H111" i="12"/>
  <c r="D111" i="12"/>
  <c r="H110" i="12"/>
  <c r="D110" i="12"/>
  <c r="H109" i="12"/>
  <c r="D109" i="12"/>
  <c r="H108" i="12"/>
  <c r="D108" i="12"/>
  <c r="H107" i="12"/>
  <c r="D107" i="12"/>
  <c r="H106" i="12"/>
  <c r="D106" i="12"/>
  <c r="H105" i="12"/>
  <c r="D105" i="12"/>
  <c r="H104" i="12"/>
  <c r="D104" i="12"/>
  <c r="H103" i="12"/>
  <c r="D103" i="12"/>
  <c r="H102" i="12"/>
  <c r="D102" i="12"/>
  <c r="H101" i="12"/>
  <c r="D101" i="12"/>
  <c r="H100" i="12"/>
  <c r="D100" i="12"/>
  <c r="H99" i="12"/>
  <c r="D99" i="12"/>
  <c r="H98" i="12"/>
  <c r="D98" i="12"/>
  <c r="H97" i="12"/>
  <c r="D97" i="12"/>
  <c r="H96" i="12"/>
  <c r="D96" i="12"/>
  <c r="H95" i="12"/>
  <c r="D95" i="12"/>
  <c r="H94" i="12"/>
  <c r="D94" i="12"/>
  <c r="H93" i="12"/>
  <c r="D93" i="12"/>
  <c r="H92" i="12"/>
  <c r="D92" i="12"/>
  <c r="H91" i="12"/>
  <c r="D91" i="12"/>
  <c r="H90" i="12"/>
  <c r="D90" i="12"/>
  <c r="H89" i="12"/>
  <c r="D89" i="12"/>
  <c r="H88" i="12"/>
  <c r="D88" i="12"/>
  <c r="H87" i="12"/>
  <c r="D87" i="12"/>
  <c r="H86" i="12"/>
  <c r="D86" i="12"/>
  <c r="H85" i="12"/>
  <c r="D85" i="12"/>
  <c r="H84" i="12"/>
  <c r="D84" i="12"/>
  <c r="H83" i="12"/>
  <c r="D83" i="12"/>
  <c r="H82" i="12"/>
  <c r="D82" i="12"/>
  <c r="H81" i="12"/>
  <c r="D81" i="12"/>
  <c r="H80" i="12"/>
  <c r="D80" i="12"/>
  <c r="H79" i="12"/>
  <c r="D79" i="12"/>
  <c r="H78" i="12"/>
  <c r="D78" i="12"/>
  <c r="H77" i="12"/>
  <c r="D77" i="12"/>
  <c r="H76" i="12"/>
  <c r="D76" i="12"/>
  <c r="H75" i="12"/>
  <c r="D75" i="12"/>
  <c r="H74" i="12"/>
  <c r="D74" i="12"/>
  <c r="H73" i="12"/>
  <c r="D73" i="12"/>
  <c r="H72" i="12"/>
  <c r="D72" i="12"/>
  <c r="H71" i="12"/>
  <c r="D71" i="12"/>
  <c r="H70" i="12"/>
  <c r="D70" i="12"/>
  <c r="H69" i="12"/>
  <c r="D69" i="12"/>
  <c r="H68" i="12"/>
  <c r="D68" i="12"/>
  <c r="H67" i="12"/>
  <c r="D67" i="12"/>
  <c r="H66" i="12"/>
  <c r="D66" i="12"/>
  <c r="H65" i="12"/>
  <c r="D65" i="12"/>
  <c r="H64" i="12"/>
  <c r="D64" i="12"/>
  <c r="H63" i="12"/>
  <c r="D63" i="12"/>
  <c r="H62" i="12"/>
  <c r="D62" i="12"/>
  <c r="H61" i="12"/>
  <c r="D61" i="12"/>
  <c r="H60" i="12"/>
  <c r="D60" i="12"/>
  <c r="H59" i="12"/>
  <c r="D59" i="12"/>
  <c r="H58" i="12"/>
  <c r="D58" i="12"/>
  <c r="H57" i="12"/>
  <c r="D57" i="12"/>
  <c r="H56" i="12"/>
  <c r="D56" i="12"/>
  <c r="H55" i="12"/>
  <c r="D55" i="12"/>
  <c r="H54" i="12"/>
  <c r="D54" i="12"/>
  <c r="H53" i="12"/>
  <c r="D53" i="12"/>
  <c r="H52" i="12"/>
  <c r="D52" i="12"/>
  <c r="H51" i="12"/>
  <c r="D51" i="12"/>
  <c r="H50" i="12"/>
  <c r="D50" i="12"/>
  <c r="H49" i="12"/>
  <c r="D49" i="12"/>
  <c r="H48" i="12"/>
  <c r="D48" i="12"/>
  <c r="H47" i="12"/>
  <c r="D47" i="12"/>
  <c r="H46" i="12"/>
  <c r="D46" i="12"/>
  <c r="H45" i="12"/>
  <c r="D45" i="12"/>
  <c r="H44" i="12"/>
  <c r="D44" i="12"/>
  <c r="H43" i="12"/>
  <c r="D43" i="12"/>
  <c r="H42" i="12"/>
  <c r="D42" i="12"/>
  <c r="H41" i="12"/>
  <c r="D41" i="12"/>
  <c r="H40" i="12"/>
  <c r="D40" i="12"/>
  <c r="H39" i="12"/>
  <c r="D39" i="12"/>
  <c r="H38" i="12"/>
  <c r="D38" i="12"/>
  <c r="H37" i="12"/>
  <c r="D37" i="12"/>
  <c r="H36" i="12"/>
  <c r="D36" i="12"/>
  <c r="H35" i="12"/>
  <c r="D35" i="12"/>
  <c r="H34" i="12"/>
  <c r="D34" i="12"/>
  <c r="H33" i="12"/>
  <c r="D33" i="12"/>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CU181" i="13" s="1"/>
  <c r="D7" i="12"/>
  <c r="H6" i="12"/>
  <c r="CU189" i="13" s="1"/>
  <c r="D6" i="12"/>
  <c r="H5" i="12"/>
  <c r="F5" i="12"/>
  <c r="D5" i="12"/>
  <c r="C5" i="12"/>
  <c r="F4" i="12"/>
  <c r="B4" i="12"/>
  <c r="CT207" i="13"/>
  <c r="CN207" i="13"/>
  <c r="CL207" i="13"/>
  <c r="CK207" i="13"/>
  <c r="CJ207" i="13"/>
  <c r="CF207" i="13"/>
  <c r="CE207" i="13"/>
  <c r="CD207" i="13"/>
  <c r="BZ207" i="13"/>
  <c r="BY207" i="13"/>
  <c r="BX207" i="13"/>
  <c r="BP207" i="13"/>
  <c r="BN207" i="13"/>
  <c r="BM207" i="13"/>
  <c r="BL207" i="13"/>
  <c r="BH207" i="13"/>
  <c r="BG207" i="13"/>
  <c r="BF207" i="13"/>
  <c r="BB207" i="13"/>
  <c r="BA207" i="13"/>
  <c r="AZ207" i="13"/>
  <c r="AR207" i="13"/>
  <c r="AP207" i="13"/>
  <c r="AO207" i="13"/>
  <c r="AN207" i="13"/>
  <c r="AJ207" i="13"/>
  <c r="AI207" i="13"/>
  <c r="AH207" i="13"/>
  <c r="AD207" i="13"/>
  <c r="AC207" i="13"/>
  <c r="AB207" i="13"/>
  <c r="T207" i="13"/>
  <c r="R207" i="13"/>
  <c r="Q207" i="13"/>
  <c r="P207" i="13"/>
  <c r="L207" i="13"/>
  <c r="K207" i="13"/>
  <c r="J207" i="13"/>
  <c r="F207" i="13"/>
  <c r="E207" i="13"/>
  <c r="D207" i="13"/>
  <c r="CT206" i="13"/>
  <c r="CN206" i="13"/>
  <c r="CL206" i="13"/>
  <c r="CK206" i="13"/>
  <c r="CJ206" i="13"/>
  <c r="CF206" i="13"/>
  <c r="CE206" i="13"/>
  <c r="CD206" i="13"/>
  <c r="BZ206" i="13"/>
  <c r="BY206" i="13"/>
  <c r="BX206" i="13"/>
  <c r="BP206" i="13"/>
  <c r="BN206" i="13"/>
  <c r="BM206" i="13"/>
  <c r="BL206" i="13"/>
  <c r="BH206" i="13"/>
  <c r="BG206" i="13"/>
  <c r="BF206" i="13"/>
  <c r="BB206" i="13"/>
  <c r="BA206" i="13"/>
  <c r="AZ206" i="13"/>
  <c r="AR206" i="13"/>
  <c r="AP206" i="13"/>
  <c r="AO206" i="13"/>
  <c r="AN206" i="13"/>
  <c r="AJ206" i="13"/>
  <c r="AI206" i="13"/>
  <c r="AH206" i="13"/>
  <c r="AD206" i="13"/>
  <c r="AC206" i="13"/>
  <c r="AB206" i="13"/>
  <c r="T206" i="13"/>
  <c r="R206" i="13"/>
  <c r="Q206" i="13"/>
  <c r="P206" i="13"/>
  <c r="L206" i="13"/>
  <c r="K206" i="13"/>
  <c r="J206" i="13"/>
  <c r="F206" i="13"/>
  <c r="E206" i="13"/>
  <c r="D206" i="13"/>
  <c r="CT205" i="13"/>
  <c r="CN205" i="13"/>
  <c r="CL205" i="13"/>
  <c r="CK205" i="13"/>
  <c r="CJ205" i="13"/>
  <c r="CF205" i="13"/>
  <c r="CE205" i="13"/>
  <c r="CD205" i="13"/>
  <c r="BZ205" i="13"/>
  <c r="BY205" i="13"/>
  <c r="BX205" i="13"/>
  <c r="BP205" i="13"/>
  <c r="BN205" i="13"/>
  <c r="BM205" i="13"/>
  <c r="BL205" i="13"/>
  <c r="BH205" i="13"/>
  <c r="BG205" i="13"/>
  <c r="BF205" i="13"/>
  <c r="BB205" i="13"/>
  <c r="BA205" i="13"/>
  <c r="AZ205" i="13"/>
  <c r="AR205" i="13"/>
  <c r="AP205" i="13"/>
  <c r="AO205" i="13"/>
  <c r="AN205" i="13"/>
  <c r="AJ205" i="13"/>
  <c r="AI205" i="13"/>
  <c r="AH205" i="13"/>
  <c r="AD205" i="13"/>
  <c r="AC205" i="13"/>
  <c r="AB205" i="13"/>
  <c r="T205" i="13"/>
  <c r="R205" i="13"/>
  <c r="Q205" i="13"/>
  <c r="P205" i="13"/>
  <c r="L205" i="13"/>
  <c r="K205" i="13"/>
  <c r="J205" i="13"/>
  <c r="F205" i="13"/>
  <c r="E205" i="13"/>
  <c r="D205" i="13"/>
  <c r="CT204" i="13"/>
  <c r="CN204" i="13"/>
  <c r="CL204" i="13"/>
  <c r="CK204" i="13"/>
  <c r="CJ204" i="13"/>
  <c r="CF204" i="13"/>
  <c r="CE204" i="13"/>
  <c r="CD204" i="13"/>
  <c r="BZ204" i="13"/>
  <c r="BY204" i="13"/>
  <c r="BX204" i="13"/>
  <c r="BP204" i="13"/>
  <c r="BN204" i="13"/>
  <c r="BM204" i="13"/>
  <c r="BL204" i="13"/>
  <c r="BH204" i="13"/>
  <c r="BG204" i="13"/>
  <c r="BF204" i="13"/>
  <c r="BB204" i="13"/>
  <c r="BA204" i="13"/>
  <c r="AZ204" i="13"/>
  <c r="AR204" i="13"/>
  <c r="AP204" i="13"/>
  <c r="AO204" i="13"/>
  <c r="AN204" i="13"/>
  <c r="AJ204" i="13"/>
  <c r="AI204" i="13"/>
  <c r="AH204" i="13"/>
  <c r="AD204" i="13"/>
  <c r="AC204" i="13"/>
  <c r="AB204" i="13"/>
  <c r="T204" i="13"/>
  <c r="R204" i="13"/>
  <c r="Q204" i="13"/>
  <c r="P204" i="13"/>
  <c r="L204" i="13"/>
  <c r="K204" i="13"/>
  <c r="J204" i="13"/>
  <c r="F204" i="13"/>
  <c r="E204" i="13"/>
  <c r="D204" i="13"/>
  <c r="CT203" i="13"/>
  <c r="CN203" i="13"/>
  <c r="CL203" i="13"/>
  <c r="CK203" i="13"/>
  <c r="CJ203" i="13"/>
  <c r="CF203" i="13"/>
  <c r="CE203" i="13"/>
  <c r="CD203" i="13"/>
  <c r="BZ203" i="13"/>
  <c r="BY203" i="13"/>
  <c r="BX203" i="13"/>
  <c r="BP203" i="13"/>
  <c r="BN203" i="13"/>
  <c r="BM203" i="13"/>
  <c r="BL203" i="13"/>
  <c r="BH203" i="13"/>
  <c r="BG203" i="13"/>
  <c r="BF203" i="13"/>
  <c r="BB203" i="13"/>
  <c r="BA203" i="13"/>
  <c r="AZ203" i="13"/>
  <c r="AR203" i="13"/>
  <c r="AP203" i="13"/>
  <c r="AO203" i="13"/>
  <c r="AN203" i="13"/>
  <c r="AJ203" i="13"/>
  <c r="AI203" i="13"/>
  <c r="AH203" i="13"/>
  <c r="AD203" i="13"/>
  <c r="AC203" i="13"/>
  <c r="AB203" i="13"/>
  <c r="T203" i="13"/>
  <c r="R203" i="13"/>
  <c r="Q203" i="13"/>
  <c r="P203" i="13"/>
  <c r="L203" i="13"/>
  <c r="K203" i="13"/>
  <c r="J203" i="13"/>
  <c r="F203" i="13"/>
  <c r="E203" i="13"/>
  <c r="D203" i="13"/>
  <c r="CT202" i="13"/>
  <c r="CN202" i="13"/>
  <c r="CL202" i="13"/>
  <c r="CK202" i="13"/>
  <c r="CJ202" i="13"/>
  <c r="CF202" i="13"/>
  <c r="CE202" i="13"/>
  <c r="CD202" i="13"/>
  <c r="BZ202" i="13"/>
  <c r="BY202" i="13"/>
  <c r="BX202" i="13"/>
  <c r="BP202" i="13"/>
  <c r="BN202" i="13"/>
  <c r="BM202" i="13"/>
  <c r="BL202" i="13"/>
  <c r="BH202" i="13"/>
  <c r="BG202" i="13"/>
  <c r="BF202" i="13"/>
  <c r="BB202" i="13"/>
  <c r="BA202" i="13"/>
  <c r="AZ202" i="13"/>
  <c r="AR202" i="13"/>
  <c r="AP202" i="13"/>
  <c r="AO202" i="13"/>
  <c r="AN202" i="13"/>
  <c r="AJ202" i="13"/>
  <c r="AI202" i="13"/>
  <c r="AH202" i="13"/>
  <c r="AD202" i="13"/>
  <c r="AC202" i="13"/>
  <c r="AB202" i="13"/>
  <c r="T202" i="13"/>
  <c r="R202" i="13"/>
  <c r="Q202" i="13"/>
  <c r="P202" i="13"/>
  <c r="L202" i="13"/>
  <c r="K202" i="13"/>
  <c r="J202" i="13"/>
  <c r="F202" i="13"/>
  <c r="E202" i="13"/>
  <c r="D202" i="13"/>
  <c r="CT201" i="13"/>
  <c r="CN201" i="13"/>
  <c r="CL201" i="13"/>
  <c r="CK201" i="13"/>
  <c r="CJ201" i="13"/>
  <c r="CF201" i="13"/>
  <c r="CE201" i="13"/>
  <c r="CD201" i="13"/>
  <c r="BZ201" i="13"/>
  <c r="BY201" i="13"/>
  <c r="BX201" i="13"/>
  <c r="BP201" i="13"/>
  <c r="BN201" i="13"/>
  <c r="BM201" i="13"/>
  <c r="BL201" i="13"/>
  <c r="BH201" i="13"/>
  <c r="BG201" i="13"/>
  <c r="BF201" i="13"/>
  <c r="BB201" i="13"/>
  <c r="BA201" i="13"/>
  <c r="AZ201" i="13"/>
  <c r="AR201" i="13"/>
  <c r="AP201" i="13"/>
  <c r="AO201" i="13"/>
  <c r="AN201" i="13"/>
  <c r="AJ201" i="13"/>
  <c r="AI201" i="13"/>
  <c r="AH201" i="13"/>
  <c r="AD201" i="13"/>
  <c r="AC201" i="13"/>
  <c r="AB201" i="13"/>
  <c r="T201" i="13"/>
  <c r="R201" i="13"/>
  <c r="Q201" i="13"/>
  <c r="P201" i="13"/>
  <c r="L201" i="13"/>
  <c r="K201" i="13"/>
  <c r="J201" i="13"/>
  <c r="F201" i="13"/>
  <c r="E201" i="13"/>
  <c r="D201" i="13"/>
  <c r="CT200" i="13"/>
  <c r="CN200" i="13"/>
  <c r="CL200" i="13"/>
  <c r="CK200" i="13"/>
  <c r="CJ200" i="13"/>
  <c r="CF200" i="13"/>
  <c r="CE200" i="13"/>
  <c r="CD200" i="13"/>
  <c r="BZ200" i="13"/>
  <c r="BY200" i="13"/>
  <c r="BX200" i="13"/>
  <c r="BP200" i="13"/>
  <c r="BN200" i="13"/>
  <c r="BM200" i="13"/>
  <c r="BL200" i="13"/>
  <c r="BH200" i="13"/>
  <c r="BG200" i="13"/>
  <c r="BF200" i="13"/>
  <c r="BB200" i="13"/>
  <c r="BA200" i="13"/>
  <c r="AZ200" i="13"/>
  <c r="AR200" i="13"/>
  <c r="AP200" i="13"/>
  <c r="AO200" i="13"/>
  <c r="AN200" i="13"/>
  <c r="AJ200" i="13"/>
  <c r="AI200" i="13"/>
  <c r="AH200" i="13"/>
  <c r="AD200" i="13"/>
  <c r="AC200" i="13"/>
  <c r="AB200" i="13"/>
  <c r="T200" i="13"/>
  <c r="R200" i="13"/>
  <c r="Q200" i="13"/>
  <c r="P200" i="13"/>
  <c r="L200" i="13"/>
  <c r="K200" i="13"/>
  <c r="J200" i="13"/>
  <c r="F200" i="13"/>
  <c r="E200" i="13"/>
  <c r="D200" i="13"/>
  <c r="CT199" i="13"/>
  <c r="CN199" i="13"/>
  <c r="CL199" i="13"/>
  <c r="CK199" i="13"/>
  <c r="CJ199" i="13"/>
  <c r="CF199" i="13"/>
  <c r="CE199" i="13"/>
  <c r="CD199" i="13"/>
  <c r="BZ199" i="13"/>
  <c r="BY199" i="13"/>
  <c r="BX199" i="13"/>
  <c r="BP199" i="13"/>
  <c r="BN199" i="13"/>
  <c r="BM199" i="13"/>
  <c r="BL199" i="13"/>
  <c r="BH199" i="13"/>
  <c r="BG199" i="13"/>
  <c r="BF199" i="13"/>
  <c r="BB199" i="13"/>
  <c r="BA199" i="13"/>
  <c r="AZ199" i="13"/>
  <c r="AR199" i="13"/>
  <c r="AP199" i="13"/>
  <c r="AO199" i="13"/>
  <c r="AN199" i="13"/>
  <c r="AJ199" i="13"/>
  <c r="AI199" i="13"/>
  <c r="AH199" i="13"/>
  <c r="AD199" i="13"/>
  <c r="AC199" i="13"/>
  <c r="AB199" i="13"/>
  <c r="T199" i="13"/>
  <c r="R199" i="13"/>
  <c r="Q199" i="13"/>
  <c r="P199" i="13"/>
  <c r="L199" i="13"/>
  <c r="K199" i="13"/>
  <c r="J199" i="13"/>
  <c r="F199" i="13"/>
  <c r="E199" i="13"/>
  <c r="D199" i="13"/>
  <c r="CT198" i="13"/>
  <c r="CN198" i="13"/>
  <c r="CL198" i="13"/>
  <c r="CK198" i="13"/>
  <c r="CJ198" i="13"/>
  <c r="CF198" i="13"/>
  <c r="CE198" i="13"/>
  <c r="CD198" i="13"/>
  <c r="BZ198" i="13"/>
  <c r="BY198" i="13"/>
  <c r="BX198" i="13"/>
  <c r="BP198" i="13"/>
  <c r="BN198" i="13"/>
  <c r="BM198" i="13"/>
  <c r="BL198" i="13"/>
  <c r="BH198" i="13"/>
  <c r="BG198" i="13"/>
  <c r="BF198" i="13"/>
  <c r="BB198" i="13"/>
  <c r="BA198" i="13"/>
  <c r="AZ198" i="13"/>
  <c r="AR198" i="13"/>
  <c r="AP198" i="13"/>
  <c r="AO198" i="13"/>
  <c r="AN198" i="13"/>
  <c r="AJ198" i="13"/>
  <c r="AI198" i="13"/>
  <c r="AH198" i="13"/>
  <c r="AD198" i="13"/>
  <c r="AC198" i="13"/>
  <c r="AB198" i="13"/>
  <c r="T198" i="13"/>
  <c r="R198" i="13"/>
  <c r="Q198" i="13"/>
  <c r="P198" i="13"/>
  <c r="L198" i="13"/>
  <c r="K198" i="13"/>
  <c r="J198" i="13"/>
  <c r="F198" i="13"/>
  <c r="E198" i="13"/>
  <c r="D198" i="13"/>
  <c r="CT197" i="13"/>
  <c r="CN197" i="13"/>
  <c r="CL197" i="13"/>
  <c r="CK197" i="13"/>
  <c r="CJ197" i="13"/>
  <c r="CF197" i="13"/>
  <c r="CE197" i="13"/>
  <c r="CD197" i="13"/>
  <c r="BZ197" i="13"/>
  <c r="BY197" i="13"/>
  <c r="BX197" i="13"/>
  <c r="BP197" i="13"/>
  <c r="BN197" i="13"/>
  <c r="BM197" i="13"/>
  <c r="BL197" i="13"/>
  <c r="BH197" i="13"/>
  <c r="BG197" i="13"/>
  <c r="BF197" i="13"/>
  <c r="BB197" i="13"/>
  <c r="BA197" i="13"/>
  <c r="AZ197" i="13"/>
  <c r="AR197" i="13"/>
  <c r="AP197" i="13"/>
  <c r="AO197" i="13"/>
  <c r="AN197" i="13"/>
  <c r="AJ197" i="13"/>
  <c r="AI197" i="13"/>
  <c r="AH197" i="13"/>
  <c r="AD197" i="13"/>
  <c r="AC197" i="13"/>
  <c r="AB197" i="13"/>
  <c r="T197" i="13"/>
  <c r="R197" i="13"/>
  <c r="Q197" i="13"/>
  <c r="P197" i="13"/>
  <c r="L197" i="13"/>
  <c r="K197" i="13"/>
  <c r="J197" i="13"/>
  <c r="F197" i="13"/>
  <c r="E197" i="13"/>
  <c r="D197" i="13"/>
  <c r="CT196" i="13"/>
  <c r="CN196" i="13"/>
  <c r="CL196" i="13"/>
  <c r="CK196" i="13"/>
  <c r="CJ196" i="13"/>
  <c r="CF196" i="13"/>
  <c r="CE196" i="13"/>
  <c r="CD196" i="13"/>
  <c r="BZ196" i="13"/>
  <c r="BY196" i="13"/>
  <c r="BX196" i="13"/>
  <c r="BP196" i="13"/>
  <c r="BN196" i="13"/>
  <c r="BM196" i="13"/>
  <c r="BL196" i="13"/>
  <c r="BH196" i="13"/>
  <c r="BG196" i="13"/>
  <c r="BF196" i="13"/>
  <c r="BB196" i="13"/>
  <c r="BA196" i="13"/>
  <c r="AZ196" i="13"/>
  <c r="AR196" i="13"/>
  <c r="AP196" i="13"/>
  <c r="AO196" i="13"/>
  <c r="AN196" i="13"/>
  <c r="AJ196" i="13"/>
  <c r="AI196" i="13"/>
  <c r="AH196" i="13"/>
  <c r="AD196" i="13"/>
  <c r="AC196" i="13"/>
  <c r="AB196" i="13"/>
  <c r="T196" i="13"/>
  <c r="R196" i="13"/>
  <c r="Q196" i="13"/>
  <c r="P196" i="13"/>
  <c r="L196" i="13"/>
  <c r="K196" i="13"/>
  <c r="J196" i="13"/>
  <c r="F196" i="13"/>
  <c r="E196" i="13"/>
  <c r="D196" i="13"/>
  <c r="CT195" i="13"/>
  <c r="CN195" i="13"/>
  <c r="CL195" i="13"/>
  <c r="CK195" i="13"/>
  <c r="CJ195" i="13"/>
  <c r="CF195" i="13"/>
  <c r="CE195" i="13"/>
  <c r="CD195" i="13"/>
  <c r="BZ195" i="13"/>
  <c r="BY195" i="13"/>
  <c r="BX195" i="13"/>
  <c r="BP195" i="13"/>
  <c r="BN195" i="13"/>
  <c r="BM195" i="13"/>
  <c r="BL195" i="13"/>
  <c r="BH195" i="13"/>
  <c r="BG195" i="13"/>
  <c r="BF195" i="13"/>
  <c r="BB195" i="13"/>
  <c r="BA195" i="13"/>
  <c r="AZ195" i="13"/>
  <c r="AR195" i="13"/>
  <c r="AP195" i="13"/>
  <c r="AO195" i="13"/>
  <c r="AN195" i="13"/>
  <c r="AJ195" i="13"/>
  <c r="AI195" i="13"/>
  <c r="AH195" i="13"/>
  <c r="AD195" i="13"/>
  <c r="AC195" i="13"/>
  <c r="AB195" i="13"/>
  <c r="T195" i="13"/>
  <c r="R195" i="13"/>
  <c r="Q195" i="13"/>
  <c r="P195" i="13"/>
  <c r="L195" i="13"/>
  <c r="K195" i="13"/>
  <c r="J195" i="13"/>
  <c r="F195" i="13"/>
  <c r="E195" i="13"/>
  <c r="D195" i="13"/>
  <c r="CT194" i="13"/>
  <c r="CN194" i="13"/>
  <c r="CL194" i="13"/>
  <c r="CK194" i="13"/>
  <c r="CJ194" i="13"/>
  <c r="CF194" i="13"/>
  <c r="CE194" i="13"/>
  <c r="CD194" i="13"/>
  <c r="BZ194" i="13"/>
  <c r="BY194" i="13"/>
  <c r="BX194" i="13"/>
  <c r="BP194" i="13"/>
  <c r="BN194" i="13"/>
  <c r="BM194" i="13"/>
  <c r="BL194" i="13"/>
  <c r="BH194" i="13"/>
  <c r="BG194" i="13"/>
  <c r="BF194" i="13"/>
  <c r="BB194" i="13"/>
  <c r="BA194" i="13"/>
  <c r="AZ194" i="13"/>
  <c r="AR194" i="13"/>
  <c r="AP194" i="13"/>
  <c r="AO194" i="13"/>
  <c r="AN194" i="13"/>
  <c r="AJ194" i="13"/>
  <c r="AI194" i="13"/>
  <c r="AH194" i="13"/>
  <c r="AD194" i="13"/>
  <c r="AC194" i="13"/>
  <c r="AB194" i="13"/>
  <c r="T194" i="13"/>
  <c r="R194" i="13"/>
  <c r="Q194" i="13"/>
  <c r="P194" i="13"/>
  <c r="L194" i="13"/>
  <c r="K194" i="13"/>
  <c r="J194" i="13"/>
  <c r="F194" i="13"/>
  <c r="E194" i="13"/>
  <c r="D194" i="13"/>
  <c r="CT193" i="13"/>
  <c r="CN193" i="13"/>
  <c r="CL193" i="13"/>
  <c r="CK193" i="13"/>
  <c r="CJ193" i="13"/>
  <c r="CF193" i="13"/>
  <c r="CE193" i="13"/>
  <c r="CD193" i="13"/>
  <c r="BZ193" i="13"/>
  <c r="BY193" i="13"/>
  <c r="BX193" i="13"/>
  <c r="BP193" i="13"/>
  <c r="BN193" i="13"/>
  <c r="BM193" i="13"/>
  <c r="BL193" i="13"/>
  <c r="BH193" i="13"/>
  <c r="BG193" i="13"/>
  <c r="BF193" i="13"/>
  <c r="BB193" i="13"/>
  <c r="BA193" i="13"/>
  <c r="AZ193" i="13"/>
  <c r="AR193" i="13"/>
  <c r="AP193" i="13"/>
  <c r="AO193" i="13"/>
  <c r="AN193" i="13"/>
  <c r="AJ193" i="13"/>
  <c r="AI193" i="13"/>
  <c r="AH193" i="13"/>
  <c r="AD193" i="13"/>
  <c r="AC193" i="13"/>
  <c r="AB193" i="13"/>
  <c r="T193" i="13"/>
  <c r="R193" i="13"/>
  <c r="Q193" i="13"/>
  <c r="P193" i="13"/>
  <c r="L193" i="13"/>
  <c r="K193" i="13"/>
  <c r="J193" i="13"/>
  <c r="F193" i="13"/>
  <c r="E193" i="13"/>
  <c r="D193" i="13"/>
  <c r="CT192" i="13"/>
  <c r="CN192" i="13"/>
  <c r="CL192" i="13"/>
  <c r="CK192" i="13"/>
  <c r="CJ192" i="13"/>
  <c r="CF192" i="13"/>
  <c r="CE192" i="13"/>
  <c r="CD192" i="13"/>
  <c r="BZ192" i="13"/>
  <c r="BY192" i="13"/>
  <c r="BX192" i="13"/>
  <c r="BP192" i="13"/>
  <c r="BN192" i="13"/>
  <c r="BM192" i="13"/>
  <c r="BL192" i="13"/>
  <c r="BH192" i="13"/>
  <c r="BG192" i="13"/>
  <c r="BF192" i="13"/>
  <c r="BB192" i="13"/>
  <c r="BA192" i="13"/>
  <c r="AZ192" i="13"/>
  <c r="AR192" i="13"/>
  <c r="AP192" i="13"/>
  <c r="AO192" i="13"/>
  <c r="AN192" i="13"/>
  <c r="AJ192" i="13"/>
  <c r="AI192" i="13"/>
  <c r="AH192" i="13"/>
  <c r="AD192" i="13"/>
  <c r="AC192" i="13"/>
  <c r="AB192" i="13"/>
  <c r="T192" i="13"/>
  <c r="R192" i="13"/>
  <c r="Q192" i="13"/>
  <c r="P192" i="13"/>
  <c r="L192" i="13"/>
  <c r="K192" i="13"/>
  <c r="J192" i="13"/>
  <c r="F192" i="13"/>
  <c r="E192" i="13"/>
  <c r="D192" i="13"/>
  <c r="CT191" i="13"/>
  <c r="CN191" i="13"/>
  <c r="CL191" i="13"/>
  <c r="CK191" i="13"/>
  <c r="CJ191" i="13"/>
  <c r="CF191" i="13"/>
  <c r="CE191" i="13"/>
  <c r="CD191" i="13"/>
  <c r="BZ191" i="13"/>
  <c r="BY191" i="13"/>
  <c r="BX191" i="13"/>
  <c r="BP191" i="13"/>
  <c r="BN191" i="13"/>
  <c r="BM191" i="13"/>
  <c r="BL191" i="13"/>
  <c r="BH191" i="13"/>
  <c r="BG191" i="13"/>
  <c r="BF191" i="13"/>
  <c r="BB191" i="13"/>
  <c r="BA191" i="13"/>
  <c r="AZ191" i="13"/>
  <c r="AR191" i="13"/>
  <c r="AP191" i="13"/>
  <c r="AO191" i="13"/>
  <c r="AN191" i="13"/>
  <c r="AJ191" i="13"/>
  <c r="AI191" i="13"/>
  <c r="AH191" i="13"/>
  <c r="AD191" i="13"/>
  <c r="AC191" i="13"/>
  <c r="AB191" i="13"/>
  <c r="T191" i="13"/>
  <c r="R191" i="13"/>
  <c r="Q191" i="13"/>
  <c r="P191" i="13"/>
  <c r="L191" i="13"/>
  <c r="K191" i="13"/>
  <c r="J191" i="13"/>
  <c r="F191" i="13"/>
  <c r="E191" i="13"/>
  <c r="D191" i="13"/>
  <c r="CT190" i="13"/>
  <c r="CN190" i="13"/>
  <c r="CL190" i="13"/>
  <c r="CK190" i="13"/>
  <c r="CJ190" i="13"/>
  <c r="CF190" i="13"/>
  <c r="CE190" i="13"/>
  <c r="CD190" i="13"/>
  <c r="BZ190" i="13"/>
  <c r="BY190" i="13"/>
  <c r="BX190" i="13"/>
  <c r="BP190" i="13"/>
  <c r="BN190" i="13"/>
  <c r="BM190" i="13"/>
  <c r="BL190" i="13"/>
  <c r="BH190" i="13"/>
  <c r="BG190" i="13"/>
  <c r="BF190" i="13"/>
  <c r="BB190" i="13"/>
  <c r="BA190" i="13"/>
  <c r="AZ190" i="13"/>
  <c r="AR190" i="13"/>
  <c r="AP190" i="13"/>
  <c r="AO190" i="13"/>
  <c r="AN190" i="13"/>
  <c r="AJ190" i="13"/>
  <c r="AI190" i="13"/>
  <c r="AH190" i="13"/>
  <c r="AD190" i="13"/>
  <c r="AC190" i="13"/>
  <c r="AB190" i="13"/>
  <c r="T190" i="13"/>
  <c r="R190" i="13"/>
  <c r="Q190" i="13"/>
  <c r="P190" i="13"/>
  <c r="L190" i="13"/>
  <c r="K190" i="13"/>
  <c r="J190" i="13"/>
  <c r="F190" i="13"/>
  <c r="E190" i="13"/>
  <c r="D190" i="13"/>
  <c r="CT189" i="13"/>
  <c r="CN189" i="13"/>
  <c r="CL189" i="13"/>
  <c r="CK189" i="13"/>
  <c r="CJ189" i="13"/>
  <c r="CF189" i="13"/>
  <c r="CE189" i="13"/>
  <c r="CD189" i="13"/>
  <c r="BZ189" i="13"/>
  <c r="BY189" i="13"/>
  <c r="BX189" i="13"/>
  <c r="BP189" i="13"/>
  <c r="BN189" i="13"/>
  <c r="BM189" i="13"/>
  <c r="BL189" i="13"/>
  <c r="BH189" i="13"/>
  <c r="BG189" i="13"/>
  <c r="BF189" i="13"/>
  <c r="BB189" i="13"/>
  <c r="BA189" i="13"/>
  <c r="AZ189" i="13"/>
  <c r="AR189" i="13"/>
  <c r="AP189" i="13"/>
  <c r="AO189" i="13"/>
  <c r="AN189" i="13"/>
  <c r="AJ189" i="13"/>
  <c r="AI189" i="13"/>
  <c r="AH189" i="13"/>
  <c r="AD189" i="13"/>
  <c r="AC189" i="13"/>
  <c r="AB189" i="13"/>
  <c r="T189" i="13"/>
  <c r="R189" i="13"/>
  <c r="Q189" i="13"/>
  <c r="P189" i="13"/>
  <c r="L189" i="13"/>
  <c r="K189" i="13"/>
  <c r="J189" i="13"/>
  <c r="F189" i="13"/>
  <c r="E189" i="13"/>
  <c r="D189" i="13"/>
  <c r="CT188" i="13"/>
  <c r="CN188" i="13"/>
  <c r="CO188" i="13" s="1"/>
  <c r="CL188" i="13"/>
  <c r="CK188" i="13"/>
  <c r="CJ188" i="13"/>
  <c r="CF188" i="13"/>
  <c r="CE188" i="13"/>
  <c r="CD188" i="13"/>
  <c r="BZ188" i="13"/>
  <c r="BY188" i="13"/>
  <c r="BX188" i="13"/>
  <c r="BP188" i="13"/>
  <c r="BN188" i="13"/>
  <c r="BM188" i="13"/>
  <c r="BL188" i="13"/>
  <c r="BH188" i="13"/>
  <c r="BG188" i="13"/>
  <c r="BF188" i="13"/>
  <c r="BB188" i="13"/>
  <c r="BA188" i="13"/>
  <c r="AZ188" i="13"/>
  <c r="AR188" i="13"/>
  <c r="AS188" i="13" s="1"/>
  <c r="AP188" i="13"/>
  <c r="AO188" i="13"/>
  <c r="AN188" i="13"/>
  <c r="AJ188" i="13"/>
  <c r="AI188" i="13"/>
  <c r="AH188" i="13"/>
  <c r="AD188" i="13"/>
  <c r="AC188" i="13"/>
  <c r="AB188" i="13"/>
  <c r="T188" i="13"/>
  <c r="R188" i="13"/>
  <c r="Q188" i="13"/>
  <c r="P188" i="13"/>
  <c r="L188" i="13"/>
  <c r="K188" i="13"/>
  <c r="J188" i="13"/>
  <c r="F188" i="13"/>
  <c r="E188" i="13"/>
  <c r="D188" i="13"/>
  <c r="CU187" i="13"/>
  <c r="CT187" i="13"/>
  <c r="CN187" i="13"/>
  <c r="CL187" i="13"/>
  <c r="CK187" i="13"/>
  <c r="CJ187" i="13"/>
  <c r="CF187" i="13"/>
  <c r="CE187" i="13"/>
  <c r="CD187" i="13"/>
  <c r="BZ187" i="13"/>
  <c r="BY187" i="13"/>
  <c r="BX187" i="13"/>
  <c r="BP187" i="13"/>
  <c r="BQ187" i="13" s="1"/>
  <c r="BN187" i="13"/>
  <c r="BM187" i="13"/>
  <c r="BL187" i="13"/>
  <c r="BH187" i="13"/>
  <c r="BG187" i="13"/>
  <c r="BF187" i="13"/>
  <c r="BB187" i="13"/>
  <c r="BA187" i="13"/>
  <c r="AZ187" i="13"/>
  <c r="AR187" i="13"/>
  <c r="AP187" i="13"/>
  <c r="AO187" i="13"/>
  <c r="AN187" i="13"/>
  <c r="AJ187" i="13"/>
  <c r="AI187" i="13"/>
  <c r="AH187" i="13"/>
  <c r="AD187" i="13"/>
  <c r="AC187" i="13"/>
  <c r="AB187" i="13"/>
  <c r="T187" i="13"/>
  <c r="U187" i="13" s="1"/>
  <c r="R187" i="13"/>
  <c r="Q187" i="13"/>
  <c r="P187" i="13"/>
  <c r="L187" i="13"/>
  <c r="K187" i="13"/>
  <c r="J187" i="13"/>
  <c r="F187" i="13"/>
  <c r="E187" i="13"/>
  <c r="D187" i="13"/>
  <c r="CT186" i="13"/>
  <c r="CN186" i="13"/>
  <c r="CL186" i="13"/>
  <c r="CK186" i="13"/>
  <c r="CJ186" i="13"/>
  <c r="CF186" i="13"/>
  <c r="CE186" i="13"/>
  <c r="CD186" i="13"/>
  <c r="BZ186" i="13"/>
  <c r="BY186" i="13"/>
  <c r="BX186" i="13"/>
  <c r="BP186" i="13"/>
  <c r="BN186" i="13"/>
  <c r="BM186" i="13"/>
  <c r="BL186" i="13"/>
  <c r="BH186" i="13"/>
  <c r="BG186" i="13"/>
  <c r="BF186" i="13"/>
  <c r="BB186" i="13"/>
  <c r="BA186" i="13"/>
  <c r="AZ186" i="13"/>
  <c r="AR186" i="13"/>
  <c r="AP186" i="13"/>
  <c r="AO186" i="13"/>
  <c r="AN186" i="13"/>
  <c r="AJ186" i="13"/>
  <c r="AI186" i="13"/>
  <c r="AH186" i="13"/>
  <c r="AD186" i="13"/>
  <c r="AC186" i="13"/>
  <c r="AB186" i="13"/>
  <c r="T186" i="13"/>
  <c r="R186" i="13"/>
  <c r="Q186" i="13"/>
  <c r="P186" i="13"/>
  <c r="L186" i="13"/>
  <c r="K186" i="13"/>
  <c r="J186" i="13"/>
  <c r="F186" i="13"/>
  <c r="E186" i="13"/>
  <c r="D186" i="13"/>
  <c r="CT185" i="13"/>
  <c r="CU185" i="13" s="1"/>
  <c r="CN185" i="13"/>
  <c r="CL185" i="13"/>
  <c r="CK185" i="13"/>
  <c r="CJ185" i="13"/>
  <c r="CF185" i="13"/>
  <c r="CE185" i="13"/>
  <c r="CD185" i="13"/>
  <c r="BZ185" i="13"/>
  <c r="BY185" i="13"/>
  <c r="BX185" i="13"/>
  <c r="BP185" i="13"/>
  <c r="BN185" i="13"/>
  <c r="BM185" i="13"/>
  <c r="BL185" i="13"/>
  <c r="BH185" i="13"/>
  <c r="BG185" i="13"/>
  <c r="BF185" i="13"/>
  <c r="BB185" i="13"/>
  <c r="BA185" i="13"/>
  <c r="AZ185" i="13"/>
  <c r="AR185" i="13"/>
  <c r="AP185" i="13"/>
  <c r="AO185" i="13"/>
  <c r="AN185" i="13"/>
  <c r="AJ185" i="13"/>
  <c r="AI185" i="13"/>
  <c r="AH185" i="13"/>
  <c r="AD185" i="13"/>
  <c r="AC185" i="13"/>
  <c r="AB185" i="13"/>
  <c r="T185" i="13"/>
  <c r="R185" i="13"/>
  <c r="Q185" i="13"/>
  <c r="P185" i="13"/>
  <c r="L185" i="13"/>
  <c r="K185" i="13"/>
  <c r="J185" i="13"/>
  <c r="F185" i="13"/>
  <c r="E185" i="13"/>
  <c r="D185" i="13"/>
  <c r="CT184" i="13"/>
  <c r="CN184" i="13"/>
  <c r="CL184" i="13"/>
  <c r="CK184" i="13"/>
  <c r="CJ184" i="13"/>
  <c r="CF184" i="13"/>
  <c r="CE184" i="13"/>
  <c r="CD184" i="13"/>
  <c r="BZ184" i="13"/>
  <c r="BY184" i="13"/>
  <c r="BX184" i="13"/>
  <c r="BP184" i="13"/>
  <c r="BN184" i="13"/>
  <c r="BM184" i="13"/>
  <c r="BL184" i="13"/>
  <c r="BH184" i="13"/>
  <c r="BG184" i="13"/>
  <c r="BF184" i="13"/>
  <c r="BB184" i="13"/>
  <c r="BA184" i="13"/>
  <c r="AZ184" i="13"/>
  <c r="AR184" i="13"/>
  <c r="AP184" i="13"/>
  <c r="AO184" i="13"/>
  <c r="AN184" i="13"/>
  <c r="AJ184" i="13"/>
  <c r="AI184" i="13"/>
  <c r="AH184" i="13"/>
  <c r="AD184" i="13"/>
  <c r="AC184" i="13"/>
  <c r="AB184" i="13"/>
  <c r="T184" i="13"/>
  <c r="R184" i="13"/>
  <c r="Q184" i="13"/>
  <c r="P184" i="13"/>
  <c r="L184" i="13"/>
  <c r="K184" i="13"/>
  <c r="J184" i="13"/>
  <c r="F184" i="13"/>
  <c r="E184" i="13"/>
  <c r="D184" i="13"/>
  <c r="CT183" i="13"/>
  <c r="CN183" i="13"/>
  <c r="CL183" i="13"/>
  <c r="CK183" i="13"/>
  <c r="CJ183" i="13"/>
  <c r="CF183" i="13"/>
  <c r="CE183" i="13"/>
  <c r="CD183" i="13"/>
  <c r="BZ183" i="13"/>
  <c r="BY183" i="13"/>
  <c r="BX183" i="13"/>
  <c r="BP183" i="13"/>
  <c r="BN183" i="13"/>
  <c r="BM183" i="13"/>
  <c r="BL183" i="13"/>
  <c r="BH183" i="13"/>
  <c r="BG183" i="13"/>
  <c r="BF183" i="13"/>
  <c r="BB183" i="13"/>
  <c r="BA183" i="13"/>
  <c r="AZ183" i="13"/>
  <c r="AR183" i="13"/>
  <c r="AP183" i="13"/>
  <c r="AO183" i="13"/>
  <c r="AN183" i="13"/>
  <c r="AJ183" i="13"/>
  <c r="AI183" i="13"/>
  <c r="AH183" i="13"/>
  <c r="AD183" i="13"/>
  <c r="AC183" i="13"/>
  <c r="AB183" i="13"/>
  <c r="T183" i="13"/>
  <c r="R183" i="13"/>
  <c r="Q183" i="13"/>
  <c r="P183" i="13"/>
  <c r="L183" i="13"/>
  <c r="K183" i="13"/>
  <c r="J183" i="13"/>
  <c r="F183" i="13"/>
  <c r="E183" i="13"/>
  <c r="D183" i="13"/>
  <c r="CT182" i="13"/>
  <c r="CU182" i="13" s="1"/>
  <c r="CN182" i="13"/>
  <c r="CL182" i="13"/>
  <c r="CK182" i="13"/>
  <c r="CJ182" i="13"/>
  <c r="CF182" i="13"/>
  <c r="CE182" i="13"/>
  <c r="CD182" i="13"/>
  <c r="BZ182" i="13"/>
  <c r="BY182" i="13"/>
  <c r="BX182" i="13"/>
  <c r="BP182" i="13"/>
  <c r="BN182" i="13"/>
  <c r="BM182" i="13"/>
  <c r="BL182" i="13"/>
  <c r="BH182" i="13"/>
  <c r="BG182" i="13"/>
  <c r="BF182" i="13"/>
  <c r="BB182" i="13"/>
  <c r="BA182" i="13"/>
  <c r="AZ182" i="13"/>
  <c r="AR182" i="13"/>
  <c r="AP182" i="13"/>
  <c r="AO182" i="13"/>
  <c r="AN182" i="13"/>
  <c r="AJ182" i="13"/>
  <c r="AI182" i="13"/>
  <c r="AH182" i="13"/>
  <c r="AD182" i="13"/>
  <c r="AC182" i="13"/>
  <c r="AB182" i="13"/>
  <c r="T182" i="13"/>
  <c r="R182" i="13"/>
  <c r="Q182" i="13"/>
  <c r="P182" i="13"/>
  <c r="L182" i="13"/>
  <c r="K182" i="13"/>
  <c r="J182" i="13"/>
  <c r="F182" i="13"/>
  <c r="E182" i="13"/>
  <c r="D182" i="13"/>
  <c r="CT181" i="13"/>
  <c r="CN181" i="13"/>
  <c r="CL181" i="13"/>
  <c r="CK181" i="13"/>
  <c r="CJ181" i="13"/>
  <c r="CF181" i="13"/>
  <c r="CE181" i="13"/>
  <c r="CD181" i="13"/>
  <c r="BZ181" i="13"/>
  <c r="BY181" i="13"/>
  <c r="BX181" i="13"/>
  <c r="BP181" i="13"/>
  <c r="BN181" i="13"/>
  <c r="BM181" i="13"/>
  <c r="BL181" i="13"/>
  <c r="BH181" i="13"/>
  <c r="BG181" i="13"/>
  <c r="BF181" i="13"/>
  <c r="BB181" i="13"/>
  <c r="BA181" i="13"/>
  <c r="AZ181" i="13"/>
  <c r="AR181" i="13"/>
  <c r="AP181" i="13"/>
  <c r="AO181" i="13"/>
  <c r="AN181" i="13"/>
  <c r="AJ181" i="13"/>
  <c r="AI181" i="13"/>
  <c r="AH181" i="13"/>
  <c r="AD181" i="13"/>
  <c r="AC181" i="13"/>
  <c r="AB181" i="13"/>
  <c r="T181" i="13"/>
  <c r="R181" i="13"/>
  <c r="Q181" i="13"/>
  <c r="P181" i="13"/>
  <c r="L181" i="13"/>
  <c r="K181" i="13"/>
  <c r="J181" i="13"/>
  <c r="F181" i="13"/>
  <c r="E181" i="13"/>
  <c r="D181" i="13"/>
  <c r="CT180" i="13"/>
  <c r="CU180" i="13" s="1"/>
  <c r="CN180" i="13"/>
  <c r="CO180" i="13" s="1"/>
  <c r="CL180" i="13"/>
  <c r="CK180" i="13"/>
  <c r="CJ180" i="13"/>
  <c r="CF180" i="13"/>
  <c r="CE180" i="13"/>
  <c r="CD180" i="13"/>
  <c r="BZ180" i="13"/>
  <c r="BY180" i="13"/>
  <c r="BX180" i="13"/>
  <c r="BP180" i="13"/>
  <c r="BN180" i="13"/>
  <c r="BM180" i="13"/>
  <c r="BL180" i="13"/>
  <c r="BH180" i="13"/>
  <c r="BG180" i="13"/>
  <c r="BF180" i="13"/>
  <c r="BB180" i="13"/>
  <c r="BA180" i="13"/>
  <c r="AZ180" i="13"/>
  <c r="AR180" i="13"/>
  <c r="AS180" i="13" s="1"/>
  <c r="AP180" i="13"/>
  <c r="AO180" i="13"/>
  <c r="AN180" i="13"/>
  <c r="AJ180" i="13"/>
  <c r="AI180" i="13"/>
  <c r="AH180" i="13"/>
  <c r="AD180" i="13"/>
  <c r="AC180" i="13"/>
  <c r="AB180" i="13"/>
  <c r="T180" i="13"/>
  <c r="R180" i="13"/>
  <c r="Q180" i="13"/>
  <c r="P180" i="13"/>
  <c r="L180" i="13"/>
  <c r="K180" i="13"/>
  <c r="J180" i="13"/>
  <c r="F180" i="13"/>
  <c r="E180" i="13"/>
  <c r="D180" i="13"/>
  <c r="CU179" i="13"/>
  <c r="CT179" i="13"/>
  <c r="CN179" i="13"/>
  <c r="CL179" i="13"/>
  <c r="CK179" i="13"/>
  <c r="CJ179" i="13"/>
  <c r="CF179" i="13"/>
  <c r="CE179" i="13"/>
  <c r="CD179" i="13"/>
  <c r="BZ179" i="13"/>
  <c r="BY179" i="13"/>
  <c r="BX179" i="13"/>
  <c r="BP179" i="13"/>
  <c r="BQ179" i="13" s="1"/>
  <c r="BN179" i="13"/>
  <c r="BM179" i="13"/>
  <c r="BL179" i="13"/>
  <c r="BH179" i="13"/>
  <c r="BG179" i="13"/>
  <c r="BF179" i="13"/>
  <c r="BB179" i="13"/>
  <c r="BA179" i="13"/>
  <c r="AZ179" i="13"/>
  <c r="AR179" i="13"/>
  <c r="AP179" i="13"/>
  <c r="AO179" i="13"/>
  <c r="AN179" i="13"/>
  <c r="AJ179" i="13"/>
  <c r="AI179" i="13"/>
  <c r="AH179" i="13"/>
  <c r="AD179" i="13"/>
  <c r="AC179" i="13"/>
  <c r="AB179" i="13"/>
  <c r="T179" i="13"/>
  <c r="U179" i="13" s="1"/>
  <c r="R179" i="13"/>
  <c r="Q179" i="13"/>
  <c r="P179" i="13"/>
  <c r="L179" i="13"/>
  <c r="K179" i="13"/>
  <c r="J179" i="13"/>
  <c r="F179" i="13"/>
  <c r="E179" i="13"/>
  <c r="D179" i="13"/>
  <c r="CT178" i="13"/>
  <c r="CN178" i="13"/>
  <c r="CO178" i="13" s="1"/>
  <c r="CL178" i="13"/>
  <c r="CK178" i="13"/>
  <c r="CJ178" i="13"/>
  <c r="CF178" i="13"/>
  <c r="CE178" i="13"/>
  <c r="CD178" i="13"/>
  <c r="BZ178" i="13"/>
  <c r="BY178" i="13"/>
  <c r="BX178" i="13"/>
  <c r="BP178" i="13"/>
  <c r="BN178" i="13"/>
  <c r="BM178" i="13"/>
  <c r="BL178" i="13"/>
  <c r="BH178" i="13"/>
  <c r="BG178" i="13"/>
  <c r="BF178" i="13"/>
  <c r="BB178" i="13"/>
  <c r="BA178" i="13"/>
  <c r="AZ178" i="13"/>
  <c r="AR178" i="13"/>
  <c r="AS178" i="13" s="1"/>
  <c r="AP178" i="13"/>
  <c r="AO178" i="13"/>
  <c r="AN178" i="13"/>
  <c r="AJ178" i="13"/>
  <c r="AI178" i="13"/>
  <c r="AH178" i="13"/>
  <c r="AD178" i="13"/>
  <c r="AC178" i="13"/>
  <c r="AB178" i="13"/>
  <c r="T178" i="13"/>
  <c r="R178" i="13"/>
  <c r="Q178" i="13"/>
  <c r="P178" i="13"/>
  <c r="L178" i="13"/>
  <c r="K178" i="13"/>
  <c r="J178" i="13"/>
  <c r="F178" i="13"/>
  <c r="E178" i="13"/>
  <c r="D178" i="13"/>
  <c r="CU177" i="13"/>
  <c r="CT177" i="13"/>
  <c r="CN177" i="13"/>
  <c r="CL177" i="13"/>
  <c r="CK177" i="13"/>
  <c r="CJ177" i="13"/>
  <c r="CF177" i="13"/>
  <c r="CE177" i="13"/>
  <c r="CD177" i="13"/>
  <c r="BZ177" i="13"/>
  <c r="BY177" i="13"/>
  <c r="BX177" i="13"/>
  <c r="BP177" i="13"/>
  <c r="BQ177" i="13" s="1"/>
  <c r="BN177" i="13"/>
  <c r="BM177" i="13"/>
  <c r="BL177" i="13"/>
  <c r="BH177" i="13"/>
  <c r="BG177" i="13"/>
  <c r="BF177" i="13"/>
  <c r="BB177" i="13"/>
  <c r="BA177" i="13"/>
  <c r="AZ177" i="13"/>
  <c r="AR177" i="13"/>
  <c r="AP177" i="13"/>
  <c r="AO177" i="13"/>
  <c r="AN177" i="13"/>
  <c r="AJ177" i="13"/>
  <c r="AI177" i="13"/>
  <c r="AH177" i="13"/>
  <c r="AD177" i="13"/>
  <c r="AC177" i="13"/>
  <c r="AB177" i="13"/>
  <c r="T177" i="13"/>
  <c r="U177" i="13" s="1"/>
  <c r="R177" i="13"/>
  <c r="Q177" i="13"/>
  <c r="P177" i="13"/>
  <c r="L177" i="13"/>
  <c r="K177" i="13"/>
  <c r="J177" i="13"/>
  <c r="F177" i="13"/>
  <c r="E177" i="13"/>
  <c r="D177" i="13"/>
  <c r="CT176" i="13"/>
  <c r="CN176" i="13"/>
  <c r="CL176" i="13"/>
  <c r="CK176" i="13"/>
  <c r="CJ176" i="13"/>
  <c r="CF176" i="13"/>
  <c r="CE176" i="13"/>
  <c r="CD176" i="13"/>
  <c r="BZ176" i="13"/>
  <c r="BY176" i="13"/>
  <c r="BX176" i="13"/>
  <c r="BP176" i="13"/>
  <c r="BN176" i="13"/>
  <c r="BM176" i="13"/>
  <c r="BL176" i="13"/>
  <c r="BH176" i="13"/>
  <c r="BG176" i="13"/>
  <c r="BF176" i="13"/>
  <c r="BB176" i="13"/>
  <c r="BA176" i="13"/>
  <c r="AZ176" i="13"/>
  <c r="AR176" i="13"/>
  <c r="AP176" i="13"/>
  <c r="AO176" i="13"/>
  <c r="AN176" i="13"/>
  <c r="AJ176" i="13"/>
  <c r="AI176" i="13"/>
  <c r="AH176" i="13"/>
  <c r="AD176" i="13"/>
  <c r="AC176" i="13"/>
  <c r="AB176" i="13"/>
  <c r="T176" i="13"/>
  <c r="R176" i="13"/>
  <c r="Q176" i="13"/>
  <c r="P176" i="13"/>
  <c r="L176" i="13"/>
  <c r="K176" i="13"/>
  <c r="J176" i="13"/>
  <c r="F176" i="13"/>
  <c r="E176" i="13"/>
  <c r="D176" i="13"/>
  <c r="CT175" i="13"/>
  <c r="CN175" i="13"/>
  <c r="CL175" i="13"/>
  <c r="CK175" i="13"/>
  <c r="CJ175" i="13"/>
  <c r="CF175" i="13"/>
  <c r="CE175" i="13"/>
  <c r="CD175" i="13"/>
  <c r="BZ175" i="13"/>
  <c r="BY175" i="13"/>
  <c r="BX175" i="13"/>
  <c r="BP175" i="13"/>
  <c r="BN175" i="13"/>
  <c r="BM175" i="13"/>
  <c r="BL175" i="13"/>
  <c r="BH175" i="13"/>
  <c r="BG175" i="13"/>
  <c r="BF175" i="13"/>
  <c r="BB175" i="13"/>
  <c r="BA175" i="13"/>
  <c r="AZ175" i="13"/>
  <c r="AR175" i="13"/>
  <c r="AP175" i="13"/>
  <c r="AO175" i="13"/>
  <c r="AN175" i="13"/>
  <c r="AJ175" i="13"/>
  <c r="AI175" i="13"/>
  <c r="AH175" i="13"/>
  <c r="AD175" i="13"/>
  <c r="AC175" i="13"/>
  <c r="AB175" i="13"/>
  <c r="T175" i="13"/>
  <c r="R175" i="13"/>
  <c r="Q175" i="13"/>
  <c r="P175" i="13"/>
  <c r="L175" i="13"/>
  <c r="K175" i="13"/>
  <c r="J175" i="13"/>
  <c r="F175" i="13"/>
  <c r="E175" i="13"/>
  <c r="D175" i="13"/>
  <c r="CT174" i="13"/>
  <c r="CU174" i="13" s="1"/>
  <c r="CN174" i="13"/>
  <c r="CL174" i="13"/>
  <c r="CK174" i="13"/>
  <c r="CJ174" i="13"/>
  <c r="CF174" i="13"/>
  <c r="CE174" i="13"/>
  <c r="CD174" i="13"/>
  <c r="BZ174" i="13"/>
  <c r="BY174" i="13"/>
  <c r="BX174" i="13"/>
  <c r="BP174" i="13"/>
  <c r="BN174" i="13"/>
  <c r="BM174" i="13"/>
  <c r="BL174" i="13"/>
  <c r="BH174" i="13"/>
  <c r="BG174" i="13"/>
  <c r="BF174" i="13"/>
  <c r="BB174" i="13"/>
  <c r="BA174" i="13"/>
  <c r="AZ174" i="13"/>
  <c r="AR174" i="13"/>
  <c r="AP174" i="13"/>
  <c r="AO174" i="13"/>
  <c r="AN174" i="13"/>
  <c r="AJ174" i="13"/>
  <c r="AI174" i="13"/>
  <c r="AH174" i="13"/>
  <c r="AD174" i="13"/>
  <c r="AC174" i="13"/>
  <c r="AB174" i="13"/>
  <c r="T174" i="13"/>
  <c r="R174" i="13"/>
  <c r="Q174" i="13"/>
  <c r="P174" i="13"/>
  <c r="L174" i="13"/>
  <c r="K174" i="13"/>
  <c r="J174" i="13"/>
  <c r="F174" i="13"/>
  <c r="E174" i="13"/>
  <c r="D174" i="13"/>
  <c r="CT173" i="13"/>
  <c r="CN173" i="13"/>
  <c r="CL173" i="13"/>
  <c r="CK173" i="13"/>
  <c r="CJ173" i="13"/>
  <c r="CF173" i="13"/>
  <c r="CE173" i="13"/>
  <c r="CD173" i="13"/>
  <c r="BZ173" i="13"/>
  <c r="BY173" i="13"/>
  <c r="BX173" i="13"/>
  <c r="BP173" i="13"/>
  <c r="BN173" i="13"/>
  <c r="BM173" i="13"/>
  <c r="BL173" i="13"/>
  <c r="BH173" i="13"/>
  <c r="BG173" i="13"/>
  <c r="BF173" i="13"/>
  <c r="BB173" i="13"/>
  <c r="BA173" i="13"/>
  <c r="AZ173" i="13"/>
  <c r="AR173" i="13"/>
  <c r="AP173" i="13"/>
  <c r="AO173" i="13"/>
  <c r="AN173" i="13"/>
  <c r="AJ173" i="13"/>
  <c r="AI173" i="13"/>
  <c r="AH173" i="13"/>
  <c r="AD173" i="13"/>
  <c r="AC173" i="13"/>
  <c r="AB173" i="13"/>
  <c r="T173" i="13"/>
  <c r="R173" i="13"/>
  <c r="Q173" i="13"/>
  <c r="P173" i="13"/>
  <c r="L173" i="13"/>
  <c r="K173" i="13"/>
  <c r="J173" i="13"/>
  <c r="F173" i="13"/>
  <c r="E173" i="13"/>
  <c r="D173" i="13"/>
  <c r="CT172" i="13"/>
  <c r="CU172" i="13" s="1"/>
  <c r="CN172" i="13"/>
  <c r="CO172" i="13" s="1"/>
  <c r="CL172" i="13"/>
  <c r="CK172" i="13"/>
  <c r="CJ172" i="13"/>
  <c r="CF172" i="13"/>
  <c r="CE172" i="13"/>
  <c r="CD172" i="13"/>
  <c r="BZ172" i="13"/>
  <c r="BY172" i="13"/>
  <c r="BX172" i="13"/>
  <c r="BP172" i="13"/>
  <c r="BN172" i="13"/>
  <c r="BM172" i="13"/>
  <c r="BL172" i="13"/>
  <c r="BH172" i="13"/>
  <c r="BG172" i="13"/>
  <c r="BF172" i="13"/>
  <c r="BB172" i="13"/>
  <c r="BA172" i="13"/>
  <c r="AZ172" i="13"/>
  <c r="AR172" i="13"/>
  <c r="AS172" i="13" s="1"/>
  <c r="AP172" i="13"/>
  <c r="AO172" i="13"/>
  <c r="AN172" i="13"/>
  <c r="AJ172" i="13"/>
  <c r="AI172" i="13"/>
  <c r="AH172" i="13"/>
  <c r="AD172" i="13"/>
  <c r="AC172" i="13"/>
  <c r="AB172" i="13"/>
  <c r="T172" i="13"/>
  <c r="R172" i="13"/>
  <c r="Q172" i="13"/>
  <c r="P172" i="13"/>
  <c r="L172" i="13"/>
  <c r="K172" i="13"/>
  <c r="J172" i="13"/>
  <c r="F172" i="13"/>
  <c r="E172" i="13"/>
  <c r="D172" i="13"/>
  <c r="CU171" i="13"/>
  <c r="CT171" i="13"/>
  <c r="CN171" i="13"/>
  <c r="CL171" i="13"/>
  <c r="CK171" i="13"/>
  <c r="CJ171" i="13"/>
  <c r="CF171" i="13"/>
  <c r="CE171" i="13"/>
  <c r="CD171" i="13"/>
  <c r="BZ171" i="13"/>
  <c r="BY171" i="13"/>
  <c r="BX171" i="13"/>
  <c r="BP171" i="13"/>
  <c r="BQ171" i="13" s="1"/>
  <c r="BN171" i="13"/>
  <c r="BM171" i="13"/>
  <c r="BL171" i="13"/>
  <c r="BH171" i="13"/>
  <c r="BG171" i="13"/>
  <c r="BF171" i="13"/>
  <c r="BB171" i="13"/>
  <c r="BA171" i="13"/>
  <c r="AZ171" i="13"/>
  <c r="AR171" i="13"/>
  <c r="AP171" i="13"/>
  <c r="AO171" i="13"/>
  <c r="AN171" i="13"/>
  <c r="AJ171" i="13"/>
  <c r="AI171" i="13"/>
  <c r="AH171" i="13"/>
  <c r="AD171" i="13"/>
  <c r="AC171" i="13"/>
  <c r="AB171" i="13"/>
  <c r="T171" i="13"/>
  <c r="R171" i="13"/>
  <c r="Q171" i="13"/>
  <c r="P171" i="13"/>
  <c r="L171" i="13"/>
  <c r="K171" i="13"/>
  <c r="J171" i="13"/>
  <c r="F171" i="13"/>
  <c r="E171" i="13"/>
  <c r="D171" i="13"/>
  <c r="CT170" i="13"/>
  <c r="CN170" i="13"/>
  <c r="CL170" i="13"/>
  <c r="CK170" i="13"/>
  <c r="CJ170" i="13"/>
  <c r="CF170" i="13"/>
  <c r="CE170" i="13"/>
  <c r="CD170" i="13"/>
  <c r="BZ170" i="13"/>
  <c r="BY170" i="13"/>
  <c r="BX170" i="13"/>
  <c r="BP170" i="13"/>
  <c r="BN170" i="13"/>
  <c r="BM170" i="13"/>
  <c r="BL170" i="13"/>
  <c r="BH170" i="13"/>
  <c r="BG170" i="13"/>
  <c r="BF170" i="13"/>
  <c r="BB170" i="13"/>
  <c r="BA170" i="13"/>
  <c r="AZ170" i="13"/>
  <c r="AR170" i="13"/>
  <c r="AP170" i="13"/>
  <c r="AO170" i="13"/>
  <c r="AN170" i="13"/>
  <c r="AJ170" i="13"/>
  <c r="AI170" i="13"/>
  <c r="AH170" i="13"/>
  <c r="AD170" i="13"/>
  <c r="AC170" i="13"/>
  <c r="AB170" i="13"/>
  <c r="T170" i="13"/>
  <c r="R170" i="13"/>
  <c r="Q170" i="13"/>
  <c r="P170" i="13"/>
  <c r="L170" i="13"/>
  <c r="K170" i="13"/>
  <c r="J170" i="13"/>
  <c r="F170" i="13"/>
  <c r="E170" i="13"/>
  <c r="D170" i="13"/>
  <c r="CT169" i="13"/>
  <c r="CN169" i="13"/>
  <c r="CO169" i="13" s="1"/>
  <c r="CL169" i="13"/>
  <c r="CK169" i="13"/>
  <c r="CJ169" i="13"/>
  <c r="CF169" i="13"/>
  <c r="CE169" i="13"/>
  <c r="CD169" i="13"/>
  <c r="BZ169" i="13"/>
  <c r="BY169" i="13"/>
  <c r="BX169" i="13"/>
  <c r="BP169" i="13"/>
  <c r="BN169" i="13"/>
  <c r="BM169" i="13"/>
  <c r="BL169" i="13"/>
  <c r="BH169" i="13"/>
  <c r="BG169" i="13"/>
  <c r="BF169" i="13"/>
  <c r="BB169" i="13"/>
  <c r="BA169" i="13"/>
  <c r="AZ169" i="13"/>
  <c r="AR169" i="13"/>
  <c r="AS169" i="13" s="1"/>
  <c r="AP169" i="13"/>
  <c r="AO169" i="13"/>
  <c r="AN169" i="13"/>
  <c r="AJ169" i="13"/>
  <c r="AI169" i="13"/>
  <c r="AH169" i="13"/>
  <c r="AD169" i="13"/>
  <c r="AC169" i="13"/>
  <c r="AB169" i="13"/>
  <c r="T169" i="13"/>
  <c r="R169" i="13"/>
  <c r="Q169" i="13"/>
  <c r="P169" i="13"/>
  <c r="L169" i="13"/>
  <c r="K169" i="13"/>
  <c r="J169" i="13"/>
  <c r="F169" i="13"/>
  <c r="E169" i="13"/>
  <c r="D169" i="13"/>
  <c r="CU168" i="13"/>
  <c r="CT168" i="13"/>
  <c r="CN168" i="13"/>
  <c r="CL168" i="13"/>
  <c r="CK168" i="13"/>
  <c r="CJ168" i="13"/>
  <c r="CF168" i="13"/>
  <c r="CE168" i="13"/>
  <c r="CD168" i="13"/>
  <c r="BZ168" i="13"/>
  <c r="BY168" i="13"/>
  <c r="BX168" i="13"/>
  <c r="BP168" i="13"/>
  <c r="BQ168" i="13" s="1"/>
  <c r="BN168" i="13"/>
  <c r="BM168" i="13"/>
  <c r="BL168" i="13"/>
  <c r="BH168" i="13"/>
  <c r="BG168" i="13"/>
  <c r="BF168" i="13"/>
  <c r="BB168" i="13"/>
  <c r="BA168" i="13"/>
  <c r="AZ168" i="13"/>
  <c r="AR168" i="13"/>
  <c r="AP168" i="13"/>
  <c r="AO168" i="13"/>
  <c r="AN168" i="13"/>
  <c r="AJ168" i="13"/>
  <c r="AI168" i="13"/>
  <c r="AH168" i="13"/>
  <c r="AD168" i="13"/>
  <c r="AC168" i="13"/>
  <c r="AB168" i="13"/>
  <c r="T168" i="13"/>
  <c r="U168" i="13" s="1"/>
  <c r="R168" i="13"/>
  <c r="Q168" i="13"/>
  <c r="P168" i="13"/>
  <c r="L168" i="13"/>
  <c r="K168" i="13"/>
  <c r="J168" i="13"/>
  <c r="F168" i="13"/>
  <c r="E168" i="13"/>
  <c r="D168" i="13"/>
  <c r="CT167" i="13"/>
  <c r="CN167" i="13"/>
  <c r="CO167" i="13" s="1"/>
  <c r="CL167" i="13"/>
  <c r="CK167" i="13"/>
  <c r="CJ167" i="13"/>
  <c r="CF167" i="13"/>
  <c r="CE167" i="13"/>
  <c r="CD167" i="13"/>
  <c r="BZ167" i="13"/>
  <c r="BY167" i="13"/>
  <c r="BX167" i="13"/>
  <c r="BP167" i="13"/>
  <c r="BN167" i="13"/>
  <c r="BM167" i="13"/>
  <c r="BL167" i="13"/>
  <c r="BH167" i="13"/>
  <c r="BG167" i="13"/>
  <c r="BF167" i="13"/>
  <c r="BB167" i="13"/>
  <c r="BA167" i="13"/>
  <c r="AZ167" i="13"/>
  <c r="AR167" i="13"/>
  <c r="AS167" i="13" s="1"/>
  <c r="AP167" i="13"/>
  <c r="AO167" i="13"/>
  <c r="AN167" i="13"/>
  <c r="AJ167" i="13"/>
  <c r="AI167" i="13"/>
  <c r="AH167" i="13"/>
  <c r="AD167" i="13"/>
  <c r="AC167" i="13"/>
  <c r="AB167" i="13"/>
  <c r="T167" i="13"/>
  <c r="R167" i="13"/>
  <c r="Q167" i="13"/>
  <c r="P167" i="13"/>
  <c r="L167" i="13"/>
  <c r="K167" i="13"/>
  <c r="J167" i="13"/>
  <c r="F167" i="13"/>
  <c r="E167" i="13"/>
  <c r="D167" i="13"/>
  <c r="CU166" i="13"/>
  <c r="CT166" i="13"/>
  <c r="CN166" i="13"/>
  <c r="CL166" i="13"/>
  <c r="CK166" i="13"/>
  <c r="CJ166" i="13"/>
  <c r="CF166" i="13"/>
  <c r="CE166" i="13"/>
  <c r="CD166" i="13"/>
  <c r="BZ166" i="13"/>
  <c r="BY166" i="13"/>
  <c r="BX166" i="13"/>
  <c r="BP166" i="13"/>
  <c r="BQ166" i="13" s="1"/>
  <c r="BN166" i="13"/>
  <c r="BM166" i="13"/>
  <c r="BL166" i="13"/>
  <c r="BH166" i="13"/>
  <c r="BG166" i="13"/>
  <c r="BF166" i="13"/>
  <c r="BB166" i="13"/>
  <c r="BA166" i="13"/>
  <c r="AZ166" i="13"/>
  <c r="AR166" i="13"/>
  <c r="AP166" i="13"/>
  <c r="AO166" i="13"/>
  <c r="AN166" i="13"/>
  <c r="AJ166" i="13"/>
  <c r="AI166" i="13"/>
  <c r="AH166" i="13"/>
  <c r="AD166" i="13"/>
  <c r="AC166" i="13"/>
  <c r="AB166" i="13"/>
  <c r="T166" i="13"/>
  <c r="U166" i="13" s="1"/>
  <c r="R166" i="13"/>
  <c r="Q166" i="13"/>
  <c r="P166" i="13"/>
  <c r="L166" i="13"/>
  <c r="K166" i="13"/>
  <c r="J166" i="13"/>
  <c r="F166" i="13"/>
  <c r="E166" i="13"/>
  <c r="D166" i="13"/>
  <c r="CT165" i="13"/>
  <c r="CN165" i="13"/>
  <c r="CL165" i="13"/>
  <c r="CK165" i="13"/>
  <c r="CJ165" i="13"/>
  <c r="CF165" i="13"/>
  <c r="CE165" i="13"/>
  <c r="CD165" i="13"/>
  <c r="BZ165" i="13"/>
  <c r="BY165" i="13"/>
  <c r="BX165" i="13"/>
  <c r="BP165" i="13"/>
  <c r="BQ165" i="13" s="1"/>
  <c r="BN165" i="13"/>
  <c r="BM165" i="13"/>
  <c r="BL165" i="13"/>
  <c r="BH165" i="13"/>
  <c r="BG165" i="13"/>
  <c r="BF165" i="13"/>
  <c r="BB165" i="13"/>
  <c r="BA165" i="13"/>
  <c r="AZ165" i="13"/>
  <c r="AR165" i="13"/>
  <c r="AP165" i="13"/>
  <c r="AO165" i="13"/>
  <c r="AN165" i="13"/>
  <c r="AJ165" i="13"/>
  <c r="AI165" i="13"/>
  <c r="AH165" i="13"/>
  <c r="AD165" i="13"/>
  <c r="AC165" i="13"/>
  <c r="AB165" i="13"/>
  <c r="T165" i="13"/>
  <c r="U165" i="13" s="1"/>
  <c r="R165" i="13"/>
  <c r="Q165" i="13"/>
  <c r="P165" i="13"/>
  <c r="L165" i="13"/>
  <c r="K165" i="13"/>
  <c r="J165" i="13"/>
  <c r="F165" i="13"/>
  <c r="E165" i="13"/>
  <c r="D165" i="13"/>
  <c r="CT164" i="13"/>
  <c r="CN164" i="13"/>
  <c r="CO164" i="13" s="1"/>
  <c r="CL164" i="13"/>
  <c r="CK164" i="13"/>
  <c r="CJ164" i="13"/>
  <c r="CF164" i="13"/>
  <c r="CE164" i="13"/>
  <c r="CD164" i="13"/>
  <c r="BZ164" i="13"/>
  <c r="BY164" i="13"/>
  <c r="BX164" i="13"/>
  <c r="BP164" i="13"/>
  <c r="BN164" i="13"/>
  <c r="BM164" i="13"/>
  <c r="BL164" i="13"/>
  <c r="BH164" i="13"/>
  <c r="BG164" i="13"/>
  <c r="BF164" i="13"/>
  <c r="BB164" i="13"/>
  <c r="BA164" i="13"/>
  <c r="AZ164" i="13"/>
  <c r="AR164" i="13"/>
  <c r="AS164" i="13" s="1"/>
  <c r="AP164" i="13"/>
  <c r="AO164" i="13"/>
  <c r="AN164" i="13"/>
  <c r="AJ164" i="13"/>
  <c r="AI164" i="13"/>
  <c r="AH164" i="13"/>
  <c r="AD164" i="13"/>
  <c r="AC164" i="13"/>
  <c r="AB164" i="13"/>
  <c r="T164" i="13"/>
  <c r="R164" i="13"/>
  <c r="Q164" i="13"/>
  <c r="P164" i="13"/>
  <c r="L164" i="13"/>
  <c r="K164" i="13"/>
  <c r="J164" i="13"/>
  <c r="F164" i="13"/>
  <c r="E164" i="13"/>
  <c r="D164" i="13"/>
  <c r="CU163" i="13"/>
  <c r="CT163" i="13"/>
  <c r="CN163" i="13"/>
  <c r="CL163" i="13"/>
  <c r="CK163" i="13"/>
  <c r="CJ163" i="13"/>
  <c r="CF163" i="13"/>
  <c r="CE163" i="13"/>
  <c r="CD163" i="13"/>
  <c r="BZ163" i="13"/>
  <c r="BY163" i="13"/>
  <c r="BX163" i="13"/>
  <c r="BP163" i="13"/>
  <c r="BQ163" i="13" s="1"/>
  <c r="BN163" i="13"/>
  <c r="BM163" i="13"/>
  <c r="BL163" i="13"/>
  <c r="BH163" i="13"/>
  <c r="BG163" i="13"/>
  <c r="BF163" i="13"/>
  <c r="BB163" i="13"/>
  <c r="BA163" i="13"/>
  <c r="AZ163" i="13"/>
  <c r="AR163" i="13"/>
  <c r="AP163" i="13"/>
  <c r="AO163" i="13"/>
  <c r="AN163" i="13"/>
  <c r="AJ163" i="13"/>
  <c r="AI163" i="13"/>
  <c r="AH163" i="13"/>
  <c r="AD163" i="13"/>
  <c r="AC163" i="13"/>
  <c r="AB163" i="13"/>
  <c r="T163" i="13"/>
  <c r="U163" i="13" s="1"/>
  <c r="R163" i="13"/>
  <c r="Q163" i="13"/>
  <c r="P163" i="13"/>
  <c r="L163" i="13"/>
  <c r="K163" i="13"/>
  <c r="J163" i="13"/>
  <c r="F163" i="13"/>
  <c r="E163" i="13"/>
  <c r="D163" i="13"/>
  <c r="CT162" i="13"/>
  <c r="CN162" i="13"/>
  <c r="CO162" i="13" s="1"/>
  <c r="CL162" i="13"/>
  <c r="CK162" i="13"/>
  <c r="CJ162" i="13"/>
  <c r="CF162" i="13"/>
  <c r="CE162" i="13"/>
  <c r="CD162" i="13"/>
  <c r="BZ162" i="13"/>
  <c r="BY162" i="13"/>
  <c r="BX162" i="13"/>
  <c r="BP162" i="13"/>
  <c r="BN162" i="13"/>
  <c r="BM162" i="13"/>
  <c r="BL162" i="13"/>
  <c r="BH162" i="13"/>
  <c r="BG162" i="13"/>
  <c r="BF162" i="13"/>
  <c r="BB162" i="13"/>
  <c r="BA162" i="13"/>
  <c r="AZ162" i="13"/>
  <c r="AR162" i="13"/>
  <c r="AP162" i="13"/>
  <c r="AO162" i="13"/>
  <c r="AN162" i="13"/>
  <c r="AJ162" i="13"/>
  <c r="AI162" i="13"/>
  <c r="AH162" i="13"/>
  <c r="AD162" i="13"/>
  <c r="AC162" i="13"/>
  <c r="AB162" i="13"/>
  <c r="T162" i="13"/>
  <c r="R162" i="13"/>
  <c r="Q162" i="13"/>
  <c r="P162" i="13"/>
  <c r="L162" i="13"/>
  <c r="K162" i="13"/>
  <c r="J162" i="13"/>
  <c r="F162" i="13"/>
  <c r="E162" i="13"/>
  <c r="D162" i="13"/>
  <c r="CT161" i="13"/>
  <c r="CU161" i="13" s="1"/>
  <c r="CN161" i="13"/>
  <c r="CL161" i="13"/>
  <c r="CK161" i="13"/>
  <c r="CJ161" i="13"/>
  <c r="CF161" i="13"/>
  <c r="CE161" i="13"/>
  <c r="CD161" i="13"/>
  <c r="BZ161" i="13"/>
  <c r="BY161" i="13"/>
  <c r="BX161" i="13"/>
  <c r="BP161" i="13"/>
  <c r="BN161" i="13"/>
  <c r="BM161" i="13"/>
  <c r="BL161" i="13"/>
  <c r="BH161" i="13"/>
  <c r="BG161" i="13"/>
  <c r="BF161" i="13"/>
  <c r="BB161" i="13"/>
  <c r="BA161" i="13"/>
  <c r="AZ161" i="13"/>
  <c r="AR161" i="13"/>
  <c r="AP161" i="13"/>
  <c r="AO161" i="13"/>
  <c r="AN161" i="13"/>
  <c r="AJ161" i="13"/>
  <c r="AI161" i="13"/>
  <c r="AH161" i="13"/>
  <c r="AD161" i="13"/>
  <c r="AC161" i="13"/>
  <c r="AB161" i="13"/>
  <c r="T161" i="13"/>
  <c r="R161" i="13"/>
  <c r="Q161" i="13"/>
  <c r="P161" i="13"/>
  <c r="L161" i="13"/>
  <c r="K161" i="13"/>
  <c r="J161" i="13"/>
  <c r="F161" i="13"/>
  <c r="E161" i="13"/>
  <c r="D161" i="13"/>
  <c r="CT160" i="13"/>
  <c r="CN160" i="13"/>
  <c r="CL160" i="13"/>
  <c r="CK160" i="13"/>
  <c r="CJ160" i="13"/>
  <c r="CF160" i="13"/>
  <c r="CE160" i="13"/>
  <c r="CD160" i="13"/>
  <c r="BZ160" i="13"/>
  <c r="BY160" i="13"/>
  <c r="BX160" i="13"/>
  <c r="BP160" i="13"/>
  <c r="BN160" i="13"/>
  <c r="BM160" i="13"/>
  <c r="BL160" i="13"/>
  <c r="BH160" i="13"/>
  <c r="BG160" i="13"/>
  <c r="BF160" i="13"/>
  <c r="BB160" i="13"/>
  <c r="BA160" i="13"/>
  <c r="AZ160" i="13"/>
  <c r="AR160" i="13"/>
  <c r="AP160" i="13"/>
  <c r="AO160" i="13"/>
  <c r="AN160" i="13"/>
  <c r="AJ160" i="13"/>
  <c r="AI160" i="13"/>
  <c r="AH160" i="13"/>
  <c r="AD160" i="13"/>
  <c r="AC160" i="13"/>
  <c r="AB160" i="13"/>
  <c r="T160" i="13"/>
  <c r="R160" i="13"/>
  <c r="Q160" i="13"/>
  <c r="P160" i="13"/>
  <c r="L160" i="13"/>
  <c r="K160" i="13"/>
  <c r="J160" i="13"/>
  <c r="F160" i="13"/>
  <c r="E160" i="13"/>
  <c r="D160" i="13"/>
  <c r="CT159" i="13"/>
  <c r="CU159" i="13" s="1"/>
  <c r="CN159" i="13"/>
  <c r="CO159" i="13" s="1"/>
  <c r="CL159" i="13"/>
  <c r="CK159" i="13"/>
  <c r="CJ159" i="13"/>
  <c r="CF159" i="13"/>
  <c r="CE159" i="13"/>
  <c r="CD159" i="13"/>
  <c r="BZ159" i="13"/>
  <c r="BY159" i="13"/>
  <c r="BX159" i="13"/>
  <c r="BP159" i="13"/>
  <c r="BN159" i="13"/>
  <c r="BM159" i="13"/>
  <c r="BL159" i="13"/>
  <c r="BH159" i="13"/>
  <c r="BG159" i="13"/>
  <c r="BF159" i="13"/>
  <c r="BB159" i="13"/>
  <c r="BA159" i="13"/>
  <c r="AZ159" i="13"/>
  <c r="AR159" i="13"/>
  <c r="AS159" i="13" s="1"/>
  <c r="AP159" i="13"/>
  <c r="AO159" i="13"/>
  <c r="AN159" i="13"/>
  <c r="AJ159" i="13"/>
  <c r="AI159" i="13"/>
  <c r="AH159" i="13"/>
  <c r="AD159" i="13"/>
  <c r="AC159" i="13"/>
  <c r="AB159" i="13"/>
  <c r="T159" i="13"/>
  <c r="R159" i="13"/>
  <c r="Q159" i="13"/>
  <c r="P159" i="13"/>
  <c r="L159" i="13"/>
  <c r="K159" i="13"/>
  <c r="J159" i="13"/>
  <c r="F159" i="13"/>
  <c r="E159" i="13"/>
  <c r="D159" i="13"/>
  <c r="CT158" i="13"/>
  <c r="CU158" i="13" s="1"/>
  <c r="CN158" i="13"/>
  <c r="CL158" i="13"/>
  <c r="CK158" i="13"/>
  <c r="CJ158" i="13"/>
  <c r="CF158" i="13"/>
  <c r="CE158" i="13"/>
  <c r="CD158" i="13"/>
  <c r="BZ158" i="13"/>
  <c r="BY158" i="13"/>
  <c r="BX158" i="13"/>
  <c r="BP158" i="13"/>
  <c r="BQ158" i="13" s="1"/>
  <c r="BN158" i="13"/>
  <c r="BM158" i="13"/>
  <c r="BL158" i="13"/>
  <c r="BH158" i="13"/>
  <c r="BG158" i="13"/>
  <c r="BF158" i="13"/>
  <c r="BB158" i="13"/>
  <c r="BA158" i="13"/>
  <c r="AZ158" i="13"/>
  <c r="AR158" i="13"/>
  <c r="AP158" i="13"/>
  <c r="AO158" i="13"/>
  <c r="AN158" i="13"/>
  <c r="AJ158" i="13"/>
  <c r="AI158" i="13"/>
  <c r="AH158" i="13"/>
  <c r="AD158" i="13"/>
  <c r="AC158" i="13"/>
  <c r="AB158" i="13"/>
  <c r="T158" i="13"/>
  <c r="U158" i="13" s="1"/>
  <c r="R158" i="13"/>
  <c r="Q158" i="13"/>
  <c r="P158" i="13"/>
  <c r="L158" i="13"/>
  <c r="K158" i="13"/>
  <c r="J158" i="13"/>
  <c r="F158" i="13"/>
  <c r="E158" i="13"/>
  <c r="D158" i="13"/>
  <c r="CT157" i="13"/>
  <c r="CN157" i="13"/>
  <c r="CL157" i="13"/>
  <c r="CK157" i="13"/>
  <c r="CJ157" i="13"/>
  <c r="CF157" i="13"/>
  <c r="CE157" i="13"/>
  <c r="CD157" i="13"/>
  <c r="BZ157" i="13"/>
  <c r="BY157" i="13"/>
  <c r="BX157" i="13"/>
  <c r="BP157" i="13"/>
  <c r="BN157" i="13"/>
  <c r="BM157" i="13"/>
  <c r="BL157" i="13"/>
  <c r="BH157" i="13"/>
  <c r="BG157" i="13"/>
  <c r="BF157" i="13"/>
  <c r="BB157" i="13"/>
  <c r="BA157" i="13"/>
  <c r="AZ157" i="13"/>
  <c r="AR157" i="13"/>
  <c r="AP157" i="13"/>
  <c r="AO157" i="13"/>
  <c r="AN157" i="13"/>
  <c r="AJ157" i="13"/>
  <c r="AI157" i="13"/>
  <c r="AH157" i="13"/>
  <c r="AD157" i="13"/>
  <c r="AC157" i="13"/>
  <c r="AB157" i="13"/>
  <c r="T157" i="13"/>
  <c r="U157" i="13" s="1"/>
  <c r="R157" i="13"/>
  <c r="Q157" i="13"/>
  <c r="P157" i="13"/>
  <c r="L157" i="13"/>
  <c r="K157" i="13"/>
  <c r="J157" i="13"/>
  <c r="F157" i="13"/>
  <c r="E157" i="13"/>
  <c r="D157" i="13"/>
  <c r="CT156" i="13"/>
  <c r="CN156" i="13"/>
  <c r="CO156" i="13" s="1"/>
  <c r="CL156" i="13"/>
  <c r="CK156" i="13"/>
  <c r="CJ156" i="13"/>
  <c r="CF156" i="13"/>
  <c r="CE156" i="13"/>
  <c r="CD156" i="13"/>
  <c r="BZ156" i="13"/>
  <c r="BY156" i="13"/>
  <c r="BX156" i="13"/>
  <c r="BP156" i="13"/>
  <c r="BN156" i="13"/>
  <c r="BM156" i="13"/>
  <c r="BL156" i="13"/>
  <c r="BH156" i="13"/>
  <c r="BG156" i="13"/>
  <c r="BF156" i="13"/>
  <c r="BB156" i="13"/>
  <c r="BA156" i="13"/>
  <c r="AZ156" i="13"/>
  <c r="AR156" i="13"/>
  <c r="AS156" i="13" s="1"/>
  <c r="AP156" i="13"/>
  <c r="AO156" i="13"/>
  <c r="AN156" i="13"/>
  <c r="AJ156" i="13"/>
  <c r="AI156" i="13"/>
  <c r="AH156" i="13"/>
  <c r="AD156" i="13"/>
  <c r="AC156" i="13"/>
  <c r="AB156" i="13"/>
  <c r="T156" i="13"/>
  <c r="R156" i="13"/>
  <c r="Q156" i="13"/>
  <c r="P156" i="13"/>
  <c r="L156" i="13"/>
  <c r="K156" i="13"/>
  <c r="J156" i="13"/>
  <c r="F156" i="13"/>
  <c r="E156" i="13"/>
  <c r="D156" i="13"/>
  <c r="CU155" i="13"/>
  <c r="CT155" i="13"/>
  <c r="CN155" i="13"/>
  <c r="CL155" i="13"/>
  <c r="CK155" i="13"/>
  <c r="CJ155" i="13"/>
  <c r="CF155" i="13"/>
  <c r="CE155" i="13"/>
  <c r="CD155" i="13"/>
  <c r="BZ155" i="13"/>
  <c r="BY155" i="13"/>
  <c r="BX155" i="13"/>
  <c r="BP155" i="13"/>
  <c r="BQ155" i="13" s="1"/>
  <c r="BN155" i="13"/>
  <c r="BM155" i="13"/>
  <c r="BL155" i="13"/>
  <c r="BH155" i="13"/>
  <c r="BG155" i="13"/>
  <c r="BF155" i="13"/>
  <c r="BB155" i="13"/>
  <c r="BA155" i="13"/>
  <c r="AZ155" i="13"/>
  <c r="AR155" i="13"/>
  <c r="AP155" i="13"/>
  <c r="AO155" i="13"/>
  <c r="AN155" i="13"/>
  <c r="AJ155" i="13"/>
  <c r="AI155" i="13"/>
  <c r="AH155" i="13"/>
  <c r="AD155" i="13"/>
  <c r="AC155" i="13"/>
  <c r="AB155" i="13"/>
  <c r="T155" i="13"/>
  <c r="U155" i="13" s="1"/>
  <c r="R155" i="13"/>
  <c r="Q155" i="13"/>
  <c r="P155" i="13"/>
  <c r="L155" i="13"/>
  <c r="K155" i="13"/>
  <c r="J155" i="13"/>
  <c r="F155" i="13"/>
  <c r="E155" i="13"/>
  <c r="D155" i="13"/>
  <c r="CT154" i="13"/>
  <c r="CN154" i="13"/>
  <c r="CO154" i="13" s="1"/>
  <c r="CL154" i="13"/>
  <c r="CK154" i="13"/>
  <c r="CJ154" i="13"/>
  <c r="CF154" i="13"/>
  <c r="CE154" i="13"/>
  <c r="CD154" i="13"/>
  <c r="BZ154" i="13"/>
  <c r="BY154" i="13"/>
  <c r="BX154" i="13"/>
  <c r="BP154" i="13"/>
  <c r="BN154" i="13"/>
  <c r="BM154" i="13"/>
  <c r="BL154" i="13"/>
  <c r="BH154" i="13"/>
  <c r="BG154" i="13"/>
  <c r="BF154" i="13"/>
  <c r="BB154" i="13"/>
  <c r="BA154" i="13"/>
  <c r="AZ154" i="13"/>
  <c r="AR154" i="13"/>
  <c r="AS154" i="13" s="1"/>
  <c r="AP154" i="13"/>
  <c r="AO154" i="13"/>
  <c r="AN154" i="13"/>
  <c r="AJ154" i="13"/>
  <c r="AI154" i="13"/>
  <c r="AH154" i="13"/>
  <c r="AD154" i="13"/>
  <c r="AC154" i="13"/>
  <c r="AB154" i="13"/>
  <c r="T154" i="13"/>
  <c r="R154" i="13"/>
  <c r="Q154" i="13"/>
  <c r="P154" i="13"/>
  <c r="L154" i="13"/>
  <c r="K154" i="13"/>
  <c r="J154" i="13"/>
  <c r="F154" i="13"/>
  <c r="E154" i="13"/>
  <c r="D154" i="13"/>
  <c r="CU153" i="13"/>
  <c r="CT153" i="13"/>
  <c r="CN153" i="13"/>
  <c r="CL153" i="13"/>
  <c r="CK153" i="13"/>
  <c r="CJ153" i="13"/>
  <c r="CF153" i="13"/>
  <c r="CE153" i="13"/>
  <c r="CD153" i="13"/>
  <c r="BZ153" i="13"/>
  <c r="BY153" i="13"/>
  <c r="BX153" i="13"/>
  <c r="BP153" i="13"/>
  <c r="BQ153" i="13" s="1"/>
  <c r="BN153" i="13"/>
  <c r="BM153" i="13"/>
  <c r="BL153" i="13"/>
  <c r="BH153" i="13"/>
  <c r="BG153" i="13"/>
  <c r="BF153" i="13"/>
  <c r="BB153" i="13"/>
  <c r="BA153" i="13"/>
  <c r="AZ153" i="13"/>
  <c r="AR153" i="13"/>
  <c r="AP153" i="13"/>
  <c r="AO153" i="13"/>
  <c r="AN153" i="13"/>
  <c r="AJ153" i="13"/>
  <c r="AI153" i="13"/>
  <c r="AH153" i="13"/>
  <c r="AD153" i="13"/>
  <c r="AC153" i="13"/>
  <c r="AB153" i="13"/>
  <c r="T153" i="13"/>
  <c r="U153" i="13" s="1"/>
  <c r="R153" i="13"/>
  <c r="Q153" i="13"/>
  <c r="P153" i="13"/>
  <c r="L153" i="13"/>
  <c r="K153" i="13"/>
  <c r="J153" i="13"/>
  <c r="F153" i="13"/>
  <c r="E153" i="13"/>
  <c r="D153" i="13"/>
  <c r="CT152" i="13"/>
  <c r="CN152" i="13"/>
  <c r="CO152" i="13" s="1"/>
  <c r="CL152" i="13"/>
  <c r="CK152" i="13"/>
  <c r="CJ152" i="13"/>
  <c r="CF152" i="13"/>
  <c r="CE152" i="13"/>
  <c r="CD152" i="13"/>
  <c r="BZ152" i="13"/>
  <c r="BY152" i="13"/>
  <c r="BX152" i="13"/>
  <c r="BP152" i="13"/>
  <c r="BN152" i="13"/>
  <c r="BM152" i="13"/>
  <c r="BL152" i="13"/>
  <c r="BH152" i="13"/>
  <c r="BG152" i="13"/>
  <c r="BF152" i="13"/>
  <c r="BB152" i="13"/>
  <c r="BA152" i="13"/>
  <c r="AZ152" i="13"/>
  <c r="AR152" i="13"/>
  <c r="AS152" i="13" s="1"/>
  <c r="AP152" i="13"/>
  <c r="AO152" i="13"/>
  <c r="AN152" i="13"/>
  <c r="AJ152" i="13"/>
  <c r="AI152" i="13"/>
  <c r="AH152" i="13"/>
  <c r="AD152" i="13"/>
  <c r="AC152" i="13"/>
  <c r="AB152" i="13"/>
  <c r="T152" i="13"/>
  <c r="R152" i="13"/>
  <c r="Q152" i="13"/>
  <c r="P152" i="13"/>
  <c r="L152" i="13"/>
  <c r="K152" i="13"/>
  <c r="J152" i="13"/>
  <c r="F152" i="13"/>
  <c r="E152" i="13"/>
  <c r="D152" i="13"/>
  <c r="CU151" i="13"/>
  <c r="CT151" i="13"/>
  <c r="CN151" i="13"/>
  <c r="CL151" i="13"/>
  <c r="CK151" i="13"/>
  <c r="CJ151" i="13"/>
  <c r="CF151" i="13"/>
  <c r="CE151" i="13"/>
  <c r="CD151" i="13"/>
  <c r="BZ151" i="13"/>
  <c r="BY151" i="13"/>
  <c r="BX151" i="13"/>
  <c r="BP151" i="13"/>
  <c r="BQ151" i="13" s="1"/>
  <c r="BN151" i="13"/>
  <c r="BM151" i="13"/>
  <c r="BL151" i="13"/>
  <c r="BH151" i="13"/>
  <c r="BG151" i="13"/>
  <c r="BF151" i="13"/>
  <c r="BB151" i="13"/>
  <c r="BA151" i="13"/>
  <c r="AZ151" i="13"/>
  <c r="AR151" i="13"/>
  <c r="AP151" i="13"/>
  <c r="AO151" i="13"/>
  <c r="AN151" i="13"/>
  <c r="AJ151" i="13"/>
  <c r="AI151" i="13"/>
  <c r="AH151" i="13"/>
  <c r="AD151" i="13"/>
  <c r="AC151" i="13"/>
  <c r="AB151" i="13"/>
  <c r="T151" i="13"/>
  <c r="U151" i="13" s="1"/>
  <c r="R151" i="13"/>
  <c r="Q151" i="13"/>
  <c r="P151" i="13"/>
  <c r="L151" i="13"/>
  <c r="K151" i="13"/>
  <c r="J151" i="13"/>
  <c r="F151" i="13"/>
  <c r="E151" i="13"/>
  <c r="D151" i="13"/>
  <c r="CT150" i="13"/>
  <c r="CN150" i="13"/>
  <c r="CO150" i="13" s="1"/>
  <c r="CL150" i="13"/>
  <c r="CK150" i="13"/>
  <c r="CJ150" i="13"/>
  <c r="CF150" i="13"/>
  <c r="CE150" i="13"/>
  <c r="CD150" i="13"/>
  <c r="BZ150" i="13"/>
  <c r="BY150" i="13"/>
  <c r="BX150" i="13"/>
  <c r="BP150" i="13"/>
  <c r="BN150" i="13"/>
  <c r="BM150" i="13"/>
  <c r="BL150" i="13"/>
  <c r="BH150" i="13"/>
  <c r="BG150" i="13"/>
  <c r="BF150" i="13"/>
  <c r="BB150" i="13"/>
  <c r="BA150" i="13"/>
  <c r="AZ150" i="13"/>
  <c r="AR150" i="13"/>
  <c r="AS150" i="13" s="1"/>
  <c r="AP150" i="13"/>
  <c r="AO150" i="13"/>
  <c r="AN150" i="13"/>
  <c r="AJ150" i="13"/>
  <c r="AI150" i="13"/>
  <c r="AH150" i="13"/>
  <c r="AD150" i="13"/>
  <c r="AC150" i="13"/>
  <c r="AB150" i="13"/>
  <c r="T150" i="13"/>
  <c r="R150" i="13"/>
  <c r="Q150" i="13"/>
  <c r="P150" i="13"/>
  <c r="L150" i="13"/>
  <c r="K150" i="13"/>
  <c r="J150" i="13"/>
  <c r="F150" i="13"/>
  <c r="E150" i="13"/>
  <c r="D150" i="13"/>
  <c r="CU149" i="13"/>
  <c r="CT149" i="13"/>
  <c r="CN149" i="13"/>
  <c r="CL149" i="13"/>
  <c r="CK149" i="13"/>
  <c r="CJ149" i="13"/>
  <c r="CF149" i="13"/>
  <c r="CE149" i="13"/>
  <c r="CD149" i="13"/>
  <c r="BZ149" i="13"/>
  <c r="BY149" i="13"/>
  <c r="BX149" i="13"/>
  <c r="BP149" i="13"/>
  <c r="BQ149" i="13" s="1"/>
  <c r="BN149" i="13"/>
  <c r="BM149" i="13"/>
  <c r="BL149" i="13"/>
  <c r="BH149" i="13"/>
  <c r="BG149" i="13"/>
  <c r="BF149" i="13"/>
  <c r="BB149" i="13"/>
  <c r="BA149" i="13"/>
  <c r="AZ149" i="13"/>
  <c r="AR149" i="13"/>
  <c r="AP149" i="13"/>
  <c r="AO149" i="13"/>
  <c r="AN149" i="13"/>
  <c r="AJ149" i="13"/>
  <c r="AI149" i="13"/>
  <c r="AH149" i="13"/>
  <c r="AD149" i="13"/>
  <c r="AC149" i="13"/>
  <c r="AB149" i="13"/>
  <c r="T149" i="13"/>
  <c r="U149" i="13" s="1"/>
  <c r="R149" i="13"/>
  <c r="Q149" i="13"/>
  <c r="P149" i="13"/>
  <c r="L149" i="13"/>
  <c r="K149" i="13"/>
  <c r="J149" i="13"/>
  <c r="F149" i="13"/>
  <c r="E149" i="13"/>
  <c r="D149" i="13"/>
  <c r="CU148" i="13"/>
  <c r="CT148" i="13"/>
  <c r="CN148" i="13"/>
  <c r="CO148" i="13" s="1"/>
  <c r="CL148" i="13"/>
  <c r="CK148" i="13"/>
  <c r="CJ148" i="13"/>
  <c r="CF148" i="13"/>
  <c r="CE148" i="13"/>
  <c r="CD148" i="13"/>
  <c r="BZ148" i="13"/>
  <c r="BY148" i="13"/>
  <c r="BX148" i="13"/>
  <c r="BP148" i="13"/>
  <c r="BQ148" i="13" s="1"/>
  <c r="BN148" i="13"/>
  <c r="BM148" i="13"/>
  <c r="BL148" i="13"/>
  <c r="BH148" i="13"/>
  <c r="BG148" i="13"/>
  <c r="BF148" i="13"/>
  <c r="BB148" i="13"/>
  <c r="BA148" i="13"/>
  <c r="AZ148" i="13"/>
  <c r="AR148" i="13"/>
  <c r="AS148" i="13" s="1"/>
  <c r="AP148" i="13"/>
  <c r="AO148" i="13"/>
  <c r="AN148" i="13"/>
  <c r="AJ148" i="13"/>
  <c r="AI148" i="13"/>
  <c r="AH148" i="13"/>
  <c r="AD148" i="13"/>
  <c r="AC148" i="13"/>
  <c r="AB148" i="13"/>
  <c r="T148" i="13"/>
  <c r="U148" i="13" s="1"/>
  <c r="R148" i="13"/>
  <c r="Q148" i="13"/>
  <c r="P148" i="13"/>
  <c r="L148" i="13"/>
  <c r="K148" i="13"/>
  <c r="J148" i="13"/>
  <c r="F148" i="13"/>
  <c r="E148" i="13"/>
  <c r="D148" i="13"/>
  <c r="CU147" i="13"/>
  <c r="CT147" i="13"/>
  <c r="CN147" i="13"/>
  <c r="CO147" i="13" s="1"/>
  <c r="CL147" i="13"/>
  <c r="CK147" i="13"/>
  <c r="CJ147" i="13"/>
  <c r="CF147" i="13"/>
  <c r="CE147" i="13"/>
  <c r="CD147" i="13"/>
  <c r="BZ147" i="13"/>
  <c r="BY147" i="13"/>
  <c r="BX147" i="13"/>
  <c r="BP147" i="13"/>
  <c r="BQ147" i="13" s="1"/>
  <c r="BN147" i="13"/>
  <c r="BM147" i="13"/>
  <c r="BL147" i="13"/>
  <c r="BH147" i="13"/>
  <c r="BG147" i="13"/>
  <c r="BF147" i="13"/>
  <c r="BB147" i="13"/>
  <c r="BA147" i="13"/>
  <c r="AZ147" i="13"/>
  <c r="AR147" i="13"/>
  <c r="AS147" i="13" s="1"/>
  <c r="AP147" i="13"/>
  <c r="AO147" i="13"/>
  <c r="AN147" i="13"/>
  <c r="AJ147" i="13"/>
  <c r="AI147" i="13"/>
  <c r="AH147" i="13"/>
  <c r="AD147" i="13"/>
  <c r="AC147" i="13"/>
  <c r="AB147" i="13"/>
  <c r="T147" i="13"/>
  <c r="U147" i="13" s="1"/>
  <c r="R147" i="13"/>
  <c r="Q147" i="13"/>
  <c r="P147" i="13"/>
  <c r="L147" i="13"/>
  <c r="K147" i="13"/>
  <c r="J147" i="13"/>
  <c r="F147" i="13"/>
  <c r="E147" i="13"/>
  <c r="D147" i="13"/>
  <c r="CU146" i="13"/>
  <c r="CT146" i="13"/>
  <c r="CN146" i="13"/>
  <c r="CO146" i="13" s="1"/>
  <c r="CL146" i="13"/>
  <c r="CK146" i="13"/>
  <c r="CJ146" i="13"/>
  <c r="CF146" i="13"/>
  <c r="CE146" i="13"/>
  <c r="CD146" i="13"/>
  <c r="BZ146" i="13"/>
  <c r="BY146" i="13"/>
  <c r="BX146" i="13"/>
  <c r="BP146" i="13"/>
  <c r="BQ146" i="13" s="1"/>
  <c r="BN146" i="13"/>
  <c r="BM146" i="13"/>
  <c r="BL146" i="13"/>
  <c r="BH146" i="13"/>
  <c r="BG146" i="13"/>
  <c r="BF146" i="13"/>
  <c r="BB146" i="13"/>
  <c r="BA146" i="13"/>
  <c r="AZ146" i="13"/>
  <c r="AR146" i="13"/>
  <c r="AS146" i="13" s="1"/>
  <c r="AP146" i="13"/>
  <c r="AO146" i="13"/>
  <c r="AN146" i="13"/>
  <c r="AJ146" i="13"/>
  <c r="AI146" i="13"/>
  <c r="AH146" i="13"/>
  <c r="AD146" i="13"/>
  <c r="AC146" i="13"/>
  <c r="AB146" i="13"/>
  <c r="T146" i="13"/>
  <c r="U146" i="13" s="1"/>
  <c r="R146" i="13"/>
  <c r="Q146" i="13"/>
  <c r="P146" i="13"/>
  <c r="L146" i="13"/>
  <c r="K146" i="13"/>
  <c r="J146" i="13"/>
  <c r="F146" i="13"/>
  <c r="E146" i="13"/>
  <c r="D146" i="13"/>
  <c r="CU145" i="13"/>
  <c r="CT145" i="13"/>
  <c r="CN145" i="13"/>
  <c r="CO145" i="13" s="1"/>
  <c r="CL145" i="13"/>
  <c r="CK145" i="13"/>
  <c r="CJ145" i="13"/>
  <c r="CF145" i="13"/>
  <c r="CE145" i="13"/>
  <c r="CD145" i="13"/>
  <c r="BZ145" i="13"/>
  <c r="BY145" i="13"/>
  <c r="BX145" i="13"/>
  <c r="BP145" i="13"/>
  <c r="BQ145" i="13" s="1"/>
  <c r="BN145" i="13"/>
  <c r="BM145" i="13"/>
  <c r="BL145" i="13"/>
  <c r="BH145" i="13"/>
  <c r="BG145" i="13"/>
  <c r="BF145" i="13"/>
  <c r="BB145" i="13"/>
  <c r="BA145" i="13"/>
  <c r="AZ145" i="13"/>
  <c r="AR145" i="13"/>
  <c r="AS145" i="13" s="1"/>
  <c r="AP145" i="13"/>
  <c r="AO145" i="13"/>
  <c r="AN145" i="13"/>
  <c r="AJ145" i="13"/>
  <c r="AI145" i="13"/>
  <c r="AH145" i="13"/>
  <c r="AD145" i="13"/>
  <c r="AC145" i="13"/>
  <c r="AB145" i="13"/>
  <c r="T145" i="13"/>
  <c r="U145" i="13" s="1"/>
  <c r="R145" i="13"/>
  <c r="Q145" i="13"/>
  <c r="P145" i="13"/>
  <c r="L145" i="13"/>
  <c r="K145" i="13"/>
  <c r="J145" i="13"/>
  <c r="F145" i="13"/>
  <c r="E145" i="13"/>
  <c r="D145" i="13"/>
  <c r="CU144" i="13"/>
  <c r="CT144" i="13"/>
  <c r="CN144" i="13"/>
  <c r="CO144" i="13" s="1"/>
  <c r="CL144" i="13"/>
  <c r="CK144" i="13"/>
  <c r="CJ144" i="13"/>
  <c r="CF144" i="13"/>
  <c r="CE144" i="13"/>
  <c r="CD144" i="13"/>
  <c r="BZ144" i="13"/>
  <c r="BY144" i="13"/>
  <c r="BX144" i="13"/>
  <c r="BP144" i="13"/>
  <c r="BQ144" i="13" s="1"/>
  <c r="BN144" i="13"/>
  <c r="BM144" i="13"/>
  <c r="BL144" i="13"/>
  <c r="BH144" i="13"/>
  <c r="BG144" i="13"/>
  <c r="BF144" i="13"/>
  <c r="BB144" i="13"/>
  <c r="BA144" i="13"/>
  <c r="AZ144" i="13"/>
  <c r="AR144" i="13"/>
  <c r="AS144" i="13" s="1"/>
  <c r="AP144" i="13"/>
  <c r="AO144" i="13"/>
  <c r="AN144" i="13"/>
  <c r="AJ144" i="13"/>
  <c r="AI144" i="13"/>
  <c r="AH144" i="13"/>
  <c r="AD144" i="13"/>
  <c r="AC144" i="13"/>
  <c r="AB144" i="13"/>
  <c r="T144" i="13"/>
  <c r="U144" i="13" s="1"/>
  <c r="R144" i="13"/>
  <c r="Q144" i="13"/>
  <c r="P144" i="13"/>
  <c r="L144" i="13"/>
  <c r="K144" i="13"/>
  <c r="J144" i="13"/>
  <c r="F144" i="13"/>
  <c r="E144" i="13"/>
  <c r="D144" i="13"/>
  <c r="CU143" i="13"/>
  <c r="CT143" i="13"/>
  <c r="CN143" i="13"/>
  <c r="CO143" i="13" s="1"/>
  <c r="CL143" i="13"/>
  <c r="CK143" i="13"/>
  <c r="CJ143" i="13"/>
  <c r="CF143" i="13"/>
  <c r="CE143" i="13"/>
  <c r="CD143" i="13"/>
  <c r="BZ143" i="13"/>
  <c r="BY143" i="13"/>
  <c r="BX143" i="13"/>
  <c r="BP143" i="13"/>
  <c r="BQ143" i="13" s="1"/>
  <c r="BN143" i="13"/>
  <c r="BM143" i="13"/>
  <c r="BL143" i="13"/>
  <c r="BH143" i="13"/>
  <c r="BG143" i="13"/>
  <c r="BF143" i="13"/>
  <c r="BB143" i="13"/>
  <c r="BA143" i="13"/>
  <c r="AZ143" i="13"/>
  <c r="AR143" i="13"/>
  <c r="AS143" i="13" s="1"/>
  <c r="AP143" i="13"/>
  <c r="AO143" i="13"/>
  <c r="AN143" i="13"/>
  <c r="AJ143" i="13"/>
  <c r="AI143" i="13"/>
  <c r="AH143" i="13"/>
  <c r="AD143" i="13"/>
  <c r="AC143" i="13"/>
  <c r="AB143" i="13"/>
  <c r="T143" i="13"/>
  <c r="U143" i="13" s="1"/>
  <c r="R143" i="13"/>
  <c r="Q143" i="13"/>
  <c r="P143" i="13"/>
  <c r="L143" i="13"/>
  <c r="K143" i="13"/>
  <c r="J143" i="13"/>
  <c r="F143" i="13"/>
  <c r="E143" i="13"/>
  <c r="D143" i="13"/>
  <c r="CU142" i="13"/>
  <c r="CT142" i="13"/>
  <c r="CN142" i="13"/>
  <c r="CO142" i="13" s="1"/>
  <c r="CL142" i="13"/>
  <c r="CK142" i="13"/>
  <c r="CJ142" i="13"/>
  <c r="CF142" i="13"/>
  <c r="CE142" i="13"/>
  <c r="CD142" i="13"/>
  <c r="BZ142" i="13"/>
  <c r="BY142" i="13"/>
  <c r="BX142" i="13"/>
  <c r="BP142" i="13"/>
  <c r="BQ142" i="13" s="1"/>
  <c r="BN142" i="13"/>
  <c r="BM142" i="13"/>
  <c r="BL142" i="13"/>
  <c r="BH142" i="13"/>
  <c r="BG142" i="13"/>
  <c r="BF142" i="13"/>
  <c r="BB142" i="13"/>
  <c r="BA142" i="13"/>
  <c r="AZ142" i="13"/>
  <c r="AR142" i="13"/>
  <c r="AS142" i="13" s="1"/>
  <c r="AP142" i="13"/>
  <c r="AO142" i="13"/>
  <c r="AN142" i="13"/>
  <c r="AJ142" i="13"/>
  <c r="AI142" i="13"/>
  <c r="AH142" i="13"/>
  <c r="AD142" i="13"/>
  <c r="AC142" i="13"/>
  <c r="AB142" i="13"/>
  <c r="T142" i="13"/>
  <c r="U142" i="13" s="1"/>
  <c r="R142" i="13"/>
  <c r="Q142" i="13"/>
  <c r="P142" i="13"/>
  <c r="L142" i="13"/>
  <c r="K142" i="13"/>
  <c r="J142" i="13"/>
  <c r="F142" i="13"/>
  <c r="E142" i="13"/>
  <c r="D142" i="13"/>
  <c r="CU141" i="13"/>
  <c r="CT141" i="13"/>
  <c r="CN141" i="13"/>
  <c r="CO141" i="13" s="1"/>
  <c r="CL141" i="13"/>
  <c r="CK141" i="13"/>
  <c r="CJ141" i="13"/>
  <c r="CF141" i="13"/>
  <c r="CE141" i="13"/>
  <c r="CD141" i="13"/>
  <c r="BZ141" i="13"/>
  <c r="BY141" i="13"/>
  <c r="BX141" i="13"/>
  <c r="BP141" i="13"/>
  <c r="BQ141" i="13" s="1"/>
  <c r="BN141" i="13"/>
  <c r="BM141" i="13"/>
  <c r="BL141" i="13"/>
  <c r="BH141" i="13"/>
  <c r="BG141" i="13"/>
  <c r="BF141" i="13"/>
  <c r="BB141" i="13"/>
  <c r="BA141" i="13"/>
  <c r="AZ141" i="13"/>
  <c r="AR141" i="13"/>
  <c r="AS141" i="13" s="1"/>
  <c r="AP141" i="13"/>
  <c r="AO141" i="13"/>
  <c r="AN141" i="13"/>
  <c r="AJ141" i="13"/>
  <c r="AI141" i="13"/>
  <c r="AH141" i="13"/>
  <c r="AD141" i="13"/>
  <c r="AC141" i="13"/>
  <c r="AB141" i="13"/>
  <c r="T141" i="13"/>
  <c r="U141" i="13" s="1"/>
  <c r="R141" i="13"/>
  <c r="Q141" i="13"/>
  <c r="P141" i="13"/>
  <c r="L141" i="13"/>
  <c r="K141" i="13"/>
  <c r="J141" i="13"/>
  <c r="F141" i="13"/>
  <c r="E141" i="13"/>
  <c r="D141" i="13"/>
  <c r="CU140" i="13"/>
  <c r="CT140" i="13"/>
  <c r="CN140" i="13"/>
  <c r="CO140" i="13" s="1"/>
  <c r="CL140" i="13"/>
  <c r="CK140" i="13"/>
  <c r="CJ140" i="13"/>
  <c r="CF140" i="13"/>
  <c r="CE140" i="13"/>
  <c r="CD140" i="13"/>
  <c r="BZ140" i="13"/>
  <c r="BY140" i="13"/>
  <c r="BX140" i="13"/>
  <c r="BP140" i="13"/>
  <c r="BQ140" i="13" s="1"/>
  <c r="BN140" i="13"/>
  <c r="BM140" i="13"/>
  <c r="BL140" i="13"/>
  <c r="BH140" i="13"/>
  <c r="BG140" i="13"/>
  <c r="BF140" i="13"/>
  <c r="BB140" i="13"/>
  <c r="BA140" i="13"/>
  <c r="AZ140" i="13"/>
  <c r="AR140" i="13"/>
  <c r="AS140" i="13" s="1"/>
  <c r="AP140" i="13"/>
  <c r="AO140" i="13"/>
  <c r="AN140" i="13"/>
  <c r="AJ140" i="13"/>
  <c r="AI140" i="13"/>
  <c r="AH140" i="13"/>
  <c r="AD140" i="13"/>
  <c r="AC140" i="13"/>
  <c r="AB140" i="13"/>
  <c r="T140" i="13"/>
  <c r="U140" i="13" s="1"/>
  <c r="R140" i="13"/>
  <c r="Q140" i="13"/>
  <c r="P140" i="13"/>
  <c r="L140" i="13"/>
  <c r="K140" i="13"/>
  <c r="J140" i="13"/>
  <c r="F140" i="13"/>
  <c r="E140" i="13"/>
  <c r="D140" i="13"/>
  <c r="CU139" i="13"/>
  <c r="CT139" i="13"/>
  <c r="CN139" i="13"/>
  <c r="CO139" i="13" s="1"/>
  <c r="CL139" i="13"/>
  <c r="CK139" i="13"/>
  <c r="CJ139" i="13"/>
  <c r="CF139" i="13"/>
  <c r="CE139" i="13"/>
  <c r="CD139" i="13"/>
  <c r="BZ139" i="13"/>
  <c r="BY139" i="13"/>
  <c r="BX139" i="13"/>
  <c r="BP139" i="13"/>
  <c r="BQ139" i="13" s="1"/>
  <c r="BN139" i="13"/>
  <c r="BM139" i="13"/>
  <c r="BL139" i="13"/>
  <c r="BH139" i="13"/>
  <c r="BG139" i="13"/>
  <c r="BF139" i="13"/>
  <c r="BB139" i="13"/>
  <c r="BA139" i="13"/>
  <c r="AZ139" i="13"/>
  <c r="AR139" i="13"/>
  <c r="AS139" i="13" s="1"/>
  <c r="AP139" i="13"/>
  <c r="AO139" i="13"/>
  <c r="AN139" i="13"/>
  <c r="AJ139" i="13"/>
  <c r="AI139" i="13"/>
  <c r="AH139" i="13"/>
  <c r="AD139" i="13"/>
  <c r="AC139" i="13"/>
  <c r="AB139" i="13"/>
  <c r="T139" i="13"/>
  <c r="U139" i="13" s="1"/>
  <c r="R139" i="13"/>
  <c r="Q139" i="13"/>
  <c r="P139" i="13"/>
  <c r="L139" i="13"/>
  <c r="K139" i="13"/>
  <c r="J139" i="13"/>
  <c r="F139" i="13"/>
  <c r="E139" i="13"/>
  <c r="D139" i="13"/>
  <c r="CU138" i="13"/>
  <c r="CT138" i="13"/>
  <c r="CN138" i="13"/>
  <c r="CO138" i="13" s="1"/>
  <c r="CL138" i="13"/>
  <c r="CK138" i="13"/>
  <c r="CJ138" i="13"/>
  <c r="CF138" i="13"/>
  <c r="CE138" i="13"/>
  <c r="CD138" i="13"/>
  <c r="BZ138" i="13"/>
  <c r="BY138" i="13"/>
  <c r="BX138" i="13"/>
  <c r="BP138" i="13"/>
  <c r="BQ138" i="13" s="1"/>
  <c r="BN138" i="13"/>
  <c r="BM138" i="13"/>
  <c r="BL138" i="13"/>
  <c r="BH138" i="13"/>
  <c r="BG138" i="13"/>
  <c r="BF138" i="13"/>
  <c r="BB138" i="13"/>
  <c r="BA138" i="13"/>
  <c r="AZ138" i="13"/>
  <c r="AR138" i="13"/>
  <c r="AS138" i="13" s="1"/>
  <c r="AP138" i="13"/>
  <c r="AO138" i="13"/>
  <c r="AN138" i="13"/>
  <c r="AJ138" i="13"/>
  <c r="AI138" i="13"/>
  <c r="AH138" i="13"/>
  <c r="AD138" i="13"/>
  <c r="AC138" i="13"/>
  <c r="AB138" i="13"/>
  <c r="T138" i="13"/>
  <c r="U138" i="13" s="1"/>
  <c r="R138" i="13"/>
  <c r="Q138" i="13"/>
  <c r="P138" i="13"/>
  <c r="L138" i="13"/>
  <c r="K138" i="13"/>
  <c r="J138" i="13"/>
  <c r="F138" i="13"/>
  <c r="E138" i="13"/>
  <c r="D138" i="13"/>
  <c r="CU137" i="13"/>
  <c r="CT137" i="13"/>
  <c r="CN137" i="13"/>
  <c r="CO137" i="13" s="1"/>
  <c r="CL137" i="13"/>
  <c r="CK137" i="13"/>
  <c r="CJ137" i="13"/>
  <c r="CF137" i="13"/>
  <c r="CE137" i="13"/>
  <c r="CD137" i="13"/>
  <c r="BZ137" i="13"/>
  <c r="BY137" i="13"/>
  <c r="BX137" i="13"/>
  <c r="BP137" i="13"/>
  <c r="BQ137" i="13" s="1"/>
  <c r="BN137" i="13"/>
  <c r="BM137" i="13"/>
  <c r="BL137" i="13"/>
  <c r="BH137" i="13"/>
  <c r="BG137" i="13"/>
  <c r="BF137" i="13"/>
  <c r="BB137" i="13"/>
  <c r="BA137" i="13"/>
  <c r="AZ137" i="13"/>
  <c r="AR137" i="13"/>
  <c r="AS137" i="13" s="1"/>
  <c r="AP137" i="13"/>
  <c r="AO137" i="13"/>
  <c r="AN137" i="13"/>
  <c r="AJ137" i="13"/>
  <c r="AI137" i="13"/>
  <c r="AH137" i="13"/>
  <c r="AD137" i="13"/>
  <c r="AC137" i="13"/>
  <c r="AB137" i="13"/>
  <c r="T137" i="13"/>
  <c r="U137" i="13" s="1"/>
  <c r="R137" i="13"/>
  <c r="Q137" i="13"/>
  <c r="P137" i="13"/>
  <c r="L137" i="13"/>
  <c r="K137" i="13"/>
  <c r="J137" i="13"/>
  <c r="F137" i="13"/>
  <c r="E137" i="13"/>
  <c r="D137" i="13"/>
  <c r="CU136" i="13"/>
  <c r="CT136" i="13"/>
  <c r="CN136" i="13"/>
  <c r="CO136" i="13" s="1"/>
  <c r="CL136" i="13"/>
  <c r="CK136" i="13"/>
  <c r="CJ136" i="13"/>
  <c r="CF136" i="13"/>
  <c r="CE136" i="13"/>
  <c r="CD136" i="13"/>
  <c r="BZ136" i="13"/>
  <c r="BY136" i="13"/>
  <c r="BX136" i="13"/>
  <c r="BP136" i="13"/>
  <c r="BQ136" i="13" s="1"/>
  <c r="BN136" i="13"/>
  <c r="BM136" i="13"/>
  <c r="BL136" i="13"/>
  <c r="BH136" i="13"/>
  <c r="BG136" i="13"/>
  <c r="BF136" i="13"/>
  <c r="BB136" i="13"/>
  <c r="BA136" i="13"/>
  <c r="AZ136" i="13"/>
  <c r="AR136" i="13"/>
  <c r="AS136" i="13" s="1"/>
  <c r="AP136" i="13"/>
  <c r="AO136" i="13"/>
  <c r="AN136" i="13"/>
  <c r="AJ136" i="13"/>
  <c r="AI136" i="13"/>
  <c r="AH136" i="13"/>
  <c r="AD136" i="13"/>
  <c r="AC136" i="13"/>
  <c r="AB136" i="13"/>
  <c r="T136" i="13"/>
  <c r="U136" i="13" s="1"/>
  <c r="R136" i="13"/>
  <c r="Q136" i="13"/>
  <c r="P136" i="13"/>
  <c r="L136" i="13"/>
  <c r="K136" i="13"/>
  <c r="J136" i="13"/>
  <c r="F136" i="13"/>
  <c r="E136" i="13"/>
  <c r="D136" i="13"/>
  <c r="CU135" i="13"/>
  <c r="CT135" i="13"/>
  <c r="CN135" i="13"/>
  <c r="CO135" i="13" s="1"/>
  <c r="CL135" i="13"/>
  <c r="CK135" i="13"/>
  <c r="CJ135" i="13"/>
  <c r="CF135" i="13"/>
  <c r="CE135" i="13"/>
  <c r="CD135" i="13"/>
  <c r="BZ135" i="13"/>
  <c r="BY135" i="13"/>
  <c r="BX135" i="13"/>
  <c r="BP135" i="13"/>
  <c r="BQ135" i="13" s="1"/>
  <c r="BN135" i="13"/>
  <c r="BM135" i="13"/>
  <c r="BL135" i="13"/>
  <c r="BH135" i="13"/>
  <c r="BG135" i="13"/>
  <c r="BF135" i="13"/>
  <c r="BB135" i="13"/>
  <c r="BA135" i="13"/>
  <c r="AZ135" i="13"/>
  <c r="AR135" i="13"/>
  <c r="AS135" i="13" s="1"/>
  <c r="AP135" i="13"/>
  <c r="AO135" i="13"/>
  <c r="AN135" i="13"/>
  <c r="AJ135" i="13"/>
  <c r="AI135" i="13"/>
  <c r="AH135" i="13"/>
  <c r="AD135" i="13"/>
  <c r="AC135" i="13"/>
  <c r="AB135" i="13"/>
  <c r="T135" i="13"/>
  <c r="U135" i="13" s="1"/>
  <c r="R135" i="13"/>
  <c r="Q135" i="13"/>
  <c r="P135" i="13"/>
  <c r="L135" i="13"/>
  <c r="K135" i="13"/>
  <c r="J135" i="13"/>
  <c r="F135" i="13"/>
  <c r="E135" i="13"/>
  <c r="D135" i="13"/>
  <c r="CU134" i="13"/>
  <c r="CT134" i="13"/>
  <c r="CN134" i="13"/>
  <c r="CO134" i="13" s="1"/>
  <c r="CL134" i="13"/>
  <c r="CK134" i="13"/>
  <c r="CJ134" i="13"/>
  <c r="CF134" i="13"/>
  <c r="CE134" i="13"/>
  <c r="CD134" i="13"/>
  <c r="BZ134" i="13"/>
  <c r="BY134" i="13"/>
  <c r="BX134" i="13"/>
  <c r="BP134" i="13"/>
  <c r="BQ134" i="13" s="1"/>
  <c r="BN134" i="13"/>
  <c r="BM134" i="13"/>
  <c r="BL134" i="13"/>
  <c r="BH134" i="13"/>
  <c r="BG134" i="13"/>
  <c r="BF134" i="13"/>
  <c r="BB134" i="13"/>
  <c r="BA134" i="13"/>
  <c r="AZ134" i="13"/>
  <c r="AR134" i="13"/>
  <c r="AS134" i="13" s="1"/>
  <c r="AP134" i="13"/>
  <c r="AO134" i="13"/>
  <c r="AN134" i="13"/>
  <c r="AJ134" i="13"/>
  <c r="AI134" i="13"/>
  <c r="AH134" i="13"/>
  <c r="AD134" i="13"/>
  <c r="AC134" i="13"/>
  <c r="AB134" i="13"/>
  <c r="T134" i="13"/>
  <c r="U134" i="13" s="1"/>
  <c r="R134" i="13"/>
  <c r="Q134" i="13"/>
  <c r="P134" i="13"/>
  <c r="L134" i="13"/>
  <c r="K134" i="13"/>
  <c r="J134" i="13"/>
  <c r="F134" i="13"/>
  <c r="E134" i="13"/>
  <c r="D134" i="13"/>
  <c r="CU133" i="13"/>
  <c r="CT133" i="13"/>
  <c r="CN133" i="13"/>
  <c r="CO133" i="13" s="1"/>
  <c r="CL133" i="13"/>
  <c r="CK133" i="13"/>
  <c r="CJ133" i="13"/>
  <c r="CF133" i="13"/>
  <c r="CE133" i="13"/>
  <c r="CD133" i="13"/>
  <c r="BZ133" i="13"/>
  <c r="BY133" i="13"/>
  <c r="BX133" i="13"/>
  <c r="BP133" i="13"/>
  <c r="BQ133" i="13" s="1"/>
  <c r="BN133" i="13"/>
  <c r="BM133" i="13"/>
  <c r="BL133" i="13"/>
  <c r="BH133" i="13"/>
  <c r="BG133" i="13"/>
  <c r="BF133" i="13"/>
  <c r="BB133" i="13"/>
  <c r="BA133" i="13"/>
  <c r="AZ133" i="13"/>
  <c r="AR133" i="13"/>
  <c r="AS133" i="13" s="1"/>
  <c r="AP133" i="13"/>
  <c r="AO133" i="13"/>
  <c r="AN133" i="13"/>
  <c r="AJ133" i="13"/>
  <c r="AI133" i="13"/>
  <c r="AH133" i="13"/>
  <c r="AD133" i="13"/>
  <c r="AC133" i="13"/>
  <c r="AB133" i="13"/>
  <c r="T133" i="13"/>
  <c r="U133" i="13" s="1"/>
  <c r="R133" i="13"/>
  <c r="Q133" i="13"/>
  <c r="P133" i="13"/>
  <c r="L133" i="13"/>
  <c r="K133" i="13"/>
  <c r="J133" i="13"/>
  <c r="F133" i="13"/>
  <c r="E133" i="13"/>
  <c r="D133" i="13"/>
  <c r="CU132" i="13"/>
  <c r="CT132" i="13"/>
  <c r="CN132" i="13"/>
  <c r="CO132" i="13" s="1"/>
  <c r="CL132" i="13"/>
  <c r="CK132" i="13"/>
  <c r="CJ132" i="13"/>
  <c r="CF132" i="13"/>
  <c r="CE132" i="13"/>
  <c r="CD132" i="13"/>
  <c r="BZ132" i="13"/>
  <c r="BY132" i="13"/>
  <c r="BX132" i="13"/>
  <c r="BP132" i="13"/>
  <c r="BQ132" i="13" s="1"/>
  <c r="BN132" i="13"/>
  <c r="BM132" i="13"/>
  <c r="BL132" i="13"/>
  <c r="BH132" i="13"/>
  <c r="BG132" i="13"/>
  <c r="BF132" i="13"/>
  <c r="BB132" i="13"/>
  <c r="BA132" i="13"/>
  <c r="AZ132" i="13"/>
  <c r="AR132" i="13"/>
  <c r="AS132" i="13" s="1"/>
  <c r="AP132" i="13"/>
  <c r="AO132" i="13"/>
  <c r="AN132" i="13"/>
  <c r="AJ132" i="13"/>
  <c r="AI132" i="13"/>
  <c r="AH132" i="13"/>
  <c r="AD132" i="13"/>
  <c r="AC132" i="13"/>
  <c r="AB132" i="13"/>
  <c r="T132" i="13"/>
  <c r="U132" i="13" s="1"/>
  <c r="R132" i="13"/>
  <c r="Q132" i="13"/>
  <c r="P132" i="13"/>
  <c r="L132" i="13"/>
  <c r="K132" i="13"/>
  <c r="J132" i="13"/>
  <c r="F132" i="13"/>
  <c r="E132" i="13"/>
  <c r="D132" i="13"/>
  <c r="CU131" i="13"/>
  <c r="CT131" i="13"/>
  <c r="CN131" i="13"/>
  <c r="CO131" i="13" s="1"/>
  <c r="CL131" i="13"/>
  <c r="CK131" i="13"/>
  <c r="CJ131" i="13"/>
  <c r="CF131" i="13"/>
  <c r="CE131" i="13"/>
  <c r="CD131" i="13"/>
  <c r="BZ131" i="13"/>
  <c r="BY131" i="13"/>
  <c r="BX131" i="13"/>
  <c r="BP131" i="13"/>
  <c r="BQ131" i="13" s="1"/>
  <c r="BN131" i="13"/>
  <c r="BM131" i="13"/>
  <c r="BL131" i="13"/>
  <c r="BH131" i="13"/>
  <c r="BG131" i="13"/>
  <c r="BF131" i="13"/>
  <c r="BB131" i="13"/>
  <c r="BA131" i="13"/>
  <c r="AZ131" i="13"/>
  <c r="AR131" i="13"/>
  <c r="AS131" i="13" s="1"/>
  <c r="AP131" i="13"/>
  <c r="AO131" i="13"/>
  <c r="AN131" i="13"/>
  <c r="AJ131" i="13"/>
  <c r="AI131" i="13"/>
  <c r="AH131" i="13"/>
  <c r="AD131" i="13"/>
  <c r="AC131" i="13"/>
  <c r="AB131" i="13"/>
  <c r="T131" i="13"/>
  <c r="U131" i="13" s="1"/>
  <c r="R131" i="13"/>
  <c r="Q131" i="13"/>
  <c r="P131" i="13"/>
  <c r="L131" i="13"/>
  <c r="K131" i="13"/>
  <c r="J131" i="13"/>
  <c r="F131" i="13"/>
  <c r="E131" i="13"/>
  <c r="D131" i="13"/>
  <c r="CU130" i="13"/>
  <c r="CT130" i="13"/>
  <c r="CN130" i="13"/>
  <c r="CO130" i="13" s="1"/>
  <c r="CL130" i="13"/>
  <c r="CK130" i="13"/>
  <c r="CJ130" i="13"/>
  <c r="CF130" i="13"/>
  <c r="CE130" i="13"/>
  <c r="CD130" i="13"/>
  <c r="BZ130" i="13"/>
  <c r="BY130" i="13"/>
  <c r="BX130" i="13"/>
  <c r="BP130" i="13"/>
  <c r="BQ130" i="13" s="1"/>
  <c r="BN130" i="13"/>
  <c r="BM130" i="13"/>
  <c r="BL130" i="13"/>
  <c r="BH130" i="13"/>
  <c r="BG130" i="13"/>
  <c r="BF130" i="13"/>
  <c r="BB130" i="13"/>
  <c r="BA130" i="13"/>
  <c r="AZ130" i="13"/>
  <c r="AR130" i="13"/>
  <c r="AS130" i="13" s="1"/>
  <c r="AP130" i="13"/>
  <c r="AO130" i="13"/>
  <c r="AN130" i="13"/>
  <c r="AJ130" i="13"/>
  <c r="AI130" i="13"/>
  <c r="AH130" i="13"/>
  <c r="AD130" i="13"/>
  <c r="AC130" i="13"/>
  <c r="AB130" i="13"/>
  <c r="T130" i="13"/>
  <c r="U130" i="13" s="1"/>
  <c r="R130" i="13"/>
  <c r="Q130" i="13"/>
  <c r="P130" i="13"/>
  <c r="L130" i="13"/>
  <c r="K130" i="13"/>
  <c r="J130" i="13"/>
  <c r="F130" i="13"/>
  <c r="E130" i="13"/>
  <c r="D130" i="13"/>
  <c r="CU129" i="13"/>
  <c r="CT129" i="13"/>
  <c r="CN129" i="13"/>
  <c r="CO129" i="13" s="1"/>
  <c r="CL129" i="13"/>
  <c r="CK129" i="13"/>
  <c r="CJ129" i="13"/>
  <c r="CF129" i="13"/>
  <c r="CE129" i="13"/>
  <c r="CD129" i="13"/>
  <c r="BZ129" i="13"/>
  <c r="BY129" i="13"/>
  <c r="BX129" i="13"/>
  <c r="BP129" i="13"/>
  <c r="BQ129" i="13" s="1"/>
  <c r="BN129" i="13"/>
  <c r="BM129" i="13"/>
  <c r="BL129" i="13"/>
  <c r="BH129" i="13"/>
  <c r="BG129" i="13"/>
  <c r="BF129" i="13"/>
  <c r="BB129" i="13"/>
  <c r="BA129" i="13"/>
  <c r="AZ129" i="13"/>
  <c r="AR129" i="13"/>
  <c r="AS129" i="13" s="1"/>
  <c r="AP129" i="13"/>
  <c r="AO129" i="13"/>
  <c r="AN129" i="13"/>
  <c r="AJ129" i="13"/>
  <c r="AI129" i="13"/>
  <c r="AH129" i="13"/>
  <c r="AD129" i="13"/>
  <c r="AC129" i="13"/>
  <c r="AB129" i="13"/>
  <c r="T129" i="13"/>
  <c r="U129" i="13" s="1"/>
  <c r="R129" i="13"/>
  <c r="Q129" i="13"/>
  <c r="P129" i="13"/>
  <c r="L129" i="13"/>
  <c r="K129" i="13"/>
  <c r="J129" i="13"/>
  <c r="F129" i="13"/>
  <c r="E129" i="13"/>
  <c r="D129" i="13"/>
  <c r="CU128" i="13"/>
  <c r="CT128" i="13"/>
  <c r="CN128" i="13"/>
  <c r="CO128" i="13" s="1"/>
  <c r="CL128" i="13"/>
  <c r="CK128" i="13"/>
  <c r="CJ128" i="13"/>
  <c r="CF128" i="13"/>
  <c r="CE128" i="13"/>
  <c r="CD128" i="13"/>
  <c r="BZ128" i="13"/>
  <c r="BY128" i="13"/>
  <c r="BX128" i="13"/>
  <c r="BP128" i="13"/>
  <c r="BQ128" i="13" s="1"/>
  <c r="BN128" i="13"/>
  <c r="BM128" i="13"/>
  <c r="BL128" i="13"/>
  <c r="BH128" i="13"/>
  <c r="BG128" i="13"/>
  <c r="BF128" i="13"/>
  <c r="BB128" i="13"/>
  <c r="BA128" i="13"/>
  <c r="AZ128" i="13"/>
  <c r="AR128" i="13"/>
  <c r="AS128" i="13" s="1"/>
  <c r="AP128" i="13"/>
  <c r="AO128" i="13"/>
  <c r="AN128" i="13"/>
  <c r="AJ128" i="13"/>
  <c r="AI128" i="13"/>
  <c r="AH128" i="13"/>
  <c r="AD128" i="13"/>
  <c r="AC128" i="13"/>
  <c r="AB128" i="13"/>
  <c r="T128" i="13"/>
  <c r="U128" i="13" s="1"/>
  <c r="R128" i="13"/>
  <c r="Q128" i="13"/>
  <c r="P128" i="13"/>
  <c r="L128" i="13"/>
  <c r="K128" i="13"/>
  <c r="J128" i="13"/>
  <c r="F128" i="13"/>
  <c r="E128" i="13"/>
  <c r="D128" i="13"/>
  <c r="CU127" i="13"/>
  <c r="CT127" i="13"/>
  <c r="CN127" i="13"/>
  <c r="CO127" i="13" s="1"/>
  <c r="CL127" i="13"/>
  <c r="CK127" i="13"/>
  <c r="CJ127" i="13"/>
  <c r="CF127" i="13"/>
  <c r="CE127" i="13"/>
  <c r="CD127" i="13"/>
  <c r="BZ127" i="13"/>
  <c r="BY127" i="13"/>
  <c r="BX127" i="13"/>
  <c r="BP127" i="13"/>
  <c r="BQ127" i="13" s="1"/>
  <c r="BN127" i="13"/>
  <c r="BM127" i="13"/>
  <c r="BL127" i="13"/>
  <c r="BH127" i="13"/>
  <c r="BG127" i="13"/>
  <c r="BF127" i="13"/>
  <c r="BB127" i="13"/>
  <c r="BA127" i="13"/>
  <c r="AZ127" i="13"/>
  <c r="AR127" i="13"/>
  <c r="AS127" i="13" s="1"/>
  <c r="AP127" i="13"/>
  <c r="AO127" i="13"/>
  <c r="AN127" i="13"/>
  <c r="AJ127" i="13"/>
  <c r="AI127" i="13"/>
  <c r="AH127" i="13"/>
  <c r="AD127" i="13"/>
  <c r="AC127" i="13"/>
  <c r="AB127" i="13"/>
  <c r="T127" i="13"/>
  <c r="U127" i="13" s="1"/>
  <c r="R127" i="13"/>
  <c r="Q127" i="13"/>
  <c r="P127" i="13"/>
  <c r="L127" i="13"/>
  <c r="K127" i="13"/>
  <c r="J127" i="13"/>
  <c r="F127" i="13"/>
  <c r="E127" i="13"/>
  <c r="D127" i="13"/>
  <c r="CU126" i="13"/>
  <c r="CT126" i="13"/>
  <c r="CN126" i="13"/>
  <c r="CO126" i="13" s="1"/>
  <c r="CL126" i="13"/>
  <c r="CK126" i="13"/>
  <c r="CJ126" i="13"/>
  <c r="CF126" i="13"/>
  <c r="CE126" i="13"/>
  <c r="CD126" i="13"/>
  <c r="BZ126" i="13"/>
  <c r="BY126" i="13"/>
  <c r="BX126" i="13"/>
  <c r="BP126" i="13"/>
  <c r="BQ126" i="13" s="1"/>
  <c r="BN126" i="13"/>
  <c r="BM126" i="13"/>
  <c r="BL126" i="13"/>
  <c r="BH126" i="13"/>
  <c r="BG126" i="13"/>
  <c r="BF126" i="13"/>
  <c r="BB126" i="13"/>
  <c r="BA126" i="13"/>
  <c r="AZ126" i="13"/>
  <c r="AR126" i="13"/>
  <c r="AS126" i="13" s="1"/>
  <c r="AP126" i="13"/>
  <c r="AO126" i="13"/>
  <c r="AN126" i="13"/>
  <c r="AJ126" i="13"/>
  <c r="AI126" i="13"/>
  <c r="AH126" i="13"/>
  <c r="AD126" i="13"/>
  <c r="AC126" i="13"/>
  <c r="AB126" i="13"/>
  <c r="T126" i="13"/>
  <c r="U126" i="13" s="1"/>
  <c r="R126" i="13"/>
  <c r="Q126" i="13"/>
  <c r="P126" i="13"/>
  <c r="L126" i="13"/>
  <c r="K126" i="13"/>
  <c r="J126" i="13"/>
  <c r="F126" i="13"/>
  <c r="E126" i="13"/>
  <c r="D126" i="13"/>
  <c r="CU125" i="13"/>
  <c r="CT125" i="13"/>
  <c r="CN125" i="13"/>
  <c r="CO125" i="13" s="1"/>
  <c r="CL125" i="13"/>
  <c r="CK125" i="13"/>
  <c r="CJ125" i="13"/>
  <c r="CF125" i="13"/>
  <c r="CE125" i="13"/>
  <c r="CD125" i="13"/>
  <c r="BZ125" i="13"/>
  <c r="BY125" i="13"/>
  <c r="BX125" i="13"/>
  <c r="BP125" i="13"/>
  <c r="BQ125" i="13" s="1"/>
  <c r="BN125" i="13"/>
  <c r="BM125" i="13"/>
  <c r="BL125" i="13"/>
  <c r="BH125" i="13"/>
  <c r="BG125" i="13"/>
  <c r="BF125" i="13"/>
  <c r="BB125" i="13"/>
  <c r="BA125" i="13"/>
  <c r="AZ125" i="13"/>
  <c r="AR125" i="13"/>
  <c r="AS125" i="13" s="1"/>
  <c r="AP125" i="13"/>
  <c r="AO125" i="13"/>
  <c r="AN125" i="13"/>
  <c r="AJ125" i="13"/>
  <c r="AI125" i="13"/>
  <c r="AH125" i="13"/>
  <c r="AD125" i="13"/>
  <c r="AC125" i="13"/>
  <c r="AB125" i="13"/>
  <c r="T125" i="13"/>
  <c r="U125" i="13" s="1"/>
  <c r="R125" i="13"/>
  <c r="Q125" i="13"/>
  <c r="P125" i="13"/>
  <c r="L125" i="13"/>
  <c r="K125" i="13"/>
  <c r="J125" i="13"/>
  <c r="F125" i="13"/>
  <c r="E125" i="13"/>
  <c r="D125" i="13"/>
  <c r="CU124" i="13"/>
  <c r="CT124" i="13"/>
  <c r="CN124" i="13"/>
  <c r="CO124" i="13" s="1"/>
  <c r="CL124" i="13"/>
  <c r="CK124" i="13"/>
  <c r="CJ124" i="13"/>
  <c r="CF124" i="13"/>
  <c r="CE124" i="13"/>
  <c r="CD124" i="13"/>
  <c r="BZ124" i="13"/>
  <c r="BY124" i="13"/>
  <c r="BX124" i="13"/>
  <c r="BP124" i="13"/>
  <c r="BQ124" i="13" s="1"/>
  <c r="BN124" i="13"/>
  <c r="BM124" i="13"/>
  <c r="BL124" i="13"/>
  <c r="BH124" i="13"/>
  <c r="BG124" i="13"/>
  <c r="BF124" i="13"/>
  <c r="BB124" i="13"/>
  <c r="BA124" i="13"/>
  <c r="AZ124" i="13"/>
  <c r="AR124" i="13"/>
  <c r="AS124" i="13" s="1"/>
  <c r="AP124" i="13"/>
  <c r="AO124" i="13"/>
  <c r="AN124" i="13"/>
  <c r="AJ124" i="13"/>
  <c r="AI124" i="13"/>
  <c r="AH124" i="13"/>
  <c r="AD124" i="13"/>
  <c r="AC124" i="13"/>
  <c r="AB124" i="13"/>
  <c r="T124" i="13"/>
  <c r="U124" i="13" s="1"/>
  <c r="R124" i="13"/>
  <c r="Q124" i="13"/>
  <c r="P124" i="13"/>
  <c r="L124" i="13"/>
  <c r="K124" i="13"/>
  <c r="J124" i="13"/>
  <c r="F124" i="13"/>
  <c r="E124" i="13"/>
  <c r="D124" i="13"/>
  <c r="CU123" i="13"/>
  <c r="CT123" i="13"/>
  <c r="CN123" i="13"/>
  <c r="CO123" i="13" s="1"/>
  <c r="CL123" i="13"/>
  <c r="CK123" i="13"/>
  <c r="CJ123" i="13"/>
  <c r="CF123" i="13"/>
  <c r="CE123" i="13"/>
  <c r="CD123" i="13"/>
  <c r="BZ123" i="13"/>
  <c r="BY123" i="13"/>
  <c r="BX123" i="13"/>
  <c r="BP123" i="13"/>
  <c r="BQ123" i="13" s="1"/>
  <c r="BN123" i="13"/>
  <c r="BM123" i="13"/>
  <c r="BL123" i="13"/>
  <c r="BH123" i="13"/>
  <c r="BG123" i="13"/>
  <c r="BF123" i="13"/>
  <c r="BB123" i="13"/>
  <c r="BA123" i="13"/>
  <c r="AZ123" i="13"/>
  <c r="AR123" i="13"/>
  <c r="AS123" i="13" s="1"/>
  <c r="AP123" i="13"/>
  <c r="AO123" i="13"/>
  <c r="AN123" i="13"/>
  <c r="AJ123" i="13"/>
  <c r="AI123" i="13"/>
  <c r="AH123" i="13"/>
  <c r="AD123" i="13"/>
  <c r="AC123" i="13"/>
  <c r="AB123" i="13"/>
  <c r="T123" i="13"/>
  <c r="U123" i="13" s="1"/>
  <c r="R123" i="13"/>
  <c r="Q123" i="13"/>
  <c r="P123" i="13"/>
  <c r="L123" i="13"/>
  <c r="K123" i="13"/>
  <c r="J123" i="13"/>
  <c r="F123" i="13"/>
  <c r="E123" i="13"/>
  <c r="D123" i="13"/>
  <c r="CU122" i="13"/>
  <c r="CT122" i="13"/>
  <c r="CN122" i="13"/>
  <c r="CO122" i="13" s="1"/>
  <c r="CL122" i="13"/>
  <c r="CK122" i="13"/>
  <c r="CJ122" i="13"/>
  <c r="CF122" i="13"/>
  <c r="CE122" i="13"/>
  <c r="CD122" i="13"/>
  <c r="BZ122" i="13"/>
  <c r="BY122" i="13"/>
  <c r="BX122" i="13"/>
  <c r="BP122" i="13"/>
  <c r="BQ122" i="13" s="1"/>
  <c r="BN122" i="13"/>
  <c r="BM122" i="13"/>
  <c r="BL122" i="13"/>
  <c r="BH122" i="13"/>
  <c r="BG122" i="13"/>
  <c r="BF122" i="13"/>
  <c r="BB122" i="13"/>
  <c r="BA122" i="13"/>
  <c r="AZ122" i="13"/>
  <c r="AR122" i="13"/>
  <c r="AS122" i="13" s="1"/>
  <c r="AP122" i="13"/>
  <c r="AO122" i="13"/>
  <c r="AN122" i="13"/>
  <c r="AJ122" i="13"/>
  <c r="AI122" i="13"/>
  <c r="AH122" i="13"/>
  <c r="AD122" i="13"/>
  <c r="AC122" i="13"/>
  <c r="AB122" i="13"/>
  <c r="T122" i="13"/>
  <c r="U122" i="13" s="1"/>
  <c r="R122" i="13"/>
  <c r="Q122" i="13"/>
  <c r="P122" i="13"/>
  <c r="L122" i="13"/>
  <c r="K122" i="13"/>
  <c r="J122" i="13"/>
  <c r="F122" i="13"/>
  <c r="E122" i="13"/>
  <c r="D122" i="13"/>
  <c r="CU121" i="13"/>
  <c r="CT121" i="13"/>
  <c r="CN121" i="13"/>
  <c r="CO121" i="13" s="1"/>
  <c r="CL121" i="13"/>
  <c r="CK121" i="13"/>
  <c r="CJ121" i="13"/>
  <c r="CF121" i="13"/>
  <c r="CE121" i="13"/>
  <c r="CD121" i="13"/>
  <c r="BZ121" i="13"/>
  <c r="BY121" i="13"/>
  <c r="BX121" i="13"/>
  <c r="BP121" i="13"/>
  <c r="BQ121" i="13" s="1"/>
  <c r="BN121" i="13"/>
  <c r="BM121" i="13"/>
  <c r="BL121" i="13"/>
  <c r="BH121" i="13"/>
  <c r="BG121" i="13"/>
  <c r="BF121" i="13"/>
  <c r="BB121" i="13"/>
  <c r="BA121" i="13"/>
  <c r="AZ121" i="13"/>
  <c r="AR121" i="13"/>
  <c r="AS121" i="13" s="1"/>
  <c r="AP121" i="13"/>
  <c r="AO121" i="13"/>
  <c r="AN121" i="13"/>
  <c r="AJ121" i="13"/>
  <c r="AI121" i="13"/>
  <c r="AH121" i="13"/>
  <c r="AD121" i="13"/>
  <c r="AC121" i="13"/>
  <c r="AB121" i="13"/>
  <c r="T121" i="13"/>
  <c r="U121" i="13" s="1"/>
  <c r="R121" i="13"/>
  <c r="Q121" i="13"/>
  <c r="P121" i="13"/>
  <c r="L121" i="13"/>
  <c r="K121" i="13"/>
  <c r="J121" i="13"/>
  <c r="F121" i="13"/>
  <c r="E121" i="13"/>
  <c r="D121" i="13"/>
  <c r="CU120" i="13"/>
  <c r="CT120" i="13"/>
  <c r="CN120" i="13"/>
  <c r="CO120" i="13" s="1"/>
  <c r="CL120" i="13"/>
  <c r="CK120" i="13"/>
  <c r="CJ120" i="13"/>
  <c r="CF120" i="13"/>
  <c r="CE120" i="13"/>
  <c r="CD120" i="13"/>
  <c r="BZ120" i="13"/>
  <c r="BY120" i="13"/>
  <c r="BX120" i="13"/>
  <c r="BP120" i="13"/>
  <c r="BQ120" i="13" s="1"/>
  <c r="BN120" i="13"/>
  <c r="BM120" i="13"/>
  <c r="BL120" i="13"/>
  <c r="BH120" i="13"/>
  <c r="BG120" i="13"/>
  <c r="BF120" i="13"/>
  <c r="BB120" i="13"/>
  <c r="BA120" i="13"/>
  <c r="AZ120" i="13"/>
  <c r="AR120" i="13"/>
  <c r="AS120" i="13" s="1"/>
  <c r="AP120" i="13"/>
  <c r="AO120" i="13"/>
  <c r="AN120" i="13"/>
  <c r="AJ120" i="13"/>
  <c r="AI120" i="13"/>
  <c r="AH120" i="13"/>
  <c r="AD120" i="13"/>
  <c r="AC120" i="13"/>
  <c r="AB120" i="13"/>
  <c r="T120" i="13"/>
  <c r="U120" i="13" s="1"/>
  <c r="R120" i="13"/>
  <c r="Q120" i="13"/>
  <c r="P120" i="13"/>
  <c r="L120" i="13"/>
  <c r="K120" i="13"/>
  <c r="J120" i="13"/>
  <c r="F120" i="13"/>
  <c r="E120" i="13"/>
  <c r="D120" i="13"/>
  <c r="CU119" i="13"/>
  <c r="CT119" i="13"/>
  <c r="CN119" i="13"/>
  <c r="CO119" i="13" s="1"/>
  <c r="CL119" i="13"/>
  <c r="CK119" i="13"/>
  <c r="CJ119" i="13"/>
  <c r="CF119" i="13"/>
  <c r="CE119" i="13"/>
  <c r="CD119" i="13"/>
  <c r="BZ119" i="13"/>
  <c r="BY119" i="13"/>
  <c r="BX119" i="13"/>
  <c r="BP119" i="13"/>
  <c r="BQ119" i="13" s="1"/>
  <c r="BN119" i="13"/>
  <c r="BM119" i="13"/>
  <c r="BL119" i="13"/>
  <c r="BH119" i="13"/>
  <c r="BG119" i="13"/>
  <c r="BF119" i="13"/>
  <c r="BB119" i="13"/>
  <c r="BA119" i="13"/>
  <c r="AZ119" i="13"/>
  <c r="AR119" i="13"/>
  <c r="AS119" i="13" s="1"/>
  <c r="AP119" i="13"/>
  <c r="AO119" i="13"/>
  <c r="AN119" i="13"/>
  <c r="AJ119" i="13"/>
  <c r="AI119" i="13"/>
  <c r="AH119" i="13"/>
  <c r="AD119" i="13"/>
  <c r="AC119" i="13"/>
  <c r="AB119" i="13"/>
  <c r="T119" i="13"/>
  <c r="U119" i="13" s="1"/>
  <c r="R119" i="13"/>
  <c r="Q119" i="13"/>
  <c r="P119" i="13"/>
  <c r="L119" i="13"/>
  <c r="K119" i="13"/>
  <c r="J119" i="13"/>
  <c r="F119" i="13"/>
  <c r="E119" i="13"/>
  <c r="D119" i="13"/>
  <c r="CU118" i="13"/>
  <c r="CT118" i="13"/>
  <c r="CN118" i="13"/>
  <c r="CO118" i="13" s="1"/>
  <c r="CL118" i="13"/>
  <c r="CK118" i="13"/>
  <c r="CJ118" i="13"/>
  <c r="CF118" i="13"/>
  <c r="CE118" i="13"/>
  <c r="CD118" i="13"/>
  <c r="BZ118" i="13"/>
  <c r="BY118" i="13"/>
  <c r="BX118" i="13"/>
  <c r="BP118" i="13"/>
  <c r="BQ118" i="13" s="1"/>
  <c r="BN118" i="13"/>
  <c r="BM118" i="13"/>
  <c r="BL118" i="13"/>
  <c r="BH118" i="13"/>
  <c r="BG118" i="13"/>
  <c r="BF118" i="13"/>
  <c r="BB118" i="13"/>
  <c r="BA118" i="13"/>
  <c r="AZ118" i="13"/>
  <c r="AR118" i="13"/>
  <c r="AS118" i="13" s="1"/>
  <c r="AP118" i="13"/>
  <c r="AO118" i="13"/>
  <c r="AN118" i="13"/>
  <c r="AJ118" i="13"/>
  <c r="AI118" i="13"/>
  <c r="AH118" i="13"/>
  <c r="AD118" i="13"/>
  <c r="AC118" i="13"/>
  <c r="AB118" i="13"/>
  <c r="T118" i="13"/>
  <c r="U118" i="13" s="1"/>
  <c r="R118" i="13"/>
  <c r="Q118" i="13"/>
  <c r="P118" i="13"/>
  <c r="L118" i="13"/>
  <c r="K118" i="13"/>
  <c r="J118" i="13"/>
  <c r="F118" i="13"/>
  <c r="E118" i="13"/>
  <c r="D118" i="13"/>
  <c r="CU117" i="13"/>
  <c r="CT117" i="13"/>
  <c r="CN117" i="13"/>
  <c r="CO117" i="13" s="1"/>
  <c r="CL117" i="13"/>
  <c r="CK117" i="13"/>
  <c r="CJ117" i="13"/>
  <c r="CF117" i="13"/>
  <c r="CE117" i="13"/>
  <c r="CD117" i="13"/>
  <c r="BZ117" i="13"/>
  <c r="BY117" i="13"/>
  <c r="BX117" i="13"/>
  <c r="BP117" i="13"/>
  <c r="BQ117" i="13" s="1"/>
  <c r="BN117" i="13"/>
  <c r="BM117" i="13"/>
  <c r="BL117" i="13"/>
  <c r="BH117" i="13"/>
  <c r="BG117" i="13"/>
  <c r="BF117" i="13"/>
  <c r="BB117" i="13"/>
  <c r="BA117" i="13"/>
  <c r="AZ117" i="13"/>
  <c r="AR117" i="13"/>
  <c r="AS117" i="13" s="1"/>
  <c r="AP117" i="13"/>
  <c r="AO117" i="13"/>
  <c r="AN117" i="13"/>
  <c r="AJ117" i="13"/>
  <c r="AI117" i="13"/>
  <c r="AH117" i="13"/>
  <c r="AD117" i="13"/>
  <c r="AC117" i="13"/>
  <c r="AB117" i="13"/>
  <c r="T117" i="13"/>
  <c r="U117" i="13" s="1"/>
  <c r="R117" i="13"/>
  <c r="Q117" i="13"/>
  <c r="P117" i="13"/>
  <c r="L117" i="13"/>
  <c r="K117" i="13"/>
  <c r="J117" i="13"/>
  <c r="F117" i="13"/>
  <c r="E117" i="13"/>
  <c r="D117" i="13"/>
  <c r="CU116" i="13"/>
  <c r="CT116" i="13"/>
  <c r="CN116" i="13"/>
  <c r="CO116" i="13" s="1"/>
  <c r="CL116" i="13"/>
  <c r="CK116" i="13"/>
  <c r="CJ116" i="13"/>
  <c r="CF116" i="13"/>
  <c r="CE116" i="13"/>
  <c r="CD116" i="13"/>
  <c r="BZ116" i="13"/>
  <c r="BY116" i="13"/>
  <c r="BX116" i="13"/>
  <c r="BP116" i="13"/>
  <c r="BQ116" i="13" s="1"/>
  <c r="BN116" i="13"/>
  <c r="BM116" i="13"/>
  <c r="BL116" i="13"/>
  <c r="BH116" i="13"/>
  <c r="BG116" i="13"/>
  <c r="BF116" i="13"/>
  <c r="BB116" i="13"/>
  <c r="BA116" i="13"/>
  <c r="AZ116" i="13"/>
  <c r="AR116" i="13"/>
  <c r="AS116" i="13" s="1"/>
  <c r="AP116" i="13"/>
  <c r="AO116" i="13"/>
  <c r="AN116" i="13"/>
  <c r="AJ116" i="13"/>
  <c r="AI116" i="13"/>
  <c r="AH116" i="13"/>
  <c r="AD116" i="13"/>
  <c r="AC116" i="13"/>
  <c r="AB116" i="13"/>
  <c r="T116" i="13"/>
  <c r="U116" i="13" s="1"/>
  <c r="R116" i="13"/>
  <c r="Q116" i="13"/>
  <c r="P116" i="13"/>
  <c r="L116" i="13"/>
  <c r="K116" i="13"/>
  <c r="J116" i="13"/>
  <c r="F116" i="13"/>
  <c r="E116" i="13"/>
  <c r="D116" i="13"/>
  <c r="CU115" i="13"/>
  <c r="CT115" i="13"/>
  <c r="CN115" i="13"/>
  <c r="CO115" i="13" s="1"/>
  <c r="CL115" i="13"/>
  <c r="CK115" i="13"/>
  <c r="CJ115" i="13"/>
  <c r="CF115" i="13"/>
  <c r="CE115" i="13"/>
  <c r="CD115" i="13"/>
  <c r="BZ115" i="13"/>
  <c r="BY115" i="13"/>
  <c r="BX115" i="13"/>
  <c r="BP115" i="13"/>
  <c r="BQ115" i="13" s="1"/>
  <c r="BN115" i="13"/>
  <c r="BM115" i="13"/>
  <c r="BL115" i="13"/>
  <c r="BH115" i="13"/>
  <c r="BG115" i="13"/>
  <c r="BF115" i="13"/>
  <c r="BB115" i="13"/>
  <c r="BA115" i="13"/>
  <c r="AZ115" i="13"/>
  <c r="AR115" i="13"/>
  <c r="AS115" i="13" s="1"/>
  <c r="AP115" i="13"/>
  <c r="AO115" i="13"/>
  <c r="AN115" i="13"/>
  <c r="AJ115" i="13"/>
  <c r="AI115" i="13"/>
  <c r="AH115" i="13"/>
  <c r="AD115" i="13"/>
  <c r="AC115" i="13"/>
  <c r="AB115" i="13"/>
  <c r="T115" i="13"/>
  <c r="U115" i="13" s="1"/>
  <c r="R115" i="13"/>
  <c r="Q115" i="13"/>
  <c r="P115" i="13"/>
  <c r="L115" i="13"/>
  <c r="K115" i="13"/>
  <c r="J115" i="13"/>
  <c r="F115" i="13"/>
  <c r="E115" i="13"/>
  <c r="D115" i="13"/>
  <c r="CU114" i="13"/>
  <c r="CT114" i="13"/>
  <c r="CN114" i="13"/>
  <c r="CO114" i="13" s="1"/>
  <c r="CL114" i="13"/>
  <c r="CK114" i="13"/>
  <c r="CJ114" i="13"/>
  <c r="CF114" i="13"/>
  <c r="CE114" i="13"/>
  <c r="CD114" i="13"/>
  <c r="BZ114" i="13"/>
  <c r="BY114" i="13"/>
  <c r="BX114" i="13"/>
  <c r="BP114" i="13"/>
  <c r="BQ114" i="13" s="1"/>
  <c r="BN114" i="13"/>
  <c r="BM114" i="13"/>
  <c r="BL114" i="13"/>
  <c r="BH114" i="13"/>
  <c r="BG114" i="13"/>
  <c r="BF114" i="13"/>
  <c r="BB114" i="13"/>
  <c r="BA114" i="13"/>
  <c r="AZ114" i="13"/>
  <c r="AR114" i="13"/>
  <c r="AS114" i="13" s="1"/>
  <c r="AP114" i="13"/>
  <c r="AO114" i="13"/>
  <c r="AN114" i="13"/>
  <c r="AJ114" i="13"/>
  <c r="AI114" i="13"/>
  <c r="AH114" i="13"/>
  <c r="AD114" i="13"/>
  <c r="AC114" i="13"/>
  <c r="AB114" i="13"/>
  <c r="T114" i="13"/>
  <c r="U114" i="13" s="1"/>
  <c r="R114" i="13"/>
  <c r="Q114" i="13"/>
  <c r="P114" i="13"/>
  <c r="L114" i="13"/>
  <c r="K114" i="13"/>
  <c r="J114" i="13"/>
  <c r="F114" i="13"/>
  <c r="E114" i="13"/>
  <c r="D114" i="13"/>
  <c r="CU113" i="13"/>
  <c r="CT113" i="13"/>
  <c r="CN113" i="13"/>
  <c r="CO113" i="13" s="1"/>
  <c r="CL113" i="13"/>
  <c r="CK113" i="13"/>
  <c r="CJ113" i="13"/>
  <c r="CF113" i="13"/>
  <c r="CE113" i="13"/>
  <c r="CD113" i="13"/>
  <c r="BZ113" i="13"/>
  <c r="BY113" i="13"/>
  <c r="BX113" i="13"/>
  <c r="BP113" i="13"/>
  <c r="BQ113" i="13" s="1"/>
  <c r="BN113" i="13"/>
  <c r="BM113" i="13"/>
  <c r="BL113" i="13"/>
  <c r="BH113" i="13"/>
  <c r="BG113" i="13"/>
  <c r="BF113" i="13"/>
  <c r="BB113" i="13"/>
  <c r="BA113" i="13"/>
  <c r="AZ113" i="13"/>
  <c r="AR113" i="13"/>
  <c r="AS113" i="13" s="1"/>
  <c r="AP113" i="13"/>
  <c r="AO113" i="13"/>
  <c r="AN113" i="13"/>
  <c r="AJ113" i="13"/>
  <c r="AI113" i="13"/>
  <c r="AH113" i="13"/>
  <c r="AD113" i="13"/>
  <c r="AC113" i="13"/>
  <c r="AB113" i="13"/>
  <c r="T113" i="13"/>
  <c r="U113" i="13" s="1"/>
  <c r="R113" i="13"/>
  <c r="Q113" i="13"/>
  <c r="P113" i="13"/>
  <c r="L113" i="13"/>
  <c r="K113" i="13"/>
  <c r="J113" i="13"/>
  <c r="F113" i="13"/>
  <c r="E113" i="13"/>
  <c r="D113" i="13"/>
  <c r="CU112" i="13"/>
  <c r="CT112" i="13"/>
  <c r="CN112" i="13"/>
  <c r="CO112" i="13" s="1"/>
  <c r="CL112" i="13"/>
  <c r="CK112" i="13"/>
  <c r="CJ112" i="13"/>
  <c r="CF112" i="13"/>
  <c r="CE112" i="13"/>
  <c r="CD112" i="13"/>
  <c r="BZ112" i="13"/>
  <c r="BY112" i="13"/>
  <c r="BX112" i="13"/>
  <c r="BP112" i="13"/>
  <c r="BQ112" i="13" s="1"/>
  <c r="BN112" i="13"/>
  <c r="BM112" i="13"/>
  <c r="BL112" i="13"/>
  <c r="BH112" i="13"/>
  <c r="BG112" i="13"/>
  <c r="BF112" i="13"/>
  <c r="BB112" i="13"/>
  <c r="BA112" i="13"/>
  <c r="AZ112" i="13"/>
  <c r="AR112" i="13"/>
  <c r="AS112" i="13" s="1"/>
  <c r="AP112" i="13"/>
  <c r="AO112" i="13"/>
  <c r="AN112" i="13"/>
  <c r="AJ112" i="13"/>
  <c r="AI112" i="13"/>
  <c r="AH112" i="13"/>
  <c r="AD112" i="13"/>
  <c r="AC112" i="13"/>
  <c r="AB112" i="13"/>
  <c r="T112" i="13"/>
  <c r="U112" i="13" s="1"/>
  <c r="R112" i="13"/>
  <c r="Q112" i="13"/>
  <c r="P112" i="13"/>
  <c r="L112" i="13"/>
  <c r="K112" i="13"/>
  <c r="J112" i="13"/>
  <c r="F112" i="13"/>
  <c r="E112" i="13"/>
  <c r="D112" i="13"/>
  <c r="CU111" i="13"/>
  <c r="CT111" i="13"/>
  <c r="CN111" i="13"/>
  <c r="CO111" i="13" s="1"/>
  <c r="CL111" i="13"/>
  <c r="CK111" i="13"/>
  <c r="CJ111" i="13"/>
  <c r="CF111" i="13"/>
  <c r="CE111" i="13"/>
  <c r="CD111" i="13"/>
  <c r="BZ111" i="13"/>
  <c r="BY111" i="13"/>
  <c r="BX111" i="13"/>
  <c r="BP111" i="13"/>
  <c r="BQ111" i="13" s="1"/>
  <c r="BN111" i="13"/>
  <c r="BM111" i="13"/>
  <c r="BL111" i="13"/>
  <c r="BH111" i="13"/>
  <c r="BG111" i="13"/>
  <c r="BF111" i="13"/>
  <c r="BB111" i="13"/>
  <c r="BA111" i="13"/>
  <c r="AZ111" i="13"/>
  <c r="AR111" i="13"/>
  <c r="AS111" i="13" s="1"/>
  <c r="AP111" i="13"/>
  <c r="AO111" i="13"/>
  <c r="AN111" i="13"/>
  <c r="AJ111" i="13"/>
  <c r="AI111" i="13"/>
  <c r="AH111" i="13"/>
  <c r="AD111" i="13"/>
  <c r="AC111" i="13"/>
  <c r="AB111" i="13"/>
  <c r="T111" i="13"/>
  <c r="U111" i="13" s="1"/>
  <c r="R111" i="13"/>
  <c r="Q111" i="13"/>
  <c r="P111" i="13"/>
  <c r="L111" i="13"/>
  <c r="K111" i="13"/>
  <c r="J111" i="13"/>
  <c r="F111" i="13"/>
  <c r="E111" i="13"/>
  <c r="D111" i="13"/>
  <c r="CU110" i="13"/>
  <c r="CT110" i="13"/>
  <c r="CN110" i="13"/>
  <c r="CO110" i="13" s="1"/>
  <c r="CL110" i="13"/>
  <c r="CK110" i="13"/>
  <c r="CJ110" i="13"/>
  <c r="CF110" i="13"/>
  <c r="CE110" i="13"/>
  <c r="CD110" i="13"/>
  <c r="BZ110" i="13"/>
  <c r="BY110" i="13"/>
  <c r="BX110" i="13"/>
  <c r="BP110" i="13"/>
  <c r="BQ110" i="13" s="1"/>
  <c r="BN110" i="13"/>
  <c r="BM110" i="13"/>
  <c r="BL110" i="13"/>
  <c r="BH110" i="13"/>
  <c r="BG110" i="13"/>
  <c r="BF110" i="13"/>
  <c r="BB110" i="13"/>
  <c r="BA110" i="13"/>
  <c r="AZ110" i="13"/>
  <c r="AR110" i="13"/>
  <c r="AS110" i="13" s="1"/>
  <c r="AP110" i="13"/>
  <c r="AO110" i="13"/>
  <c r="AN110" i="13"/>
  <c r="AJ110" i="13"/>
  <c r="AI110" i="13"/>
  <c r="AH110" i="13"/>
  <c r="AD110" i="13"/>
  <c r="AC110" i="13"/>
  <c r="AB110" i="13"/>
  <c r="T110" i="13"/>
  <c r="U110" i="13" s="1"/>
  <c r="R110" i="13"/>
  <c r="Q110" i="13"/>
  <c r="P110" i="13"/>
  <c r="L110" i="13"/>
  <c r="K110" i="13"/>
  <c r="J110" i="13"/>
  <c r="F110" i="13"/>
  <c r="E110" i="13"/>
  <c r="D110" i="13"/>
  <c r="CU109" i="13"/>
  <c r="CT109" i="13"/>
  <c r="CN109" i="13"/>
  <c r="CO109" i="13" s="1"/>
  <c r="CL109" i="13"/>
  <c r="CK109" i="13"/>
  <c r="CJ109" i="13"/>
  <c r="CF109" i="13"/>
  <c r="CE109" i="13"/>
  <c r="CD109" i="13"/>
  <c r="BZ109" i="13"/>
  <c r="BY109" i="13"/>
  <c r="BX109" i="13"/>
  <c r="BP109" i="13"/>
  <c r="BQ109" i="13" s="1"/>
  <c r="BN109" i="13"/>
  <c r="BM109" i="13"/>
  <c r="BL109" i="13"/>
  <c r="BH109" i="13"/>
  <c r="BG109" i="13"/>
  <c r="BF109" i="13"/>
  <c r="BB109" i="13"/>
  <c r="BA109" i="13"/>
  <c r="AZ109" i="13"/>
  <c r="AR109" i="13"/>
  <c r="AS109" i="13" s="1"/>
  <c r="AP109" i="13"/>
  <c r="AO109" i="13"/>
  <c r="AN109" i="13"/>
  <c r="AJ109" i="13"/>
  <c r="AI109" i="13"/>
  <c r="AH109" i="13"/>
  <c r="AD109" i="13"/>
  <c r="AC109" i="13"/>
  <c r="AB109" i="13"/>
  <c r="T109" i="13"/>
  <c r="U109" i="13" s="1"/>
  <c r="R109" i="13"/>
  <c r="Q109" i="13"/>
  <c r="P109" i="13"/>
  <c r="L109" i="13"/>
  <c r="K109" i="13"/>
  <c r="J109" i="13"/>
  <c r="F109" i="13"/>
  <c r="E109" i="13"/>
  <c r="D109" i="13"/>
  <c r="CU108" i="13"/>
  <c r="CT108" i="13"/>
  <c r="CN108" i="13"/>
  <c r="CO108" i="13" s="1"/>
  <c r="CL108" i="13"/>
  <c r="CK108" i="13"/>
  <c r="CJ108" i="13"/>
  <c r="CF108" i="13"/>
  <c r="CE108" i="13"/>
  <c r="CD108" i="13"/>
  <c r="BZ108" i="13"/>
  <c r="BY108" i="13"/>
  <c r="BX108" i="13"/>
  <c r="BP108" i="13"/>
  <c r="BQ108" i="13" s="1"/>
  <c r="BN108" i="13"/>
  <c r="BM108" i="13"/>
  <c r="BL108" i="13"/>
  <c r="BH108" i="13"/>
  <c r="BG108" i="13"/>
  <c r="BF108" i="13"/>
  <c r="BB108" i="13"/>
  <c r="BA108" i="13"/>
  <c r="AZ108" i="13"/>
  <c r="AR108" i="13"/>
  <c r="AS108" i="13" s="1"/>
  <c r="AP108" i="13"/>
  <c r="AO108" i="13"/>
  <c r="AN108" i="13"/>
  <c r="AJ108" i="13"/>
  <c r="AI108" i="13"/>
  <c r="AH108" i="13"/>
  <c r="AD108" i="13"/>
  <c r="AC108" i="13"/>
  <c r="AB108" i="13"/>
  <c r="T108" i="13"/>
  <c r="U108" i="13" s="1"/>
  <c r="R108" i="13"/>
  <c r="Q108" i="13"/>
  <c r="P108" i="13"/>
  <c r="L108" i="13"/>
  <c r="K108" i="13"/>
  <c r="J108" i="13"/>
  <c r="F108" i="13"/>
  <c r="E108" i="13"/>
  <c r="D108" i="13"/>
  <c r="CU107" i="13"/>
  <c r="CT107" i="13"/>
  <c r="CN107" i="13"/>
  <c r="CO107" i="13" s="1"/>
  <c r="CL107" i="13"/>
  <c r="CK107" i="13"/>
  <c r="CJ107" i="13"/>
  <c r="CF107" i="13"/>
  <c r="CE107" i="13"/>
  <c r="CD107" i="13"/>
  <c r="BZ107" i="13"/>
  <c r="BY107" i="13"/>
  <c r="BX107" i="13"/>
  <c r="BP107" i="13"/>
  <c r="BQ107" i="13" s="1"/>
  <c r="BN107" i="13"/>
  <c r="BM107" i="13"/>
  <c r="BL107" i="13"/>
  <c r="BH107" i="13"/>
  <c r="BG107" i="13"/>
  <c r="BF107" i="13"/>
  <c r="BB107" i="13"/>
  <c r="BA107" i="13"/>
  <c r="AZ107" i="13"/>
  <c r="AR107" i="13"/>
  <c r="AS107" i="13" s="1"/>
  <c r="AP107" i="13"/>
  <c r="AO107" i="13"/>
  <c r="AN107" i="13"/>
  <c r="AJ107" i="13"/>
  <c r="AI107" i="13"/>
  <c r="AH107" i="13"/>
  <c r="AD107" i="13"/>
  <c r="AC107" i="13"/>
  <c r="AB107" i="13"/>
  <c r="T107" i="13"/>
  <c r="U107" i="13" s="1"/>
  <c r="R107" i="13"/>
  <c r="Q107" i="13"/>
  <c r="P107" i="13"/>
  <c r="L107" i="13"/>
  <c r="K107" i="13"/>
  <c r="J107" i="13"/>
  <c r="F107" i="13"/>
  <c r="E107" i="13"/>
  <c r="D107" i="13"/>
  <c r="CU106" i="13"/>
  <c r="CT106" i="13"/>
  <c r="CN106" i="13"/>
  <c r="CO106" i="13" s="1"/>
  <c r="CL106" i="13"/>
  <c r="CK106" i="13"/>
  <c r="CJ106" i="13"/>
  <c r="CF106" i="13"/>
  <c r="CE106" i="13"/>
  <c r="CD106" i="13"/>
  <c r="BZ106" i="13"/>
  <c r="BY106" i="13"/>
  <c r="BX106" i="13"/>
  <c r="BP106" i="13"/>
  <c r="BQ106" i="13" s="1"/>
  <c r="BN106" i="13"/>
  <c r="BM106" i="13"/>
  <c r="BL106" i="13"/>
  <c r="BH106" i="13"/>
  <c r="BG106" i="13"/>
  <c r="BF106" i="13"/>
  <c r="BB106" i="13"/>
  <c r="BA106" i="13"/>
  <c r="AZ106" i="13"/>
  <c r="AR106" i="13"/>
  <c r="AS106" i="13" s="1"/>
  <c r="AP106" i="13"/>
  <c r="AO106" i="13"/>
  <c r="AN106" i="13"/>
  <c r="AJ106" i="13"/>
  <c r="AI106" i="13"/>
  <c r="AH106" i="13"/>
  <c r="AD106" i="13"/>
  <c r="AC106" i="13"/>
  <c r="AB106" i="13"/>
  <c r="T106" i="13"/>
  <c r="U106" i="13" s="1"/>
  <c r="R106" i="13"/>
  <c r="Q106" i="13"/>
  <c r="P106" i="13"/>
  <c r="L106" i="13"/>
  <c r="K106" i="13"/>
  <c r="J106" i="13"/>
  <c r="F106" i="13"/>
  <c r="E106" i="13"/>
  <c r="D106" i="13"/>
  <c r="CU105" i="13"/>
  <c r="CT105" i="13"/>
  <c r="CN105" i="13"/>
  <c r="CO105" i="13" s="1"/>
  <c r="CL105" i="13"/>
  <c r="CK105" i="13"/>
  <c r="CJ105" i="13"/>
  <c r="CF105" i="13"/>
  <c r="CE105" i="13"/>
  <c r="CD105" i="13"/>
  <c r="BZ105" i="13"/>
  <c r="BY105" i="13"/>
  <c r="BX105" i="13"/>
  <c r="BP105" i="13"/>
  <c r="BQ105" i="13" s="1"/>
  <c r="BN105" i="13"/>
  <c r="BM105" i="13"/>
  <c r="BL105" i="13"/>
  <c r="BH105" i="13"/>
  <c r="BG105" i="13"/>
  <c r="BF105" i="13"/>
  <c r="BB105" i="13"/>
  <c r="BA105" i="13"/>
  <c r="AZ105" i="13"/>
  <c r="AR105" i="13"/>
  <c r="AS105" i="13" s="1"/>
  <c r="AP105" i="13"/>
  <c r="AO105" i="13"/>
  <c r="AN105" i="13"/>
  <c r="AJ105" i="13"/>
  <c r="AI105" i="13"/>
  <c r="AH105" i="13"/>
  <c r="AD105" i="13"/>
  <c r="AC105" i="13"/>
  <c r="AB105" i="13"/>
  <c r="T105" i="13"/>
  <c r="U105" i="13" s="1"/>
  <c r="R105" i="13"/>
  <c r="Q105" i="13"/>
  <c r="P105" i="13"/>
  <c r="L105" i="13"/>
  <c r="K105" i="13"/>
  <c r="J105" i="13"/>
  <c r="F105" i="13"/>
  <c r="E105" i="13"/>
  <c r="D105" i="13"/>
  <c r="CU104" i="13"/>
  <c r="CT104" i="13"/>
  <c r="CN104" i="13"/>
  <c r="CO104" i="13" s="1"/>
  <c r="CL104" i="13"/>
  <c r="CK104" i="13"/>
  <c r="CJ104" i="13"/>
  <c r="CF104" i="13"/>
  <c r="CE104" i="13"/>
  <c r="CD104" i="13"/>
  <c r="BZ104" i="13"/>
  <c r="BY104" i="13"/>
  <c r="BX104" i="13"/>
  <c r="BP104" i="13"/>
  <c r="BQ104" i="13" s="1"/>
  <c r="BN104" i="13"/>
  <c r="BM104" i="13"/>
  <c r="BL104" i="13"/>
  <c r="BH104" i="13"/>
  <c r="BG104" i="13"/>
  <c r="BF104" i="13"/>
  <c r="BB104" i="13"/>
  <c r="BA104" i="13"/>
  <c r="AZ104" i="13"/>
  <c r="AR104" i="13"/>
  <c r="AS104" i="13" s="1"/>
  <c r="AP104" i="13"/>
  <c r="AO104" i="13"/>
  <c r="AN104" i="13"/>
  <c r="AJ104" i="13"/>
  <c r="AI104" i="13"/>
  <c r="AH104" i="13"/>
  <c r="AD104" i="13"/>
  <c r="AC104" i="13"/>
  <c r="AB104" i="13"/>
  <c r="T104" i="13"/>
  <c r="U104" i="13" s="1"/>
  <c r="R104" i="13"/>
  <c r="Q104" i="13"/>
  <c r="P104" i="13"/>
  <c r="L104" i="13"/>
  <c r="K104" i="13"/>
  <c r="J104" i="13"/>
  <c r="F104" i="13"/>
  <c r="E104" i="13"/>
  <c r="D104" i="13"/>
  <c r="CU103" i="13"/>
  <c r="CT103" i="13"/>
  <c r="CN103" i="13"/>
  <c r="CO103" i="13" s="1"/>
  <c r="CL103" i="13"/>
  <c r="CK103" i="13"/>
  <c r="CJ103" i="13"/>
  <c r="CF103" i="13"/>
  <c r="CE103" i="13"/>
  <c r="CD103" i="13"/>
  <c r="BZ103" i="13"/>
  <c r="BY103" i="13"/>
  <c r="BX103" i="13"/>
  <c r="BP103" i="13"/>
  <c r="BQ103" i="13" s="1"/>
  <c r="BN103" i="13"/>
  <c r="BM103" i="13"/>
  <c r="BL103" i="13"/>
  <c r="BH103" i="13"/>
  <c r="BG103" i="13"/>
  <c r="BF103" i="13"/>
  <c r="BB103" i="13"/>
  <c r="BA103" i="13"/>
  <c r="AZ103" i="13"/>
  <c r="AR103" i="13"/>
  <c r="AS103" i="13" s="1"/>
  <c r="AP103" i="13"/>
  <c r="AO103" i="13"/>
  <c r="AN103" i="13"/>
  <c r="AJ103" i="13"/>
  <c r="AI103" i="13"/>
  <c r="AH103" i="13"/>
  <c r="AD103" i="13"/>
  <c r="AC103" i="13"/>
  <c r="AB103" i="13"/>
  <c r="T103" i="13"/>
  <c r="U103" i="13" s="1"/>
  <c r="R103" i="13"/>
  <c r="Q103" i="13"/>
  <c r="P103" i="13"/>
  <c r="L103" i="13"/>
  <c r="K103" i="13"/>
  <c r="J103" i="13"/>
  <c r="F103" i="13"/>
  <c r="E103" i="13"/>
  <c r="D103" i="13"/>
  <c r="CT102" i="13"/>
  <c r="CU102" i="13" s="1"/>
  <c r="CN102" i="13"/>
  <c r="CO102" i="13" s="1"/>
  <c r="CL102" i="13"/>
  <c r="CK102" i="13"/>
  <c r="CJ102" i="13"/>
  <c r="CF102" i="13"/>
  <c r="CE102" i="13"/>
  <c r="CD102" i="13"/>
  <c r="BZ102" i="13"/>
  <c r="BY102" i="13"/>
  <c r="BX102" i="13"/>
  <c r="BP102" i="13"/>
  <c r="BQ102" i="13" s="1"/>
  <c r="BN102" i="13"/>
  <c r="BM102" i="13"/>
  <c r="BL102" i="13"/>
  <c r="BH102" i="13"/>
  <c r="BG102" i="13"/>
  <c r="BF102" i="13"/>
  <c r="BB102" i="13"/>
  <c r="BA102" i="13"/>
  <c r="AZ102" i="13"/>
  <c r="AR102" i="13"/>
  <c r="AS102" i="13" s="1"/>
  <c r="AP102" i="13"/>
  <c r="AO102" i="13"/>
  <c r="AN102" i="13"/>
  <c r="AJ102" i="13"/>
  <c r="AI102" i="13"/>
  <c r="AH102" i="13"/>
  <c r="AD102" i="13"/>
  <c r="AC102" i="13"/>
  <c r="AB102" i="13"/>
  <c r="T102" i="13"/>
  <c r="U102" i="13" s="1"/>
  <c r="R102" i="13"/>
  <c r="Q102" i="13"/>
  <c r="P102" i="13"/>
  <c r="L102" i="13"/>
  <c r="K102" i="13"/>
  <c r="J102" i="13"/>
  <c r="F102" i="13"/>
  <c r="E102" i="13"/>
  <c r="D102" i="13"/>
  <c r="CT101" i="13"/>
  <c r="CU101" i="13" s="1"/>
  <c r="CN101" i="13"/>
  <c r="CO101" i="13" s="1"/>
  <c r="CL101" i="13"/>
  <c r="CK101" i="13"/>
  <c r="CJ101" i="13"/>
  <c r="CF101" i="13"/>
  <c r="CE101" i="13"/>
  <c r="CD101" i="13"/>
  <c r="BZ101" i="13"/>
  <c r="BY101" i="13"/>
  <c r="BX101" i="13"/>
  <c r="BP101" i="13"/>
  <c r="BQ101" i="13" s="1"/>
  <c r="BN101" i="13"/>
  <c r="BM101" i="13"/>
  <c r="BL101" i="13"/>
  <c r="BH101" i="13"/>
  <c r="BG101" i="13"/>
  <c r="BF101" i="13"/>
  <c r="BB101" i="13"/>
  <c r="BA101" i="13"/>
  <c r="AZ101" i="13"/>
  <c r="AR101" i="13"/>
  <c r="AS101" i="13" s="1"/>
  <c r="AP101" i="13"/>
  <c r="AO101" i="13"/>
  <c r="AN101" i="13"/>
  <c r="AJ101" i="13"/>
  <c r="AI101" i="13"/>
  <c r="AH101" i="13"/>
  <c r="AD101" i="13"/>
  <c r="AC101" i="13"/>
  <c r="AB101" i="13"/>
  <c r="T101" i="13"/>
  <c r="U101" i="13" s="1"/>
  <c r="R101" i="13"/>
  <c r="Q101" i="13"/>
  <c r="P101" i="13"/>
  <c r="L101" i="13"/>
  <c r="K101" i="13"/>
  <c r="J101" i="13"/>
  <c r="F101" i="13"/>
  <c r="E101" i="13"/>
  <c r="D101" i="13"/>
  <c r="CT100" i="13"/>
  <c r="CU100" i="13" s="1"/>
  <c r="CN100" i="13"/>
  <c r="CO100" i="13" s="1"/>
  <c r="CL100" i="13"/>
  <c r="CK100" i="13"/>
  <c r="CJ100" i="13"/>
  <c r="CF100" i="13"/>
  <c r="CE100" i="13"/>
  <c r="CD100" i="13"/>
  <c r="BZ100" i="13"/>
  <c r="BY100" i="13"/>
  <c r="BX100" i="13"/>
  <c r="BP100" i="13"/>
  <c r="BQ100" i="13" s="1"/>
  <c r="BN100" i="13"/>
  <c r="BM100" i="13"/>
  <c r="BL100" i="13"/>
  <c r="BH100" i="13"/>
  <c r="BG100" i="13"/>
  <c r="BF100" i="13"/>
  <c r="BB100" i="13"/>
  <c r="BA100" i="13"/>
  <c r="AZ100" i="13"/>
  <c r="AR100" i="13"/>
  <c r="AS100" i="13" s="1"/>
  <c r="AP100" i="13"/>
  <c r="AO100" i="13"/>
  <c r="AN100" i="13"/>
  <c r="AJ100" i="13"/>
  <c r="AI100" i="13"/>
  <c r="AH100" i="13"/>
  <c r="AD100" i="13"/>
  <c r="AC100" i="13"/>
  <c r="AB100" i="13"/>
  <c r="T100" i="13"/>
  <c r="U100" i="13" s="1"/>
  <c r="R100" i="13"/>
  <c r="Q100" i="13"/>
  <c r="P100" i="13"/>
  <c r="L100" i="13"/>
  <c r="K100" i="13"/>
  <c r="J100" i="13"/>
  <c r="F100" i="13"/>
  <c r="E100" i="13"/>
  <c r="D100" i="13"/>
  <c r="CT99" i="13"/>
  <c r="CU99" i="13" s="1"/>
  <c r="CN99" i="13"/>
  <c r="CO99" i="13" s="1"/>
  <c r="CL99" i="13"/>
  <c r="CK99" i="13"/>
  <c r="CJ99" i="13"/>
  <c r="CF99" i="13"/>
  <c r="CE99" i="13"/>
  <c r="CD99" i="13"/>
  <c r="BZ99" i="13"/>
  <c r="BY99" i="13"/>
  <c r="BX99" i="13"/>
  <c r="BP99" i="13"/>
  <c r="BQ99" i="13" s="1"/>
  <c r="BN99" i="13"/>
  <c r="BM99" i="13"/>
  <c r="BL99" i="13"/>
  <c r="BH99" i="13"/>
  <c r="BG99" i="13"/>
  <c r="BF99" i="13"/>
  <c r="BB99" i="13"/>
  <c r="BA99" i="13"/>
  <c r="AZ99" i="13"/>
  <c r="AR99" i="13"/>
  <c r="AS99" i="13" s="1"/>
  <c r="AP99" i="13"/>
  <c r="AO99" i="13"/>
  <c r="AN99" i="13"/>
  <c r="AJ99" i="13"/>
  <c r="AI99" i="13"/>
  <c r="AH99" i="13"/>
  <c r="AD99" i="13"/>
  <c r="AC99" i="13"/>
  <c r="AB99" i="13"/>
  <c r="T99" i="13"/>
  <c r="U99" i="13" s="1"/>
  <c r="R99" i="13"/>
  <c r="Q99" i="13"/>
  <c r="P99" i="13"/>
  <c r="L99" i="13"/>
  <c r="K99" i="13"/>
  <c r="J99" i="13"/>
  <c r="F99" i="13"/>
  <c r="E99" i="13"/>
  <c r="D99" i="13"/>
  <c r="CT98" i="13"/>
  <c r="CU98" i="13" s="1"/>
  <c r="CN98" i="13"/>
  <c r="CO98" i="13" s="1"/>
  <c r="CL98" i="13"/>
  <c r="CK98" i="13"/>
  <c r="CJ98" i="13"/>
  <c r="CF98" i="13"/>
  <c r="CE98" i="13"/>
  <c r="CD98" i="13"/>
  <c r="BZ98" i="13"/>
  <c r="BY98" i="13"/>
  <c r="BX98" i="13"/>
  <c r="BP98" i="13"/>
  <c r="BQ98" i="13" s="1"/>
  <c r="BN98" i="13"/>
  <c r="BM98" i="13"/>
  <c r="BL98" i="13"/>
  <c r="BH98" i="13"/>
  <c r="BG98" i="13"/>
  <c r="BF98" i="13"/>
  <c r="BB98" i="13"/>
  <c r="BA98" i="13"/>
  <c r="AZ98" i="13"/>
  <c r="AR98" i="13"/>
  <c r="AS98" i="13" s="1"/>
  <c r="AP98" i="13"/>
  <c r="AO98" i="13"/>
  <c r="AN98" i="13"/>
  <c r="AJ98" i="13"/>
  <c r="AI98" i="13"/>
  <c r="AH98" i="13"/>
  <c r="AD98" i="13"/>
  <c r="AC98" i="13"/>
  <c r="AB98" i="13"/>
  <c r="T98" i="13"/>
  <c r="U98" i="13" s="1"/>
  <c r="R98" i="13"/>
  <c r="Q98" i="13"/>
  <c r="P98" i="13"/>
  <c r="L98" i="13"/>
  <c r="K98" i="13"/>
  <c r="J98" i="13"/>
  <c r="F98" i="13"/>
  <c r="E98" i="13"/>
  <c r="D98" i="13"/>
  <c r="CT97" i="13"/>
  <c r="CU97" i="13" s="1"/>
  <c r="CN97" i="13"/>
  <c r="CO97" i="13" s="1"/>
  <c r="CL97" i="13"/>
  <c r="CK97" i="13"/>
  <c r="CJ97" i="13"/>
  <c r="CF97" i="13"/>
  <c r="CE97" i="13"/>
  <c r="CD97" i="13"/>
  <c r="BZ97" i="13"/>
  <c r="BY97" i="13"/>
  <c r="BX97" i="13"/>
  <c r="BP97" i="13"/>
  <c r="BQ97" i="13" s="1"/>
  <c r="BN97" i="13"/>
  <c r="BM97" i="13"/>
  <c r="BL97" i="13"/>
  <c r="BH97" i="13"/>
  <c r="BG97" i="13"/>
  <c r="BF97" i="13"/>
  <c r="BB97" i="13"/>
  <c r="BA97" i="13"/>
  <c r="AZ97" i="13"/>
  <c r="AR97" i="13"/>
  <c r="AS97" i="13" s="1"/>
  <c r="AP97" i="13"/>
  <c r="AO97" i="13"/>
  <c r="AN97" i="13"/>
  <c r="AJ97" i="13"/>
  <c r="AI97" i="13"/>
  <c r="AH97" i="13"/>
  <c r="AD97" i="13"/>
  <c r="AC97" i="13"/>
  <c r="AB97" i="13"/>
  <c r="T97" i="13"/>
  <c r="U97" i="13" s="1"/>
  <c r="R97" i="13"/>
  <c r="Q97" i="13"/>
  <c r="P97" i="13"/>
  <c r="L97" i="13"/>
  <c r="K97" i="13"/>
  <c r="J97" i="13"/>
  <c r="F97" i="13"/>
  <c r="E97" i="13"/>
  <c r="D97" i="13"/>
  <c r="CT96" i="13"/>
  <c r="CU96" i="13" s="1"/>
  <c r="CN96" i="13"/>
  <c r="CO96" i="13" s="1"/>
  <c r="CL96" i="13"/>
  <c r="CK96" i="13"/>
  <c r="CJ96" i="13"/>
  <c r="CF96" i="13"/>
  <c r="CE96" i="13"/>
  <c r="CD96" i="13"/>
  <c r="BZ96" i="13"/>
  <c r="BY96" i="13"/>
  <c r="BX96" i="13"/>
  <c r="BP96" i="13"/>
  <c r="BQ96" i="13" s="1"/>
  <c r="BN96" i="13"/>
  <c r="BM96" i="13"/>
  <c r="BL96" i="13"/>
  <c r="BH96" i="13"/>
  <c r="BG96" i="13"/>
  <c r="BF96" i="13"/>
  <c r="BB96" i="13"/>
  <c r="BA96" i="13"/>
  <c r="AZ96" i="13"/>
  <c r="AR96" i="13"/>
  <c r="AS96" i="13" s="1"/>
  <c r="AP96" i="13"/>
  <c r="AO96" i="13"/>
  <c r="AN96" i="13"/>
  <c r="AJ96" i="13"/>
  <c r="AI96" i="13"/>
  <c r="AH96" i="13"/>
  <c r="AD96" i="13"/>
  <c r="AC96" i="13"/>
  <c r="AB96" i="13"/>
  <c r="T96" i="13"/>
  <c r="U96" i="13" s="1"/>
  <c r="R96" i="13"/>
  <c r="Q96" i="13"/>
  <c r="P96" i="13"/>
  <c r="L96" i="13"/>
  <c r="K96" i="13"/>
  <c r="J96" i="13"/>
  <c r="F96" i="13"/>
  <c r="E96" i="13"/>
  <c r="D96" i="13"/>
  <c r="CT95" i="13"/>
  <c r="CU95" i="13" s="1"/>
  <c r="CN95" i="13"/>
  <c r="CO95" i="13" s="1"/>
  <c r="CL95" i="13"/>
  <c r="CK95" i="13"/>
  <c r="CJ95" i="13"/>
  <c r="CF95" i="13"/>
  <c r="CE95" i="13"/>
  <c r="CD95" i="13"/>
  <c r="BZ95" i="13"/>
  <c r="BY95" i="13"/>
  <c r="BX95" i="13"/>
  <c r="BP95" i="13"/>
  <c r="BQ95" i="13" s="1"/>
  <c r="BN95" i="13"/>
  <c r="BM95" i="13"/>
  <c r="BL95" i="13"/>
  <c r="BH95" i="13"/>
  <c r="BG95" i="13"/>
  <c r="BF95" i="13"/>
  <c r="BB95" i="13"/>
  <c r="BA95" i="13"/>
  <c r="AZ95" i="13"/>
  <c r="AR95" i="13"/>
  <c r="AS95" i="13" s="1"/>
  <c r="AP95" i="13"/>
  <c r="AO95" i="13"/>
  <c r="AN95" i="13"/>
  <c r="AJ95" i="13"/>
  <c r="AI95" i="13"/>
  <c r="AH95" i="13"/>
  <c r="AD95" i="13"/>
  <c r="AC95" i="13"/>
  <c r="AB95" i="13"/>
  <c r="T95" i="13"/>
  <c r="U95" i="13" s="1"/>
  <c r="R95" i="13"/>
  <c r="Q95" i="13"/>
  <c r="P95" i="13"/>
  <c r="L95" i="13"/>
  <c r="K95" i="13"/>
  <c r="J95" i="13"/>
  <c r="F95" i="13"/>
  <c r="E95" i="13"/>
  <c r="D95" i="13"/>
  <c r="CT94" i="13"/>
  <c r="CU94" i="13" s="1"/>
  <c r="CN94" i="13"/>
  <c r="CO94" i="13" s="1"/>
  <c r="CL94" i="13"/>
  <c r="CK94" i="13"/>
  <c r="CJ94" i="13"/>
  <c r="CF94" i="13"/>
  <c r="CE94" i="13"/>
  <c r="CD94" i="13"/>
  <c r="BZ94" i="13"/>
  <c r="BY94" i="13"/>
  <c r="BX94" i="13"/>
  <c r="BP94" i="13"/>
  <c r="BQ94" i="13" s="1"/>
  <c r="BN94" i="13"/>
  <c r="BM94" i="13"/>
  <c r="BL94" i="13"/>
  <c r="BH94" i="13"/>
  <c r="BG94" i="13"/>
  <c r="BF94" i="13"/>
  <c r="BB94" i="13"/>
  <c r="BA94" i="13"/>
  <c r="AZ94" i="13"/>
  <c r="AR94" i="13"/>
  <c r="AS94" i="13" s="1"/>
  <c r="AP94" i="13"/>
  <c r="AO94" i="13"/>
  <c r="AN94" i="13"/>
  <c r="AJ94" i="13"/>
  <c r="AI94" i="13"/>
  <c r="AH94" i="13"/>
  <c r="AD94" i="13"/>
  <c r="AC94" i="13"/>
  <c r="AB94" i="13"/>
  <c r="T94" i="13"/>
  <c r="U94" i="13" s="1"/>
  <c r="R94" i="13"/>
  <c r="Q94" i="13"/>
  <c r="P94" i="13"/>
  <c r="L94" i="13"/>
  <c r="K94" i="13"/>
  <c r="J94" i="13"/>
  <c r="F94" i="13"/>
  <c r="E94" i="13"/>
  <c r="D94" i="13"/>
  <c r="CT93" i="13"/>
  <c r="CU93" i="13" s="1"/>
  <c r="CN93" i="13"/>
  <c r="CO93" i="13" s="1"/>
  <c r="CL93" i="13"/>
  <c r="CK93" i="13"/>
  <c r="CJ93" i="13"/>
  <c r="CF93" i="13"/>
  <c r="CE93" i="13"/>
  <c r="CD93" i="13"/>
  <c r="BZ93" i="13"/>
  <c r="BY93" i="13"/>
  <c r="BX93" i="13"/>
  <c r="BP93" i="13"/>
  <c r="BQ93" i="13" s="1"/>
  <c r="BN93" i="13"/>
  <c r="BM93" i="13"/>
  <c r="BL93" i="13"/>
  <c r="BH93" i="13"/>
  <c r="BG93" i="13"/>
  <c r="BF93" i="13"/>
  <c r="BB93" i="13"/>
  <c r="BA93" i="13"/>
  <c r="AZ93" i="13"/>
  <c r="AR93" i="13"/>
  <c r="AS93" i="13" s="1"/>
  <c r="AP93" i="13"/>
  <c r="AO93" i="13"/>
  <c r="AN93" i="13"/>
  <c r="AJ93" i="13"/>
  <c r="AI93" i="13"/>
  <c r="AH93" i="13"/>
  <c r="AD93" i="13"/>
  <c r="AC93" i="13"/>
  <c r="AB93" i="13"/>
  <c r="T93" i="13"/>
  <c r="U93" i="13" s="1"/>
  <c r="R93" i="13"/>
  <c r="Q93" i="13"/>
  <c r="P93" i="13"/>
  <c r="L93" i="13"/>
  <c r="K93" i="13"/>
  <c r="J93" i="13"/>
  <c r="F93" i="13"/>
  <c r="E93" i="13"/>
  <c r="D93" i="13"/>
  <c r="CT92" i="13"/>
  <c r="CU92" i="13" s="1"/>
  <c r="CN92" i="13"/>
  <c r="CO92" i="13" s="1"/>
  <c r="CL92" i="13"/>
  <c r="CK92" i="13"/>
  <c r="CJ92" i="13"/>
  <c r="CF92" i="13"/>
  <c r="CE92" i="13"/>
  <c r="CD92" i="13"/>
  <c r="BZ92" i="13"/>
  <c r="BY92" i="13"/>
  <c r="BX92" i="13"/>
  <c r="BP92" i="13"/>
  <c r="BQ92" i="13" s="1"/>
  <c r="BN92" i="13"/>
  <c r="BM92" i="13"/>
  <c r="BL92" i="13"/>
  <c r="BH92" i="13"/>
  <c r="BG92" i="13"/>
  <c r="BF92" i="13"/>
  <c r="BB92" i="13"/>
  <c r="BA92" i="13"/>
  <c r="AZ92" i="13"/>
  <c r="AR92" i="13"/>
  <c r="AS92" i="13" s="1"/>
  <c r="AP92" i="13"/>
  <c r="AO92" i="13"/>
  <c r="AN92" i="13"/>
  <c r="AJ92" i="13"/>
  <c r="AI92" i="13"/>
  <c r="AH92" i="13"/>
  <c r="AD92" i="13"/>
  <c r="AC92" i="13"/>
  <c r="AB92" i="13"/>
  <c r="T92" i="13"/>
  <c r="U92" i="13" s="1"/>
  <c r="R92" i="13"/>
  <c r="Q92" i="13"/>
  <c r="P92" i="13"/>
  <c r="L92" i="13"/>
  <c r="K92" i="13"/>
  <c r="J92" i="13"/>
  <c r="F92" i="13"/>
  <c r="E92" i="13"/>
  <c r="D92" i="13"/>
  <c r="CT91" i="13"/>
  <c r="CU91" i="13" s="1"/>
  <c r="CN91" i="13"/>
  <c r="CO91" i="13" s="1"/>
  <c r="CL91" i="13"/>
  <c r="CK91" i="13"/>
  <c r="CJ91" i="13"/>
  <c r="CF91" i="13"/>
  <c r="CE91" i="13"/>
  <c r="CD91" i="13"/>
  <c r="BZ91" i="13"/>
  <c r="BY91" i="13"/>
  <c r="BX91" i="13"/>
  <c r="BP91" i="13"/>
  <c r="BQ91" i="13" s="1"/>
  <c r="BN91" i="13"/>
  <c r="BM91" i="13"/>
  <c r="BL91" i="13"/>
  <c r="BH91" i="13"/>
  <c r="BG91" i="13"/>
  <c r="BF91" i="13"/>
  <c r="BB91" i="13"/>
  <c r="BA91" i="13"/>
  <c r="AZ91" i="13"/>
  <c r="AR91" i="13"/>
  <c r="AS91" i="13" s="1"/>
  <c r="AP91" i="13"/>
  <c r="AO91" i="13"/>
  <c r="AN91" i="13"/>
  <c r="AJ91" i="13"/>
  <c r="AI91" i="13"/>
  <c r="AH91" i="13"/>
  <c r="AD91" i="13"/>
  <c r="AC91" i="13"/>
  <c r="AB91" i="13"/>
  <c r="T91" i="13"/>
  <c r="U91" i="13" s="1"/>
  <c r="R91" i="13"/>
  <c r="Q91" i="13"/>
  <c r="P91" i="13"/>
  <c r="L91" i="13"/>
  <c r="K91" i="13"/>
  <c r="J91" i="13"/>
  <c r="F91" i="13"/>
  <c r="E91" i="13"/>
  <c r="D91" i="13"/>
  <c r="CT90" i="13"/>
  <c r="CU90" i="13" s="1"/>
  <c r="CN90" i="13"/>
  <c r="CO90" i="13" s="1"/>
  <c r="CL90" i="13"/>
  <c r="CK90" i="13"/>
  <c r="CJ90" i="13"/>
  <c r="CF90" i="13"/>
  <c r="CE90" i="13"/>
  <c r="CD90" i="13"/>
  <c r="BZ90" i="13"/>
  <c r="BY90" i="13"/>
  <c r="BX90" i="13"/>
  <c r="BP90" i="13"/>
  <c r="BQ90" i="13" s="1"/>
  <c r="BN90" i="13"/>
  <c r="BM90" i="13"/>
  <c r="BL90" i="13"/>
  <c r="BH90" i="13"/>
  <c r="BG90" i="13"/>
  <c r="BF90" i="13"/>
  <c r="BB90" i="13"/>
  <c r="BA90" i="13"/>
  <c r="AZ90" i="13"/>
  <c r="AR90" i="13"/>
  <c r="AS90" i="13" s="1"/>
  <c r="AP90" i="13"/>
  <c r="AO90" i="13"/>
  <c r="AN90" i="13"/>
  <c r="AJ90" i="13"/>
  <c r="AI90" i="13"/>
  <c r="AH90" i="13"/>
  <c r="AD90" i="13"/>
  <c r="AC90" i="13"/>
  <c r="AB90" i="13"/>
  <c r="T90" i="13"/>
  <c r="U90" i="13" s="1"/>
  <c r="R90" i="13"/>
  <c r="Q90" i="13"/>
  <c r="P90" i="13"/>
  <c r="L90" i="13"/>
  <c r="K90" i="13"/>
  <c r="J90" i="13"/>
  <c r="F90" i="13"/>
  <c r="E90" i="13"/>
  <c r="D90" i="13"/>
  <c r="CT89" i="13"/>
  <c r="CU89" i="13" s="1"/>
  <c r="CN89" i="13"/>
  <c r="CO89" i="13" s="1"/>
  <c r="CL89" i="13"/>
  <c r="CK89" i="13"/>
  <c r="CJ89" i="13"/>
  <c r="CF89" i="13"/>
  <c r="CE89" i="13"/>
  <c r="CD89" i="13"/>
  <c r="BZ89" i="13"/>
  <c r="BY89" i="13"/>
  <c r="BX89" i="13"/>
  <c r="BP89" i="13"/>
  <c r="BQ89" i="13" s="1"/>
  <c r="BN89" i="13"/>
  <c r="BM89" i="13"/>
  <c r="BL89" i="13"/>
  <c r="BH89" i="13"/>
  <c r="BG89" i="13"/>
  <c r="BF89" i="13"/>
  <c r="BB89" i="13"/>
  <c r="BA89" i="13"/>
  <c r="AZ89" i="13"/>
  <c r="AR89" i="13"/>
  <c r="AS89" i="13" s="1"/>
  <c r="AP89" i="13"/>
  <c r="AO89" i="13"/>
  <c r="AN89" i="13"/>
  <c r="AJ89" i="13"/>
  <c r="AI89" i="13"/>
  <c r="AH89" i="13"/>
  <c r="AD89" i="13"/>
  <c r="AC89" i="13"/>
  <c r="AB89" i="13"/>
  <c r="T89" i="13"/>
  <c r="U89" i="13" s="1"/>
  <c r="R89" i="13"/>
  <c r="Q89" i="13"/>
  <c r="P89" i="13"/>
  <c r="L89" i="13"/>
  <c r="K89" i="13"/>
  <c r="J89" i="13"/>
  <c r="F89" i="13"/>
  <c r="E89" i="13"/>
  <c r="D89" i="13"/>
  <c r="CT88" i="13"/>
  <c r="CU88" i="13" s="1"/>
  <c r="CN88" i="13"/>
  <c r="CO88" i="13" s="1"/>
  <c r="CL88" i="13"/>
  <c r="CK88" i="13"/>
  <c r="CJ88" i="13"/>
  <c r="CF88" i="13"/>
  <c r="CE88" i="13"/>
  <c r="CD88" i="13"/>
  <c r="BZ88" i="13"/>
  <c r="BY88" i="13"/>
  <c r="BX88" i="13"/>
  <c r="BP88" i="13"/>
  <c r="BQ88" i="13" s="1"/>
  <c r="BN88" i="13"/>
  <c r="BM88" i="13"/>
  <c r="BL88" i="13"/>
  <c r="BH88" i="13"/>
  <c r="BG88" i="13"/>
  <c r="BF88" i="13"/>
  <c r="BB88" i="13"/>
  <c r="BA88" i="13"/>
  <c r="AZ88" i="13"/>
  <c r="AR88" i="13"/>
  <c r="AS88" i="13" s="1"/>
  <c r="AP88" i="13"/>
  <c r="AO88" i="13"/>
  <c r="AN88" i="13"/>
  <c r="AJ88" i="13"/>
  <c r="AI88" i="13"/>
  <c r="AH88" i="13"/>
  <c r="AD88" i="13"/>
  <c r="AC88" i="13"/>
  <c r="AB88" i="13"/>
  <c r="T88" i="13"/>
  <c r="U88" i="13" s="1"/>
  <c r="R88" i="13"/>
  <c r="Q88" i="13"/>
  <c r="P88" i="13"/>
  <c r="L88" i="13"/>
  <c r="K88" i="13"/>
  <c r="J88" i="13"/>
  <c r="F88" i="13"/>
  <c r="E88" i="13"/>
  <c r="D88" i="13"/>
  <c r="CT87" i="13"/>
  <c r="CU87" i="13" s="1"/>
  <c r="CN87" i="13"/>
  <c r="CO87" i="13" s="1"/>
  <c r="CL87" i="13"/>
  <c r="CK87" i="13"/>
  <c r="CJ87" i="13"/>
  <c r="CF87" i="13"/>
  <c r="CE87" i="13"/>
  <c r="CD87" i="13"/>
  <c r="BZ87" i="13"/>
  <c r="BY87" i="13"/>
  <c r="BX87" i="13"/>
  <c r="BP87" i="13"/>
  <c r="BQ87" i="13" s="1"/>
  <c r="BN87" i="13"/>
  <c r="BM87" i="13"/>
  <c r="BL87" i="13"/>
  <c r="BH87" i="13"/>
  <c r="BG87" i="13"/>
  <c r="BF87" i="13"/>
  <c r="BB87" i="13"/>
  <c r="BA87" i="13"/>
  <c r="AZ87" i="13"/>
  <c r="AR87" i="13"/>
  <c r="AS87" i="13" s="1"/>
  <c r="AP87" i="13"/>
  <c r="AO87" i="13"/>
  <c r="AN87" i="13"/>
  <c r="AJ87" i="13"/>
  <c r="AI87" i="13"/>
  <c r="AH87" i="13"/>
  <c r="AD87" i="13"/>
  <c r="AC87" i="13"/>
  <c r="AB87" i="13"/>
  <c r="T87" i="13"/>
  <c r="U87" i="13" s="1"/>
  <c r="R87" i="13"/>
  <c r="Q87" i="13"/>
  <c r="P87" i="13"/>
  <c r="L87" i="13"/>
  <c r="K87" i="13"/>
  <c r="J87" i="13"/>
  <c r="F87" i="13"/>
  <c r="E87" i="13"/>
  <c r="D87" i="13"/>
  <c r="CT86" i="13"/>
  <c r="CU86" i="13" s="1"/>
  <c r="CN86" i="13"/>
  <c r="CO86" i="13" s="1"/>
  <c r="CL86" i="13"/>
  <c r="CK86" i="13"/>
  <c r="CJ86" i="13"/>
  <c r="CF86" i="13"/>
  <c r="CE86" i="13"/>
  <c r="CD86" i="13"/>
  <c r="BZ86" i="13"/>
  <c r="BY86" i="13"/>
  <c r="BX86" i="13"/>
  <c r="BP86" i="13"/>
  <c r="BQ86" i="13" s="1"/>
  <c r="BN86" i="13"/>
  <c r="BM86" i="13"/>
  <c r="BL86" i="13"/>
  <c r="BH86" i="13"/>
  <c r="BG86" i="13"/>
  <c r="BF86" i="13"/>
  <c r="BB86" i="13"/>
  <c r="BA86" i="13"/>
  <c r="AZ86" i="13"/>
  <c r="AR86" i="13"/>
  <c r="AS86" i="13" s="1"/>
  <c r="AP86" i="13"/>
  <c r="AO86" i="13"/>
  <c r="AN86" i="13"/>
  <c r="AJ86" i="13"/>
  <c r="AI86" i="13"/>
  <c r="AH86" i="13"/>
  <c r="AD86" i="13"/>
  <c r="AC86" i="13"/>
  <c r="AB86" i="13"/>
  <c r="T86" i="13"/>
  <c r="U86" i="13" s="1"/>
  <c r="R86" i="13"/>
  <c r="Q86" i="13"/>
  <c r="P86" i="13"/>
  <c r="L86" i="13"/>
  <c r="K86" i="13"/>
  <c r="J86" i="13"/>
  <c r="F86" i="13"/>
  <c r="E86" i="13"/>
  <c r="D86" i="13"/>
  <c r="CT85" i="13"/>
  <c r="CU85" i="13" s="1"/>
  <c r="CN85" i="13"/>
  <c r="CO85" i="13" s="1"/>
  <c r="CL85" i="13"/>
  <c r="CK85" i="13"/>
  <c r="CJ85" i="13"/>
  <c r="CF85" i="13"/>
  <c r="CE85" i="13"/>
  <c r="CD85" i="13"/>
  <c r="BZ85" i="13"/>
  <c r="BY85" i="13"/>
  <c r="BX85" i="13"/>
  <c r="BP85" i="13"/>
  <c r="BQ85" i="13" s="1"/>
  <c r="BN85" i="13"/>
  <c r="BM85" i="13"/>
  <c r="BL85" i="13"/>
  <c r="BH85" i="13"/>
  <c r="BG85" i="13"/>
  <c r="BF85" i="13"/>
  <c r="BB85" i="13"/>
  <c r="BA85" i="13"/>
  <c r="AZ85" i="13"/>
  <c r="AR85" i="13"/>
  <c r="AS85" i="13" s="1"/>
  <c r="AP85" i="13"/>
  <c r="AO85" i="13"/>
  <c r="AN85" i="13"/>
  <c r="AJ85" i="13"/>
  <c r="AI85" i="13"/>
  <c r="AH85" i="13"/>
  <c r="AD85" i="13"/>
  <c r="AC85" i="13"/>
  <c r="AB85" i="13"/>
  <c r="T85" i="13"/>
  <c r="U85" i="13" s="1"/>
  <c r="R85" i="13"/>
  <c r="Q85" i="13"/>
  <c r="P85" i="13"/>
  <c r="L85" i="13"/>
  <c r="K85" i="13"/>
  <c r="J85" i="13"/>
  <c r="F85" i="13"/>
  <c r="E85" i="13"/>
  <c r="D85" i="13"/>
  <c r="CT84" i="13"/>
  <c r="CU84" i="13" s="1"/>
  <c r="CN84" i="13"/>
  <c r="CO84" i="13" s="1"/>
  <c r="CL84" i="13"/>
  <c r="CK84" i="13"/>
  <c r="CJ84" i="13"/>
  <c r="CF84" i="13"/>
  <c r="CE84" i="13"/>
  <c r="CD84" i="13"/>
  <c r="BZ84" i="13"/>
  <c r="BY84" i="13"/>
  <c r="BX84" i="13"/>
  <c r="BP84" i="13"/>
  <c r="BQ84" i="13" s="1"/>
  <c r="BN84" i="13"/>
  <c r="BM84" i="13"/>
  <c r="BL84" i="13"/>
  <c r="BH84" i="13"/>
  <c r="BG84" i="13"/>
  <c r="BF84" i="13"/>
  <c r="BB84" i="13"/>
  <c r="BA84" i="13"/>
  <c r="AZ84" i="13"/>
  <c r="AR84" i="13"/>
  <c r="AS84" i="13" s="1"/>
  <c r="AP84" i="13"/>
  <c r="AO84" i="13"/>
  <c r="AN84" i="13"/>
  <c r="AJ84" i="13"/>
  <c r="AI84" i="13"/>
  <c r="AH84" i="13"/>
  <c r="AD84" i="13"/>
  <c r="AC84" i="13"/>
  <c r="AB84" i="13"/>
  <c r="T84" i="13"/>
  <c r="U84" i="13" s="1"/>
  <c r="R84" i="13"/>
  <c r="Q84" i="13"/>
  <c r="P84" i="13"/>
  <c r="L84" i="13"/>
  <c r="K84" i="13"/>
  <c r="J84" i="13"/>
  <c r="F84" i="13"/>
  <c r="E84" i="13"/>
  <c r="D84" i="13"/>
  <c r="CT83" i="13"/>
  <c r="CU83" i="13" s="1"/>
  <c r="CN83" i="13"/>
  <c r="CO83" i="13" s="1"/>
  <c r="CL83" i="13"/>
  <c r="CK83" i="13"/>
  <c r="CJ83" i="13"/>
  <c r="CF83" i="13"/>
  <c r="CE83" i="13"/>
  <c r="CD83" i="13"/>
  <c r="BZ83" i="13"/>
  <c r="BY83" i="13"/>
  <c r="BX83" i="13"/>
  <c r="BP83" i="13"/>
  <c r="BQ83" i="13" s="1"/>
  <c r="BN83" i="13"/>
  <c r="BM83" i="13"/>
  <c r="BL83" i="13"/>
  <c r="BH83" i="13"/>
  <c r="BG83" i="13"/>
  <c r="BF83" i="13"/>
  <c r="BB83" i="13"/>
  <c r="BA83" i="13"/>
  <c r="AZ83" i="13"/>
  <c r="AR83" i="13"/>
  <c r="AS83" i="13" s="1"/>
  <c r="AP83" i="13"/>
  <c r="AO83" i="13"/>
  <c r="AN83" i="13"/>
  <c r="AJ83" i="13"/>
  <c r="AI83" i="13"/>
  <c r="AH83" i="13"/>
  <c r="AD83" i="13"/>
  <c r="AC83" i="13"/>
  <c r="AB83" i="13"/>
  <c r="T83" i="13"/>
  <c r="U83" i="13" s="1"/>
  <c r="R83" i="13"/>
  <c r="Q83" i="13"/>
  <c r="P83" i="13"/>
  <c r="L83" i="13"/>
  <c r="K83" i="13"/>
  <c r="J83" i="13"/>
  <c r="F83" i="13"/>
  <c r="E83" i="13"/>
  <c r="D83" i="13"/>
  <c r="CT82" i="13"/>
  <c r="CU82" i="13" s="1"/>
  <c r="CN82" i="13"/>
  <c r="CO82" i="13" s="1"/>
  <c r="CL82" i="13"/>
  <c r="CK82" i="13"/>
  <c r="CJ82" i="13"/>
  <c r="CF82" i="13"/>
  <c r="CE82" i="13"/>
  <c r="CD82" i="13"/>
  <c r="BZ82" i="13"/>
  <c r="BY82" i="13"/>
  <c r="BX82" i="13"/>
  <c r="BP82" i="13"/>
  <c r="BQ82" i="13" s="1"/>
  <c r="BN82" i="13"/>
  <c r="BM82" i="13"/>
  <c r="BL82" i="13"/>
  <c r="BH82" i="13"/>
  <c r="BG82" i="13"/>
  <c r="BF82" i="13"/>
  <c r="BB82" i="13"/>
  <c r="BA82" i="13"/>
  <c r="AZ82" i="13"/>
  <c r="AR82" i="13"/>
  <c r="AS82" i="13" s="1"/>
  <c r="AP82" i="13"/>
  <c r="AO82" i="13"/>
  <c r="AN82" i="13"/>
  <c r="AJ82" i="13"/>
  <c r="AI82" i="13"/>
  <c r="AH82" i="13"/>
  <c r="AD82" i="13"/>
  <c r="AC82" i="13"/>
  <c r="AB82" i="13"/>
  <c r="T82" i="13"/>
  <c r="U82" i="13" s="1"/>
  <c r="R82" i="13"/>
  <c r="Q82" i="13"/>
  <c r="P82" i="13"/>
  <c r="L82" i="13"/>
  <c r="K82" i="13"/>
  <c r="J82" i="13"/>
  <c r="F82" i="13"/>
  <c r="E82" i="13"/>
  <c r="D82" i="13"/>
  <c r="CT81" i="13"/>
  <c r="CU81" i="13" s="1"/>
  <c r="CN81" i="13"/>
  <c r="CO81" i="13" s="1"/>
  <c r="CL81" i="13"/>
  <c r="CK81" i="13"/>
  <c r="CJ81" i="13"/>
  <c r="CF81" i="13"/>
  <c r="CE81" i="13"/>
  <c r="CD81" i="13"/>
  <c r="BZ81" i="13"/>
  <c r="BY81" i="13"/>
  <c r="BX81" i="13"/>
  <c r="BP81" i="13"/>
  <c r="BQ81" i="13" s="1"/>
  <c r="BN81" i="13"/>
  <c r="BM81" i="13"/>
  <c r="BL81" i="13"/>
  <c r="BH81" i="13"/>
  <c r="BG81" i="13"/>
  <c r="BF81" i="13"/>
  <c r="BB81" i="13"/>
  <c r="BA81" i="13"/>
  <c r="AZ81" i="13"/>
  <c r="AR81" i="13"/>
  <c r="AS81" i="13" s="1"/>
  <c r="AP81" i="13"/>
  <c r="AO81" i="13"/>
  <c r="AN81" i="13"/>
  <c r="AJ81" i="13"/>
  <c r="AI81" i="13"/>
  <c r="AH81" i="13"/>
  <c r="AD81" i="13"/>
  <c r="AC81" i="13"/>
  <c r="AB81" i="13"/>
  <c r="T81" i="13"/>
  <c r="U81" i="13" s="1"/>
  <c r="R81" i="13"/>
  <c r="Q81" i="13"/>
  <c r="P81" i="13"/>
  <c r="L81" i="13"/>
  <c r="K81" i="13"/>
  <c r="J81" i="13"/>
  <c r="F81" i="13"/>
  <c r="E81" i="13"/>
  <c r="D81" i="13"/>
  <c r="CT80" i="13"/>
  <c r="CU80" i="13" s="1"/>
  <c r="CN80" i="13"/>
  <c r="CO80" i="13" s="1"/>
  <c r="CL80" i="13"/>
  <c r="CK80" i="13"/>
  <c r="CJ80" i="13"/>
  <c r="CF80" i="13"/>
  <c r="CE80" i="13"/>
  <c r="CD80" i="13"/>
  <c r="BZ80" i="13"/>
  <c r="BY80" i="13"/>
  <c r="BX80" i="13"/>
  <c r="BP80" i="13"/>
  <c r="BQ80" i="13" s="1"/>
  <c r="BN80" i="13"/>
  <c r="BM80" i="13"/>
  <c r="BL80" i="13"/>
  <c r="BH80" i="13"/>
  <c r="BG80" i="13"/>
  <c r="BF80" i="13"/>
  <c r="BB80" i="13"/>
  <c r="BA80" i="13"/>
  <c r="AZ80" i="13"/>
  <c r="AR80" i="13"/>
  <c r="AS80" i="13" s="1"/>
  <c r="AP80" i="13"/>
  <c r="AO80" i="13"/>
  <c r="AN80" i="13"/>
  <c r="AJ80" i="13"/>
  <c r="AI80" i="13"/>
  <c r="AH80" i="13"/>
  <c r="AD80" i="13"/>
  <c r="AC80" i="13"/>
  <c r="AB80" i="13"/>
  <c r="T80" i="13"/>
  <c r="U80" i="13" s="1"/>
  <c r="R80" i="13"/>
  <c r="Q80" i="13"/>
  <c r="P80" i="13"/>
  <c r="L80" i="13"/>
  <c r="K80" i="13"/>
  <c r="J80" i="13"/>
  <c r="F80" i="13"/>
  <c r="E80" i="13"/>
  <c r="D80" i="13"/>
  <c r="CT79" i="13"/>
  <c r="CU79" i="13" s="1"/>
  <c r="CN79" i="13"/>
  <c r="CO79" i="13" s="1"/>
  <c r="CL79" i="13"/>
  <c r="CK79" i="13"/>
  <c r="CJ79" i="13"/>
  <c r="CF79" i="13"/>
  <c r="CE79" i="13"/>
  <c r="CD79" i="13"/>
  <c r="BZ79" i="13"/>
  <c r="BY79" i="13"/>
  <c r="BX79" i="13"/>
  <c r="BP79" i="13"/>
  <c r="BQ79" i="13" s="1"/>
  <c r="BN79" i="13"/>
  <c r="BM79" i="13"/>
  <c r="BL79" i="13"/>
  <c r="BH79" i="13"/>
  <c r="BG79" i="13"/>
  <c r="BF79" i="13"/>
  <c r="BB79" i="13"/>
  <c r="BA79" i="13"/>
  <c r="AZ79" i="13"/>
  <c r="AR79" i="13"/>
  <c r="AS79" i="13" s="1"/>
  <c r="AP79" i="13"/>
  <c r="AO79" i="13"/>
  <c r="AN79" i="13"/>
  <c r="AJ79" i="13"/>
  <c r="AI79" i="13"/>
  <c r="AH79" i="13"/>
  <c r="AD79" i="13"/>
  <c r="AC79" i="13"/>
  <c r="AB79" i="13"/>
  <c r="T79" i="13"/>
  <c r="U79" i="13" s="1"/>
  <c r="R79" i="13"/>
  <c r="Q79" i="13"/>
  <c r="P79" i="13"/>
  <c r="L79" i="13"/>
  <c r="K79" i="13"/>
  <c r="J79" i="13"/>
  <c r="F79" i="13"/>
  <c r="E79" i="13"/>
  <c r="D79" i="13"/>
  <c r="CT78" i="13"/>
  <c r="CU78" i="13" s="1"/>
  <c r="CN78" i="13"/>
  <c r="CO78" i="13" s="1"/>
  <c r="CL78" i="13"/>
  <c r="CK78" i="13"/>
  <c r="CJ78" i="13"/>
  <c r="CF78" i="13"/>
  <c r="CE78" i="13"/>
  <c r="CD78" i="13"/>
  <c r="BZ78" i="13"/>
  <c r="BY78" i="13"/>
  <c r="BX78" i="13"/>
  <c r="BP78" i="13"/>
  <c r="BQ78" i="13" s="1"/>
  <c r="BN78" i="13"/>
  <c r="BM78" i="13"/>
  <c r="BL78" i="13"/>
  <c r="BH78" i="13"/>
  <c r="BG78" i="13"/>
  <c r="BF78" i="13"/>
  <c r="BB78" i="13"/>
  <c r="BA78" i="13"/>
  <c r="AZ78" i="13"/>
  <c r="AR78" i="13"/>
  <c r="AS78" i="13" s="1"/>
  <c r="AP78" i="13"/>
  <c r="AO78" i="13"/>
  <c r="AN78" i="13"/>
  <c r="AJ78" i="13"/>
  <c r="AI78" i="13"/>
  <c r="AH78" i="13"/>
  <c r="AD78" i="13"/>
  <c r="AC78" i="13"/>
  <c r="AB78" i="13"/>
  <c r="T78" i="13"/>
  <c r="U78" i="13" s="1"/>
  <c r="R78" i="13"/>
  <c r="Q78" i="13"/>
  <c r="P78" i="13"/>
  <c r="L78" i="13"/>
  <c r="K78" i="13"/>
  <c r="J78" i="13"/>
  <c r="F78" i="13"/>
  <c r="E78" i="13"/>
  <c r="D78" i="13"/>
  <c r="CT77" i="13"/>
  <c r="CU77" i="13" s="1"/>
  <c r="CN77" i="13"/>
  <c r="CO77" i="13" s="1"/>
  <c r="CL77" i="13"/>
  <c r="CK77" i="13"/>
  <c r="CJ77" i="13"/>
  <c r="CF77" i="13"/>
  <c r="CE77" i="13"/>
  <c r="CD77" i="13"/>
  <c r="BZ77" i="13"/>
  <c r="BY77" i="13"/>
  <c r="BX77" i="13"/>
  <c r="BP77" i="13"/>
  <c r="BQ77" i="13" s="1"/>
  <c r="BN77" i="13"/>
  <c r="BM77" i="13"/>
  <c r="BL77" i="13"/>
  <c r="BH77" i="13"/>
  <c r="BG77" i="13"/>
  <c r="BF77" i="13"/>
  <c r="BB77" i="13"/>
  <c r="BA77" i="13"/>
  <c r="AZ77" i="13"/>
  <c r="AR77" i="13"/>
  <c r="AS77" i="13" s="1"/>
  <c r="AP77" i="13"/>
  <c r="AO77" i="13"/>
  <c r="AN77" i="13"/>
  <c r="AJ77" i="13"/>
  <c r="AI77" i="13"/>
  <c r="AH77" i="13"/>
  <c r="AD77" i="13"/>
  <c r="AC77" i="13"/>
  <c r="AB77" i="13"/>
  <c r="T77" i="13"/>
  <c r="U77" i="13" s="1"/>
  <c r="R77" i="13"/>
  <c r="Q77" i="13"/>
  <c r="P77" i="13"/>
  <c r="L77" i="13"/>
  <c r="K77" i="13"/>
  <c r="J77" i="13"/>
  <c r="F77" i="13"/>
  <c r="E77" i="13"/>
  <c r="D77" i="13"/>
  <c r="CT76" i="13"/>
  <c r="CU76" i="13" s="1"/>
  <c r="CN76" i="13"/>
  <c r="CO76" i="13" s="1"/>
  <c r="CL76" i="13"/>
  <c r="CK76" i="13"/>
  <c r="CJ76" i="13"/>
  <c r="CF76" i="13"/>
  <c r="CE76" i="13"/>
  <c r="CD76" i="13"/>
  <c r="BZ76" i="13"/>
  <c r="BY76" i="13"/>
  <c r="BX76" i="13"/>
  <c r="BP76" i="13"/>
  <c r="BQ76" i="13" s="1"/>
  <c r="BN76" i="13"/>
  <c r="BM76" i="13"/>
  <c r="BL76" i="13"/>
  <c r="BH76" i="13"/>
  <c r="BG76" i="13"/>
  <c r="BF76" i="13"/>
  <c r="BB76" i="13"/>
  <c r="BA76" i="13"/>
  <c r="AZ76" i="13"/>
  <c r="AR76" i="13"/>
  <c r="AS76" i="13" s="1"/>
  <c r="AP76" i="13"/>
  <c r="AO76" i="13"/>
  <c r="AN76" i="13"/>
  <c r="AJ76" i="13"/>
  <c r="AI76" i="13"/>
  <c r="AH76" i="13"/>
  <c r="AD76" i="13"/>
  <c r="AC76" i="13"/>
  <c r="AB76" i="13"/>
  <c r="T76" i="13"/>
  <c r="U76" i="13" s="1"/>
  <c r="R76" i="13"/>
  <c r="Q76" i="13"/>
  <c r="P76" i="13"/>
  <c r="L76" i="13"/>
  <c r="K76" i="13"/>
  <c r="J76" i="13"/>
  <c r="F76" i="13"/>
  <c r="E76" i="13"/>
  <c r="D76" i="13"/>
  <c r="CT75" i="13"/>
  <c r="CU75" i="13" s="1"/>
  <c r="CN75" i="13"/>
  <c r="CO75" i="13" s="1"/>
  <c r="CL75" i="13"/>
  <c r="CK75" i="13"/>
  <c r="CJ75" i="13"/>
  <c r="CF75" i="13"/>
  <c r="CE75" i="13"/>
  <c r="CD75" i="13"/>
  <c r="BZ75" i="13"/>
  <c r="BY75" i="13"/>
  <c r="BX75" i="13"/>
  <c r="BP75" i="13"/>
  <c r="BQ75" i="13" s="1"/>
  <c r="BN75" i="13"/>
  <c r="BM75" i="13"/>
  <c r="BL75" i="13"/>
  <c r="BH75" i="13"/>
  <c r="BG75" i="13"/>
  <c r="BF75" i="13"/>
  <c r="BB75" i="13"/>
  <c r="BA75" i="13"/>
  <c r="AZ75" i="13"/>
  <c r="AR75" i="13"/>
  <c r="AS75" i="13" s="1"/>
  <c r="AP75" i="13"/>
  <c r="AO75" i="13"/>
  <c r="AN75" i="13"/>
  <c r="AJ75" i="13"/>
  <c r="AI75" i="13"/>
  <c r="AH75" i="13"/>
  <c r="AD75" i="13"/>
  <c r="AC75" i="13"/>
  <c r="AB75" i="13"/>
  <c r="T75" i="13"/>
  <c r="U75" i="13" s="1"/>
  <c r="R75" i="13"/>
  <c r="Q75" i="13"/>
  <c r="P75" i="13"/>
  <c r="L75" i="13"/>
  <c r="K75" i="13"/>
  <c r="J75" i="13"/>
  <c r="F75" i="13"/>
  <c r="E75" i="13"/>
  <c r="D75" i="13"/>
  <c r="CT74" i="13"/>
  <c r="CU74" i="13" s="1"/>
  <c r="CN74" i="13"/>
  <c r="CO74" i="13" s="1"/>
  <c r="CL74" i="13"/>
  <c r="CK74" i="13"/>
  <c r="CJ74" i="13"/>
  <c r="CF74" i="13"/>
  <c r="CE74" i="13"/>
  <c r="CD74" i="13"/>
  <c r="BZ74" i="13"/>
  <c r="BY74" i="13"/>
  <c r="BX74" i="13"/>
  <c r="BP74" i="13"/>
  <c r="BQ74" i="13" s="1"/>
  <c r="BN74" i="13"/>
  <c r="BM74" i="13"/>
  <c r="BL74" i="13"/>
  <c r="BH74" i="13"/>
  <c r="BG74" i="13"/>
  <c r="BF74" i="13"/>
  <c r="BB74" i="13"/>
  <c r="BA74" i="13"/>
  <c r="AZ74" i="13"/>
  <c r="AR74" i="13"/>
  <c r="AS74" i="13" s="1"/>
  <c r="AP74" i="13"/>
  <c r="AO74" i="13"/>
  <c r="AN74" i="13"/>
  <c r="AJ74" i="13"/>
  <c r="AI74" i="13"/>
  <c r="AH74" i="13"/>
  <c r="AD74" i="13"/>
  <c r="AC74" i="13"/>
  <c r="AB74" i="13"/>
  <c r="T74" i="13"/>
  <c r="U74" i="13" s="1"/>
  <c r="R74" i="13"/>
  <c r="Q74" i="13"/>
  <c r="P74" i="13"/>
  <c r="L74" i="13"/>
  <c r="K74" i="13"/>
  <c r="J74" i="13"/>
  <c r="F74" i="13"/>
  <c r="E74" i="13"/>
  <c r="D74" i="13"/>
  <c r="CT73" i="13"/>
  <c r="CU73" i="13" s="1"/>
  <c r="CN73" i="13"/>
  <c r="CO73" i="13" s="1"/>
  <c r="CL73" i="13"/>
  <c r="CK73" i="13"/>
  <c r="CJ73" i="13"/>
  <c r="CF73" i="13"/>
  <c r="CE73" i="13"/>
  <c r="CD73" i="13"/>
  <c r="BZ73" i="13"/>
  <c r="BY73" i="13"/>
  <c r="BX73" i="13"/>
  <c r="BP73" i="13"/>
  <c r="BQ73" i="13" s="1"/>
  <c r="BN73" i="13"/>
  <c r="BM73" i="13"/>
  <c r="BL73" i="13"/>
  <c r="BH73" i="13"/>
  <c r="BG73" i="13"/>
  <c r="BF73" i="13"/>
  <c r="BB73" i="13"/>
  <c r="BA73" i="13"/>
  <c r="AZ73" i="13"/>
  <c r="AR73" i="13"/>
  <c r="AS73" i="13" s="1"/>
  <c r="AP73" i="13"/>
  <c r="AO73" i="13"/>
  <c r="AN73" i="13"/>
  <c r="AJ73" i="13"/>
  <c r="AI73" i="13"/>
  <c r="AH73" i="13"/>
  <c r="AD73" i="13"/>
  <c r="AC73" i="13"/>
  <c r="AB73" i="13"/>
  <c r="T73" i="13"/>
  <c r="U73" i="13" s="1"/>
  <c r="R73" i="13"/>
  <c r="Q73" i="13"/>
  <c r="P73" i="13"/>
  <c r="L73" i="13"/>
  <c r="K73" i="13"/>
  <c r="J73" i="13"/>
  <c r="F73" i="13"/>
  <c r="E73" i="13"/>
  <c r="D73" i="13"/>
  <c r="CT72" i="13"/>
  <c r="CU72" i="13" s="1"/>
  <c r="CN72" i="13"/>
  <c r="CO72" i="13" s="1"/>
  <c r="CL72" i="13"/>
  <c r="CK72" i="13"/>
  <c r="CJ72" i="13"/>
  <c r="CF72" i="13"/>
  <c r="CE72" i="13"/>
  <c r="CD72" i="13"/>
  <c r="BZ72" i="13"/>
  <c r="BY72" i="13"/>
  <c r="BX72" i="13"/>
  <c r="BP72" i="13"/>
  <c r="BQ72" i="13" s="1"/>
  <c r="BN72" i="13"/>
  <c r="BM72" i="13"/>
  <c r="BL72" i="13"/>
  <c r="BH72" i="13"/>
  <c r="BG72" i="13"/>
  <c r="BF72" i="13"/>
  <c r="BB72" i="13"/>
  <c r="BA72" i="13"/>
  <c r="AZ72" i="13"/>
  <c r="AR72" i="13"/>
  <c r="AS72" i="13" s="1"/>
  <c r="AP72" i="13"/>
  <c r="AO72" i="13"/>
  <c r="AN72" i="13"/>
  <c r="AJ72" i="13"/>
  <c r="AI72" i="13"/>
  <c r="AH72" i="13"/>
  <c r="AD72" i="13"/>
  <c r="AC72" i="13"/>
  <c r="AB72" i="13"/>
  <c r="T72" i="13"/>
  <c r="U72" i="13" s="1"/>
  <c r="R72" i="13"/>
  <c r="Q72" i="13"/>
  <c r="P72" i="13"/>
  <c r="L72" i="13"/>
  <c r="K72" i="13"/>
  <c r="J72" i="13"/>
  <c r="F72" i="13"/>
  <c r="E72" i="13"/>
  <c r="D72" i="13"/>
  <c r="CT71" i="13"/>
  <c r="CU71" i="13" s="1"/>
  <c r="CN71" i="13"/>
  <c r="CO71" i="13" s="1"/>
  <c r="CL71" i="13"/>
  <c r="CK71" i="13"/>
  <c r="CJ71" i="13"/>
  <c r="CF71" i="13"/>
  <c r="CE71" i="13"/>
  <c r="CD71" i="13"/>
  <c r="BZ71" i="13"/>
  <c r="BY71" i="13"/>
  <c r="BX71" i="13"/>
  <c r="BP71" i="13"/>
  <c r="BQ71" i="13" s="1"/>
  <c r="BN71" i="13"/>
  <c r="BM71" i="13"/>
  <c r="BL71" i="13"/>
  <c r="BH71" i="13"/>
  <c r="BG71" i="13"/>
  <c r="BF71" i="13"/>
  <c r="BB71" i="13"/>
  <c r="BA71" i="13"/>
  <c r="AZ71" i="13"/>
  <c r="AR71" i="13"/>
  <c r="AS71" i="13" s="1"/>
  <c r="AP71" i="13"/>
  <c r="AO71" i="13"/>
  <c r="AN71" i="13"/>
  <c r="AJ71" i="13"/>
  <c r="AI71" i="13"/>
  <c r="AH71" i="13"/>
  <c r="AD71" i="13"/>
  <c r="AC71" i="13"/>
  <c r="AB71" i="13"/>
  <c r="T71" i="13"/>
  <c r="U71" i="13" s="1"/>
  <c r="R71" i="13"/>
  <c r="Q71" i="13"/>
  <c r="P71" i="13"/>
  <c r="L71" i="13"/>
  <c r="K71" i="13"/>
  <c r="J71" i="13"/>
  <c r="F71" i="13"/>
  <c r="E71" i="13"/>
  <c r="D71" i="13"/>
  <c r="CT70" i="13"/>
  <c r="CU70" i="13" s="1"/>
  <c r="CN70" i="13"/>
  <c r="CO70" i="13" s="1"/>
  <c r="CL70" i="13"/>
  <c r="CK70" i="13"/>
  <c r="CJ70" i="13"/>
  <c r="CF70" i="13"/>
  <c r="CE70" i="13"/>
  <c r="CD70" i="13"/>
  <c r="BZ70" i="13"/>
  <c r="BY70" i="13"/>
  <c r="BX70" i="13"/>
  <c r="BP70" i="13"/>
  <c r="BQ70" i="13" s="1"/>
  <c r="BN70" i="13"/>
  <c r="BM70" i="13"/>
  <c r="BL70" i="13"/>
  <c r="BH70" i="13"/>
  <c r="BG70" i="13"/>
  <c r="BF70" i="13"/>
  <c r="BB70" i="13"/>
  <c r="BA70" i="13"/>
  <c r="AZ70" i="13"/>
  <c r="AR70" i="13"/>
  <c r="AS70" i="13" s="1"/>
  <c r="AP70" i="13"/>
  <c r="AO70" i="13"/>
  <c r="AN70" i="13"/>
  <c r="AJ70" i="13"/>
  <c r="AI70" i="13"/>
  <c r="AH70" i="13"/>
  <c r="AD70" i="13"/>
  <c r="AC70" i="13"/>
  <c r="AB70" i="13"/>
  <c r="T70" i="13"/>
  <c r="U70" i="13" s="1"/>
  <c r="R70" i="13"/>
  <c r="Q70" i="13"/>
  <c r="P70" i="13"/>
  <c r="L70" i="13"/>
  <c r="K70" i="13"/>
  <c r="J70" i="13"/>
  <c r="F70" i="13"/>
  <c r="E70" i="13"/>
  <c r="D70" i="13"/>
  <c r="CT69" i="13"/>
  <c r="CU69" i="13" s="1"/>
  <c r="CN69" i="13"/>
  <c r="CO69" i="13" s="1"/>
  <c r="CL69" i="13"/>
  <c r="CK69" i="13"/>
  <c r="CJ69" i="13"/>
  <c r="CF69" i="13"/>
  <c r="CE69" i="13"/>
  <c r="CD69" i="13"/>
  <c r="BZ69" i="13"/>
  <c r="BY69" i="13"/>
  <c r="BX69" i="13"/>
  <c r="BP69" i="13"/>
  <c r="BQ69" i="13" s="1"/>
  <c r="BN69" i="13"/>
  <c r="BM69" i="13"/>
  <c r="BL69" i="13"/>
  <c r="BH69" i="13"/>
  <c r="BG69" i="13"/>
  <c r="BF69" i="13"/>
  <c r="BB69" i="13"/>
  <c r="BA69" i="13"/>
  <c r="AZ69" i="13"/>
  <c r="AR69" i="13"/>
  <c r="AS69" i="13" s="1"/>
  <c r="AP69" i="13"/>
  <c r="AO69" i="13"/>
  <c r="AN69" i="13"/>
  <c r="AJ69" i="13"/>
  <c r="AI69" i="13"/>
  <c r="AH69" i="13"/>
  <c r="AD69" i="13"/>
  <c r="AC69" i="13"/>
  <c r="AB69" i="13"/>
  <c r="T69" i="13"/>
  <c r="U69" i="13" s="1"/>
  <c r="R69" i="13"/>
  <c r="Q69" i="13"/>
  <c r="P69" i="13"/>
  <c r="L69" i="13"/>
  <c r="K69" i="13"/>
  <c r="J69" i="13"/>
  <c r="F69" i="13"/>
  <c r="E69" i="13"/>
  <c r="D69" i="13"/>
  <c r="CT68" i="13"/>
  <c r="CU68" i="13" s="1"/>
  <c r="CN68" i="13"/>
  <c r="CO68" i="13" s="1"/>
  <c r="CL68" i="13"/>
  <c r="CK68" i="13"/>
  <c r="CJ68" i="13"/>
  <c r="CF68" i="13"/>
  <c r="CE68" i="13"/>
  <c r="CD68" i="13"/>
  <c r="BZ68" i="13"/>
  <c r="BY68" i="13"/>
  <c r="BX68" i="13"/>
  <c r="BP68" i="13"/>
  <c r="BQ68" i="13" s="1"/>
  <c r="BN68" i="13"/>
  <c r="BM68" i="13"/>
  <c r="BL68" i="13"/>
  <c r="BH68" i="13"/>
  <c r="BG68" i="13"/>
  <c r="BF68" i="13"/>
  <c r="BB68" i="13"/>
  <c r="BA68" i="13"/>
  <c r="AZ68" i="13"/>
  <c r="AR68" i="13"/>
  <c r="AS68" i="13" s="1"/>
  <c r="AP68" i="13"/>
  <c r="AO68" i="13"/>
  <c r="AN68" i="13"/>
  <c r="AJ68" i="13"/>
  <c r="AI68" i="13"/>
  <c r="AH68" i="13"/>
  <c r="AD68" i="13"/>
  <c r="AC68" i="13"/>
  <c r="AB68" i="13"/>
  <c r="T68" i="13"/>
  <c r="U68" i="13" s="1"/>
  <c r="R68" i="13"/>
  <c r="Q68" i="13"/>
  <c r="P68" i="13"/>
  <c r="L68" i="13"/>
  <c r="K68" i="13"/>
  <c r="J68" i="13"/>
  <c r="F68" i="13"/>
  <c r="E68" i="13"/>
  <c r="D68" i="13"/>
  <c r="CT67" i="13"/>
  <c r="CU67" i="13" s="1"/>
  <c r="CN67" i="13"/>
  <c r="CO67" i="13" s="1"/>
  <c r="CL67" i="13"/>
  <c r="CK67" i="13"/>
  <c r="CJ67" i="13"/>
  <c r="CF67" i="13"/>
  <c r="CE67" i="13"/>
  <c r="CD67" i="13"/>
  <c r="BZ67" i="13"/>
  <c r="BY67" i="13"/>
  <c r="BX67" i="13"/>
  <c r="BP67" i="13"/>
  <c r="BQ67" i="13" s="1"/>
  <c r="BN67" i="13"/>
  <c r="BM67" i="13"/>
  <c r="BL67" i="13"/>
  <c r="BH67" i="13"/>
  <c r="BG67" i="13"/>
  <c r="BF67" i="13"/>
  <c r="BB67" i="13"/>
  <c r="BA67" i="13"/>
  <c r="AZ67" i="13"/>
  <c r="AR67" i="13"/>
  <c r="AS67" i="13" s="1"/>
  <c r="AP67" i="13"/>
  <c r="AO67" i="13"/>
  <c r="AN67" i="13"/>
  <c r="AJ67" i="13"/>
  <c r="AI67" i="13"/>
  <c r="AH67" i="13"/>
  <c r="AD67" i="13"/>
  <c r="AC67" i="13"/>
  <c r="AB67" i="13"/>
  <c r="T67" i="13"/>
  <c r="U67" i="13" s="1"/>
  <c r="R67" i="13"/>
  <c r="Q67" i="13"/>
  <c r="P67" i="13"/>
  <c r="L67" i="13"/>
  <c r="K67" i="13"/>
  <c r="J67" i="13"/>
  <c r="F67" i="13"/>
  <c r="E67" i="13"/>
  <c r="D67" i="13"/>
  <c r="CT66" i="13"/>
  <c r="CU66" i="13" s="1"/>
  <c r="CN66" i="13"/>
  <c r="CO66" i="13" s="1"/>
  <c r="CL66" i="13"/>
  <c r="CK66" i="13"/>
  <c r="CJ66" i="13"/>
  <c r="CF66" i="13"/>
  <c r="CE66" i="13"/>
  <c r="CD66" i="13"/>
  <c r="BZ66" i="13"/>
  <c r="BY66" i="13"/>
  <c r="BX66" i="13"/>
  <c r="BP66" i="13"/>
  <c r="BQ66" i="13" s="1"/>
  <c r="BN66" i="13"/>
  <c r="BM66" i="13"/>
  <c r="BL66" i="13"/>
  <c r="BH66" i="13"/>
  <c r="BG66" i="13"/>
  <c r="BF66" i="13"/>
  <c r="BB66" i="13"/>
  <c r="BA66" i="13"/>
  <c r="AZ66" i="13"/>
  <c r="AR66" i="13"/>
  <c r="AS66" i="13" s="1"/>
  <c r="AP66" i="13"/>
  <c r="AO66" i="13"/>
  <c r="AN66" i="13"/>
  <c r="AJ66" i="13"/>
  <c r="AI66" i="13"/>
  <c r="AH66" i="13"/>
  <c r="AD66" i="13"/>
  <c r="AC66" i="13"/>
  <c r="AB66" i="13"/>
  <c r="T66" i="13"/>
  <c r="U66" i="13" s="1"/>
  <c r="R66" i="13"/>
  <c r="Q66" i="13"/>
  <c r="P66" i="13"/>
  <c r="L66" i="13"/>
  <c r="K66" i="13"/>
  <c r="J66" i="13"/>
  <c r="F66" i="13"/>
  <c r="E66" i="13"/>
  <c r="D66" i="13"/>
  <c r="CT65" i="13"/>
  <c r="CU65" i="13" s="1"/>
  <c r="CN65" i="13"/>
  <c r="CO65" i="13" s="1"/>
  <c r="CL65" i="13"/>
  <c r="CK65" i="13"/>
  <c r="CJ65" i="13"/>
  <c r="CF65" i="13"/>
  <c r="CE65" i="13"/>
  <c r="CD65" i="13"/>
  <c r="BZ65" i="13"/>
  <c r="BY65" i="13"/>
  <c r="BX65" i="13"/>
  <c r="BP65" i="13"/>
  <c r="BQ65" i="13" s="1"/>
  <c r="BN65" i="13"/>
  <c r="BM65" i="13"/>
  <c r="BL65" i="13"/>
  <c r="BH65" i="13"/>
  <c r="BG65" i="13"/>
  <c r="BF65" i="13"/>
  <c r="BB65" i="13"/>
  <c r="BA65" i="13"/>
  <c r="AZ65" i="13"/>
  <c r="AR65" i="13"/>
  <c r="AS65" i="13" s="1"/>
  <c r="AP65" i="13"/>
  <c r="AO65" i="13"/>
  <c r="AN65" i="13"/>
  <c r="AJ65" i="13"/>
  <c r="AI65" i="13"/>
  <c r="AH65" i="13"/>
  <c r="AD65" i="13"/>
  <c r="AC65" i="13"/>
  <c r="AB65" i="13"/>
  <c r="T65" i="13"/>
  <c r="U65" i="13" s="1"/>
  <c r="R65" i="13"/>
  <c r="Q65" i="13"/>
  <c r="P65" i="13"/>
  <c r="L65" i="13"/>
  <c r="K65" i="13"/>
  <c r="J65" i="13"/>
  <c r="F65" i="13"/>
  <c r="E65" i="13"/>
  <c r="D65" i="13"/>
  <c r="CT64" i="13"/>
  <c r="CU64" i="13" s="1"/>
  <c r="CN64" i="13"/>
  <c r="CO64" i="13" s="1"/>
  <c r="CL64" i="13"/>
  <c r="CK64" i="13"/>
  <c r="CJ64" i="13"/>
  <c r="CF64" i="13"/>
  <c r="CE64" i="13"/>
  <c r="CD64" i="13"/>
  <c r="BZ64" i="13"/>
  <c r="BY64" i="13"/>
  <c r="BX64" i="13"/>
  <c r="BP64" i="13"/>
  <c r="BQ64" i="13" s="1"/>
  <c r="BN64" i="13"/>
  <c r="BM64" i="13"/>
  <c r="BL64" i="13"/>
  <c r="BH64" i="13"/>
  <c r="BG64" i="13"/>
  <c r="BF64" i="13"/>
  <c r="BB64" i="13"/>
  <c r="BA64" i="13"/>
  <c r="AZ64" i="13"/>
  <c r="AR64" i="13"/>
  <c r="AS64" i="13" s="1"/>
  <c r="AP64" i="13"/>
  <c r="AO64" i="13"/>
  <c r="AN64" i="13"/>
  <c r="AJ64" i="13"/>
  <c r="AI64" i="13"/>
  <c r="AH64" i="13"/>
  <c r="AD64" i="13"/>
  <c r="AC64" i="13"/>
  <c r="AB64" i="13"/>
  <c r="T64" i="13"/>
  <c r="U64" i="13" s="1"/>
  <c r="R64" i="13"/>
  <c r="Q64" i="13"/>
  <c r="P64" i="13"/>
  <c r="L64" i="13"/>
  <c r="K64" i="13"/>
  <c r="J64" i="13"/>
  <c r="F64" i="13"/>
  <c r="E64" i="13"/>
  <c r="D64" i="13"/>
  <c r="CT63" i="13"/>
  <c r="CU63" i="13" s="1"/>
  <c r="CN63" i="13"/>
  <c r="CO63" i="13" s="1"/>
  <c r="CL63" i="13"/>
  <c r="CK63" i="13"/>
  <c r="CJ63" i="13"/>
  <c r="CF63" i="13"/>
  <c r="CE63" i="13"/>
  <c r="CD63" i="13"/>
  <c r="BZ63" i="13"/>
  <c r="BY63" i="13"/>
  <c r="BX63" i="13"/>
  <c r="BP63" i="13"/>
  <c r="BQ63" i="13" s="1"/>
  <c r="BN63" i="13"/>
  <c r="BM63" i="13"/>
  <c r="BL63" i="13"/>
  <c r="BH63" i="13"/>
  <c r="BG63" i="13"/>
  <c r="BF63" i="13"/>
  <c r="BB63" i="13"/>
  <c r="BA63" i="13"/>
  <c r="AZ63" i="13"/>
  <c r="AR63" i="13"/>
  <c r="AS63" i="13" s="1"/>
  <c r="AP63" i="13"/>
  <c r="AO63" i="13"/>
  <c r="AN63" i="13"/>
  <c r="AJ63" i="13"/>
  <c r="AI63" i="13"/>
  <c r="AH63" i="13"/>
  <c r="AD63" i="13"/>
  <c r="AC63" i="13"/>
  <c r="AB63" i="13"/>
  <c r="T63" i="13"/>
  <c r="U63" i="13" s="1"/>
  <c r="R63" i="13"/>
  <c r="Q63" i="13"/>
  <c r="P63" i="13"/>
  <c r="L63" i="13"/>
  <c r="K63" i="13"/>
  <c r="J63" i="13"/>
  <c r="F63" i="13"/>
  <c r="E63" i="13"/>
  <c r="D63" i="13"/>
  <c r="CT62" i="13"/>
  <c r="CU62" i="13" s="1"/>
  <c r="CN62" i="13"/>
  <c r="CO62" i="13" s="1"/>
  <c r="CL62" i="13"/>
  <c r="CK62" i="13"/>
  <c r="CJ62" i="13"/>
  <c r="CF62" i="13"/>
  <c r="CE62" i="13"/>
  <c r="CD62" i="13"/>
  <c r="BZ62" i="13"/>
  <c r="BY62" i="13"/>
  <c r="BX62" i="13"/>
  <c r="BP62" i="13"/>
  <c r="BQ62" i="13" s="1"/>
  <c r="BN62" i="13"/>
  <c r="BM62" i="13"/>
  <c r="BL62" i="13"/>
  <c r="BH62" i="13"/>
  <c r="BG62" i="13"/>
  <c r="BF62" i="13"/>
  <c r="BB62" i="13"/>
  <c r="BA62" i="13"/>
  <c r="AZ62" i="13"/>
  <c r="AR62" i="13"/>
  <c r="AS62" i="13" s="1"/>
  <c r="AP62" i="13"/>
  <c r="AO62" i="13"/>
  <c r="AN62" i="13"/>
  <c r="AJ62" i="13"/>
  <c r="AI62" i="13"/>
  <c r="AH62" i="13"/>
  <c r="AD62" i="13"/>
  <c r="AC62" i="13"/>
  <c r="AB62" i="13"/>
  <c r="T62" i="13"/>
  <c r="U62" i="13" s="1"/>
  <c r="R62" i="13"/>
  <c r="Q62" i="13"/>
  <c r="P62" i="13"/>
  <c r="L62" i="13"/>
  <c r="K62" i="13"/>
  <c r="J62" i="13"/>
  <c r="F62" i="13"/>
  <c r="E62" i="13"/>
  <c r="D62" i="13"/>
  <c r="CT61" i="13"/>
  <c r="CU61" i="13" s="1"/>
  <c r="CN61" i="13"/>
  <c r="CO61" i="13" s="1"/>
  <c r="CL61" i="13"/>
  <c r="CK61" i="13"/>
  <c r="CJ61" i="13"/>
  <c r="CF61" i="13"/>
  <c r="CE61" i="13"/>
  <c r="CD61" i="13"/>
  <c r="BZ61" i="13"/>
  <c r="BY61" i="13"/>
  <c r="BX61" i="13"/>
  <c r="BP61" i="13"/>
  <c r="BQ61" i="13" s="1"/>
  <c r="BN61" i="13"/>
  <c r="BM61" i="13"/>
  <c r="BL61" i="13"/>
  <c r="BH61" i="13"/>
  <c r="BG61" i="13"/>
  <c r="BF61" i="13"/>
  <c r="BB61" i="13"/>
  <c r="BA61" i="13"/>
  <c r="AZ61" i="13"/>
  <c r="AR61" i="13"/>
  <c r="AS61" i="13" s="1"/>
  <c r="AP61" i="13"/>
  <c r="AO61" i="13"/>
  <c r="AN61" i="13"/>
  <c r="AJ61" i="13"/>
  <c r="AI61" i="13"/>
  <c r="AH61" i="13"/>
  <c r="AD61" i="13"/>
  <c r="AC61" i="13"/>
  <c r="AB61" i="13"/>
  <c r="T61" i="13"/>
  <c r="U61" i="13" s="1"/>
  <c r="R61" i="13"/>
  <c r="Q61" i="13"/>
  <c r="P61" i="13"/>
  <c r="L61" i="13"/>
  <c r="K61" i="13"/>
  <c r="J61" i="13"/>
  <c r="F61" i="13"/>
  <c r="E61" i="13"/>
  <c r="D61" i="13"/>
  <c r="CT60" i="13"/>
  <c r="CU60" i="13" s="1"/>
  <c r="CN60" i="13"/>
  <c r="CO60" i="13" s="1"/>
  <c r="CL60" i="13"/>
  <c r="CK60" i="13"/>
  <c r="CJ60" i="13"/>
  <c r="CF60" i="13"/>
  <c r="CE60" i="13"/>
  <c r="CD60" i="13"/>
  <c r="BZ60" i="13"/>
  <c r="BY60" i="13"/>
  <c r="BX60" i="13"/>
  <c r="BP60" i="13"/>
  <c r="BQ60" i="13" s="1"/>
  <c r="BN60" i="13"/>
  <c r="BM60" i="13"/>
  <c r="BL60" i="13"/>
  <c r="BH60" i="13"/>
  <c r="BG60" i="13"/>
  <c r="BF60" i="13"/>
  <c r="BB60" i="13"/>
  <c r="BA60" i="13"/>
  <c r="AZ60" i="13"/>
  <c r="AR60" i="13"/>
  <c r="AS60" i="13" s="1"/>
  <c r="AP60" i="13"/>
  <c r="AO60" i="13"/>
  <c r="AN60" i="13"/>
  <c r="AJ60" i="13"/>
  <c r="AI60" i="13"/>
  <c r="AH60" i="13"/>
  <c r="AD60" i="13"/>
  <c r="AC60" i="13"/>
  <c r="AB60" i="13"/>
  <c r="T60" i="13"/>
  <c r="U60" i="13" s="1"/>
  <c r="R60" i="13"/>
  <c r="Q60" i="13"/>
  <c r="P60" i="13"/>
  <c r="L60" i="13"/>
  <c r="K60" i="13"/>
  <c r="J60" i="13"/>
  <c r="F60" i="13"/>
  <c r="E60" i="13"/>
  <c r="D60" i="13"/>
  <c r="CT59" i="13"/>
  <c r="CU59" i="13" s="1"/>
  <c r="CN59" i="13"/>
  <c r="CO59" i="13" s="1"/>
  <c r="CL59" i="13"/>
  <c r="CK59" i="13"/>
  <c r="CJ59" i="13"/>
  <c r="CF59" i="13"/>
  <c r="CE59" i="13"/>
  <c r="CD59" i="13"/>
  <c r="BZ59" i="13"/>
  <c r="BY59" i="13"/>
  <c r="BX59" i="13"/>
  <c r="BP59" i="13"/>
  <c r="BQ59" i="13" s="1"/>
  <c r="BN59" i="13"/>
  <c r="BM59" i="13"/>
  <c r="BL59" i="13"/>
  <c r="BH59" i="13"/>
  <c r="BG59" i="13"/>
  <c r="BF59" i="13"/>
  <c r="BB59" i="13"/>
  <c r="BA59" i="13"/>
  <c r="AZ59" i="13"/>
  <c r="AR59" i="13"/>
  <c r="AS59" i="13" s="1"/>
  <c r="AP59" i="13"/>
  <c r="AO59" i="13"/>
  <c r="AN59" i="13"/>
  <c r="AJ59" i="13"/>
  <c r="AI59" i="13"/>
  <c r="AH59" i="13"/>
  <c r="AD59" i="13"/>
  <c r="AC59" i="13"/>
  <c r="AB59" i="13"/>
  <c r="T59" i="13"/>
  <c r="U59" i="13" s="1"/>
  <c r="R59" i="13"/>
  <c r="Q59" i="13"/>
  <c r="P59" i="13"/>
  <c r="L59" i="13"/>
  <c r="K59" i="13"/>
  <c r="J59" i="13"/>
  <c r="F59" i="13"/>
  <c r="E59" i="13"/>
  <c r="D59" i="13"/>
  <c r="CT58" i="13"/>
  <c r="CU58" i="13" s="1"/>
  <c r="CN58" i="13"/>
  <c r="CO58" i="13" s="1"/>
  <c r="CL58" i="13"/>
  <c r="CK58" i="13"/>
  <c r="CJ58" i="13"/>
  <c r="CF58" i="13"/>
  <c r="CE58" i="13"/>
  <c r="CD58" i="13"/>
  <c r="BZ58" i="13"/>
  <c r="BY58" i="13"/>
  <c r="BX58" i="13"/>
  <c r="BP58" i="13"/>
  <c r="BQ58" i="13" s="1"/>
  <c r="BN58" i="13"/>
  <c r="BM58" i="13"/>
  <c r="BL58" i="13"/>
  <c r="BH58" i="13"/>
  <c r="BG58" i="13"/>
  <c r="BF58" i="13"/>
  <c r="BB58" i="13"/>
  <c r="BA58" i="13"/>
  <c r="AZ58" i="13"/>
  <c r="AR58" i="13"/>
  <c r="AS58" i="13" s="1"/>
  <c r="AP58" i="13"/>
  <c r="AO58" i="13"/>
  <c r="AN58" i="13"/>
  <c r="AJ58" i="13"/>
  <c r="AI58" i="13"/>
  <c r="AH58" i="13"/>
  <c r="AD58" i="13"/>
  <c r="AC58" i="13"/>
  <c r="AB58" i="13"/>
  <c r="T58" i="13"/>
  <c r="U58" i="13" s="1"/>
  <c r="R58" i="13"/>
  <c r="Q58" i="13"/>
  <c r="P58" i="13"/>
  <c r="L58" i="13"/>
  <c r="K58" i="13"/>
  <c r="J58" i="13"/>
  <c r="F58" i="13"/>
  <c r="E58" i="13"/>
  <c r="D58" i="13"/>
  <c r="CT57" i="13"/>
  <c r="CU57" i="13" s="1"/>
  <c r="CN57" i="13"/>
  <c r="CO57" i="13" s="1"/>
  <c r="CL57" i="13"/>
  <c r="CK57" i="13"/>
  <c r="CJ57" i="13"/>
  <c r="CF57" i="13"/>
  <c r="CE57" i="13"/>
  <c r="CD57" i="13"/>
  <c r="BZ57" i="13"/>
  <c r="BY57" i="13"/>
  <c r="BX57" i="13"/>
  <c r="BP57" i="13"/>
  <c r="BQ57" i="13" s="1"/>
  <c r="BN57" i="13"/>
  <c r="BM57" i="13"/>
  <c r="BL57" i="13"/>
  <c r="BH57" i="13"/>
  <c r="BG57" i="13"/>
  <c r="BF57" i="13"/>
  <c r="BB57" i="13"/>
  <c r="BA57" i="13"/>
  <c r="AZ57" i="13"/>
  <c r="AR57" i="13"/>
  <c r="AS57" i="13" s="1"/>
  <c r="AP57" i="13"/>
  <c r="AO57" i="13"/>
  <c r="AN57" i="13"/>
  <c r="AJ57" i="13"/>
  <c r="AI57" i="13"/>
  <c r="AH57" i="13"/>
  <c r="AD57" i="13"/>
  <c r="AC57" i="13"/>
  <c r="AB57" i="13"/>
  <c r="T57" i="13"/>
  <c r="U57" i="13" s="1"/>
  <c r="R57" i="13"/>
  <c r="Q57" i="13"/>
  <c r="P57" i="13"/>
  <c r="L57" i="13"/>
  <c r="K57" i="13"/>
  <c r="J57" i="13"/>
  <c r="F57" i="13"/>
  <c r="E57" i="13"/>
  <c r="D57" i="13"/>
  <c r="CT56" i="13"/>
  <c r="CU56" i="13" s="1"/>
  <c r="CN56" i="13"/>
  <c r="CO56" i="13" s="1"/>
  <c r="CL56" i="13"/>
  <c r="CK56" i="13"/>
  <c r="CJ56" i="13"/>
  <c r="CF56" i="13"/>
  <c r="CE56" i="13"/>
  <c r="CD56" i="13"/>
  <c r="BZ56" i="13"/>
  <c r="BY56" i="13"/>
  <c r="BX56" i="13"/>
  <c r="BP56" i="13"/>
  <c r="BQ56" i="13" s="1"/>
  <c r="BN56" i="13"/>
  <c r="BM56" i="13"/>
  <c r="BL56" i="13"/>
  <c r="BH56" i="13"/>
  <c r="BG56" i="13"/>
  <c r="BF56" i="13"/>
  <c r="BB56" i="13"/>
  <c r="BA56" i="13"/>
  <c r="AZ56" i="13"/>
  <c r="AR56" i="13"/>
  <c r="AS56" i="13" s="1"/>
  <c r="AP56" i="13"/>
  <c r="AO56" i="13"/>
  <c r="AN56" i="13"/>
  <c r="AJ56" i="13"/>
  <c r="AI56" i="13"/>
  <c r="AH56" i="13"/>
  <c r="AD56" i="13"/>
  <c r="AC56" i="13"/>
  <c r="AB56" i="13"/>
  <c r="T56" i="13"/>
  <c r="U56" i="13" s="1"/>
  <c r="R56" i="13"/>
  <c r="Q56" i="13"/>
  <c r="P56" i="13"/>
  <c r="L56" i="13"/>
  <c r="K56" i="13"/>
  <c r="J56" i="13"/>
  <c r="F56" i="13"/>
  <c r="E56" i="13"/>
  <c r="D56" i="13"/>
  <c r="CT55" i="13"/>
  <c r="CU55" i="13" s="1"/>
  <c r="CN55" i="13"/>
  <c r="CO55" i="13" s="1"/>
  <c r="CL55" i="13"/>
  <c r="CK55" i="13"/>
  <c r="CJ55" i="13"/>
  <c r="CF55" i="13"/>
  <c r="CE55" i="13"/>
  <c r="CD55" i="13"/>
  <c r="BZ55" i="13"/>
  <c r="BY55" i="13"/>
  <c r="BX55" i="13"/>
  <c r="BP55" i="13"/>
  <c r="BQ55" i="13" s="1"/>
  <c r="BN55" i="13"/>
  <c r="BM55" i="13"/>
  <c r="BL55" i="13"/>
  <c r="BH55" i="13"/>
  <c r="BG55" i="13"/>
  <c r="BF55" i="13"/>
  <c r="BB55" i="13"/>
  <c r="BA55" i="13"/>
  <c r="AZ55" i="13"/>
  <c r="AR55" i="13"/>
  <c r="AS55" i="13" s="1"/>
  <c r="AP55" i="13"/>
  <c r="AO55" i="13"/>
  <c r="AN55" i="13"/>
  <c r="AJ55" i="13"/>
  <c r="AI55" i="13"/>
  <c r="AH55" i="13"/>
  <c r="AD55" i="13"/>
  <c r="AC55" i="13"/>
  <c r="AB55" i="13"/>
  <c r="T55" i="13"/>
  <c r="U55" i="13" s="1"/>
  <c r="R55" i="13"/>
  <c r="Q55" i="13"/>
  <c r="P55" i="13"/>
  <c r="L55" i="13"/>
  <c r="K55" i="13"/>
  <c r="J55" i="13"/>
  <c r="F55" i="13"/>
  <c r="E55" i="13"/>
  <c r="D55" i="13"/>
  <c r="CT54" i="13"/>
  <c r="CU54" i="13" s="1"/>
  <c r="CN54" i="13"/>
  <c r="CO54" i="13" s="1"/>
  <c r="CL54" i="13"/>
  <c r="CK54" i="13"/>
  <c r="CJ54" i="13"/>
  <c r="CF54" i="13"/>
  <c r="CE54" i="13"/>
  <c r="CD54" i="13"/>
  <c r="BZ54" i="13"/>
  <c r="BY54" i="13"/>
  <c r="BX54" i="13"/>
  <c r="BP54" i="13"/>
  <c r="BQ54" i="13" s="1"/>
  <c r="BN54" i="13"/>
  <c r="BM54" i="13"/>
  <c r="BL54" i="13"/>
  <c r="BH54" i="13"/>
  <c r="BG54" i="13"/>
  <c r="BF54" i="13"/>
  <c r="BB54" i="13"/>
  <c r="BA54" i="13"/>
  <c r="AZ54" i="13"/>
  <c r="AR54" i="13"/>
  <c r="AS54" i="13" s="1"/>
  <c r="AP54" i="13"/>
  <c r="AO54" i="13"/>
  <c r="AN54" i="13"/>
  <c r="AJ54" i="13"/>
  <c r="AI54" i="13"/>
  <c r="AH54" i="13"/>
  <c r="AD54" i="13"/>
  <c r="AC54" i="13"/>
  <c r="AB54" i="13"/>
  <c r="T54" i="13"/>
  <c r="U54" i="13" s="1"/>
  <c r="R54" i="13"/>
  <c r="Q54" i="13"/>
  <c r="P54" i="13"/>
  <c r="L54" i="13"/>
  <c r="K54" i="13"/>
  <c r="J54" i="13"/>
  <c r="F54" i="13"/>
  <c r="E54" i="13"/>
  <c r="D54" i="13"/>
  <c r="CT53" i="13"/>
  <c r="CU53" i="13" s="1"/>
  <c r="CN53" i="13"/>
  <c r="CO53" i="13" s="1"/>
  <c r="CL53" i="13"/>
  <c r="CK53" i="13"/>
  <c r="CJ53" i="13"/>
  <c r="CF53" i="13"/>
  <c r="CE53" i="13"/>
  <c r="CD53" i="13"/>
  <c r="BZ53" i="13"/>
  <c r="BY53" i="13"/>
  <c r="BX53" i="13"/>
  <c r="BP53" i="13"/>
  <c r="BQ53" i="13" s="1"/>
  <c r="BN53" i="13"/>
  <c r="BM53" i="13"/>
  <c r="BL53" i="13"/>
  <c r="BH53" i="13"/>
  <c r="BG53" i="13"/>
  <c r="BF53" i="13"/>
  <c r="BB53" i="13"/>
  <c r="BA53" i="13"/>
  <c r="AZ53" i="13"/>
  <c r="AR53" i="13"/>
  <c r="AS53" i="13" s="1"/>
  <c r="AP53" i="13"/>
  <c r="AO53" i="13"/>
  <c r="AN53" i="13"/>
  <c r="AJ53" i="13"/>
  <c r="AI53" i="13"/>
  <c r="AH53" i="13"/>
  <c r="AD53" i="13"/>
  <c r="AC53" i="13"/>
  <c r="AB53" i="13"/>
  <c r="T53" i="13"/>
  <c r="U53" i="13" s="1"/>
  <c r="R53" i="13"/>
  <c r="Q53" i="13"/>
  <c r="P53" i="13"/>
  <c r="L53" i="13"/>
  <c r="K53" i="13"/>
  <c r="J53" i="13"/>
  <c r="F53" i="13"/>
  <c r="E53" i="13"/>
  <c r="D53" i="13"/>
  <c r="CT52" i="13"/>
  <c r="CU52" i="13" s="1"/>
  <c r="CN52" i="13"/>
  <c r="CO52" i="13" s="1"/>
  <c r="CL52" i="13"/>
  <c r="CK52" i="13"/>
  <c r="CJ52" i="13"/>
  <c r="CF52" i="13"/>
  <c r="CE52" i="13"/>
  <c r="CD52" i="13"/>
  <c r="BZ52" i="13"/>
  <c r="BY52" i="13"/>
  <c r="BX52" i="13"/>
  <c r="BP52" i="13"/>
  <c r="BQ52" i="13" s="1"/>
  <c r="BN52" i="13"/>
  <c r="BM52" i="13"/>
  <c r="BL52" i="13"/>
  <c r="BH52" i="13"/>
  <c r="BG52" i="13"/>
  <c r="BF52" i="13"/>
  <c r="BB52" i="13"/>
  <c r="BA52" i="13"/>
  <c r="AZ52" i="13"/>
  <c r="AR52" i="13"/>
  <c r="AS52" i="13" s="1"/>
  <c r="AP52" i="13"/>
  <c r="AO52" i="13"/>
  <c r="AN52" i="13"/>
  <c r="AJ52" i="13"/>
  <c r="AI52" i="13"/>
  <c r="AH52" i="13"/>
  <c r="AD52" i="13"/>
  <c r="AC52" i="13"/>
  <c r="AB52" i="13"/>
  <c r="T52" i="13"/>
  <c r="U52" i="13" s="1"/>
  <c r="R52" i="13"/>
  <c r="Q52" i="13"/>
  <c r="P52" i="13"/>
  <c r="L52" i="13"/>
  <c r="K52" i="13"/>
  <c r="J52" i="13"/>
  <c r="F52" i="13"/>
  <c r="E52" i="13"/>
  <c r="D52" i="13"/>
  <c r="CT51" i="13"/>
  <c r="CU51" i="13" s="1"/>
  <c r="CN51" i="13"/>
  <c r="CO51" i="13" s="1"/>
  <c r="CL51" i="13"/>
  <c r="CK51" i="13"/>
  <c r="CJ51" i="13"/>
  <c r="CF51" i="13"/>
  <c r="CE51" i="13"/>
  <c r="CD51" i="13"/>
  <c r="BZ51" i="13"/>
  <c r="BY51" i="13"/>
  <c r="BX51" i="13"/>
  <c r="BP51" i="13"/>
  <c r="BQ51" i="13" s="1"/>
  <c r="BN51" i="13"/>
  <c r="BM51" i="13"/>
  <c r="BL51" i="13"/>
  <c r="BH51" i="13"/>
  <c r="BG51" i="13"/>
  <c r="BF51" i="13"/>
  <c r="BB51" i="13"/>
  <c r="BA51" i="13"/>
  <c r="AZ51" i="13"/>
  <c r="AR51" i="13"/>
  <c r="AS51" i="13" s="1"/>
  <c r="AP51" i="13"/>
  <c r="AO51" i="13"/>
  <c r="AN51" i="13"/>
  <c r="AJ51" i="13"/>
  <c r="AI51" i="13"/>
  <c r="AH51" i="13"/>
  <c r="AD51" i="13"/>
  <c r="AC51" i="13"/>
  <c r="AB51" i="13"/>
  <c r="T51" i="13"/>
  <c r="U51" i="13" s="1"/>
  <c r="R51" i="13"/>
  <c r="Q51" i="13"/>
  <c r="P51" i="13"/>
  <c r="L51" i="13"/>
  <c r="K51" i="13"/>
  <c r="J51" i="13"/>
  <c r="F51" i="13"/>
  <c r="E51" i="13"/>
  <c r="D51" i="13"/>
  <c r="CT50" i="13"/>
  <c r="CU50" i="13" s="1"/>
  <c r="CN50" i="13"/>
  <c r="CO50" i="13" s="1"/>
  <c r="CL50" i="13"/>
  <c r="CK50" i="13"/>
  <c r="CJ50" i="13"/>
  <c r="CF50" i="13"/>
  <c r="CE50" i="13"/>
  <c r="CD50" i="13"/>
  <c r="BZ50" i="13"/>
  <c r="BY50" i="13"/>
  <c r="BX50" i="13"/>
  <c r="BP50" i="13"/>
  <c r="BQ50" i="13" s="1"/>
  <c r="BN50" i="13"/>
  <c r="BM50" i="13"/>
  <c r="BL50" i="13"/>
  <c r="BH50" i="13"/>
  <c r="BG50" i="13"/>
  <c r="BF50" i="13"/>
  <c r="BB50" i="13"/>
  <c r="BA50" i="13"/>
  <c r="AZ50" i="13"/>
  <c r="AR50" i="13"/>
  <c r="AS50" i="13" s="1"/>
  <c r="AP50" i="13"/>
  <c r="AO50" i="13"/>
  <c r="AN50" i="13"/>
  <c r="AJ50" i="13"/>
  <c r="AI50" i="13"/>
  <c r="AH50" i="13"/>
  <c r="AD50" i="13"/>
  <c r="AC50" i="13"/>
  <c r="AB50" i="13"/>
  <c r="T50" i="13"/>
  <c r="U50" i="13" s="1"/>
  <c r="R50" i="13"/>
  <c r="Q50" i="13"/>
  <c r="P50" i="13"/>
  <c r="L50" i="13"/>
  <c r="K50" i="13"/>
  <c r="J50" i="13"/>
  <c r="F50" i="13"/>
  <c r="E50" i="13"/>
  <c r="D50" i="13"/>
  <c r="CT49" i="13"/>
  <c r="CU49" i="13" s="1"/>
  <c r="CN49" i="13"/>
  <c r="CO49" i="13" s="1"/>
  <c r="CL49" i="13"/>
  <c r="CK49" i="13"/>
  <c r="CJ49" i="13"/>
  <c r="CF49" i="13"/>
  <c r="CE49" i="13"/>
  <c r="CD49" i="13"/>
  <c r="BZ49" i="13"/>
  <c r="BY49" i="13"/>
  <c r="BX49" i="13"/>
  <c r="BP49" i="13"/>
  <c r="BQ49" i="13" s="1"/>
  <c r="BN49" i="13"/>
  <c r="BM49" i="13"/>
  <c r="BL49" i="13"/>
  <c r="BH49" i="13"/>
  <c r="BG49" i="13"/>
  <c r="BF49" i="13"/>
  <c r="BB49" i="13"/>
  <c r="BA49" i="13"/>
  <c r="AZ49" i="13"/>
  <c r="AR49" i="13"/>
  <c r="AS49" i="13" s="1"/>
  <c r="AP49" i="13"/>
  <c r="AO49" i="13"/>
  <c r="AN49" i="13"/>
  <c r="AJ49" i="13"/>
  <c r="AI49" i="13"/>
  <c r="AH49" i="13"/>
  <c r="AD49" i="13"/>
  <c r="AC49" i="13"/>
  <c r="AB49" i="13"/>
  <c r="T49" i="13"/>
  <c r="U49" i="13" s="1"/>
  <c r="R49" i="13"/>
  <c r="Q49" i="13"/>
  <c r="P49" i="13"/>
  <c r="L49" i="13"/>
  <c r="K49" i="13"/>
  <c r="J49" i="13"/>
  <c r="F49" i="13"/>
  <c r="E49" i="13"/>
  <c r="D49" i="13"/>
  <c r="CT48" i="13"/>
  <c r="CU48" i="13" s="1"/>
  <c r="CN48" i="13"/>
  <c r="CO48" i="13" s="1"/>
  <c r="CL48" i="13"/>
  <c r="CK48" i="13"/>
  <c r="CJ48" i="13"/>
  <c r="CF48" i="13"/>
  <c r="CE48" i="13"/>
  <c r="CD48" i="13"/>
  <c r="BZ48" i="13"/>
  <c r="BY48" i="13"/>
  <c r="BX48" i="13"/>
  <c r="BP48" i="13"/>
  <c r="BQ48" i="13" s="1"/>
  <c r="BN48" i="13"/>
  <c r="BM48" i="13"/>
  <c r="BL48" i="13"/>
  <c r="BH48" i="13"/>
  <c r="BG48" i="13"/>
  <c r="BF48" i="13"/>
  <c r="BB48" i="13"/>
  <c r="BA48" i="13"/>
  <c r="AZ48" i="13"/>
  <c r="AR48" i="13"/>
  <c r="AS48" i="13" s="1"/>
  <c r="AP48" i="13"/>
  <c r="AO48" i="13"/>
  <c r="AN48" i="13"/>
  <c r="AJ48" i="13"/>
  <c r="AI48" i="13"/>
  <c r="AH48" i="13"/>
  <c r="AD48" i="13"/>
  <c r="AC48" i="13"/>
  <c r="AB48" i="13"/>
  <c r="T48" i="13"/>
  <c r="U48" i="13" s="1"/>
  <c r="R48" i="13"/>
  <c r="Q48" i="13"/>
  <c r="P48" i="13"/>
  <c r="L48" i="13"/>
  <c r="K48" i="13"/>
  <c r="J48" i="13"/>
  <c r="F48" i="13"/>
  <c r="E48" i="13"/>
  <c r="D48" i="13"/>
  <c r="CT47" i="13"/>
  <c r="CU47" i="13" s="1"/>
  <c r="CN47" i="13"/>
  <c r="CO47" i="13" s="1"/>
  <c r="CL47" i="13"/>
  <c r="CK47" i="13"/>
  <c r="CJ47" i="13"/>
  <c r="CF47" i="13"/>
  <c r="CE47" i="13"/>
  <c r="CD47" i="13"/>
  <c r="BZ47" i="13"/>
  <c r="BY47" i="13"/>
  <c r="BX47" i="13"/>
  <c r="BP47" i="13"/>
  <c r="BQ47" i="13" s="1"/>
  <c r="BN47" i="13"/>
  <c r="BM47" i="13"/>
  <c r="BL47" i="13"/>
  <c r="BH47" i="13"/>
  <c r="BG47" i="13"/>
  <c r="BF47" i="13"/>
  <c r="BB47" i="13"/>
  <c r="BA47" i="13"/>
  <c r="AZ47" i="13"/>
  <c r="AR47" i="13"/>
  <c r="AS47" i="13" s="1"/>
  <c r="AP47" i="13"/>
  <c r="AO47" i="13"/>
  <c r="AN47" i="13"/>
  <c r="AJ47" i="13"/>
  <c r="AI47" i="13"/>
  <c r="AH47" i="13"/>
  <c r="AD47" i="13"/>
  <c r="AC47" i="13"/>
  <c r="AB47" i="13"/>
  <c r="T47" i="13"/>
  <c r="U47" i="13" s="1"/>
  <c r="R47" i="13"/>
  <c r="Q47" i="13"/>
  <c r="P47" i="13"/>
  <c r="L47" i="13"/>
  <c r="K47" i="13"/>
  <c r="J47" i="13"/>
  <c r="F47" i="13"/>
  <c r="E47" i="13"/>
  <c r="D47" i="13"/>
  <c r="CT46" i="13"/>
  <c r="CU46" i="13" s="1"/>
  <c r="CN46" i="13"/>
  <c r="CO46" i="13" s="1"/>
  <c r="CL46" i="13"/>
  <c r="CK46" i="13"/>
  <c r="CJ46" i="13"/>
  <c r="CF46" i="13"/>
  <c r="CE46" i="13"/>
  <c r="CD46" i="13"/>
  <c r="BZ46" i="13"/>
  <c r="BY46" i="13"/>
  <c r="BX46" i="13"/>
  <c r="BP46" i="13"/>
  <c r="BQ46" i="13" s="1"/>
  <c r="BN46" i="13"/>
  <c r="BM46" i="13"/>
  <c r="BL46" i="13"/>
  <c r="BH46" i="13"/>
  <c r="BG46" i="13"/>
  <c r="BF46" i="13"/>
  <c r="BB46" i="13"/>
  <c r="BA46" i="13"/>
  <c r="AZ46" i="13"/>
  <c r="AR46" i="13"/>
  <c r="AS46" i="13" s="1"/>
  <c r="AP46" i="13"/>
  <c r="AO46" i="13"/>
  <c r="AN46" i="13"/>
  <c r="AJ46" i="13"/>
  <c r="AI46" i="13"/>
  <c r="AH46" i="13"/>
  <c r="AD46" i="13"/>
  <c r="AC46" i="13"/>
  <c r="AB46" i="13"/>
  <c r="T46" i="13"/>
  <c r="U46" i="13" s="1"/>
  <c r="R46" i="13"/>
  <c r="Q46" i="13"/>
  <c r="P46" i="13"/>
  <c r="L46" i="13"/>
  <c r="K46" i="13"/>
  <c r="J46" i="13"/>
  <c r="F46" i="13"/>
  <c r="E46" i="13"/>
  <c r="D46" i="13"/>
  <c r="CT45" i="13"/>
  <c r="CU45" i="13" s="1"/>
  <c r="CN45" i="13"/>
  <c r="CO45" i="13" s="1"/>
  <c r="CL45" i="13"/>
  <c r="CK45" i="13"/>
  <c r="CJ45" i="13"/>
  <c r="CF45" i="13"/>
  <c r="CE45" i="13"/>
  <c r="CD45" i="13"/>
  <c r="BZ45" i="13"/>
  <c r="BY45" i="13"/>
  <c r="BX45" i="13"/>
  <c r="BP45" i="13"/>
  <c r="BQ45" i="13" s="1"/>
  <c r="BN45" i="13"/>
  <c r="BM45" i="13"/>
  <c r="BL45" i="13"/>
  <c r="BH45" i="13"/>
  <c r="BG45" i="13"/>
  <c r="BF45" i="13"/>
  <c r="BB45" i="13"/>
  <c r="BA45" i="13"/>
  <c r="AZ45" i="13"/>
  <c r="AR45" i="13"/>
  <c r="AS45" i="13" s="1"/>
  <c r="AP45" i="13"/>
  <c r="AO45" i="13"/>
  <c r="AN45" i="13"/>
  <c r="AJ45" i="13"/>
  <c r="AI45" i="13"/>
  <c r="AH45" i="13"/>
  <c r="AD45" i="13"/>
  <c r="AC45" i="13"/>
  <c r="AB45" i="13"/>
  <c r="T45" i="13"/>
  <c r="U45" i="13" s="1"/>
  <c r="R45" i="13"/>
  <c r="Q45" i="13"/>
  <c r="P45" i="13"/>
  <c r="L45" i="13"/>
  <c r="K45" i="13"/>
  <c r="J45" i="13"/>
  <c r="F45" i="13"/>
  <c r="E45" i="13"/>
  <c r="D45" i="13"/>
  <c r="CT44" i="13"/>
  <c r="CU44" i="13" s="1"/>
  <c r="CN44" i="13"/>
  <c r="CO44" i="13" s="1"/>
  <c r="CL44" i="13"/>
  <c r="CK44" i="13"/>
  <c r="CJ44" i="13"/>
  <c r="CF44" i="13"/>
  <c r="CE44" i="13"/>
  <c r="CD44" i="13"/>
  <c r="BZ44" i="13"/>
  <c r="BY44" i="13"/>
  <c r="BX44" i="13"/>
  <c r="BP44" i="13"/>
  <c r="BQ44" i="13" s="1"/>
  <c r="BN44" i="13"/>
  <c r="BM44" i="13"/>
  <c r="BL44" i="13"/>
  <c r="BH44" i="13"/>
  <c r="BG44" i="13"/>
  <c r="BF44" i="13"/>
  <c r="BB44" i="13"/>
  <c r="BA44" i="13"/>
  <c r="AZ44" i="13"/>
  <c r="AR44" i="13"/>
  <c r="AS44" i="13" s="1"/>
  <c r="AP44" i="13"/>
  <c r="AO44" i="13"/>
  <c r="AN44" i="13"/>
  <c r="AJ44" i="13"/>
  <c r="AI44" i="13"/>
  <c r="AH44" i="13"/>
  <c r="AD44" i="13"/>
  <c r="AC44" i="13"/>
  <c r="AB44" i="13"/>
  <c r="T44" i="13"/>
  <c r="U44" i="13" s="1"/>
  <c r="R44" i="13"/>
  <c r="Q44" i="13"/>
  <c r="P44" i="13"/>
  <c r="L44" i="13"/>
  <c r="K44" i="13"/>
  <c r="J44" i="13"/>
  <c r="F44" i="13"/>
  <c r="E44" i="13"/>
  <c r="D44" i="13"/>
  <c r="CT43" i="13"/>
  <c r="CU43" i="13" s="1"/>
  <c r="CN43" i="13"/>
  <c r="CO43" i="13" s="1"/>
  <c r="CL43" i="13"/>
  <c r="CK43" i="13"/>
  <c r="CJ43" i="13"/>
  <c r="CF43" i="13"/>
  <c r="CE43" i="13"/>
  <c r="CD43" i="13"/>
  <c r="BZ43" i="13"/>
  <c r="BY43" i="13"/>
  <c r="BX43" i="13"/>
  <c r="BP43" i="13"/>
  <c r="BQ43" i="13" s="1"/>
  <c r="BN43" i="13"/>
  <c r="BM43" i="13"/>
  <c r="BL43" i="13"/>
  <c r="BH43" i="13"/>
  <c r="BG43" i="13"/>
  <c r="BF43" i="13"/>
  <c r="BB43" i="13"/>
  <c r="BA43" i="13"/>
  <c r="AZ43" i="13"/>
  <c r="AR43" i="13"/>
  <c r="AS43" i="13" s="1"/>
  <c r="AP43" i="13"/>
  <c r="AO43" i="13"/>
  <c r="AN43" i="13"/>
  <c r="AJ43" i="13"/>
  <c r="AI43" i="13"/>
  <c r="AH43" i="13"/>
  <c r="AD43" i="13"/>
  <c r="AC43" i="13"/>
  <c r="AB43" i="13"/>
  <c r="T43" i="13"/>
  <c r="U43" i="13" s="1"/>
  <c r="R43" i="13"/>
  <c r="Q43" i="13"/>
  <c r="P43" i="13"/>
  <c r="L43" i="13"/>
  <c r="K43" i="13"/>
  <c r="J43" i="13"/>
  <c r="F43" i="13"/>
  <c r="E43" i="13"/>
  <c r="D43" i="13"/>
  <c r="CT42" i="13"/>
  <c r="CU42" i="13" s="1"/>
  <c r="CN42" i="13"/>
  <c r="CO42" i="13" s="1"/>
  <c r="CL42" i="13"/>
  <c r="CK42" i="13"/>
  <c r="CJ42" i="13"/>
  <c r="CF42" i="13"/>
  <c r="CE42" i="13"/>
  <c r="CD42" i="13"/>
  <c r="BZ42" i="13"/>
  <c r="BY42" i="13"/>
  <c r="BX42" i="13"/>
  <c r="BP42" i="13"/>
  <c r="BQ42" i="13" s="1"/>
  <c r="BN42" i="13"/>
  <c r="BM42" i="13"/>
  <c r="BL42" i="13"/>
  <c r="BH42" i="13"/>
  <c r="BG42" i="13"/>
  <c r="BF42" i="13"/>
  <c r="BB42" i="13"/>
  <c r="BA42" i="13"/>
  <c r="AZ42" i="13"/>
  <c r="AR42" i="13"/>
  <c r="AS42" i="13" s="1"/>
  <c r="AP42" i="13"/>
  <c r="AO42" i="13"/>
  <c r="AN42" i="13"/>
  <c r="AJ42" i="13"/>
  <c r="AI42" i="13"/>
  <c r="AH42" i="13"/>
  <c r="AD42" i="13"/>
  <c r="AC42" i="13"/>
  <c r="AB42" i="13"/>
  <c r="T42" i="13"/>
  <c r="U42" i="13" s="1"/>
  <c r="R42" i="13"/>
  <c r="Q42" i="13"/>
  <c r="P42" i="13"/>
  <c r="L42" i="13"/>
  <c r="K42" i="13"/>
  <c r="J42" i="13"/>
  <c r="F42" i="13"/>
  <c r="E42" i="13"/>
  <c r="D42" i="13"/>
  <c r="CT41" i="13"/>
  <c r="CU41" i="13" s="1"/>
  <c r="CN41" i="13"/>
  <c r="CO41" i="13" s="1"/>
  <c r="CL41" i="13"/>
  <c r="CK41" i="13"/>
  <c r="CJ41" i="13"/>
  <c r="CF41" i="13"/>
  <c r="CE41" i="13"/>
  <c r="CD41" i="13"/>
  <c r="BZ41" i="13"/>
  <c r="BY41" i="13"/>
  <c r="BX41" i="13"/>
  <c r="BP41" i="13"/>
  <c r="BQ41" i="13" s="1"/>
  <c r="BN41" i="13"/>
  <c r="BM41" i="13"/>
  <c r="BL41" i="13"/>
  <c r="BH41" i="13"/>
  <c r="BG41" i="13"/>
  <c r="BF41" i="13"/>
  <c r="BB41" i="13"/>
  <c r="BA41" i="13"/>
  <c r="AZ41" i="13"/>
  <c r="AR41" i="13"/>
  <c r="AS41" i="13" s="1"/>
  <c r="AP41" i="13"/>
  <c r="AO41" i="13"/>
  <c r="AN41" i="13"/>
  <c r="AJ41" i="13"/>
  <c r="AI41" i="13"/>
  <c r="AH41" i="13"/>
  <c r="AD41" i="13"/>
  <c r="AC41" i="13"/>
  <c r="AB41" i="13"/>
  <c r="T41" i="13"/>
  <c r="U41" i="13" s="1"/>
  <c r="R41" i="13"/>
  <c r="Q41" i="13"/>
  <c r="P41" i="13"/>
  <c r="L41" i="13"/>
  <c r="K41" i="13"/>
  <c r="J41" i="13"/>
  <c r="F41" i="13"/>
  <c r="E41" i="13"/>
  <c r="D41" i="13"/>
  <c r="CT40" i="13"/>
  <c r="CU40" i="13" s="1"/>
  <c r="CN40" i="13"/>
  <c r="CO40" i="13" s="1"/>
  <c r="CL40" i="13"/>
  <c r="CK40" i="13"/>
  <c r="CJ40" i="13"/>
  <c r="CF40" i="13"/>
  <c r="CE40" i="13"/>
  <c r="CD40" i="13"/>
  <c r="BZ40" i="13"/>
  <c r="BY40" i="13"/>
  <c r="BX40" i="13"/>
  <c r="BP40" i="13"/>
  <c r="BQ40" i="13" s="1"/>
  <c r="BN40" i="13"/>
  <c r="BM40" i="13"/>
  <c r="BL40" i="13"/>
  <c r="BH40" i="13"/>
  <c r="BG40" i="13"/>
  <c r="BF40" i="13"/>
  <c r="BB40" i="13"/>
  <c r="BA40" i="13"/>
  <c r="AZ40" i="13"/>
  <c r="AR40" i="13"/>
  <c r="AS40" i="13" s="1"/>
  <c r="AP40" i="13"/>
  <c r="AO40" i="13"/>
  <c r="AN40" i="13"/>
  <c r="AJ40" i="13"/>
  <c r="AI40" i="13"/>
  <c r="AH40" i="13"/>
  <c r="AD40" i="13"/>
  <c r="AC40" i="13"/>
  <c r="AB40" i="13"/>
  <c r="T40" i="13"/>
  <c r="U40" i="13" s="1"/>
  <c r="R40" i="13"/>
  <c r="Q40" i="13"/>
  <c r="P40" i="13"/>
  <c r="L40" i="13"/>
  <c r="K40" i="13"/>
  <c r="J40" i="13"/>
  <c r="F40" i="13"/>
  <c r="E40" i="13"/>
  <c r="D40" i="13"/>
  <c r="CU39" i="13"/>
  <c r="CT39" i="13"/>
  <c r="CN39" i="13"/>
  <c r="CO39" i="13" s="1"/>
  <c r="CL39" i="13"/>
  <c r="CK39" i="13"/>
  <c r="CJ39" i="13"/>
  <c r="CF39" i="13"/>
  <c r="CE39" i="13"/>
  <c r="CD39" i="13"/>
  <c r="BZ39" i="13"/>
  <c r="BY39" i="13"/>
  <c r="BX39" i="13"/>
  <c r="BP39" i="13"/>
  <c r="BQ39" i="13" s="1"/>
  <c r="BN39" i="13"/>
  <c r="BM39" i="13"/>
  <c r="BL39" i="13"/>
  <c r="BH39" i="13"/>
  <c r="BG39" i="13"/>
  <c r="BF39" i="13"/>
  <c r="BB39" i="13"/>
  <c r="BA39" i="13"/>
  <c r="AZ39" i="13"/>
  <c r="AR39" i="13"/>
  <c r="AS39" i="13" s="1"/>
  <c r="AP39" i="13"/>
  <c r="AO39" i="13"/>
  <c r="AN39" i="13"/>
  <c r="AJ39" i="13"/>
  <c r="AI39" i="13"/>
  <c r="AH39" i="13"/>
  <c r="AD39" i="13"/>
  <c r="AC39" i="13"/>
  <c r="AB39" i="13"/>
  <c r="T39" i="13"/>
  <c r="U39" i="13" s="1"/>
  <c r="R39" i="13"/>
  <c r="Q39" i="13"/>
  <c r="P39" i="13"/>
  <c r="L39" i="13"/>
  <c r="K39" i="13"/>
  <c r="J39" i="13"/>
  <c r="F39" i="13"/>
  <c r="E39" i="13"/>
  <c r="D39" i="13"/>
  <c r="CT38" i="13"/>
  <c r="CU38" i="13" s="1"/>
  <c r="CN38" i="13"/>
  <c r="CO38" i="13" s="1"/>
  <c r="CL38" i="13"/>
  <c r="CK38" i="13"/>
  <c r="CJ38" i="13"/>
  <c r="CF38" i="13"/>
  <c r="CE38" i="13"/>
  <c r="CD38" i="13"/>
  <c r="BZ38" i="13"/>
  <c r="BY38" i="13"/>
  <c r="BX38" i="13"/>
  <c r="BP38" i="13"/>
  <c r="BQ38" i="13" s="1"/>
  <c r="BN38" i="13"/>
  <c r="BM38" i="13"/>
  <c r="BL38" i="13"/>
  <c r="BH38" i="13"/>
  <c r="BG38" i="13"/>
  <c r="BF38" i="13"/>
  <c r="BB38" i="13"/>
  <c r="BA38" i="13"/>
  <c r="AZ38" i="13"/>
  <c r="AR38" i="13"/>
  <c r="AS38" i="13" s="1"/>
  <c r="AP38" i="13"/>
  <c r="AO38" i="13"/>
  <c r="AN38" i="13"/>
  <c r="AJ38" i="13"/>
  <c r="AI38" i="13"/>
  <c r="AH38" i="13"/>
  <c r="AD38" i="13"/>
  <c r="AC38" i="13"/>
  <c r="AB38" i="13"/>
  <c r="T38" i="13"/>
  <c r="U38" i="13" s="1"/>
  <c r="R38" i="13"/>
  <c r="Q38" i="13"/>
  <c r="P38" i="13"/>
  <c r="L38" i="13"/>
  <c r="K38" i="13"/>
  <c r="J38" i="13"/>
  <c r="F38" i="13"/>
  <c r="E38" i="13"/>
  <c r="D38" i="13"/>
  <c r="CT37" i="13"/>
  <c r="CU37" i="13" s="1"/>
  <c r="CN37" i="13"/>
  <c r="CO37" i="13" s="1"/>
  <c r="CL37" i="13"/>
  <c r="CK37" i="13"/>
  <c r="CJ37" i="13"/>
  <c r="CF37" i="13"/>
  <c r="CE37" i="13"/>
  <c r="CD37" i="13"/>
  <c r="BZ37" i="13"/>
  <c r="BY37" i="13"/>
  <c r="BX37" i="13"/>
  <c r="BP37" i="13"/>
  <c r="BQ37" i="13" s="1"/>
  <c r="BN37" i="13"/>
  <c r="BM37" i="13"/>
  <c r="BL37" i="13"/>
  <c r="BH37" i="13"/>
  <c r="BG37" i="13"/>
  <c r="BF37" i="13"/>
  <c r="BB37" i="13"/>
  <c r="BA37" i="13"/>
  <c r="AZ37" i="13"/>
  <c r="AR37" i="13"/>
  <c r="AS37" i="13" s="1"/>
  <c r="AP37" i="13"/>
  <c r="AO37" i="13"/>
  <c r="AN37" i="13"/>
  <c r="AJ37" i="13"/>
  <c r="AI37" i="13"/>
  <c r="AH37" i="13"/>
  <c r="AD37" i="13"/>
  <c r="AC37" i="13"/>
  <c r="AB37" i="13"/>
  <c r="T37" i="13"/>
  <c r="U37" i="13" s="1"/>
  <c r="R37" i="13"/>
  <c r="Q37" i="13"/>
  <c r="P37" i="13"/>
  <c r="L37" i="13"/>
  <c r="K37" i="13"/>
  <c r="J37" i="13"/>
  <c r="F37" i="13"/>
  <c r="E37" i="13"/>
  <c r="D37" i="13"/>
  <c r="CU36" i="13"/>
  <c r="CT36" i="13"/>
  <c r="CN36" i="13"/>
  <c r="CO36" i="13" s="1"/>
  <c r="CL36" i="13"/>
  <c r="CK36" i="13"/>
  <c r="CJ36" i="13"/>
  <c r="CF36" i="13"/>
  <c r="CE36" i="13"/>
  <c r="CD36" i="13"/>
  <c r="BZ36" i="13"/>
  <c r="BY36" i="13"/>
  <c r="BX36" i="13"/>
  <c r="BP36" i="13"/>
  <c r="BQ36" i="13" s="1"/>
  <c r="BN36" i="13"/>
  <c r="BM36" i="13"/>
  <c r="BL36" i="13"/>
  <c r="BH36" i="13"/>
  <c r="BG36" i="13"/>
  <c r="BF36" i="13"/>
  <c r="BB36" i="13"/>
  <c r="BA36" i="13"/>
  <c r="AZ36" i="13"/>
  <c r="AR36" i="13"/>
  <c r="AS36" i="13" s="1"/>
  <c r="AP36" i="13"/>
  <c r="AO36" i="13"/>
  <c r="AN36" i="13"/>
  <c r="AJ36" i="13"/>
  <c r="AI36" i="13"/>
  <c r="AH36" i="13"/>
  <c r="AD36" i="13"/>
  <c r="AC36" i="13"/>
  <c r="AB36" i="13"/>
  <c r="T36" i="13"/>
  <c r="U36" i="13" s="1"/>
  <c r="R36" i="13"/>
  <c r="Q36" i="13"/>
  <c r="P36" i="13"/>
  <c r="L36" i="13"/>
  <c r="K36" i="13"/>
  <c r="J36" i="13"/>
  <c r="F36" i="13"/>
  <c r="E36" i="13"/>
  <c r="D36" i="13"/>
  <c r="CU35" i="13"/>
  <c r="CT35" i="13"/>
  <c r="CN35" i="13"/>
  <c r="CO35" i="13" s="1"/>
  <c r="CL35" i="13"/>
  <c r="CK35" i="13"/>
  <c r="CJ35" i="13"/>
  <c r="CF35" i="13"/>
  <c r="CE35" i="13"/>
  <c r="CD35" i="13"/>
  <c r="BZ35" i="13"/>
  <c r="BY35" i="13"/>
  <c r="BX35" i="13"/>
  <c r="BP35" i="13"/>
  <c r="BQ35" i="13" s="1"/>
  <c r="BN35" i="13"/>
  <c r="BM35" i="13"/>
  <c r="BL35" i="13"/>
  <c r="BH35" i="13"/>
  <c r="BG35" i="13"/>
  <c r="BF35" i="13"/>
  <c r="BB35" i="13"/>
  <c r="BA35" i="13"/>
  <c r="AZ35" i="13"/>
  <c r="AR35" i="13"/>
  <c r="AS35" i="13" s="1"/>
  <c r="AP35" i="13"/>
  <c r="AO35" i="13"/>
  <c r="AN35" i="13"/>
  <c r="AJ35" i="13"/>
  <c r="AI35" i="13"/>
  <c r="AH35" i="13"/>
  <c r="AD35" i="13"/>
  <c r="AC35" i="13"/>
  <c r="AB35" i="13"/>
  <c r="T35" i="13"/>
  <c r="U35" i="13" s="1"/>
  <c r="R35" i="13"/>
  <c r="Q35" i="13"/>
  <c r="P35" i="13"/>
  <c r="L35" i="13"/>
  <c r="K35" i="13"/>
  <c r="J35" i="13"/>
  <c r="F35" i="13"/>
  <c r="E35" i="13"/>
  <c r="D35" i="13"/>
  <c r="CU34" i="13"/>
  <c r="CT34" i="13"/>
  <c r="CN34" i="13"/>
  <c r="CO34" i="13" s="1"/>
  <c r="CL34" i="13"/>
  <c r="CK34" i="13"/>
  <c r="CJ34" i="13"/>
  <c r="CF34" i="13"/>
  <c r="CE34" i="13"/>
  <c r="CD34" i="13"/>
  <c r="BZ34" i="13"/>
  <c r="BY34" i="13"/>
  <c r="BX34" i="13"/>
  <c r="BP34" i="13"/>
  <c r="BQ34" i="13" s="1"/>
  <c r="BN34" i="13"/>
  <c r="BM34" i="13"/>
  <c r="BL34" i="13"/>
  <c r="BH34" i="13"/>
  <c r="BG34" i="13"/>
  <c r="BF34" i="13"/>
  <c r="BB34" i="13"/>
  <c r="BA34" i="13"/>
  <c r="AZ34" i="13"/>
  <c r="AR34" i="13"/>
  <c r="AS34" i="13" s="1"/>
  <c r="AP34" i="13"/>
  <c r="AO34" i="13"/>
  <c r="AN34" i="13"/>
  <c r="AJ34" i="13"/>
  <c r="AI34" i="13"/>
  <c r="AH34" i="13"/>
  <c r="AD34" i="13"/>
  <c r="AC34" i="13"/>
  <c r="AB34" i="13"/>
  <c r="T34" i="13"/>
  <c r="U34" i="13" s="1"/>
  <c r="R34" i="13"/>
  <c r="Q34" i="13"/>
  <c r="P34" i="13"/>
  <c r="L34" i="13"/>
  <c r="K34" i="13"/>
  <c r="J34" i="13"/>
  <c r="F34" i="13"/>
  <c r="E34" i="13"/>
  <c r="D34" i="13"/>
  <c r="CU33" i="13"/>
  <c r="CT33" i="13"/>
  <c r="CN33" i="13"/>
  <c r="CO33" i="13" s="1"/>
  <c r="CL33" i="13"/>
  <c r="CK33" i="13"/>
  <c r="CJ33" i="13"/>
  <c r="CF33" i="13"/>
  <c r="CE33" i="13"/>
  <c r="CD33" i="13"/>
  <c r="BZ33" i="13"/>
  <c r="BY33" i="13"/>
  <c r="BX33" i="13"/>
  <c r="BP33" i="13"/>
  <c r="BQ33" i="13" s="1"/>
  <c r="BN33" i="13"/>
  <c r="BM33" i="13"/>
  <c r="BL33" i="13"/>
  <c r="BH33" i="13"/>
  <c r="BG33" i="13"/>
  <c r="BF33" i="13"/>
  <c r="BB33" i="13"/>
  <c r="BA33" i="13"/>
  <c r="AZ33" i="13"/>
  <c r="AR33" i="13"/>
  <c r="AS33" i="13" s="1"/>
  <c r="AP33" i="13"/>
  <c r="AO33" i="13"/>
  <c r="AN33" i="13"/>
  <c r="AJ33" i="13"/>
  <c r="AI33" i="13"/>
  <c r="AH33" i="13"/>
  <c r="AD33" i="13"/>
  <c r="AC33" i="13"/>
  <c r="AB33" i="13"/>
  <c r="T33" i="13"/>
  <c r="U33" i="13" s="1"/>
  <c r="R33" i="13"/>
  <c r="Q33" i="13"/>
  <c r="P33" i="13"/>
  <c r="L33" i="13"/>
  <c r="K33" i="13"/>
  <c r="J33" i="13"/>
  <c r="F33" i="13"/>
  <c r="E33" i="13"/>
  <c r="D33" i="13"/>
  <c r="CU32" i="13"/>
  <c r="CT32" i="13"/>
  <c r="CN32" i="13"/>
  <c r="CO32" i="13" s="1"/>
  <c r="CL32" i="13"/>
  <c r="CK32" i="13"/>
  <c r="CJ32" i="13"/>
  <c r="CF32" i="13"/>
  <c r="CE32" i="13"/>
  <c r="CD32" i="13"/>
  <c r="BZ32" i="13"/>
  <c r="BY32" i="13"/>
  <c r="BX32" i="13"/>
  <c r="BP32" i="13"/>
  <c r="BQ32" i="13" s="1"/>
  <c r="BN32" i="13"/>
  <c r="BM32" i="13"/>
  <c r="BL32" i="13"/>
  <c r="BH32" i="13"/>
  <c r="BG32" i="13"/>
  <c r="BF32" i="13"/>
  <c r="BB32" i="13"/>
  <c r="BA32" i="13"/>
  <c r="AZ32" i="13"/>
  <c r="AR32" i="13"/>
  <c r="AS32" i="13" s="1"/>
  <c r="AP32" i="13"/>
  <c r="AO32" i="13"/>
  <c r="AN32" i="13"/>
  <c r="AJ32" i="13"/>
  <c r="AI32" i="13"/>
  <c r="AH32" i="13"/>
  <c r="AD32" i="13"/>
  <c r="AC32" i="13"/>
  <c r="AB32" i="13"/>
  <c r="T32" i="13"/>
  <c r="U32" i="13" s="1"/>
  <c r="R32" i="13"/>
  <c r="Q32" i="13"/>
  <c r="P32" i="13"/>
  <c r="L32" i="13"/>
  <c r="K32" i="13"/>
  <c r="J32" i="13"/>
  <c r="F32" i="13"/>
  <c r="E32" i="13"/>
  <c r="D32" i="13"/>
  <c r="CU31" i="13"/>
  <c r="CT31" i="13"/>
  <c r="CN31" i="13"/>
  <c r="CO31" i="13" s="1"/>
  <c r="CL31" i="13"/>
  <c r="CK31" i="13"/>
  <c r="CJ31" i="13"/>
  <c r="CF31" i="13"/>
  <c r="CE31" i="13"/>
  <c r="CD31" i="13"/>
  <c r="BZ31" i="13"/>
  <c r="BY31" i="13"/>
  <c r="BX31" i="13"/>
  <c r="BP31" i="13"/>
  <c r="BQ31" i="13" s="1"/>
  <c r="BN31" i="13"/>
  <c r="BM31" i="13"/>
  <c r="BL31" i="13"/>
  <c r="BH31" i="13"/>
  <c r="BG31" i="13"/>
  <c r="BF31" i="13"/>
  <c r="BB31" i="13"/>
  <c r="BA31" i="13"/>
  <c r="AZ31" i="13"/>
  <c r="AR31" i="13"/>
  <c r="AS31" i="13" s="1"/>
  <c r="AP31" i="13"/>
  <c r="AO31" i="13"/>
  <c r="AN31" i="13"/>
  <c r="AJ31" i="13"/>
  <c r="AI31" i="13"/>
  <c r="AH31" i="13"/>
  <c r="AD31" i="13"/>
  <c r="AC31" i="13"/>
  <c r="AB31" i="13"/>
  <c r="T31" i="13"/>
  <c r="U31" i="13" s="1"/>
  <c r="R31" i="13"/>
  <c r="Q31" i="13"/>
  <c r="P31" i="13"/>
  <c r="L31" i="13"/>
  <c r="K31" i="13"/>
  <c r="J31" i="13"/>
  <c r="F31" i="13"/>
  <c r="E31" i="13"/>
  <c r="D31" i="13"/>
  <c r="CU30" i="13"/>
  <c r="CT30" i="13"/>
  <c r="CN30" i="13"/>
  <c r="CO30" i="13" s="1"/>
  <c r="CL30" i="13"/>
  <c r="CK30" i="13"/>
  <c r="CJ30" i="13"/>
  <c r="CF30" i="13"/>
  <c r="CE30" i="13"/>
  <c r="CD30" i="13"/>
  <c r="BZ30" i="13"/>
  <c r="BY30" i="13"/>
  <c r="BX30" i="13"/>
  <c r="BP30" i="13"/>
  <c r="BQ30" i="13" s="1"/>
  <c r="BN30" i="13"/>
  <c r="BM30" i="13"/>
  <c r="BL30" i="13"/>
  <c r="BH30" i="13"/>
  <c r="BG30" i="13"/>
  <c r="BF30" i="13"/>
  <c r="BB30" i="13"/>
  <c r="BA30" i="13"/>
  <c r="AZ30" i="13"/>
  <c r="AR30" i="13"/>
  <c r="AS30" i="13" s="1"/>
  <c r="AP30" i="13"/>
  <c r="AO30" i="13"/>
  <c r="AN30" i="13"/>
  <c r="AJ30" i="13"/>
  <c r="AI30" i="13"/>
  <c r="AH30" i="13"/>
  <c r="AD30" i="13"/>
  <c r="AC30" i="13"/>
  <c r="AB30" i="13"/>
  <c r="T30" i="13"/>
  <c r="U30" i="13" s="1"/>
  <c r="R30" i="13"/>
  <c r="Q30" i="13"/>
  <c r="P30" i="13"/>
  <c r="L30" i="13"/>
  <c r="K30" i="13"/>
  <c r="J30" i="13"/>
  <c r="F30" i="13"/>
  <c r="E30" i="13"/>
  <c r="D30" i="13"/>
  <c r="CU29" i="13"/>
  <c r="CT29" i="13"/>
  <c r="CN29" i="13"/>
  <c r="CO29" i="13" s="1"/>
  <c r="CL29" i="13"/>
  <c r="CK29" i="13"/>
  <c r="CJ29" i="13"/>
  <c r="CF29" i="13"/>
  <c r="CE29" i="13"/>
  <c r="CD29" i="13"/>
  <c r="BZ29" i="13"/>
  <c r="BY29" i="13"/>
  <c r="BX29" i="13"/>
  <c r="BP29" i="13"/>
  <c r="BQ29" i="13" s="1"/>
  <c r="BN29" i="13"/>
  <c r="BM29" i="13"/>
  <c r="BL29" i="13"/>
  <c r="BH29" i="13"/>
  <c r="BG29" i="13"/>
  <c r="BF29" i="13"/>
  <c r="BB29" i="13"/>
  <c r="BA29" i="13"/>
  <c r="AZ29" i="13"/>
  <c r="AR29" i="13"/>
  <c r="AS29" i="13" s="1"/>
  <c r="AP29" i="13"/>
  <c r="AO29" i="13"/>
  <c r="AN29" i="13"/>
  <c r="AJ29" i="13"/>
  <c r="AI29" i="13"/>
  <c r="AH29" i="13"/>
  <c r="AD29" i="13"/>
  <c r="AC29" i="13"/>
  <c r="AB29" i="13"/>
  <c r="T29" i="13"/>
  <c r="U29" i="13" s="1"/>
  <c r="R29" i="13"/>
  <c r="Q29" i="13"/>
  <c r="P29" i="13"/>
  <c r="L29" i="13"/>
  <c r="K29" i="13"/>
  <c r="J29" i="13"/>
  <c r="F29" i="13"/>
  <c r="E29" i="13"/>
  <c r="D29" i="13"/>
  <c r="CU28" i="13"/>
  <c r="CT28" i="13"/>
  <c r="CN28" i="13"/>
  <c r="CO28" i="13" s="1"/>
  <c r="CL28" i="13"/>
  <c r="CK28" i="13"/>
  <c r="CJ28" i="13"/>
  <c r="CF28" i="13"/>
  <c r="CE28" i="13"/>
  <c r="CD28" i="13"/>
  <c r="BZ28" i="13"/>
  <c r="BY28" i="13"/>
  <c r="BX28" i="13"/>
  <c r="BP28" i="13"/>
  <c r="BQ28" i="13" s="1"/>
  <c r="BN28" i="13"/>
  <c r="BM28" i="13"/>
  <c r="BL28" i="13"/>
  <c r="BH28" i="13"/>
  <c r="BG28" i="13"/>
  <c r="BF28" i="13"/>
  <c r="BB28" i="13"/>
  <c r="BA28" i="13"/>
  <c r="AZ28" i="13"/>
  <c r="AR28" i="13"/>
  <c r="AS28" i="13" s="1"/>
  <c r="AP28" i="13"/>
  <c r="AO28" i="13"/>
  <c r="AN28" i="13"/>
  <c r="AJ28" i="13"/>
  <c r="AI28" i="13"/>
  <c r="AH28" i="13"/>
  <c r="AD28" i="13"/>
  <c r="AC28" i="13"/>
  <c r="AB28" i="13"/>
  <c r="T28" i="13"/>
  <c r="U28" i="13" s="1"/>
  <c r="R28" i="13"/>
  <c r="Q28" i="13"/>
  <c r="P28" i="13"/>
  <c r="L28" i="13"/>
  <c r="K28" i="13"/>
  <c r="J28" i="13"/>
  <c r="F28" i="13"/>
  <c r="E28" i="13"/>
  <c r="D28" i="13"/>
  <c r="CU27" i="13"/>
  <c r="CT27" i="13"/>
  <c r="CN27" i="13"/>
  <c r="CO27" i="13" s="1"/>
  <c r="CL27" i="13"/>
  <c r="CK27" i="13"/>
  <c r="CJ27" i="13"/>
  <c r="CF27" i="13"/>
  <c r="CE27" i="13"/>
  <c r="CD27" i="13"/>
  <c r="BZ27" i="13"/>
  <c r="BY27" i="13"/>
  <c r="BX27" i="13"/>
  <c r="BP27" i="13"/>
  <c r="BQ27" i="13" s="1"/>
  <c r="BN27" i="13"/>
  <c r="BM27" i="13"/>
  <c r="BL27" i="13"/>
  <c r="BH27" i="13"/>
  <c r="BG27" i="13"/>
  <c r="BF27" i="13"/>
  <c r="BB27" i="13"/>
  <c r="BA27" i="13"/>
  <c r="AZ27" i="13"/>
  <c r="AR27" i="13"/>
  <c r="AS27" i="13" s="1"/>
  <c r="AP27" i="13"/>
  <c r="AO27" i="13"/>
  <c r="AN27" i="13"/>
  <c r="AJ27" i="13"/>
  <c r="AI27" i="13"/>
  <c r="AH27" i="13"/>
  <c r="AD27" i="13"/>
  <c r="AC27" i="13"/>
  <c r="AB27" i="13"/>
  <c r="T27" i="13"/>
  <c r="U27" i="13" s="1"/>
  <c r="R27" i="13"/>
  <c r="Q27" i="13"/>
  <c r="P27" i="13"/>
  <c r="L27" i="13"/>
  <c r="K27" i="13"/>
  <c r="J27" i="13"/>
  <c r="F27" i="13"/>
  <c r="E27" i="13"/>
  <c r="D27" i="13"/>
  <c r="CU26" i="13"/>
  <c r="CT26" i="13"/>
  <c r="CN26" i="13"/>
  <c r="CO26" i="13" s="1"/>
  <c r="CL26" i="13"/>
  <c r="CK26" i="13"/>
  <c r="CJ26" i="13"/>
  <c r="CF26" i="13"/>
  <c r="CE26" i="13"/>
  <c r="CD26" i="13"/>
  <c r="BZ26" i="13"/>
  <c r="BY26" i="13"/>
  <c r="BX26" i="13"/>
  <c r="BP26" i="13"/>
  <c r="BQ26" i="13" s="1"/>
  <c r="BN26" i="13"/>
  <c r="BM26" i="13"/>
  <c r="BL26" i="13"/>
  <c r="BH26" i="13"/>
  <c r="BG26" i="13"/>
  <c r="BF26" i="13"/>
  <c r="BB26" i="13"/>
  <c r="BA26" i="13"/>
  <c r="AZ26" i="13"/>
  <c r="AR26" i="13"/>
  <c r="AS26" i="13" s="1"/>
  <c r="AP26" i="13"/>
  <c r="AO26" i="13"/>
  <c r="AN26" i="13"/>
  <c r="AJ26" i="13"/>
  <c r="AI26" i="13"/>
  <c r="AH26" i="13"/>
  <c r="AD26" i="13"/>
  <c r="AC26" i="13"/>
  <c r="AB26" i="13"/>
  <c r="T26" i="13"/>
  <c r="U26" i="13" s="1"/>
  <c r="R26" i="13"/>
  <c r="Q26" i="13"/>
  <c r="P26" i="13"/>
  <c r="L26" i="13"/>
  <c r="K26" i="13"/>
  <c r="J26" i="13"/>
  <c r="F26" i="13"/>
  <c r="E26" i="13"/>
  <c r="D26" i="13"/>
  <c r="CU25" i="13"/>
  <c r="CT25" i="13"/>
  <c r="CN25" i="13"/>
  <c r="CO25" i="13" s="1"/>
  <c r="CL25" i="13"/>
  <c r="CK25" i="13"/>
  <c r="CJ25" i="13"/>
  <c r="CF25" i="13"/>
  <c r="CE25" i="13"/>
  <c r="CD25" i="13"/>
  <c r="BZ25" i="13"/>
  <c r="BY25" i="13"/>
  <c r="BX25" i="13"/>
  <c r="BP25" i="13"/>
  <c r="BQ25" i="13" s="1"/>
  <c r="BN25" i="13"/>
  <c r="BM25" i="13"/>
  <c r="BL25" i="13"/>
  <c r="BH25" i="13"/>
  <c r="BG25" i="13"/>
  <c r="BF25" i="13"/>
  <c r="BB25" i="13"/>
  <c r="BA25" i="13"/>
  <c r="AZ25" i="13"/>
  <c r="AR25" i="13"/>
  <c r="AS25" i="13" s="1"/>
  <c r="AP25" i="13"/>
  <c r="AO25" i="13"/>
  <c r="AN25" i="13"/>
  <c r="AJ25" i="13"/>
  <c r="AI25" i="13"/>
  <c r="AH25" i="13"/>
  <c r="AD25" i="13"/>
  <c r="AC25" i="13"/>
  <c r="AB25" i="13"/>
  <c r="T25" i="13"/>
  <c r="U25" i="13" s="1"/>
  <c r="R25" i="13"/>
  <c r="Q25" i="13"/>
  <c r="P25" i="13"/>
  <c r="L25" i="13"/>
  <c r="K25" i="13"/>
  <c r="J25" i="13"/>
  <c r="F25" i="13"/>
  <c r="E25" i="13"/>
  <c r="D25" i="13"/>
  <c r="CU24" i="13"/>
  <c r="CT24" i="13"/>
  <c r="CN24" i="13"/>
  <c r="CO24" i="13" s="1"/>
  <c r="CL24" i="13"/>
  <c r="CK24" i="13"/>
  <c r="CJ24" i="13"/>
  <c r="CF24" i="13"/>
  <c r="CE24" i="13"/>
  <c r="CD24" i="13"/>
  <c r="BZ24" i="13"/>
  <c r="BY24" i="13"/>
  <c r="BX24" i="13"/>
  <c r="BP24" i="13"/>
  <c r="BQ24" i="13" s="1"/>
  <c r="BN24" i="13"/>
  <c r="BM24" i="13"/>
  <c r="BL24" i="13"/>
  <c r="BH24" i="13"/>
  <c r="BG24" i="13"/>
  <c r="BF24" i="13"/>
  <c r="BB24" i="13"/>
  <c r="BA24" i="13"/>
  <c r="AZ24" i="13"/>
  <c r="AR24" i="13"/>
  <c r="AS24" i="13" s="1"/>
  <c r="AP24" i="13"/>
  <c r="AO24" i="13"/>
  <c r="AN24" i="13"/>
  <c r="AJ24" i="13"/>
  <c r="AI24" i="13"/>
  <c r="AH24" i="13"/>
  <c r="AD24" i="13"/>
  <c r="AC24" i="13"/>
  <c r="AB24" i="13"/>
  <c r="T24" i="13"/>
  <c r="U24" i="13" s="1"/>
  <c r="R24" i="13"/>
  <c r="Q24" i="13"/>
  <c r="P24" i="13"/>
  <c r="L24" i="13"/>
  <c r="K24" i="13"/>
  <c r="J24" i="13"/>
  <c r="F24" i="13"/>
  <c r="E24" i="13"/>
  <c r="D24" i="13"/>
  <c r="CU23" i="13"/>
  <c r="CT23" i="13"/>
  <c r="CN23" i="13"/>
  <c r="CO23" i="13" s="1"/>
  <c r="CL23" i="13"/>
  <c r="CK23" i="13"/>
  <c r="CJ23" i="13"/>
  <c r="CF23" i="13"/>
  <c r="CE23" i="13"/>
  <c r="CD23" i="13"/>
  <c r="BZ23" i="13"/>
  <c r="BY23" i="13"/>
  <c r="BX23" i="13"/>
  <c r="BP23" i="13"/>
  <c r="BQ23" i="13" s="1"/>
  <c r="BN23" i="13"/>
  <c r="BM23" i="13"/>
  <c r="BL23" i="13"/>
  <c r="BH23" i="13"/>
  <c r="BG23" i="13"/>
  <c r="BF23" i="13"/>
  <c r="BB23" i="13"/>
  <c r="BA23" i="13"/>
  <c r="AZ23" i="13"/>
  <c r="AR23" i="13"/>
  <c r="AS23" i="13" s="1"/>
  <c r="AP23" i="13"/>
  <c r="AO23" i="13"/>
  <c r="AN23" i="13"/>
  <c r="AJ23" i="13"/>
  <c r="AI23" i="13"/>
  <c r="AH23" i="13"/>
  <c r="AD23" i="13"/>
  <c r="AC23" i="13"/>
  <c r="AB23" i="13"/>
  <c r="T23" i="13"/>
  <c r="U23" i="13" s="1"/>
  <c r="R23" i="13"/>
  <c r="Q23" i="13"/>
  <c r="P23" i="13"/>
  <c r="L23" i="13"/>
  <c r="K23" i="13"/>
  <c r="J23" i="13"/>
  <c r="F23" i="13"/>
  <c r="E23" i="13"/>
  <c r="D23" i="13"/>
  <c r="CU22" i="13"/>
  <c r="CT22" i="13"/>
  <c r="CN22" i="13"/>
  <c r="CO22" i="13" s="1"/>
  <c r="CL22" i="13"/>
  <c r="CK22" i="13"/>
  <c r="CJ22" i="13"/>
  <c r="CF22" i="13"/>
  <c r="CE22" i="13"/>
  <c r="CD22" i="13"/>
  <c r="BZ22" i="13"/>
  <c r="BY22" i="13"/>
  <c r="BX22" i="13"/>
  <c r="BP22" i="13"/>
  <c r="BQ22" i="13" s="1"/>
  <c r="BN22" i="13"/>
  <c r="BM22" i="13"/>
  <c r="BL22" i="13"/>
  <c r="BH22" i="13"/>
  <c r="BG22" i="13"/>
  <c r="BF22" i="13"/>
  <c r="BB22" i="13"/>
  <c r="BA22" i="13"/>
  <c r="AZ22" i="13"/>
  <c r="AR22" i="13"/>
  <c r="AS22" i="13" s="1"/>
  <c r="AP22" i="13"/>
  <c r="AO22" i="13"/>
  <c r="AN22" i="13"/>
  <c r="AJ22" i="13"/>
  <c r="AI22" i="13"/>
  <c r="AH22" i="13"/>
  <c r="AD22" i="13"/>
  <c r="AC22" i="13"/>
  <c r="AB22" i="13"/>
  <c r="T22" i="13"/>
  <c r="U22" i="13" s="1"/>
  <c r="R22" i="13"/>
  <c r="Q22" i="13"/>
  <c r="P22" i="13"/>
  <c r="L22" i="13"/>
  <c r="K22" i="13"/>
  <c r="J22" i="13"/>
  <c r="F22" i="13"/>
  <c r="E22" i="13"/>
  <c r="D22" i="13"/>
  <c r="CU21" i="13"/>
  <c r="CT21" i="13"/>
  <c r="CN21" i="13"/>
  <c r="CO21" i="13" s="1"/>
  <c r="CL21" i="13"/>
  <c r="CK21" i="13"/>
  <c r="CJ21" i="13"/>
  <c r="CF21" i="13"/>
  <c r="CE21" i="13"/>
  <c r="CD21" i="13"/>
  <c r="BZ21" i="13"/>
  <c r="BY21" i="13"/>
  <c r="BX21" i="13"/>
  <c r="BP21" i="13"/>
  <c r="BQ21" i="13" s="1"/>
  <c r="BN21" i="13"/>
  <c r="BM21" i="13"/>
  <c r="BL21" i="13"/>
  <c r="BH21" i="13"/>
  <c r="BG21" i="13"/>
  <c r="BF21" i="13"/>
  <c r="BB21" i="13"/>
  <c r="BA21" i="13"/>
  <c r="AZ21" i="13"/>
  <c r="AR21" i="13"/>
  <c r="AS21" i="13" s="1"/>
  <c r="AP21" i="13"/>
  <c r="AO21" i="13"/>
  <c r="AN21" i="13"/>
  <c r="AJ21" i="13"/>
  <c r="AI21" i="13"/>
  <c r="AH21" i="13"/>
  <c r="AD21" i="13"/>
  <c r="AC21" i="13"/>
  <c r="AB21" i="13"/>
  <c r="T21" i="13"/>
  <c r="U21" i="13" s="1"/>
  <c r="R21" i="13"/>
  <c r="Q21" i="13"/>
  <c r="P21" i="13"/>
  <c r="L21" i="13"/>
  <c r="K21" i="13"/>
  <c r="J21" i="13"/>
  <c r="F21" i="13"/>
  <c r="E21" i="13"/>
  <c r="D21" i="13"/>
  <c r="CU20" i="13"/>
  <c r="CT20" i="13"/>
  <c r="CN20" i="13"/>
  <c r="CO20" i="13" s="1"/>
  <c r="CL20" i="13"/>
  <c r="CK20" i="13"/>
  <c r="CJ20" i="13"/>
  <c r="CF20" i="13"/>
  <c r="CE20" i="13"/>
  <c r="CD20" i="13"/>
  <c r="BZ20" i="13"/>
  <c r="BY20" i="13"/>
  <c r="BX20" i="13"/>
  <c r="BP20" i="13"/>
  <c r="BQ20" i="13" s="1"/>
  <c r="BN20" i="13"/>
  <c r="BM20" i="13"/>
  <c r="BL20" i="13"/>
  <c r="BH20" i="13"/>
  <c r="BG20" i="13"/>
  <c r="BF20" i="13"/>
  <c r="BB20" i="13"/>
  <c r="BA20" i="13"/>
  <c r="AZ20" i="13"/>
  <c r="AR20" i="13"/>
  <c r="AS20" i="13" s="1"/>
  <c r="AP20" i="13"/>
  <c r="AO20" i="13"/>
  <c r="AN20" i="13"/>
  <c r="AJ20" i="13"/>
  <c r="AI20" i="13"/>
  <c r="AH20" i="13"/>
  <c r="AD20" i="13"/>
  <c r="AC20" i="13"/>
  <c r="AB20" i="13"/>
  <c r="T20" i="13"/>
  <c r="U20" i="13" s="1"/>
  <c r="R20" i="13"/>
  <c r="Q20" i="13"/>
  <c r="P20" i="13"/>
  <c r="L20" i="13"/>
  <c r="K20" i="13"/>
  <c r="J20" i="13"/>
  <c r="F20" i="13"/>
  <c r="E20" i="13"/>
  <c r="D20" i="13"/>
  <c r="CU19" i="13"/>
  <c r="CT19" i="13"/>
  <c r="CN19" i="13"/>
  <c r="CO19" i="13" s="1"/>
  <c r="CL19" i="13"/>
  <c r="CK19" i="13"/>
  <c r="CJ19" i="13"/>
  <c r="CF19" i="13"/>
  <c r="CE19" i="13"/>
  <c r="CD19" i="13"/>
  <c r="BZ19" i="13"/>
  <c r="BY19" i="13"/>
  <c r="BX19" i="13"/>
  <c r="BP19" i="13"/>
  <c r="BQ19" i="13" s="1"/>
  <c r="BN19" i="13"/>
  <c r="BM19" i="13"/>
  <c r="BL19" i="13"/>
  <c r="BH19" i="13"/>
  <c r="BG19" i="13"/>
  <c r="BF19" i="13"/>
  <c r="BB19" i="13"/>
  <c r="BA19" i="13"/>
  <c r="AZ19" i="13"/>
  <c r="AR19" i="13"/>
  <c r="AS19" i="13" s="1"/>
  <c r="AP19" i="13"/>
  <c r="AO19" i="13"/>
  <c r="AN19" i="13"/>
  <c r="AJ19" i="13"/>
  <c r="AI19" i="13"/>
  <c r="AH19" i="13"/>
  <c r="AD19" i="13"/>
  <c r="AC19" i="13"/>
  <c r="AB19" i="13"/>
  <c r="T19" i="13"/>
  <c r="U19" i="13" s="1"/>
  <c r="R19" i="13"/>
  <c r="Q19" i="13"/>
  <c r="P19" i="13"/>
  <c r="L19" i="13"/>
  <c r="K19" i="13"/>
  <c r="J19" i="13"/>
  <c r="F19" i="13"/>
  <c r="E19" i="13"/>
  <c r="D19" i="13"/>
  <c r="CU18" i="13"/>
  <c r="CT18" i="13"/>
  <c r="CN18" i="13"/>
  <c r="CO18" i="13" s="1"/>
  <c r="CL18" i="13"/>
  <c r="CK18" i="13"/>
  <c r="CJ18" i="13"/>
  <c r="CF18" i="13"/>
  <c r="CE18" i="13"/>
  <c r="CD18" i="13"/>
  <c r="BZ18" i="13"/>
  <c r="BY18" i="13"/>
  <c r="BX18" i="13"/>
  <c r="BP18" i="13"/>
  <c r="BQ18" i="13" s="1"/>
  <c r="BN18" i="13"/>
  <c r="BM18" i="13"/>
  <c r="BL18" i="13"/>
  <c r="BH18" i="13"/>
  <c r="BG18" i="13"/>
  <c r="BF18" i="13"/>
  <c r="BB18" i="13"/>
  <c r="BA18" i="13"/>
  <c r="AZ18" i="13"/>
  <c r="AR18" i="13"/>
  <c r="AS18" i="13" s="1"/>
  <c r="AP18" i="13"/>
  <c r="AO18" i="13"/>
  <c r="AN18" i="13"/>
  <c r="AJ18" i="13"/>
  <c r="AI18" i="13"/>
  <c r="AH18" i="13"/>
  <c r="AD18" i="13"/>
  <c r="AC18" i="13"/>
  <c r="AB18" i="13"/>
  <c r="T18" i="13"/>
  <c r="U18" i="13" s="1"/>
  <c r="R18" i="13"/>
  <c r="Q18" i="13"/>
  <c r="P18" i="13"/>
  <c r="L18" i="13"/>
  <c r="K18" i="13"/>
  <c r="J18" i="13"/>
  <c r="F18" i="13"/>
  <c r="E18" i="13"/>
  <c r="D18" i="13"/>
  <c r="CU17" i="13"/>
  <c r="CT17" i="13"/>
  <c r="CN17" i="13"/>
  <c r="CO17" i="13" s="1"/>
  <c r="CL17" i="13"/>
  <c r="CK17" i="13"/>
  <c r="CJ17" i="13"/>
  <c r="CF17" i="13"/>
  <c r="CE17" i="13"/>
  <c r="CD17" i="13"/>
  <c r="BZ17" i="13"/>
  <c r="BY17" i="13"/>
  <c r="BX17" i="13"/>
  <c r="BP17" i="13"/>
  <c r="BQ17" i="13" s="1"/>
  <c r="BN17" i="13"/>
  <c r="BM17" i="13"/>
  <c r="BL17" i="13"/>
  <c r="BH17" i="13"/>
  <c r="BG17" i="13"/>
  <c r="BF17" i="13"/>
  <c r="BB17" i="13"/>
  <c r="BA17" i="13"/>
  <c r="AZ17" i="13"/>
  <c r="AR17" i="13"/>
  <c r="AS17" i="13" s="1"/>
  <c r="AP17" i="13"/>
  <c r="AO17" i="13"/>
  <c r="AN17" i="13"/>
  <c r="AJ17" i="13"/>
  <c r="AI17" i="13"/>
  <c r="AH17" i="13"/>
  <c r="AD17" i="13"/>
  <c r="AC17" i="13"/>
  <c r="AB17" i="13"/>
  <c r="T17" i="13"/>
  <c r="U17" i="13" s="1"/>
  <c r="R17" i="13"/>
  <c r="Q17" i="13"/>
  <c r="P17" i="13"/>
  <c r="L17" i="13"/>
  <c r="K17" i="13"/>
  <c r="J17" i="13"/>
  <c r="F17" i="13"/>
  <c r="E17" i="13"/>
  <c r="D17" i="13"/>
  <c r="CU16" i="13"/>
  <c r="CT16" i="13"/>
  <c r="CN16" i="13"/>
  <c r="CO16" i="13" s="1"/>
  <c r="CL16" i="13"/>
  <c r="CK16" i="13"/>
  <c r="CJ16" i="13"/>
  <c r="CF16" i="13"/>
  <c r="CE16" i="13"/>
  <c r="CD16" i="13"/>
  <c r="BZ16" i="13"/>
  <c r="BY16" i="13"/>
  <c r="BX16" i="13"/>
  <c r="BP16" i="13"/>
  <c r="BQ16" i="13" s="1"/>
  <c r="BN16" i="13"/>
  <c r="BM16" i="13"/>
  <c r="BL16" i="13"/>
  <c r="BH16" i="13"/>
  <c r="BG16" i="13"/>
  <c r="BF16" i="13"/>
  <c r="BB16" i="13"/>
  <c r="BA16" i="13"/>
  <c r="AZ16" i="13"/>
  <c r="AR16" i="13"/>
  <c r="AS16" i="13" s="1"/>
  <c r="AP16" i="13"/>
  <c r="AO16" i="13"/>
  <c r="AN16" i="13"/>
  <c r="AJ16" i="13"/>
  <c r="AI16" i="13"/>
  <c r="AH16" i="13"/>
  <c r="AD16" i="13"/>
  <c r="AC16" i="13"/>
  <c r="AB16" i="13"/>
  <c r="T16" i="13"/>
  <c r="U16" i="13" s="1"/>
  <c r="R16" i="13"/>
  <c r="Q16" i="13"/>
  <c r="P16" i="13"/>
  <c r="L16" i="13"/>
  <c r="K16" i="13"/>
  <c r="J16" i="13"/>
  <c r="F16" i="13"/>
  <c r="E16" i="13"/>
  <c r="D16" i="13"/>
  <c r="CU15" i="13"/>
  <c r="CT15" i="13"/>
  <c r="CN15" i="13"/>
  <c r="CO15" i="13" s="1"/>
  <c r="CL15" i="13"/>
  <c r="CK15" i="13"/>
  <c r="CJ15" i="13"/>
  <c r="CF15" i="13"/>
  <c r="CE15" i="13"/>
  <c r="CD15" i="13"/>
  <c r="BZ15" i="13"/>
  <c r="BY15" i="13"/>
  <c r="BX15" i="13"/>
  <c r="BP15" i="13"/>
  <c r="BQ15" i="13" s="1"/>
  <c r="BN15" i="13"/>
  <c r="BM15" i="13"/>
  <c r="BL15" i="13"/>
  <c r="BH15" i="13"/>
  <c r="BG15" i="13"/>
  <c r="BF15" i="13"/>
  <c r="BB15" i="13"/>
  <c r="BA15" i="13"/>
  <c r="AZ15" i="13"/>
  <c r="AR15" i="13"/>
  <c r="AS15" i="13" s="1"/>
  <c r="AP15" i="13"/>
  <c r="AO15" i="13"/>
  <c r="AN15" i="13"/>
  <c r="AJ15" i="13"/>
  <c r="AI15" i="13"/>
  <c r="AH15" i="13"/>
  <c r="AD15" i="13"/>
  <c r="AC15" i="13"/>
  <c r="AB15" i="13"/>
  <c r="T15" i="13"/>
  <c r="U15" i="13" s="1"/>
  <c r="R15" i="13"/>
  <c r="Q15" i="13"/>
  <c r="P15" i="13"/>
  <c r="L15" i="13"/>
  <c r="K15" i="13"/>
  <c r="J15" i="13"/>
  <c r="F15" i="13"/>
  <c r="E15" i="13"/>
  <c r="D15" i="13"/>
  <c r="CU14" i="13"/>
  <c r="CT14" i="13"/>
  <c r="CN14" i="13"/>
  <c r="CO14" i="13" s="1"/>
  <c r="CL14" i="13"/>
  <c r="CK14" i="13"/>
  <c r="CJ14" i="13"/>
  <c r="CF14" i="13"/>
  <c r="CE14" i="13"/>
  <c r="CD14" i="13"/>
  <c r="BZ14" i="13"/>
  <c r="BY14" i="13"/>
  <c r="BX14" i="13"/>
  <c r="BP14" i="13"/>
  <c r="BQ14" i="13" s="1"/>
  <c r="BN14" i="13"/>
  <c r="BM14" i="13"/>
  <c r="BL14" i="13"/>
  <c r="BH14" i="13"/>
  <c r="BG14" i="13"/>
  <c r="BF14" i="13"/>
  <c r="BB14" i="13"/>
  <c r="BA14" i="13"/>
  <c r="AZ14" i="13"/>
  <c r="AR14" i="13"/>
  <c r="AS14" i="13" s="1"/>
  <c r="AP14" i="13"/>
  <c r="AO14" i="13"/>
  <c r="AN14" i="13"/>
  <c r="AJ14" i="13"/>
  <c r="AI14" i="13"/>
  <c r="AH14" i="13"/>
  <c r="AD14" i="13"/>
  <c r="AC14" i="13"/>
  <c r="AB14" i="13"/>
  <c r="T14" i="13"/>
  <c r="U14" i="13" s="1"/>
  <c r="R14" i="13"/>
  <c r="Q14" i="13"/>
  <c r="P14" i="13"/>
  <c r="L14" i="13"/>
  <c r="K14" i="13"/>
  <c r="J14" i="13"/>
  <c r="F14" i="13"/>
  <c r="E14" i="13"/>
  <c r="D14" i="13"/>
  <c r="CU13" i="13"/>
  <c r="CT13" i="13"/>
  <c r="CN13" i="13"/>
  <c r="CO13" i="13" s="1"/>
  <c r="CL13" i="13"/>
  <c r="CK13" i="13"/>
  <c r="CJ13" i="13"/>
  <c r="CF13" i="13"/>
  <c r="CE13" i="13"/>
  <c r="CD13" i="13"/>
  <c r="BZ13" i="13"/>
  <c r="BY13" i="13"/>
  <c r="BX13" i="13"/>
  <c r="BP13" i="13"/>
  <c r="BQ13" i="13" s="1"/>
  <c r="BN13" i="13"/>
  <c r="BM13" i="13"/>
  <c r="BL13" i="13"/>
  <c r="BH13" i="13"/>
  <c r="BG13" i="13"/>
  <c r="BF13" i="13"/>
  <c r="BB13" i="13"/>
  <c r="BA13" i="13"/>
  <c r="AZ13" i="13"/>
  <c r="AR13" i="13"/>
  <c r="AS13" i="13" s="1"/>
  <c r="AP13" i="13"/>
  <c r="AO13" i="13"/>
  <c r="AN13" i="13"/>
  <c r="AJ13" i="13"/>
  <c r="AI13" i="13"/>
  <c r="AH13" i="13"/>
  <c r="AD13" i="13"/>
  <c r="AC13" i="13"/>
  <c r="AB13" i="13"/>
  <c r="T13" i="13"/>
  <c r="U13" i="13" s="1"/>
  <c r="R13" i="13"/>
  <c r="Q13" i="13"/>
  <c r="P13" i="13"/>
  <c r="L13" i="13"/>
  <c r="K13" i="13"/>
  <c r="J13" i="13"/>
  <c r="F13" i="13"/>
  <c r="E13" i="13"/>
  <c r="D13" i="13"/>
  <c r="CU12" i="13"/>
  <c r="CT12" i="13"/>
  <c r="CN12" i="13"/>
  <c r="CO12" i="13" s="1"/>
  <c r="CL12" i="13"/>
  <c r="CK12" i="13"/>
  <c r="CJ12" i="13"/>
  <c r="CF12" i="13"/>
  <c r="CE12" i="13"/>
  <c r="CD12" i="13"/>
  <c r="BZ12" i="13"/>
  <c r="BY12" i="13"/>
  <c r="BX12" i="13"/>
  <c r="BP12" i="13"/>
  <c r="BQ12" i="13" s="1"/>
  <c r="BN12" i="13"/>
  <c r="BM12" i="13"/>
  <c r="BL12" i="13"/>
  <c r="BH12" i="13"/>
  <c r="BG12" i="13"/>
  <c r="BF12" i="13"/>
  <c r="BB12" i="13"/>
  <c r="BA12" i="13"/>
  <c r="AZ12" i="13"/>
  <c r="AR12" i="13"/>
  <c r="AS12" i="13" s="1"/>
  <c r="AP12" i="13"/>
  <c r="AO12" i="13"/>
  <c r="AN12" i="13"/>
  <c r="AJ12" i="13"/>
  <c r="AI12" i="13"/>
  <c r="AH12" i="13"/>
  <c r="AD12" i="13"/>
  <c r="AC12" i="13"/>
  <c r="AB12" i="13"/>
  <c r="T12" i="13"/>
  <c r="U12" i="13" s="1"/>
  <c r="R12" i="13"/>
  <c r="Q12" i="13"/>
  <c r="P12" i="13"/>
  <c r="L12" i="13"/>
  <c r="K12" i="13"/>
  <c r="J12" i="13"/>
  <c r="F12" i="13"/>
  <c r="E12" i="13"/>
  <c r="D12" i="13"/>
  <c r="CU11" i="13"/>
  <c r="CT11" i="13"/>
  <c r="CN11" i="13"/>
  <c r="CO11" i="13" s="1"/>
  <c r="CL11" i="13"/>
  <c r="CK11" i="13"/>
  <c r="CJ11" i="13"/>
  <c r="CF11" i="13"/>
  <c r="CE11" i="13"/>
  <c r="CD11" i="13"/>
  <c r="BZ11" i="13"/>
  <c r="BY11" i="13"/>
  <c r="BX11" i="13"/>
  <c r="BP11" i="13"/>
  <c r="BQ11" i="13" s="1"/>
  <c r="BN11" i="13"/>
  <c r="BM11" i="13"/>
  <c r="BL11" i="13"/>
  <c r="BH11" i="13"/>
  <c r="BG11" i="13"/>
  <c r="BF11" i="13"/>
  <c r="BB11" i="13"/>
  <c r="BA11" i="13"/>
  <c r="AZ11" i="13"/>
  <c r="AR11" i="13"/>
  <c r="AS11" i="13" s="1"/>
  <c r="AP11" i="13"/>
  <c r="AO11" i="13"/>
  <c r="AN11" i="13"/>
  <c r="AJ11" i="13"/>
  <c r="AI11" i="13"/>
  <c r="AH11" i="13"/>
  <c r="AD11" i="13"/>
  <c r="AC11" i="13"/>
  <c r="AB11" i="13"/>
  <c r="T11" i="13"/>
  <c r="U11" i="13" s="1"/>
  <c r="R11" i="13"/>
  <c r="Q11" i="13"/>
  <c r="P11" i="13"/>
  <c r="L11" i="13"/>
  <c r="K11" i="13"/>
  <c r="J11" i="13"/>
  <c r="F11" i="13"/>
  <c r="E11" i="13"/>
  <c r="D11" i="13"/>
  <c r="CU10" i="13"/>
  <c r="CT10" i="13"/>
  <c r="CN10" i="13"/>
  <c r="CO10" i="13" s="1"/>
  <c r="CL10" i="13"/>
  <c r="CK10" i="13"/>
  <c r="CJ10" i="13"/>
  <c r="CF10" i="13"/>
  <c r="CE10" i="13"/>
  <c r="CD10" i="13"/>
  <c r="BZ10" i="13"/>
  <c r="BY10" i="13"/>
  <c r="BX10" i="13"/>
  <c r="BP10" i="13"/>
  <c r="BQ10" i="13" s="1"/>
  <c r="BN10" i="13"/>
  <c r="BM10" i="13"/>
  <c r="BL10" i="13"/>
  <c r="BH10" i="13"/>
  <c r="BG10" i="13"/>
  <c r="BF10" i="13"/>
  <c r="BB10" i="13"/>
  <c r="BA10" i="13"/>
  <c r="AZ10" i="13"/>
  <c r="AR10" i="13"/>
  <c r="AS10" i="13" s="1"/>
  <c r="AP10" i="13"/>
  <c r="AO10" i="13"/>
  <c r="AN10" i="13"/>
  <c r="AJ10" i="13"/>
  <c r="AI10" i="13"/>
  <c r="AH10" i="13"/>
  <c r="AD10" i="13"/>
  <c r="AC10" i="13"/>
  <c r="AB10" i="13"/>
  <c r="T10" i="13"/>
  <c r="U10" i="13" s="1"/>
  <c r="R10" i="13"/>
  <c r="Q10" i="13"/>
  <c r="P10" i="13"/>
  <c r="L10" i="13"/>
  <c r="K10" i="13"/>
  <c r="J10" i="13"/>
  <c r="F10" i="13"/>
  <c r="E10" i="13"/>
  <c r="D10" i="13"/>
  <c r="CU9" i="13"/>
  <c r="CT9" i="13"/>
  <c r="CN9" i="13"/>
  <c r="CO9" i="13" s="1"/>
  <c r="CL9" i="13"/>
  <c r="CK9" i="13"/>
  <c r="CJ9" i="13"/>
  <c r="CF9" i="13"/>
  <c r="CE9" i="13"/>
  <c r="CD9" i="13"/>
  <c r="BZ9" i="13"/>
  <c r="BY9" i="13"/>
  <c r="BX9" i="13"/>
  <c r="BP9" i="13"/>
  <c r="BQ9" i="13" s="1"/>
  <c r="BN9" i="13"/>
  <c r="BM9" i="13"/>
  <c r="BL9" i="13"/>
  <c r="BH9" i="13"/>
  <c r="BG9" i="13"/>
  <c r="BF9" i="13"/>
  <c r="BB9" i="13"/>
  <c r="BA9" i="13"/>
  <c r="AZ9" i="13"/>
  <c r="AR9" i="13"/>
  <c r="AS9" i="13" s="1"/>
  <c r="AP9" i="13"/>
  <c r="AO9" i="13"/>
  <c r="AN9" i="13"/>
  <c r="AJ9" i="13"/>
  <c r="AI9" i="13"/>
  <c r="AH9" i="13"/>
  <c r="AD9" i="13"/>
  <c r="AC9" i="13"/>
  <c r="AB9" i="13"/>
  <c r="T9" i="13"/>
  <c r="U9" i="13" s="1"/>
  <c r="R9" i="13"/>
  <c r="Q9" i="13"/>
  <c r="P9" i="13"/>
  <c r="L9" i="13"/>
  <c r="K9" i="13"/>
  <c r="J9" i="13"/>
  <c r="F9" i="13"/>
  <c r="E9" i="13"/>
  <c r="D9" i="13"/>
  <c r="CU8" i="13"/>
  <c r="CT8" i="13"/>
  <c r="CN8" i="13"/>
  <c r="CO8" i="13" s="1"/>
  <c r="CL8" i="13"/>
  <c r="CK8" i="13"/>
  <c r="CJ8" i="13"/>
  <c r="CF8" i="13"/>
  <c r="CE8" i="13"/>
  <c r="CD8" i="13"/>
  <c r="BZ8" i="13"/>
  <c r="BY8" i="13"/>
  <c r="BX8" i="13"/>
  <c r="BP8" i="13"/>
  <c r="BQ8" i="13" s="1"/>
  <c r="BN8" i="13"/>
  <c r="BM8" i="13"/>
  <c r="BL8" i="13"/>
  <c r="BH8" i="13"/>
  <c r="BG8" i="13"/>
  <c r="BF8" i="13"/>
  <c r="BB8" i="13"/>
  <c r="BA8" i="13"/>
  <c r="AZ8" i="13"/>
  <c r="AR8" i="13"/>
  <c r="AS8" i="13" s="1"/>
  <c r="AP8" i="13"/>
  <c r="AO8" i="13"/>
  <c r="AN8" i="13"/>
  <c r="AJ8" i="13"/>
  <c r="AI8" i="13"/>
  <c r="AH8" i="13"/>
  <c r="AD8" i="13"/>
  <c r="AC8" i="13"/>
  <c r="AB8" i="13"/>
  <c r="T8" i="13"/>
  <c r="U8" i="13" s="1"/>
  <c r="R8" i="13"/>
  <c r="Q8" i="13"/>
  <c r="P8" i="13"/>
  <c r="L8" i="13"/>
  <c r="K8" i="13"/>
  <c r="J8" i="13"/>
  <c r="F8" i="13"/>
  <c r="E8" i="13"/>
  <c r="D8" i="13"/>
  <c r="CU7" i="13"/>
  <c r="CT7" i="13"/>
  <c r="CN7" i="13"/>
  <c r="CO7" i="13" s="1"/>
  <c r="CL7" i="13"/>
  <c r="CK7" i="13"/>
  <c r="CJ7" i="13"/>
  <c r="CF7" i="13"/>
  <c r="CE7" i="13"/>
  <c r="CD7" i="13"/>
  <c r="BZ7" i="13"/>
  <c r="BY7" i="13"/>
  <c r="BX7" i="13"/>
  <c r="BP7" i="13"/>
  <c r="BQ7" i="13" s="1"/>
  <c r="BN7" i="13"/>
  <c r="BM7" i="13"/>
  <c r="BL7" i="13"/>
  <c r="BH7" i="13"/>
  <c r="BG7" i="13"/>
  <c r="BF7" i="13"/>
  <c r="BB7" i="13"/>
  <c r="BA7" i="13"/>
  <c r="AZ7" i="13"/>
  <c r="AR7" i="13"/>
  <c r="AS7" i="13" s="1"/>
  <c r="AP7" i="13"/>
  <c r="AO7" i="13"/>
  <c r="AN7" i="13"/>
  <c r="AJ7" i="13"/>
  <c r="AI7" i="13"/>
  <c r="AH7" i="13"/>
  <c r="AD7" i="13"/>
  <c r="AC7" i="13"/>
  <c r="AB7" i="13"/>
  <c r="T7" i="13"/>
  <c r="U7" i="13" s="1"/>
  <c r="R7" i="13"/>
  <c r="Q7" i="13"/>
  <c r="P7" i="13"/>
  <c r="L7" i="13"/>
  <c r="K7" i="13"/>
  <c r="J7" i="13"/>
  <c r="F7" i="13"/>
  <c r="E7" i="13"/>
  <c r="D7" i="13"/>
  <c r="CX6" i="13"/>
  <c r="CW6" i="13"/>
  <c r="CV6" i="13"/>
  <c r="CU6" i="13"/>
  <c r="CT6" i="13"/>
  <c r="CR6" i="13"/>
  <c r="CQ6" i="13"/>
  <c r="CP6" i="13"/>
  <c r="CO6" i="13"/>
  <c r="CN6" i="13"/>
  <c r="CM6" i="13"/>
  <c r="CL6" i="13"/>
  <c r="CK6" i="13"/>
  <c r="CJ6" i="13"/>
  <c r="CH6" i="13"/>
  <c r="CG6" i="13"/>
  <c r="CF6" i="13"/>
  <c r="CE6" i="13"/>
  <c r="CD6" i="13"/>
  <c r="CB6" i="13"/>
  <c r="BY6" i="13"/>
  <c r="BX6" i="13"/>
  <c r="BV6" i="13"/>
  <c r="BT6" i="13"/>
  <c r="BS6" i="13"/>
  <c r="BR6" i="13"/>
  <c r="BQ6" i="13"/>
  <c r="BP6" i="13"/>
  <c r="BO6" i="13"/>
  <c r="BN6" i="13"/>
  <c r="BM6" i="13"/>
  <c r="BL6" i="13"/>
  <c r="BJ6" i="13"/>
  <c r="BI6" i="13"/>
  <c r="BH6" i="13"/>
  <c r="BG6" i="13"/>
  <c r="BF6" i="13"/>
  <c r="BD6" i="13"/>
  <c r="BA6" i="13"/>
  <c r="AZ6" i="13"/>
  <c r="AX6" i="13"/>
  <c r="AV6" i="13"/>
  <c r="AU6" i="13"/>
  <c r="AT6" i="13"/>
  <c r="AS6" i="13"/>
  <c r="AR6" i="13"/>
  <c r="AQ6" i="13"/>
  <c r="AP6" i="13"/>
  <c r="AO6" i="13"/>
  <c r="AN6" i="13"/>
  <c r="AL6" i="13"/>
  <c r="AK6" i="13"/>
  <c r="AJ6" i="13"/>
  <c r="AI6" i="13"/>
  <c r="AH6" i="13"/>
  <c r="AF6" i="13"/>
  <c r="AC6" i="13"/>
  <c r="AB6" i="13"/>
  <c r="Z6" i="13"/>
  <c r="X6" i="13"/>
  <c r="W6" i="13"/>
  <c r="V6" i="13"/>
  <c r="U6" i="13"/>
  <c r="T6" i="13"/>
  <c r="S6" i="13"/>
  <c r="R6" i="13"/>
  <c r="Q6" i="13"/>
  <c r="P6" i="13"/>
  <c r="N6" i="13"/>
  <c r="M6" i="13"/>
  <c r="L6" i="13"/>
  <c r="K6" i="13"/>
  <c r="J6" i="13"/>
  <c r="H6" i="13"/>
  <c r="E6" i="13"/>
  <c r="D6" i="13"/>
  <c r="B6" i="13"/>
  <c r="B5" i="13"/>
  <c r="H5" i="13" s="1"/>
  <c r="N5" i="13" s="1"/>
  <c r="Z5" i="13" s="1"/>
  <c r="AF5" i="13" s="1"/>
  <c r="AL5" i="13" s="1"/>
  <c r="AX5" i="13" s="1"/>
  <c r="BD5" i="13" s="1"/>
  <c r="BJ5" i="13" s="1"/>
  <c r="BV5" i="13" s="1"/>
  <c r="CB5" i="13" s="1"/>
  <c r="CH5" i="13" s="1"/>
  <c r="CX5" i="13" s="1"/>
  <c r="CB4" i="13"/>
  <c r="CH4" i="13" s="1"/>
  <c r="CN4" i="13" s="1"/>
  <c r="CT4" i="13" s="1"/>
  <c r="BJ4" i="13"/>
  <c r="BP4" i="13" s="1"/>
  <c r="BD4" i="13"/>
  <c r="AF4" i="13"/>
  <c r="AL4" i="13" s="1"/>
  <c r="AR4" i="13" s="1"/>
  <c r="N4" i="13"/>
  <c r="T4" i="13" s="1"/>
  <c r="H4" i="13"/>
  <c r="BY2" i="13"/>
  <c r="BA2" i="13"/>
  <c r="AC2" i="13"/>
  <c r="CU207" i="4"/>
  <c r="CT207" i="4"/>
  <c r="CN207" i="4"/>
  <c r="CL207" i="4"/>
  <c r="CK207" i="4"/>
  <c r="CJ207" i="4"/>
  <c r="CF207" i="4"/>
  <c r="CE207" i="4"/>
  <c r="CD207" i="4"/>
  <c r="BZ207" i="4"/>
  <c r="BY207" i="4"/>
  <c r="BX207" i="4"/>
  <c r="BP207" i="4"/>
  <c r="BQ207" i="4" s="1"/>
  <c r="BN207" i="4"/>
  <c r="BM207" i="4"/>
  <c r="BL207" i="4"/>
  <c r="BH207" i="4"/>
  <c r="BG207" i="4"/>
  <c r="BF207" i="4"/>
  <c r="BB207" i="4"/>
  <c r="BA207" i="4"/>
  <c r="AZ207" i="4"/>
  <c r="AR207" i="4"/>
  <c r="AP207" i="4"/>
  <c r="AO207" i="4"/>
  <c r="AN207" i="4"/>
  <c r="AJ207" i="4"/>
  <c r="AI207" i="4"/>
  <c r="AH207" i="4"/>
  <c r="AD207" i="4"/>
  <c r="AC207" i="4"/>
  <c r="AB207" i="4"/>
  <c r="T207" i="4"/>
  <c r="U207" i="4" s="1"/>
  <c r="R207" i="4"/>
  <c r="Q207" i="4"/>
  <c r="P207" i="4"/>
  <c r="L207" i="4"/>
  <c r="K207" i="4"/>
  <c r="J207" i="4"/>
  <c r="F207" i="4"/>
  <c r="E207" i="4"/>
  <c r="D207" i="4"/>
  <c r="CT206" i="4"/>
  <c r="CN206" i="4"/>
  <c r="CO206" i="4" s="1"/>
  <c r="CL206" i="4"/>
  <c r="CK206" i="4"/>
  <c r="CJ206" i="4"/>
  <c r="CF206" i="4"/>
  <c r="CE206" i="4"/>
  <c r="CD206" i="4"/>
  <c r="BZ206" i="4"/>
  <c r="BY206" i="4"/>
  <c r="BX206" i="4"/>
  <c r="BP206" i="4"/>
  <c r="BN206" i="4"/>
  <c r="BM206" i="4"/>
  <c r="BL206" i="4"/>
  <c r="BH206" i="4"/>
  <c r="BG206" i="4"/>
  <c r="BF206" i="4"/>
  <c r="BB206" i="4"/>
  <c r="BA206" i="4"/>
  <c r="AZ206" i="4"/>
  <c r="AR206" i="4"/>
  <c r="AS206" i="4" s="1"/>
  <c r="AP206" i="4"/>
  <c r="AO206" i="4"/>
  <c r="AN206" i="4"/>
  <c r="AJ206" i="4"/>
  <c r="AI206" i="4"/>
  <c r="AH206" i="4"/>
  <c r="AD206" i="4"/>
  <c r="AC206" i="4"/>
  <c r="AB206" i="4"/>
  <c r="T206" i="4"/>
  <c r="R206" i="4"/>
  <c r="Q206" i="4"/>
  <c r="P206" i="4"/>
  <c r="L206" i="4"/>
  <c r="K206" i="4"/>
  <c r="J206" i="4"/>
  <c r="F206" i="4"/>
  <c r="E206" i="4"/>
  <c r="D206" i="4"/>
  <c r="CT205" i="4"/>
  <c r="CU205" i="4" s="1"/>
  <c r="CN205" i="4"/>
  <c r="CL205" i="4"/>
  <c r="CK205" i="4"/>
  <c r="CJ205" i="4"/>
  <c r="CF205" i="4"/>
  <c r="CE205" i="4"/>
  <c r="CD205" i="4"/>
  <c r="BZ205" i="4"/>
  <c r="BY205" i="4"/>
  <c r="BX205" i="4"/>
  <c r="BP205" i="4"/>
  <c r="BQ205" i="4" s="1"/>
  <c r="BN205" i="4"/>
  <c r="BM205" i="4"/>
  <c r="BL205" i="4"/>
  <c r="BH205" i="4"/>
  <c r="BG205" i="4"/>
  <c r="BF205" i="4"/>
  <c r="BB205" i="4"/>
  <c r="BA205" i="4"/>
  <c r="AZ205" i="4"/>
  <c r="AR205" i="4"/>
  <c r="AP205" i="4"/>
  <c r="AO205" i="4"/>
  <c r="AN205" i="4"/>
  <c r="AJ205" i="4"/>
  <c r="AI205" i="4"/>
  <c r="AH205" i="4"/>
  <c r="AD205" i="4"/>
  <c r="AC205" i="4"/>
  <c r="AB205" i="4"/>
  <c r="T205" i="4"/>
  <c r="U205" i="4" s="1"/>
  <c r="R205" i="4"/>
  <c r="Q205" i="4"/>
  <c r="P205" i="4"/>
  <c r="L205" i="4"/>
  <c r="K205" i="4"/>
  <c r="J205" i="4"/>
  <c r="F205" i="4"/>
  <c r="E205" i="4"/>
  <c r="D205" i="4"/>
  <c r="CT204" i="4"/>
  <c r="CN204" i="4"/>
  <c r="CO204" i="4" s="1"/>
  <c r="CL204" i="4"/>
  <c r="CK204" i="4"/>
  <c r="CJ204" i="4"/>
  <c r="CF204" i="4"/>
  <c r="CE204" i="4"/>
  <c r="CD204" i="4"/>
  <c r="BZ204" i="4"/>
  <c r="BY204" i="4"/>
  <c r="BX204" i="4"/>
  <c r="BP204" i="4"/>
  <c r="BN204" i="4"/>
  <c r="BM204" i="4"/>
  <c r="BL204" i="4"/>
  <c r="BH204" i="4"/>
  <c r="BG204" i="4"/>
  <c r="BF204" i="4"/>
  <c r="BB204" i="4"/>
  <c r="BA204" i="4"/>
  <c r="AZ204" i="4"/>
  <c r="AR204" i="4"/>
  <c r="AS204" i="4" s="1"/>
  <c r="AP204" i="4"/>
  <c r="AO204" i="4"/>
  <c r="AN204" i="4"/>
  <c r="AJ204" i="4"/>
  <c r="AI204" i="4"/>
  <c r="AH204" i="4"/>
  <c r="AD204" i="4"/>
  <c r="AC204" i="4"/>
  <c r="AB204" i="4"/>
  <c r="T204" i="4"/>
  <c r="R204" i="4"/>
  <c r="Q204" i="4"/>
  <c r="P204" i="4"/>
  <c r="L204" i="4"/>
  <c r="K204" i="4"/>
  <c r="J204" i="4"/>
  <c r="F204" i="4"/>
  <c r="E204" i="4"/>
  <c r="D204" i="4"/>
  <c r="CU203" i="4"/>
  <c r="CT203" i="4"/>
  <c r="CN203" i="4"/>
  <c r="CL203" i="4"/>
  <c r="CK203" i="4"/>
  <c r="CJ203" i="4"/>
  <c r="CF203" i="4"/>
  <c r="CE203" i="4"/>
  <c r="CD203" i="4"/>
  <c r="BZ203" i="4"/>
  <c r="BY203" i="4"/>
  <c r="BX203" i="4"/>
  <c r="BP203" i="4"/>
  <c r="BQ203" i="4" s="1"/>
  <c r="BN203" i="4"/>
  <c r="BM203" i="4"/>
  <c r="BL203" i="4"/>
  <c r="BH203" i="4"/>
  <c r="BG203" i="4"/>
  <c r="BF203" i="4"/>
  <c r="BB203" i="4"/>
  <c r="BA203" i="4"/>
  <c r="AZ203" i="4"/>
  <c r="AR203" i="4"/>
  <c r="AP203" i="4"/>
  <c r="AO203" i="4"/>
  <c r="AN203" i="4"/>
  <c r="AJ203" i="4"/>
  <c r="AI203" i="4"/>
  <c r="AH203" i="4"/>
  <c r="AD203" i="4"/>
  <c r="AC203" i="4"/>
  <c r="AB203" i="4"/>
  <c r="T203" i="4"/>
  <c r="U203" i="4" s="1"/>
  <c r="R203" i="4"/>
  <c r="Q203" i="4"/>
  <c r="P203" i="4"/>
  <c r="L203" i="4"/>
  <c r="K203" i="4"/>
  <c r="J203" i="4"/>
  <c r="F203" i="4"/>
  <c r="E203" i="4"/>
  <c r="D203" i="4"/>
  <c r="CT202" i="4"/>
  <c r="CN202" i="4"/>
  <c r="CO202" i="4" s="1"/>
  <c r="CL202" i="4"/>
  <c r="CK202" i="4"/>
  <c r="CJ202" i="4"/>
  <c r="CF202" i="4"/>
  <c r="CE202" i="4"/>
  <c r="CD202" i="4"/>
  <c r="BZ202" i="4"/>
  <c r="BY202" i="4"/>
  <c r="BX202" i="4"/>
  <c r="BP202" i="4"/>
  <c r="BN202" i="4"/>
  <c r="BM202" i="4"/>
  <c r="BL202" i="4"/>
  <c r="BH202" i="4"/>
  <c r="BG202" i="4"/>
  <c r="BF202" i="4"/>
  <c r="BB202" i="4"/>
  <c r="BA202" i="4"/>
  <c r="AZ202" i="4"/>
  <c r="AR202" i="4"/>
  <c r="AS202" i="4" s="1"/>
  <c r="AP202" i="4"/>
  <c r="AO202" i="4"/>
  <c r="AN202" i="4"/>
  <c r="AJ202" i="4"/>
  <c r="AI202" i="4"/>
  <c r="AH202" i="4"/>
  <c r="AD202" i="4"/>
  <c r="AC202" i="4"/>
  <c r="AB202" i="4"/>
  <c r="T202" i="4"/>
  <c r="R202" i="4"/>
  <c r="Q202" i="4"/>
  <c r="P202" i="4"/>
  <c r="L202" i="4"/>
  <c r="K202" i="4"/>
  <c r="J202" i="4"/>
  <c r="F202" i="4"/>
  <c r="E202" i="4"/>
  <c r="D202" i="4"/>
  <c r="CT201" i="4"/>
  <c r="CU201" i="4" s="1"/>
  <c r="CN201" i="4"/>
  <c r="CL201" i="4"/>
  <c r="CK201" i="4"/>
  <c r="CJ201" i="4"/>
  <c r="CF201" i="4"/>
  <c r="CE201" i="4"/>
  <c r="CD201" i="4"/>
  <c r="BZ201" i="4"/>
  <c r="BY201" i="4"/>
  <c r="BX201" i="4"/>
  <c r="BP201" i="4"/>
  <c r="BQ201" i="4" s="1"/>
  <c r="BN201" i="4"/>
  <c r="BM201" i="4"/>
  <c r="BL201" i="4"/>
  <c r="BH201" i="4"/>
  <c r="BG201" i="4"/>
  <c r="BF201" i="4"/>
  <c r="BB201" i="4"/>
  <c r="BA201" i="4"/>
  <c r="AZ201" i="4"/>
  <c r="AR201" i="4"/>
  <c r="AP201" i="4"/>
  <c r="AO201" i="4"/>
  <c r="AN201" i="4"/>
  <c r="AJ201" i="4"/>
  <c r="AI201" i="4"/>
  <c r="AH201" i="4"/>
  <c r="AD201" i="4"/>
  <c r="AC201" i="4"/>
  <c r="AB201" i="4"/>
  <c r="T201" i="4"/>
  <c r="U201" i="4" s="1"/>
  <c r="R201" i="4"/>
  <c r="Q201" i="4"/>
  <c r="P201" i="4"/>
  <c r="L201" i="4"/>
  <c r="K201" i="4"/>
  <c r="J201" i="4"/>
  <c r="F201" i="4"/>
  <c r="E201" i="4"/>
  <c r="D201" i="4"/>
  <c r="CT200" i="4"/>
  <c r="CN200" i="4"/>
  <c r="CO200" i="4" s="1"/>
  <c r="CL200" i="4"/>
  <c r="CK200" i="4"/>
  <c r="CJ200" i="4"/>
  <c r="CF200" i="4"/>
  <c r="CE200" i="4"/>
  <c r="CD200" i="4"/>
  <c r="BZ200" i="4"/>
  <c r="BY200" i="4"/>
  <c r="BX200" i="4"/>
  <c r="BP200" i="4"/>
  <c r="BN200" i="4"/>
  <c r="BM200" i="4"/>
  <c r="BL200" i="4"/>
  <c r="BH200" i="4"/>
  <c r="BG200" i="4"/>
  <c r="BF200" i="4"/>
  <c r="BB200" i="4"/>
  <c r="BA200" i="4"/>
  <c r="AZ200" i="4"/>
  <c r="AR200" i="4"/>
  <c r="AS200" i="4" s="1"/>
  <c r="AP200" i="4"/>
  <c r="AO200" i="4"/>
  <c r="AN200" i="4"/>
  <c r="AJ200" i="4"/>
  <c r="AI200" i="4"/>
  <c r="AH200" i="4"/>
  <c r="AD200" i="4"/>
  <c r="AC200" i="4"/>
  <c r="AB200" i="4"/>
  <c r="T200" i="4"/>
  <c r="R200" i="4"/>
  <c r="Q200" i="4"/>
  <c r="P200" i="4"/>
  <c r="L200" i="4"/>
  <c r="K200" i="4"/>
  <c r="J200" i="4"/>
  <c r="F200" i="4"/>
  <c r="E200" i="4"/>
  <c r="D200" i="4"/>
  <c r="CU199" i="4"/>
  <c r="CT199" i="4"/>
  <c r="CN199" i="4"/>
  <c r="CL199" i="4"/>
  <c r="CK199" i="4"/>
  <c r="CJ199" i="4"/>
  <c r="CF199" i="4"/>
  <c r="CE199" i="4"/>
  <c r="CD199" i="4"/>
  <c r="BZ199" i="4"/>
  <c r="BY199" i="4"/>
  <c r="BX199" i="4"/>
  <c r="BP199" i="4"/>
  <c r="BQ199" i="4" s="1"/>
  <c r="BN199" i="4"/>
  <c r="BM199" i="4"/>
  <c r="BL199" i="4"/>
  <c r="BH199" i="4"/>
  <c r="BG199" i="4"/>
  <c r="BF199" i="4"/>
  <c r="BB199" i="4"/>
  <c r="BA199" i="4"/>
  <c r="AZ199" i="4"/>
  <c r="AR199" i="4"/>
  <c r="AP199" i="4"/>
  <c r="AO199" i="4"/>
  <c r="AN199" i="4"/>
  <c r="AJ199" i="4"/>
  <c r="AI199" i="4"/>
  <c r="AH199" i="4"/>
  <c r="AD199" i="4"/>
  <c r="AC199" i="4"/>
  <c r="AB199" i="4"/>
  <c r="T199" i="4"/>
  <c r="U199" i="4" s="1"/>
  <c r="R199" i="4"/>
  <c r="Q199" i="4"/>
  <c r="P199" i="4"/>
  <c r="L199" i="4"/>
  <c r="K199" i="4"/>
  <c r="J199" i="4"/>
  <c r="F199" i="4"/>
  <c r="E199" i="4"/>
  <c r="D199" i="4"/>
  <c r="CT198" i="4"/>
  <c r="CN198" i="4"/>
  <c r="CO198" i="4" s="1"/>
  <c r="CL198" i="4"/>
  <c r="CK198" i="4"/>
  <c r="CJ198" i="4"/>
  <c r="CF198" i="4"/>
  <c r="CE198" i="4"/>
  <c r="CD198" i="4"/>
  <c r="BZ198" i="4"/>
  <c r="BY198" i="4"/>
  <c r="BX198" i="4"/>
  <c r="BP198" i="4"/>
  <c r="BN198" i="4"/>
  <c r="BM198" i="4"/>
  <c r="BL198" i="4"/>
  <c r="BH198" i="4"/>
  <c r="BG198" i="4"/>
  <c r="BF198" i="4"/>
  <c r="BB198" i="4"/>
  <c r="BA198" i="4"/>
  <c r="AZ198" i="4"/>
  <c r="AR198" i="4"/>
  <c r="AS198" i="4" s="1"/>
  <c r="AP198" i="4"/>
  <c r="AO198" i="4"/>
  <c r="AN198" i="4"/>
  <c r="AJ198" i="4"/>
  <c r="AI198" i="4"/>
  <c r="AH198" i="4"/>
  <c r="AD198" i="4"/>
  <c r="AC198" i="4"/>
  <c r="AB198" i="4"/>
  <c r="T198" i="4"/>
  <c r="R198" i="4"/>
  <c r="Q198" i="4"/>
  <c r="P198" i="4"/>
  <c r="L198" i="4"/>
  <c r="K198" i="4"/>
  <c r="J198" i="4"/>
  <c r="F198" i="4"/>
  <c r="E198" i="4"/>
  <c r="D198" i="4"/>
  <c r="CT197" i="4"/>
  <c r="CU197" i="4" s="1"/>
  <c r="CN197" i="4"/>
  <c r="CL197" i="4"/>
  <c r="CK197" i="4"/>
  <c r="CJ197" i="4"/>
  <c r="CF197" i="4"/>
  <c r="CE197" i="4"/>
  <c r="CD197" i="4"/>
  <c r="BZ197" i="4"/>
  <c r="BY197" i="4"/>
  <c r="BX197" i="4"/>
  <c r="BP197" i="4"/>
  <c r="BQ197" i="4" s="1"/>
  <c r="BN197" i="4"/>
  <c r="BM197" i="4"/>
  <c r="BL197" i="4"/>
  <c r="BH197" i="4"/>
  <c r="BG197" i="4"/>
  <c r="BF197" i="4"/>
  <c r="BB197" i="4"/>
  <c r="BA197" i="4"/>
  <c r="AZ197" i="4"/>
  <c r="AR197" i="4"/>
  <c r="AP197" i="4"/>
  <c r="AO197" i="4"/>
  <c r="AN197" i="4"/>
  <c r="AJ197" i="4"/>
  <c r="AI197" i="4"/>
  <c r="AH197" i="4"/>
  <c r="AD197" i="4"/>
  <c r="AC197" i="4"/>
  <c r="AB197" i="4"/>
  <c r="T197" i="4"/>
  <c r="U197" i="4" s="1"/>
  <c r="R197" i="4"/>
  <c r="Q197" i="4"/>
  <c r="P197" i="4"/>
  <c r="L197" i="4"/>
  <c r="K197" i="4"/>
  <c r="J197" i="4"/>
  <c r="F197" i="4"/>
  <c r="E197" i="4"/>
  <c r="D197" i="4"/>
  <c r="CT196" i="4"/>
  <c r="CN196" i="4"/>
  <c r="CO196" i="4" s="1"/>
  <c r="CL196" i="4"/>
  <c r="CK196" i="4"/>
  <c r="CJ196" i="4"/>
  <c r="CF196" i="4"/>
  <c r="CE196" i="4"/>
  <c r="CD196" i="4"/>
  <c r="BZ196" i="4"/>
  <c r="BY196" i="4"/>
  <c r="BX196" i="4"/>
  <c r="BP196" i="4"/>
  <c r="BQ196" i="4" s="1"/>
  <c r="BN196" i="4"/>
  <c r="BM196" i="4"/>
  <c r="BL196" i="4"/>
  <c r="BH196" i="4"/>
  <c r="BG196" i="4"/>
  <c r="BF196" i="4"/>
  <c r="BB196" i="4"/>
  <c r="BA196" i="4"/>
  <c r="AZ196" i="4"/>
  <c r="AR196" i="4"/>
  <c r="AS196" i="4" s="1"/>
  <c r="AP196" i="4"/>
  <c r="AO196" i="4"/>
  <c r="AN196" i="4"/>
  <c r="AJ196" i="4"/>
  <c r="AI196" i="4"/>
  <c r="AH196" i="4"/>
  <c r="AD196" i="4"/>
  <c r="AC196" i="4"/>
  <c r="AB196" i="4"/>
  <c r="T196" i="4"/>
  <c r="U196" i="4" s="1"/>
  <c r="R196" i="4"/>
  <c r="Q196" i="4"/>
  <c r="P196" i="4"/>
  <c r="L196" i="4"/>
  <c r="K196" i="4"/>
  <c r="J196" i="4"/>
  <c r="F196" i="4"/>
  <c r="E196" i="4"/>
  <c r="D196" i="4"/>
  <c r="CU195" i="4"/>
  <c r="CT195" i="4"/>
  <c r="CN195" i="4"/>
  <c r="CO195" i="4" s="1"/>
  <c r="CL195" i="4"/>
  <c r="CK195" i="4"/>
  <c r="CJ195" i="4"/>
  <c r="CF195" i="4"/>
  <c r="CE195" i="4"/>
  <c r="CD195" i="4"/>
  <c r="BZ195" i="4"/>
  <c r="BY195" i="4"/>
  <c r="BX195" i="4"/>
  <c r="BP195" i="4"/>
  <c r="BQ195" i="4" s="1"/>
  <c r="BN195" i="4"/>
  <c r="BM195" i="4"/>
  <c r="BL195" i="4"/>
  <c r="BH195" i="4"/>
  <c r="BG195" i="4"/>
  <c r="BF195" i="4"/>
  <c r="BB195" i="4"/>
  <c r="BA195" i="4"/>
  <c r="AZ195" i="4"/>
  <c r="AR195" i="4"/>
  <c r="AS195" i="4" s="1"/>
  <c r="AP195" i="4"/>
  <c r="AO195" i="4"/>
  <c r="AN195" i="4"/>
  <c r="AJ195" i="4"/>
  <c r="AI195" i="4"/>
  <c r="AH195" i="4"/>
  <c r="AD195" i="4"/>
  <c r="AC195" i="4"/>
  <c r="AB195" i="4"/>
  <c r="T195" i="4"/>
  <c r="U195" i="4" s="1"/>
  <c r="R195" i="4"/>
  <c r="Q195" i="4"/>
  <c r="P195" i="4"/>
  <c r="L195" i="4"/>
  <c r="K195" i="4"/>
  <c r="J195" i="4"/>
  <c r="F195" i="4"/>
  <c r="E195" i="4"/>
  <c r="D195" i="4"/>
  <c r="CU194" i="4"/>
  <c r="CT194" i="4"/>
  <c r="CN194" i="4"/>
  <c r="CO194" i="4" s="1"/>
  <c r="CL194" i="4"/>
  <c r="CK194" i="4"/>
  <c r="CJ194" i="4"/>
  <c r="CF194" i="4"/>
  <c r="CE194" i="4"/>
  <c r="CD194" i="4"/>
  <c r="BZ194" i="4"/>
  <c r="BY194" i="4"/>
  <c r="BX194" i="4"/>
  <c r="BP194" i="4"/>
  <c r="BQ194" i="4" s="1"/>
  <c r="BN194" i="4"/>
  <c r="BM194" i="4"/>
  <c r="BL194" i="4"/>
  <c r="BH194" i="4"/>
  <c r="BG194" i="4"/>
  <c r="BF194" i="4"/>
  <c r="BB194" i="4"/>
  <c r="BA194" i="4"/>
  <c r="AZ194" i="4"/>
  <c r="AR194" i="4"/>
  <c r="AS194" i="4" s="1"/>
  <c r="AP194" i="4"/>
  <c r="AO194" i="4"/>
  <c r="AN194" i="4"/>
  <c r="AJ194" i="4"/>
  <c r="AI194" i="4"/>
  <c r="AH194" i="4"/>
  <c r="AD194" i="4"/>
  <c r="AC194" i="4"/>
  <c r="AB194" i="4"/>
  <c r="T194" i="4"/>
  <c r="U194" i="4" s="1"/>
  <c r="R194" i="4"/>
  <c r="Q194" i="4"/>
  <c r="P194" i="4"/>
  <c r="L194" i="4"/>
  <c r="K194" i="4"/>
  <c r="J194" i="4"/>
  <c r="F194" i="4"/>
  <c r="E194" i="4"/>
  <c r="D194" i="4"/>
  <c r="CU193" i="4"/>
  <c r="CT193" i="4"/>
  <c r="CN193" i="4"/>
  <c r="CO193" i="4" s="1"/>
  <c r="CL193" i="4"/>
  <c r="CK193" i="4"/>
  <c r="CJ193" i="4"/>
  <c r="CF193" i="4"/>
  <c r="CE193" i="4"/>
  <c r="CD193" i="4"/>
  <c r="BZ193" i="4"/>
  <c r="BY193" i="4"/>
  <c r="BX193" i="4"/>
  <c r="BP193" i="4"/>
  <c r="BQ193" i="4" s="1"/>
  <c r="BN193" i="4"/>
  <c r="BM193" i="4"/>
  <c r="BL193" i="4"/>
  <c r="BH193" i="4"/>
  <c r="BG193" i="4"/>
  <c r="BF193" i="4"/>
  <c r="BB193" i="4"/>
  <c r="BA193" i="4"/>
  <c r="AZ193" i="4"/>
  <c r="AR193" i="4"/>
  <c r="AS193" i="4" s="1"/>
  <c r="AP193" i="4"/>
  <c r="AO193" i="4"/>
  <c r="AN193" i="4"/>
  <c r="AJ193" i="4"/>
  <c r="AI193" i="4"/>
  <c r="AH193" i="4"/>
  <c r="AD193" i="4"/>
  <c r="AC193" i="4"/>
  <c r="AB193" i="4"/>
  <c r="T193" i="4"/>
  <c r="U193" i="4" s="1"/>
  <c r="R193" i="4"/>
  <c r="Q193" i="4"/>
  <c r="P193" i="4"/>
  <c r="L193" i="4"/>
  <c r="K193" i="4"/>
  <c r="J193" i="4"/>
  <c r="F193" i="4"/>
  <c r="E193" i="4"/>
  <c r="D193" i="4"/>
  <c r="CU192" i="4"/>
  <c r="CT192" i="4"/>
  <c r="CN192" i="4"/>
  <c r="CO192" i="4" s="1"/>
  <c r="CL192" i="4"/>
  <c r="CK192" i="4"/>
  <c r="CJ192" i="4"/>
  <c r="CF192" i="4"/>
  <c r="CE192" i="4"/>
  <c r="CD192" i="4"/>
  <c r="BZ192" i="4"/>
  <c r="BY192" i="4"/>
  <c r="BX192" i="4"/>
  <c r="BP192" i="4"/>
  <c r="BQ192" i="4" s="1"/>
  <c r="BN192" i="4"/>
  <c r="BM192" i="4"/>
  <c r="BL192" i="4"/>
  <c r="BH192" i="4"/>
  <c r="BG192" i="4"/>
  <c r="BF192" i="4"/>
  <c r="BB192" i="4"/>
  <c r="BA192" i="4"/>
  <c r="AZ192" i="4"/>
  <c r="AR192" i="4"/>
  <c r="AS192" i="4" s="1"/>
  <c r="AP192" i="4"/>
  <c r="AO192" i="4"/>
  <c r="AN192" i="4"/>
  <c r="AJ192" i="4"/>
  <c r="AI192" i="4"/>
  <c r="AH192" i="4"/>
  <c r="AD192" i="4"/>
  <c r="AC192" i="4"/>
  <c r="AB192" i="4"/>
  <c r="T192" i="4"/>
  <c r="U192" i="4" s="1"/>
  <c r="R192" i="4"/>
  <c r="Q192" i="4"/>
  <c r="P192" i="4"/>
  <c r="L192" i="4"/>
  <c r="K192" i="4"/>
  <c r="J192" i="4"/>
  <c r="F192" i="4"/>
  <c r="E192" i="4"/>
  <c r="D192" i="4"/>
  <c r="CU191" i="4"/>
  <c r="CT191" i="4"/>
  <c r="CN191" i="4"/>
  <c r="CO191" i="4" s="1"/>
  <c r="CL191" i="4"/>
  <c r="CK191" i="4"/>
  <c r="CJ191" i="4"/>
  <c r="CF191" i="4"/>
  <c r="CE191" i="4"/>
  <c r="CD191" i="4"/>
  <c r="BZ191" i="4"/>
  <c r="BY191" i="4"/>
  <c r="BX191" i="4"/>
  <c r="BP191" i="4"/>
  <c r="BQ191" i="4" s="1"/>
  <c r="BN191" i="4"/>
  <c r="BM191" i="4"/>
  <c r="BL191" i="4"/>
  <c r="BH191" i="4"/>
  <c r="BG191" i="4"/>
  <c r="BF191" i="4"/>
  <c r="BB191" i="4"/>
  <c r="BA191" i="4"/>
  <c r="AZ191" i="4"/>
  <c r="AR191" i="4"/>
  <c r="AS191" i="4" s="1"/>
  <c r="AP191" i="4"/>
  <c r="AO191" i="4"/>
  <c r="AN191" i="4"/>
  <c r="AJ191" i="4"/>
  <c r="AI191" i="4"/>
  <c r="AH191" i="4"/>
  <c r="AD191" i="4"/>
  <c r="AC191" i="4"/>
  <c r="AB191" i="4"/>
  <c r="T191" i="4"/>
  <c r="U191" i="4" s="1"/>
  <c r="R191" i="4"/>
  <c r="Q191" i="4"/>
  <c r="P191" i="4"/>
  <c r="L191" i="4"/>
  <c r="K191" i="4"/>
  <c r="J191" i="4"/>
  <c r="F191" i="4"/>
  <c r="E191" i="4"/>
  <c r="D191" i="4"/>
  <c r="CU190" i="4"/>
  <c r="CT190" i="4"/>
  <c r="CN190" i="4"/>
  <c r="CO190" i="4" s="1"/>
  <c r="CL190" i="4"/>
  <c r="CK190" i="4"/>
  <c r="CJ190" i="4"/>
  <c r="CF190" i="4"/>
  <c r="CE190" i="4"/>
  <c r="CD190" i="4"/>
  <c r="BZ190" i="4"/>
  <c r="BY190" i="4"/>
  <c r="BX190" i="4"/>
  <c r="BP190" i="4"/>
  <c r="BQ190" i="4" s="1"/>
  <c r="BN190" i="4"/>
  <c r="BM190" i="4"/>
  <c r="BL190" i="4"/>
  <c r="BH190" i="4"/>
  <c r="BG190" i="4"/>
  <c r="BF190" i="4"/>
  <c r="BB190" i="4"/>
  <c r="BA190" i="4"/>
  <c r="AZ190" i="4"/>
  <c r="AR190" i="4"/>
  <c r="AS190" i="4" s="1"/>
  <c r="AP190" i="4"/>
  <c r="AO190" i="4"/>
  <c r="AN190" i="4"/>
  <c r="AJ190" i="4"/>
  <c r="AI190" i="4"/>
  <c r="AH190" i="4"/>
  <c r="AD190" i="4"/>
  <c r="AC190" i="4"/>
  <c r="AB190" i="4"/>
  <c r="U190" i="4"/>
  <c r="T190" i="4"/>
  <c r="R190" i="4"/>
  <c r="Q190" i="4"/>
  <c r="P190" i="4"/>
  <c r="L190" i="4"/>
  <c r="K190" i="4"/>
  <c r="J190" i="4"/>
  <c r="F190" i="4"/>
  <c r="E190" i="4"/>
  <c r="D190" i="4"/>
  <c r="CT189" i="4"/>
  <c r="CU189" i="4" s="1"/>
  <c r="CN189" i="4"/>
  <c r="CO189" i="4" s="1"/>
  <c r="CL189" i="4"/>
  <c r="CK189" i="4"/>
  <c r="CJ189" i="4"/>
  <c r="CF189" i="4"/>
  <c r="CE189" i="4"/>
  <c r="CD189" i="4"/>
  <c r="BZ189" i="4"/>
  <c r="BY189" i="4"/>
  <c r="BX189" i="4"/>
  <c r="BP189" i="4"/>
  <c r="BQ189" i="4" s="1"/>
  <c r="BN189" i="4"/>
  <c r="BM189" i="4"/>
  <c r="BL189" i="4"/>
  <c r="BH189" i="4"/>
  <c r="BG189" i="4"/>
  <c r="BF189" i="4"/>
  <c r="BB189" i="4"/>
  <c r="BA189" i="4"/>
  <c r="AZ189" i="4"/>
  <c r="AR189" i="4"/>
  <c r="AS189" i="4" s="1"/>
  <c r="AP189" i="4"/>
  <c r="AO189" i="4"/>
  <c r="AN189" i="4"/>
  <c r="AJ189" i="4"/>
  <c r="AI189" i="4"/>
  <c r="AH189" i="4"/>
  <c r="AD189" i="4"/>
  <c r="AC189" i="4"/>
  <c r="AB189" i="4"/>
  <c r="T189" i="4"/>
  <c r="U189" i="4" s="1"/>
  <c r="R189" i="4"/>
  <c r="Q189" i="4"/>
  <c r="P189" i="4"/>
  <c r="L189" i="4"/>
  <c r="K189" i="4"/>
  <c r="J189" i="4"/>
  <c r="F189" i="4"/>
  <c r="E189" i="4"/>
  <c r="D189" i="4"/>
  <c r="CT188" i="4"/>
  <c r="CU188" i="4" s="1"/>
  <c r="CN188" i="4"/>
  <c r="CO188" i="4" s="1"/>
  <c r="CL188" i="4"/>
  <c r="CK188" i="4"/>
  <c r="CJ188" i="4"/>
  <c r="CF188" i="4"/>
  <c r="CE188" i="4"/>
  <c r="CD188" i="4"/>
  <c r="BZ188" i="4"/>
  <c r="BY188" i="4"/>
  <c r="BX188" i="4"/>
  <c r="BP188" i="4"/>
  <c r="BQ188" i="4" s="1"/>
  <c r="BN188" i="4"/>
  <c r="BM188" i="4"/>
  <c r="BL188" i="4"/>
  <c r="BH188" i="4"/>
  <c r="BG188" i="4"/>
  <c r="BF188" i="4"/>
  <c r="BB188" i="4"/>
  <c r="BA188" i="4"/>
  <c r="AZ188" i="4"/>
  <c r="AR188" i="4"/>
  <c r="AS188" i="4" s="1"/>
  <c r="AP188" i="4"/>
  <c r="AO188" i="4"/>
  <c r="AN188" i="4"/>
  <c r="AJ188" i="4"/>
  <c r="AI188" i="4"/>
  <c r="AH188" i="4"/>
  <c r="AD188" i="4"/>
  <c r="AC188" i="4"/>
  <c r="AB188" i="4"/>
  <c r="T188" i="4"/>
  <c r="U188" i="4" s="1"/>
  <c r="R188" i="4"/>
  <c r="Q188" i="4"/>
  <c r="P188" i="4"/>
  <c r="L188" i="4"/>
  <c r="K188" i="4"/>
  <c r="J188" i="4"/>
  <c r="F188" i="4"/>
  <c r="E188" i="4"/>
  <c r="D188" i="4"/>
  <c r="CT187" i="4"/>
  <c r="CU187" i="4" s="1"/>
  <c r="CN187" i="4"/>
  <c r="CO187" i="4" s="1"/>
  <c r="CL187" i="4"/>
  <c r="CK187" i="4"/>
  <c r="CJ187" i="4"/>
  <c r="CF187" i="4"/>
  <c r="CE187" i="4"/>
  <c r="CD187" i="4"/>
  <c r="BZ187" i="4"/>
  <c r="BY187" i="4"/>
  <c r="BX187" i="4"/>
  <c r="BP187" i="4"/>
  <c r="BQ187" i="4" s="1"/>
  <c r="BN187" i="4"/>
  <c r="BM187" i="4"/>
  <c r="BL187" i="4"/>
  <c r="BH187" i="4"/>
  <c r="BG187" i="4"/>
  <c r="BF187" i="4"/>
  <c r="BB187" i="4"/>
  <c r="BA187" i="4"/>
  <c r="AZ187" i="4"/>
  <c r="AR187" i="4"/>
  <c r="AS187" i="4" s="1"/>
  <c r="AP187" i="4"/>
  <c r="AO187" i="4"/>
  <c r="AN187" i="4"/>
  <c r="AJ187" i="4"/>
  <c r="AI187" i="4"/>
  <c r="AH187" i="4"/>
  <c r="AD187" i="4"/>
  <c r="AC187" i="4"/>
  <c r="AB187" i="4"/>
  <c r="T187" i="4"/>
  <c r="U187" i="4" s="1"/>
  <c r="R187" i="4"/>
  <c r="Q187" i="4"/>
  <c r="P187" i="4"/>
  <c r="L187" i="4"/>
  <c r="K187" i="4"/>
  <c r="J187" i="4"/>
  <c r="F187" i="4"/>
  <c r="E187" i="4"/>
  <c r="D187" i="4"/>
  <c r="CT186" i="4"/>
  <c r="CU186" i="4" s="1"/>
  <c r="CN186" i="4"/>
  <c r="CO186" i="4" s="1"/>
  <c r="CL186" i="4"/>
  <c r="CK186" i="4"/>
  <c r="CJ186" i="4"/>
  <c r="CF186" i="4"/>
  <c r="CE186" i="4"/>
  <c r="CD186" i="4"/>
  <c r="BZ186" i="4"/>
  <c r="BY186" i="4"/>
  <c r="BX186" i="4"/>
  <c r="BP186" i="4"/>
  <c r="BQ186" i="4" s="1"/>
  <c r="BN186" i="4"/>
  <c r="BM186" i="4"/>
  <c r="BL186" i="4"/>
  <c r="BH186" i="4"/>
  <c r="BG186" i="4"/>
  <c r="BF186" i="4"/>
  <c r="BB186" i="4"/>
  <c r="BA186" i="4"/>
  <c r="AZ186" i="4"/>
  <c r="AR186" i="4"/>
  <c r="AS186" i="4" s="1"/>
  <c r="AP186" i="4"/>
  <c r="AO186" i="4"/>
  <c r="AN186" i="4"/>
  <c r="AJ186" i="4"/>
  <c r="AI186" i="4"/>
  <c r="AH186" i="4"/>
  <c r="AD186" i="4"/>
  <c r="AC186" i="4"/>
  <c r="AB186" i="4"/>
  <c r="T186" i="4"/>
  <c r="U186" i="4" s="1"/>
  <c r="R186" i="4"/>
  <c r="Q186" i="4"/>
  <c r="P186" i="4"/>
  <c r="L186" i="4"/>
  <c r="K186" i="4"/>
  <c r="J186" i="4"/>
  <c r="F186" i="4"/>
  <c r="E186" i="4"/>
  <c r="D186" i="4"/>
  <c r="CT185" i="4"/>
  <c r="CU185" i="4" s="1"/>
  <c r="CN185" i="4"/>
  <c r="CO185" i="4" s="1"/>
  <c r="CL185" i="4"/>
  <c r="CK185" i="4"/>
  <c r="CJ185" i="4"/>
  <c r="CF185" i="4"/>
  <c r="CE185" i="4"/>
  <c r="CD185" i="4"/>
  <c r="BZ185" i="4"/>
  <c r="BY185" i="4"/>
  <c r="BX185" i="4"/>
  <c r="BP185" i="4"/>
  <c r="BQ185" i="4" s="1"/>
  <c r="BN185" i="4"/>
  <c r="BM185" i="4"/>
  <c r="BL185" i="4"/>
  <c r="BH185" i="4"/>
  <c r="BG185" i="4"/>
  <c r="BF185" i="4"/>
  <c r="BB185" i="4"/>
  <c r="BA185" i="4"/>
  <c r="AZ185" i="4"/>
  <c r="AR185" i="4"/>
  <c r="AS185" i="4" s="1"/>
  <c r="AP185" i="4"/>
  <c r="AO185" i="4"/>
  <c r="AN185" i="4"/>
  <c r="AJ185" i="4"/>
  <c r="AI185" i="4"/>
  <c r="AH185" i="4"/>
  <c r="AD185" i="4"/>
  <c r="AC185" i="4"/>
  <c r="AB185" i="4"/>
  <c r="T185" i="4"/>
  <c r="U185" i="4" s="1"/>
  <c r="R185" i="4"/>
  <c r="Q185" i="4"/>
  <c r="P185" i="4"/>
  <c r="L185" i="4"/>
  <c r="K185" i="4"/>
  <c r="J185" i="4"/>
  <c r="F185" i="4"/>
  <c r="E185" i="4"/>
  <c r="D185" i="4"/>
  <c r="CT184" i="4"/>
  <c r="CU184" i="4" s="1"/>
  <c r="CN184" i="4"/>
  <c r="CO184" i="4" s="1"/>
  <c r="CL184" i="4"/>
  <c r="CK184" i="4"/>
  <c r="CJ184" i="4"/>
  <c r="CF184" i="4"/>
  <c r="CE184" i="4"/>
  <c r="CD184" i="4"/>
  <c r="BZ184" i="4"/>
  <c r="BY184" i="4"/>
  <c r="BX184" i="4"/>
  <c r="BP184" i="4"/>
  <c r="BQ184" i="4" s="1"/>
  <c r="BN184" i="4"/>
  <c r="BM184" i="4"/>
  <c r="BL184" i="4"/>
  <c r="BH184" i="4"/>
  <c r="BG184" i="4"/>
  <c r="BF184" i="4"/>
  <c r="BB184" i="4"/>
  <c r="BA184" i="4"/>
  <c r="AZ184" i="4"/>
  <c r="AR184" i="4"/>
  <c r="AS184" i="4" s="1"/>
  <c r="AP184" i="4"/>
  <c r="AO184" i="4"/>
  <c r="AN184" i="4"/>
  <c r="AJ184" i="4"/>
  <c r="AI184" i="4"/>
  <c r="AH184" i="4"/>
  <c r="AD184" i="4"/>
  <c r="AC184" i="4"/>
  <c r="AB184" i="4"/>
  <c r="T184" i="4"/>
  <c r="U184" i="4" s="1"/>
  <c r="R184" i="4"/>
  <c r="Q184" i="4"/>
  <c r="P184" i="4"/>
  <c r="L184" i="4"/>
  <c r="K184" i="4"/>
  <c r="J184" i="4"/>
  <c r="F184" i="4"/>
  <c r="E184" i="4"/>
  <c r="D184" i="4"/>
  <c r="CT183" i="4"/>
  <c r="CU183" i="4" s="1"/>
  <c r="CN183" i="4"/>
  <c r="CO183" i="4" s="1"/>
  <c r="CL183" i="4"/>
  <c r="CK183" i="4"/>
  <c r="CJ183" i="4"/>
  <c r="CF183" i="4"/>
  <c r="CE183" i="4"/>
  <c r="CD183" i="4"/>
  <c r="BZ183" i="4"/>
  <c r="BY183" i="4"/>
  <c r="BX183" i="4"/>
  <c r="BP183" i="4"/>
  <c r="BQ183" i="4" s="1"/>
  <c r="BN183" i="4"/>
  <c r="BM183" i="4"/>
  <c r="BL183" i="4"/>
  <c r="BH183" i="4"/>
  <c r="BG183" i="4"/>
  <c r="BF183" i="4"/>
  <c r="BB183" i="4"/>
  <c r="BA183" i="4"/>
  <c r="AZ183" i="4"/>
  <c r="AR183" i="4"/>
  <c r="AS183" i="4" s="1"/>
  <c r="AP183" i="4"/>
  <c r="AO183" i="4"/>
  <c r="AN183" i="4"/>
  <c r="AJ183" i="4"/>
  <c r="AI183" i="4"/>
  <c r="AH183" i="4"/>
  <c r="AD183" i="4"/>
  <c r="AC183" i="4"/>
  <c r="AB183" i="4"/>
  <c r="T183" i="4"/>
  <c r="U183" i="4" s="1"/>
  <c r="R183" i="4"/>
  <c r="Q183" i="4"/>
  <c r="P183" i="4"/>
  <c r="L183" i="4"/>
  <c r="K183" i="4"/>
  <c r="J183" i="4"/>
  <c r="F183" i="4"/>
  <c r="E183" i="4"/>
  <c r="D183" i="4"/>
  <c r="CT182" i="4"/>
  <c r="CU182" i="4" s="1"/>
  <c r="CN182" i="4"/>
  <c r="CO182" i="4" s="1"/>
  <c r="CL182" i="4"/>
  <c r="CK182" i="4"/>
  <c r="CJ182" i="4"/>
  <c r="CF182" i="4"/>
  <c r="CE182" i="4"/>
  <c r="CD182" i="4"/>
  <c r="BZ182" i="4"/>
  <c r="BY182" i="4"/>
  <c r="BX182" i="4"/>
  <c r="BP182" i="4"/>
  <c r="BQ182" i="4" s="1"/>
  <c r="BN182" i="4"/>
  <c r="BM182" i="4"/>
  <c r="BL182" i="4"/>
  <c r="BH182" i="4"/>
  <c r="BG182" i="4"/>
  <c r="BF182" i="4"/>
  <c r="BB182" i="4"/>
  <c r="BA182" i="4"/>
  <c r="AZ182" i="4"/>
  <c r="AR182" i="4"/>
  <c r="AS182" i="4" s="1"/>
  <c r="AP182" i="4"/>
  <c r="AO182" i="4"/>
  <c r="AN182" i="4"/>
  <c r="AJ182" i="4"/>
  <c r="AI182" i="4"/>
  <c r="AH182" i="4"/>
  <c r="AD182" i="4"/>
  <c r="AC182" i="4"/>
  <c r="AB182" i="4"/>
  <c r="T182" i="4"/>
  <c r="U182" i="4" s="1"/>
  <c r="R182" i="4"/>
  <c r="Q182" i="4"/>
  <c r="P182" i="4"/>
  <c r="L182" i="4"/>
  <c r="K182" i="4"/>
  <c r="J182" i="4"/>
  <c r="F182" i="4"/>
  <c r="E182" i="4"/>
  <c r="D182" i="4"/>
  <c r="CT181" i="4"/>
  <c r="CU181" i="4" s="1"/>
  <c r="CN181" i="4"/>
  <c r="CO181" i="4" s="1"/>
  <c r="CL181" i="4"/>
  <c r="CK181" i="4"/>
  <c r="CJ181" i="4"/>
  <c r="CF181" i="4"/>
  <c r="CE181" i="4"/>
  <c r="CD181" i="4"/>
  <c r="BZ181" i="4"/>
  <c r="BY181" i="4"/>
  <c r="BX181" i="4"/>
  <c r="BP181" i="4"/>
  <c r="BQ181" i="4" s="1"/>
  <c r="BN181" i="4"/>
  <c r="BM181" i="4"/>
  <c r="BL181" i="4"/>
  <c r="BH181" i="4"/>
  <c r="BG181" i="4"/>
  <c r="BF181" i="4"/>
  <c r="BB181" i="4"/>
  <c r="BA181" i="4"/>
  <c r="AZ181" i="4"/>
  <c r="AR181" i="4"/>
  <c r="AS181" i="4" s="1"/>
  <c r="AP181" i="4"/>
  <c r="AO181" i="4"/>
  <c r="AN181" i="4"/>
  <c r="AJ181" i="4"/>
  <c r="AI181" i="4"/>
  <c r="AH181" i="4"/>
  <c r="AD181" i="4"/>
  <c r="AC181" i="4"/>
  <c r="AB181" i="4"/>
  <c r="T181" i="4"/>
  <c r="U181" i="4" s="1"/>
  <c r="R181" i="4"/>
  <c r="Q181" i="4"/>
  <c r="P181" i="4"/>
  <c r="L181" i="4"/>
  <c r="K181" i="4"/>
  <c r="J181" i="4"/>
  <c r="F181" i="4"/>
  <c r="E181" i="4"/>
  <c r="D181" i="4"/>
  <c r="CT180" i="4"/>
  <c r="CU180" i="4" s="1"/>
  <c r="CN180" i="4"/>
  <c r="CO180" i="4" s="1"/>
  <c r="CL180" i="4"/>
  <c r="CK180" i="4"/>
  <c r="CJ180" i="4"/>
  <c r="CF180" i="4"/>
  <c r="CE180" i="4"/>
  <c r="CD180" i="4"/>
  <c r="BZ180" i="4"/>
  <c r="BY180" i="4"/>
  <c r="BX180" i="4"/>
  <c r="BP180" i="4"/>
  <c r="BQ180" i="4" s="1"/>
  <c r="BN180" i="4"/>
  <c r="BM180" i="4"/>
  <c r="BL180" i="4"/>
  <c r="BH180" i="4"/>
  <c r="BG180" i="4"/>
  <c r="BF180" i="4"/>
  <c r="BB180" i="4"/>
  <c r="BA180" i="4"/>
  <c r="AZ180" i="4"/>
  <c r="AR180" i="4"/>
  <c r="AS180" i="4" s="1"/>
  <c r="AP180" i="4"/>
  <c r="AO180" i="4"/>
  <c r="AN180" i="4"/>
  <c r="AJ180" i="4"/>
  <c r="AI180" i="4"/>
  <c r="AH180" i="4"/>
  <c r="AD180" i="4"/>
  <c r="AC180" i="4"/>
  <c r="AB180" i="4"/>
  <c r="T180" i="4"/>
  <c r="U180" i="4" s="1"/>
  <c r="R180" i="4"/>
  <c r="Q180" i="4"/>
  <c r="P180" i="4"/>
  <c r="L180" i="4"/>
  <c r="K180" i="4"/>
  <c r="J180" i="4"/>
  <c r="F180" i="4"/>
  <c r="E180" i="4"/>
  <c r="D180" i="4"/>
  <c r="CT179" i="4"/>
  <c r="CU179" i="4" s="1"/>
  <c r="CN179" i="4"/>
  <c r="CO179" i="4" s="1"/>
  <c r="CL179" i="4"/>
  <c r="CK179" i="4"/>
  <c r="CJ179" i="4"/>
  <c r="CF179" i="4"/>
  <c r="CE179" i="4"/>
  <c r="CD179" i="4"/>
  <c r="BZ179" i="4"/>
  <c r="BY179" i="4"/>
  <c r="BX179" i="4"/>
  <c r="BP179" i="4"/>
  <c r="BQ179" i="4" s="1"/>
  <c r="BN179" i="4"/>
  <c r="BM179" i="4"/>
  <c r="BL179" i="4"/>
  <c r="BH179" i="4"/>
  <c r="BG179" i="4"/>
  <c r="BF179" i="4"/>
  <c r="BB179" i="4"/>
  <c r="BA179" i="4"/>
  <c r="AZ179" i="4"/>
  <c r="AR179" i="4"/>
  <c r="AS179" i="4" s="1"/>
  <c r="AP179" i="4"/>
  <c r="AO179" i="4"/>
  <c r="AN179" i="4"/>
  <c r="AJ179" i="4"/>
  <c r="AI179" i="4"/>
  <c r="AH179" i="4"/>
  <c r="AD179" i="4"/>
  <c r="AC179" i="4"/>
  <c r="AB179" i="4"/>
  <c r="T179" i="4"/>
  <c r="U179" i="4" s="1"/>
  <c r="R179" i="4"/>
  <c r="Q179" i="4"/>
  <c r="P179" i="4"/>
  <c r="L179" i="4"/>
  <c r="K179" i="4"/>
  <c r="J179" i="4"/>
  <c r="F179" i="4"/>
  <c r="E179" i="4"/>
  <c r="D179" i="4"/>
  <c r="CT178" i="4"/>
  <c r="CU178" i="4" s="1"/>
  <c r="CN178" i="4"/>
  <c r="CO178" i="4" s="1"/>
  <c r="CL178" i="4"/>
  <c r="CK178" i="4"/>
  <c r="CJ178" i="4"/>
  <c r="CF178" i="4"/>
  <c r="CE178" i="4"/>
  <c r="CD178" i="4"/>
  <c r="BZ178" i="4"/>
  <c r="BY178" i="4"/>
  <c r="BX178" i="4"/>
  <c r="BP178" i="4"/>
  <c r="BQ178" i="4" s="1"/>
  <c r="BN178" i="4"/>
  <c r="BM178" i="4"/>
  <c r="BL178" i="4"/>
  <c r="BH178" i="4"/>
  <c r="BG178" i="4"/>
  <c r="BF178" i="4"/>
  <c r="BB178" i="4"/>
  <c r="BA178" i="4"/>
  <c r="AZ178" i="4"/>
  <c r="AR178" i="4"/>
  <c r="AS178" i="4" s="1"/>
  <c r="AP178" i="4"/>
  <c r="AO178" i="4"/>
  <c r="AN178" i="4"/>
  <c r="AJ178" i="4"/>
  <c r="AI178" i="4"/>
  <c r="AH178" i="4"/>
  <c r="AD178" i="4"/>
  <c r="AC178" i="4"/>
  <c r="AB178" i="4"/>
  <c r="T178" i="4"/>
  <c r="U178" i="4" s="1"/>
  <c r="R178" i="4"/>
  <c r="Q178" i="4"/>
  <c r="P178" i="4"/>
  <c r="L178" i="4"/>
  <c r="K178" i="4"/>
  <c r="J178" i="4"/>
  <c r="F178" i="4"/>
  <c r="E178" i="4"/>
  <c r="D178" i="4"/>
  <c r="CT177" i="4"/>
  <c r="CU177" i="4" s="1"/>
  <c r="CN177" i="4"/>
  <c r="CO177" i="4" s="1"/>
  <c r="CL177" i="4"/>
  <c r="CK177" i="4"/>
  <c r="CJ177" i="4"/>
  <c r="CF177" i="4"/>
  <c r="CE177" i="4"/>
  <c r="CD177" i="4"/>
  <c r="BZ177" i="4"/>
  <c r="BY177" i="4"/>
  <c r="BX177" i="4"/>
  <c r="BP177" i="4"/>
  <c r="BQ177" i="4" s="1"/>
  <c r="BN177" i="4"/>
  <c r="BM177" i="4"/>
  <c r="BL177" i="4"/>
  <c r="BH177" i="4"/>
  <c r="BG177" i="4"/>
  <c r="BF177" i="4"/>
  <c r="BB177" i="4"/>
  <c r="BA177" i="4"/>
  <c r="AZ177" i="4"/>
  <c r="AR177" i="4"/>
  <c r="AS177" i="4" s="1"/>
  <c r="AP177" i="4"/>
  <c r="AO177" i="4"/>
  <c r="AN177" i="4"/>
  <c r="AJ177" i="4"/>
  <c r="AI177" i="4"/>
  <c r="AH177" i="4"/>
  <c r="AD177" i="4"/>
  <c r="AC177" i="4"/>
  <c r="AB177" i="4"/>
  <c r="T177" i="4"/>
  <c r="U177" i="4" s="1"/>
  <c r="R177" i="4"/>
  <c r="Q177" i="4"/>
  <c r="P177" i="4"/>
  <c r="L177" i="4"/>
  <c r="K177" i="4"/>
  <c r="J177" i="4"/>
  <c r="F177" i="4"/>
  <c r="E177" i="4"/>
  <c r="D177" i="4"/>
  <c r="CT176" i="4"/>
  <c r="CU176" i="4" s="1"/>
  <c r="CN176" i="4"/>
  <c r="CO176" i="4" s="1"/>
  <c r="CL176" i="4"/>
  <c r="CK176" i="4"/>
  <c r="CJ176" i="4"/>
  <c r="CF176" i="4"/>
  <c r="CE176" i="4"/>
  <c r="CD176" i="4"/>
  <c r="BZ176" i="4"/>
  <c r="BY176" i="4"/>
  <c r="BX176" i="4"/>
  <c r="BP176" i="4"/>
  <c r="BQ176" i="4" s="1"/>
  <c r="BN176" i="4"/>
  <c r="BM176" i="4"/>
  <c r="BL176" i="4"/>
  <c r="BH176" i="4"/>
  <c r="BG176" i="4"/>
  <c r="BF176" i="4"/>
  <c r="BB176" i="4"/>
  <c r="BA176" i="4"/>
  <c r="AZ176" i="4"/>
  <c r="AR176" i="4"/>
  <c r="AS176" i="4" s="1"/>
  <c r="AP176" i="4"/>
  <c r="AO176" i="4"/>
  <c r="AN176" i="4"/>
  <c r="AJ176" i="4"/>
  <c r="AI176" i="4"/>
  <c r="AH176" i="4"/>
  <c r="AD176" i="4"/>
  <c r="AC176" i="4"/>
  <c r="AB176" i="4"/>
  <c r="T176" i="4"/>
  <c r="U176" i="4" s="1"/>
  <c r="R176" i="4"/>
  <c r="Q176" i="4"/>
  <c r="P176" i="4"/>
  <c r="L176" i="4"/>
  <c r="K176" i="4"/>
  <c r="J176" i="4"/>
  <c r="F176" i="4"/>
  <c r="E176" i="4"/>
  <c r="D176" i="4"/>
  <c r="CT175" i="4"/>
  <c r="CU175" i="4" s="1"/>
  <c r="CN175" i="4"/>
  <c r="CO175" i="4" s="1"/>
  <c r="CL175" i="4"/>
  <c r="CK175" i="4"/>
  <c r="CJ175" i="4"/>
  <c r="CF175" i="4"/>
  <c r="CE175" i="4"/>
  <c r="CD175" i="4"/>
  <c r="BZ175" i="4"/>
  <c r="BY175" i="4"/>
  <c r="BX175" i="4"/>
  <c r="BP175" i="4"/>
  <c r="BQ175" i="4" s="1"/>
  <c r="BN175" i="4"/>
  <c r="BM175" i="4"/>
  <c r="BL175" i="4"/>
  <c r="BH175" i="4"/>
  <c r="BG175" i="4"/>
  <c r="BF175" i="4"/>
  <c r="BB175" i="4"/>
  <c r="BA175" i="4"/>
  <c r="AZ175" i="4"/>
  <c r="AR175" i="4"/>
  <c r="AS175" i="4" s="1"/>
  <c r="AP175" i="4"/>
  <c r="AO175" i="4"/>
  <c r="AN175" i="4"/>
  <c r="AJ175" i="4"/>
  <c r="AI175" i="4"/>
  <c r="AH175" i="4"/>
  <c r="AD175" i="4"/>
  <c r="AC175" i="4"/>
  <c r="AB175" i="4"/>
  <c r="T175" i="4"/>
  <c r="U175" i="4" s="1"/>
  <c r="R175" i="4"/>
  <c r="Q175" i="4"/>
  <c r="P175" i="4"/>
  <c r="L175" i="4"/>
  <c r="K175" i="4"/>
  <c r="J175" i="4"/>
  <c r="F175" i="4"/>
  <c r="E175" i="4"/>
  <c r="D175" i="4"/>
  <c r="CT174" i="4"/>
  <c r="CU174" i="4" s="1"/>
  <c r="CN174" i="4"/>
  <c r="CO174" i="4" s="1"/>
  <c r="CL174" i="4"/>
  <c r="CK174" i="4"/>
  <c r="CJ174" i="4"/>
  <c r="CF174" i="4"/>
  <c r="CE174" i="4"/>
  <c r="CD174" i="4"/>
  <c r="BZ174" i="4"/>
  <c r="BY174" i="4"/>
  <c r="BX174" i="4"/>
  <c r="BP174" i="4"/>
  <c r="BQ174" i="4" s="1"/>
  <c r="BN174" i="4"/>
  <c r="BM174" i="4"/>
  <c r="BL174" i="4"/>
  <c r="BH174" i="4"/>
  <c r="BG174" i="4"/>
  <c r="BF174" i="4"/>
  <c r="BB174" i="4"/>
  <c r="BA174" i="4"/>
  <c r="AZ174" i="4"/>
  <c r="AR174" i="4"/>
  <c r="AS174" i="4" s="1"/>
  <c r="AP174" i="4"/>
  <c r="AO174" i="4"/>
  <c r="AN174" i="4"/>
  <c r="AJ174" i="4"/>
  <c r="AI174" i="4"/>
  <c r="AH174" i="4"/>
  <c r="AD174" i="4"/>
  <c r="AC174" i="4"/>
  <c r="AB174" i="4"/>
  <c r="T174" i="4"/>
  <c r="U174" i="4" s="1"/>
  <c r="R174" i="4"/>
  <c r="Q174" i="4"/>
  <c r="P174" i="4"/>
  <c r="L174" i="4"/>
  <c r="K174" i="4"/>
  <c r="J174" i="4"/>
  <c r="F174" i="4"/>
  <c r="E174" i="4"/>
  <c r="D174" i="4"/>
  <c r="CT173" i="4"/>
  <c r="CU173" i="4" s="1"/>
  <c r="CN173" i="4"/>
  <c r="CO173" i="4" s="1"/>
  <c r="CL173" i="4"/>
  <c r="CK173" i="4"/>
  <c r="CJ173" i="4"/>
  <c r="CF173" i="4"/>
  <c r="CE173" i="4"/>
  <c r="CD173" i="4"/>
  <c r="BZ173" i="4"/>
  <c r="BY173" i="4"/>
  <c r="BX173" i="4"/>
  <c r="BP173" i="4"/>
  <c r="BQ173" i="4" s="1"/>
  <c r="BN173" i="4"/>
  <c r="BM173" i="4"/>
  <c r="BL173" i="4"/>
  <c r="BH173" i="4"/>
  <c r="BG173" i="4"/>
  <c r="BF173" i="4"/>
  <c r="BB173" i="4"/>
  <c r="BA173" i="4"/>
  <c r="AZ173" i="4"/>
  <c r="AR173" i="4"/>
  <c r="AS173" i="4" s="1"/>
  <c r="AP173" i="4"/>
  <c r="AO173" i="4"/>
  <c r="AN173" i="4"/>
  <c r="AJ173" i="4"/>
  <c r="AI173" i="4"/>
  <c r="AH173" i="4"/>
  <c r="AD173" i="4"/>
  <c r="AC173" i="4"/>
  <c r="AB173" i="4"/>
  <c r="T173" i="4"/>
  <c r="U173" i="4" s="1"/>
  <c r="R173" i="4"/>
  <c r="Q173" i="4"/>
  <c r="P173" i="4"/>
  <c r="L173" i="4"/>
  <c r="K173" i="4"/>
  <c r="J173" i="4"/>
  <c r="F173" i="4"/>
  <c r="E173" i="4"/>
  <c r="D173" i="4"/>
  <c r="CT172" i="4"/>
  <c r="CU172" i="4" s="1"/>
  <c r="CN172" i="4"/>
  <c r="CO172" i="4" s="1"/>
  <c r="CL172" i="4"/>
  <c r="CK172" i="4"/>
  <c r="CJ172" i="4"/>
  <c r="CF172" i="4"/>
  <c r="CE172" i="4"/>
  <c r="CD172" i="4"/>
  <c r="BZ172" i="4"/>
  <c r="BY172" i="4"/>
  <c r="BX172" i="4"/>
  <c r="BP172" i="4"/>
  <c r="BQ172" i="4" s="1"/>
  <c r="BN172" i="4"/>
  <c r="BM172" i="4"/>
  <c r="BL172" i="4"/>
  <c r="BH172" i="4"/>
  <c r="BG172" i="4"/>
  <c r="BF172" i="4"/>
  <c r="BB172" i="4"/>
  <c r="BA172" i="4"/>
  <c r="AZ172" i="4"/>
  <c r="AR172" i="4"/>
  <c r="AS172" i="4" s="1"/>
  <c r="AP172" i="4"/>
  <c r="AO172" i="4"/>
  <c r="AN172" i="4"/>
  <c r="AJ172" i="4"/>
  <c r="AI172" i="4"/>
  <c r="AH172" i="4"/>
  <c r="AD172" i="4"/>
  <c r="AC172" i="4"/>
  <c r="AB172" i="4"/>
  <c r="T172" i="4"/>
  <c r="U172" i="4" s="1"/>
  <c r="R172" i="4"/>
  <c r="Q172" i="4"/>
  <c r="P172" i="4"/>
  <c r="L172" i="4"/>
  <c r="K172" i="4"/>
  <c r="J172" i="4"/>
  <c r="F172" i="4"/>
  <c r="E172" i="4"/>
  <c r="D172" i="4"/>
  <c r="CU171" i="4"/>
  <c r="CT171" i="4"/>
  <c r="CN171" i="4"/>
  <c r="CO171" i="4" s="1"/>
  <c r="CL171" i="4"/>
  <c r="CK171" i="4"/>
  <c r="CJ171" i="4"/>
  <c r="CF171" i="4"/>
  <c r="CE171" i="4"/>
  <c r="CD171" i="4"/>
  <c r="BZ171" i="4"/>
  <c r="BY171" i="4"/>
  <c r="BX171" i="4"/>
  <c r="BP171" i="4"/>
  <c r="BQ171" i="4" s="1"/>
  <c r="BN171" i="4"/>
  <c r="BM171" i="4"/>
  <c r="BL171" i="4"/>
  <c r="BH171" i="4"/>
  <c r="BG171" i="4"/>
  <c r="BF171" i="4"/>
  <c r="BB171" i="4"/>
  <c r="BA171" i="4"/>
  <c r="AZ171" i="4"/>
  <c r="AR171" i="4"/>
  <c r="AS171" i="4" s="1"/>
  <c r="AP171" i="4"/>
  <c r="AO171" i="4"/>
  <c r="AN171" i="4"/>
  <c r="AJ171" i="4"/>
  <c r="AI171" i="4"/>
  <c r="AH171" i="4"/>
  <c r="AD171" i="4"/>
  <c r="AC171" i="4"/>
  <c r="AB171" i="4"/>
  <c r="T171" i="4"/>
  <c r="U171" i="4" s="1"/>
  <c r="R171" i="4"/>
  <c r="Q171" i="4"/>
  <c r="P171" i="4"/>
  <c r="L171" i="4"/>
  <c r="K171" i="4"/>
  <c r="J171" i="4"/>
  <c r="F171" i="4"/>
  <c r="E171" i="4"/>
  <c r="D171" i="4"/>
  <c r="CU170" i="4"/>
  <c r="CT170" i="4"/>
  <c r="CN170" i="4"/>
  <c r="CO170" i="4" s="1"/>
  <c r="CL170" i="4"/>
  <c r="CK170" i="4"/>
  <c r="CJ170" i="4"/>
  <c r="CF170" i="4"/>
  <c r="CE170" i="4"/>
  <c r="CD170" i="4"/>
  <c r="BZ170" i="4"/>
  <c r="BY170" i="4"/>
  <c r="BX170" i="4"/>
  <c r="BP170" i="4"/>
  <c r="BQ170" i="4" s="1"/>
  <c r="BN170" i="4"/>
  <c r="BM170" i="4"/>
  <c r="BL170" i="4"/>
  <c r="BH170" i="4"/>
  <c r="BG170" i="4"/>
  <c r="BF170" i="4"/>
  <c r="BB170" i="4"/>
  <c r="BA170" i="4"/>
  <c r="AZ170" i="4"/>
  <c r="AR170" i="4"/>
  <c r="AS170" i="4" s="1"/>
  <c r="AP170" i="4"/>
  <c r="AO170" i="4"/>
  <c r="AN170" i="4"/>
  <c r="AJ170" i="4"/>
  <c r="AI170" i="4"/>
  <c r="AH170" i="4"/>
  <c r="AD170" i="4"/>
  <c r="AC170" i="4"/>
  <c r="AB170" i="4"/>
  <c r="T170" i="4"/>
  <c r="U170" i="4" s="1"/>
  <c r="R170" i="4"/>
  <c r="Q170" i="4"/>
  <c r="P170" i="4"/>
  <c r="L170" i="4"/>
  <c r="K170" i="4"/>
  <c r="J170" i="4"/>
  <c r="F170" i="4"/>
  <c r="E170" i="4"/>
  <c r="D170" i="4"/>
  <c r="CU169" i="4"/>
  <c r="CT169" i="4"/>
  <c r="CN169" i="4"/>
  <c r="CO169" i="4" s="1"/>
  <c r="CL169" i="4"/>
  <c r="CK169" i="4"/>
  <c r="CJ169" i="4"/>
  <c r="CF169" i="4"/>
  <c r="CE169" i="4"/>
  <c r="CD169" i="4"/>
  <c r="BZ169" i="4"/>
  <c r="BY169" i="4"/>
  <c r="BX169" i="4"/>
  <c r="BP169" i="4"/>
  <c r="BQ169" i="4" s="1"/>
  <c r="BN169" i="4"/>
  <c r="BM169" i="4"/>
  <c r="BL169" i="4"/>
  <c r="BH169" i="4"/>
  <c r="BG169" i="4"/>
  <c r="BF169" i="4"/>
  <c r="BB169" i="4"/>
  <c r="BA169" i="4"/>
  <c r="AZ169" i="4"/>
  <c r="AR169" i="4"/>
  <c r="AS169" i="4" s="1"/>
  <c r="AP169" i="4"/>
  <c r="AO169" i="4"/>
  <c r="AN169" i="4"/>
  <c r="AJ169" i="4"/>
  <c r="AI169" i="4"/>
  <c r="AH169" i="4"/>
  <c r="AD169" i="4"/>
  <c r="AC169" i="4"/>
  <c r="AB169" i="4"/>
  <c r="T169" i="4"/>
  <c r="U169" i="4" s="1"/>
  <c r="R169" i="4"/>
  <c r="Q169" i="4"/>
  <c r="P169" i="4"/>
  <c r="L169" i="4"/>
  <c r="K169" i="4"/>
  <c r="J169" i="4"/>
  <c r="F169" i="4"/>
  <c r="E169" i="4"/>
  <c r="D169" i="4"/>
  <c r="CU168" i="4"/>
  <c r="CT168" i="4"/>
  <c r="CN168" i="4"/>
  <c r="CO168" i="4" s="1"/>
  <c r="CL168" i="4"/>
  <c r="CK168" i="4"/>
  <c r="CJ168" i="4"/>
  <c r="CF168" i="4"/>
  <c r="CE168" i="4"/>
  <c r="CD168" i="4"/>
  <c r="BZ168" i="4"/>
  <c r="BY168" i="4"/>
  <c r="BX168" i="4"/>
  <c r="BP168" i="4"/>
  <c r="BQ168" i="4" s="1"/>
  <c r="BN168" i="4"/>
  <c r="BM168" i="4"/>
  <c r="BL168" i="4"/>
  <c r="BH168" i="4"/>
  <c r="BG168" i="4"/>
  <c r="BF168" i="4"/>
  <c r="BB168" i="4"/>
  <c r="BA168" i="4"/>
  <c r="AZ168" i="4"/>
  <c r="AR168" i="4"/>
  <c r="AS168" i="4" s="1"/>
  <c r="AP168" i="4"/>
  <c r="AO168" i="4"/>
  <c r="AN168" i="4"/>
  <c r="AJ168" i="4"/>
  <c r="AI168" i="4"/>
  <c r="AH168" i="4"/>
  <c r="AD168" i="4"/>
  <c r="AC168" i="4"/>
  <c r="AB168" i="4"/>
  <c r="T168" i="4"/>
  <c r="U168" i="4" s="1"/>
  <c r="R168" i="4"/>
  <c r="Q168" i="4"/>
  <c r="P168" i="4"/>
  <c r="L168" i="4"/>
  <c r="K168" i="4"/>
  <c r="J168" i="4"/>
  <c r="F168" i="4"/>
  <c r="E168" i="4"/>
  <c r="D168" i="4"/>
  <c r="CU167" i="4"/>
  <c r="CT167" i="4"/>
  <c r="CN167" i="4"/>
  <c r="CO167" i="4" s="1"/>
  <c r="CL167" i="4"/>
  <c r="CK167" i="4"/>
  <c r="CJ167" i="4"/>
  <c r="CF167" i="4"/>
  <c r="CE167" i="4"/>
  <c r="CD167" i="4"/>
  <c r="BZ167" i="4"/>
  <c r="BY167" i="4"/>
  <c r="BX167" i="4"/>
  <c r="BP167" i="4"/>
  <c r="BQ167" i="4" s="1"/>
  <c r="BN167" i="4"/>
  <c r="BM167" i="4"/>
  <c r="BL167" i="4"/>
  <c r="BH167" i="4"/>
  <c r="BG167" i="4"/>
  <c r="BF167" i="4"/>
  <c r="BB167" i="4"/>
  <c r="BA167" i="4"/>
  <c r="AZ167" i="4"/>
  <c r="AR167" i="4"/>
  <c r="AS167" i="4" s="1"/>
  <c r="AP167" i="4"/>
  <c r="AO167" i="4"/>
  <c r="AN167" i="4"/>
  <c r="AJ167" i="4"/>
  <c r="AI167" i="4"/>
  <c r="AH167" i="4"/>
  <c r="AD167" i="4"/>
  <c r="AC167" i="4"/>
  <c r="AB167" i="4"/>
  <c r="T167" i="4"/>
  <c r="U167" i="4" s="1"/>
  <c r="R167" i="4"/>
  <c r="Q167" i="4"/>
  <c r="P167" i="4"/>
  <c r="L167" i="4"/>
  <c r="K167" i="4"/>
  <c r="J167" i="4"/>
  <c r="F167" i="4"/>
  <c r="E167" i="4"/>
  <c r="D167" i="4"/>
  <c r="CU166" i="4"/>
  <c r="CT166" i="4"/>
  <c r="CN166" i="4"/>
  <c r="CO166" i="4" s="1"/>
  <c r="CL166" i="4"/>
  <c r="CK166" i="4"/>
  <c r="CJ166" i="4"/>
  <c r="CF166" i="4"/>
  <c r="CE166" i="4"/>
  <c r="CD166" i="4"/>
  <c r="BZ166" i="4"/>
  <c r="BY166" i="4"/>
  <c r="BX166" i="4"/>
  <c r="BP166" i="4"/>
  <c r="BQ166" i="4" s="1"/>
  <c r="BN166" i="4"/>
  <c r="BM166" i="4"/>
  <c r="BL166" i="4"/>
  <c r="BH166" i="4"/>
  <c r="BG166" i="4"/>
  <c r="BF166" i="4"/>
  <c r="BB166" i="4"/>
  <c r="BA166" i="4"/>
  <c r="AZ166" i="4"/>
  <c r="AR166" i="4"/>
  <c r="AS166" i="4" s="1"/>
  <c r="AP166" i="4"/>
  <c r="AO166" i="4"/>
  <c r="AN166" i="4"/>
  <c r="AJ166" i="4"/>
  <c r="AI166" i="4"/>
  <c r="AH166" i="4"/>
  <c r="AD166" i="4"/>
  <c r="AC166" i="4"/>
  <c r="AB166" i="4"/>
  <c r="T166" i="4"/>
  <c r="U166" i="4" s="1"/>
  <c r="R166" i="4"/>
  <c r="Q166" i="4"/>
  <c r="P166" i="4"/>
  <c r="L166" i="4"/>
  <c r="K166" i="4"/>
  <c r="J166" i="4"/>
  <c r="F166" i="4"/>
  <c r="E166" i="4"/>
  <c r="D166" i="4"/>
  <c r="CU165" i="4"/>
  <c r="CT165" i="4"/>
  <c r="CN165" i="4"/>
  <c r="CO165" i="4" s="1"/>
  <c r="CL165" i="4"/>
  <c r="CK165" i="4"/>
  <c r="CJ165" i="4"/>
  <c r="CF165" i="4"/>
  <c r="CE165" i="4"/>
  <c r="CD165" i="4"/>
  <c r="BZ165" i="4"/>
  <c r="BY165" i="4"/>
  <c r="BX165" i="4"/>
  <c r="BP165" i="4"/>
  <c r="BQ165" i="4" s="1"/>
  <c r="BN165" i="4"/>
  <c r="BM165" i="4"/>
  <c r="BL165" i="4"/>
  <c r="BH165" i="4"/>
  <c r="BG165" i="4"/>
  <c r="BF165" i="4"/>
  <c r="BB165" i="4"/>
  <c r="BA165" i="4"/>
  <c r="AZ165" i="4"/>
  <c r="AR165" i="4"/>
  <c r="AS165" i="4" s="1"/>
  <c r="AP165" i="4"/>
  <c r="AO165" i="4"/>
  <c r="AN165" i="4"/>
  <c r="AJ165" i="4"/>
  <c r="AI165" i="4"/>
  <c r="AH165" i="4"/>
  <c r="AD165" i="4"/>
  <c r="AC165" i="4"/>
  <c r="AB165" i="4"/>
  <c r="T165" i="4"/>
  <c r="U165" i="4" s="1"/>
  <c r="R165" i="4"/>
  <c r="Q165" i="4"/>
  <c r="P165" i="4"/>
  <c r="L165" i="4"/>
  <c r="K165" i="4"/>
  <c r="J165" i="4"/>
  <c r="F165" i="4"/>
  <c r="E165" i="4"/>
  <c r="D165" i="4"/>
  <c r="CU164" i="4"/>
  <c r="CT164" i="4"/>
  <c r="CN164" i="4"/>
  <c r="CO164" i="4" s="1"/>
  <c r="CL164" i="4"/>
  <c r="CK164" i="4"/>
  <c r="CJ164" i="4"/>
  <c r="CF164" i="4"/>
  <c r="CE164" i="4"/>
  <c r="CD164" i="4"/>
  <c r="BZ164" i="4"/>
  <c r="BY164" i="4"/>
  <c r="BX164" i="4"/>
  <c r="BP164" i="4"/>
  <c r="BQ164" i="4" s="1"/>
  <c r="BN164" i="4"/>
  <c r="BM164" i="4"/>
  <c r="BL164" i="4"/>
  <c r="BH164" i="4"/>
  <c r="BG164" i="4"/>
  <c r="BF164" i="4"/>
  <c r="BB164" i="4"/>
  <c r="BA164" i="4"/>
  <c r="AZ164" i="4"/>
  <c r="AR164" i="4"/>
  <c r="AS164" i="4" s="1"/>
  <c r="AP164" i="4"/>
  <c r="AO164" i="4"/>
  <c r="AN164" i="4"/>
  <c r="AJ164" i="4"/>
  <c r="AI164" i="4"/>
  <c r="AH164" i="4"/>
  <c r="AD164" i="4"/>
  <c r="AC164" i="4"/>
  <c r="AB164" i="4"/>
  <c r="T164" i="4"/>
  <c r="U164" i="4" s="1"/>
  <c r="R164" i="4"/>
  <c r="Q164" i="4"/>
  <c r="P164" i="4"/>
  <c r="L164" i="4"/>
  <c r="K164" i="4"/>
  <c r="J164" i="4"/>
  <c r="F164" i="4"/>
  <c r="E164" i="4"/>
  <c r="D164" i="4"/>
  <c r="CU163" i="4"/>
  <c r="CT163" i="4"/>
  <c r="CN163" i="4"/>
  <c r="CO163" i="4" s="1"/>
  <c r="CL163" i="4"/>
  <c r="CK163" i="4"/>
  <c r="CJ163" i="4"/>
  <c r="CF163" i="4"/>
  <c r="CE163" i="4"/>
  <c r="CD163" i="4"/>
  <c r="BZ163" i="4"/>
  <c r="BY163" i="4"/>
  <c r="BX163" i="4"/>
  <c r="BP163" i="4"/>
  <c r="BQ163" i="4" s="1"/>
  <c r="BN163" i="4"/>
  <c r="BM163" i="4"/>
  <c r="BL163" i="4"/>
  <c r="BH163" i="4"/>
  <c r="BG163" i="4"/>
  <c r="BF163" i="4"/>
  <c r="BB163" i="4"/>
  <c r="BA163" i="4"/>
  <c r="AZ163" i="4"/>
  <c r="AR163" i="4"/>
  <c r="AS163" i="4" s="1"/>
  <c r="AP163" i="4"/>
  <c r="AO163" i="4"/>
  <c r="AN163" i="4"/>
  <c r="AJ163" i="4"/>
  <c r="AI163" i="4"/>
  <c r="AH163" i="4"/>
  <c r="AD163" i="4"/>
  <c r="AC163" i="4"/>
  <c r="AB163" i="4"/>
  <c r="T163" i="4"/>
  <c r="U163" i="4" s="1"/>
  <c r="R163" i="4"/>
  <c r="Q163" i="4"/>
  <c r="P163" i="4"/>
  <c r="L163" i="4"/>
  <c r="K163" i="4"/>
  <c r="J163" i="4"/>
  <c r="F163" i="4"/>
  <c r="E163" i="4"/>
  <c r="D163" i="4"/>
  <c r="CU162" i="4"/>
  <c r="CT162" i="4"/>
  <c r="CN162" i="4"/>
  <c r="CO162" i="4" s="1"/>
  <c r="CL162" i="4"/>
  <c r="CK162" i="4"/>
  <c r="CJ162" i="4"/>
  <c r="CF162" i="4"/>
  <c r="CE162" i="4"/>
  <c r="CD162" i="4"/>
  <c r="BZ162" i="4"/>
  <c r="BY162" i="4"/>
  <c r="BX162" i="4"/>
  <c r="BP162" i="4"/>
  <c r="BQ162" i="4" s="1"/>
  <c r="BN162" i="4"/>
  <c r="BM162" i="4"/>
  <c r="BL162" i="4"/>
  <c r="BH162" i="4"/>
  <c r="BG162" i="4"/>
  <c r="BF162" i="4"/>
  <c r="BB162" i="4"/>
  <c r="BA162" i="4"/>
  <c r="AZ162" i="4"/>
  <c r="AR162" i="4"/>
  <c r="AS162" i="4" s="1"/>
  <c r="AP162" i="4"/>
  <c r="AO162" i="4"/>
  <c r="AN162" i="4"/>
  <c r="AJ162" i="4"/>
  <c r="AI162" i="4"/>
  <c r="AH162" i="4"/>
  <c r="AD162" i="4"/>
  <c r="AC162" i="4"/>
  <c r="AB162" i="4"/>
  <c r="T162" i="4"/>
  <c r="U162" i="4" s="1"/>
  <c r="R162" i="4"/>
  <c r="Q162" i="4"/>
  <c r="P162" i="4"/>
  <c r="L162" i="4"/>
  <c r="K162" i="4"/>
  <c r="J162" i="4"/>
  <c r="F162" i="4"/>
  <c r="E162" i="4"/>
  <c r="D162" i="4"/>
  <c r="CU161" i="4"/>
  <c r="CT161" i="4"/>
  <c r="CN161" i="4"/>
  <c r="CO161" i="4" s="1"/>
  <c r="CL161" i="4"/>
  <c r="CK161" i="4"/>
  <c r="CJ161" i="4"/>
  <c r="CF161" i="4"/>
  <c r="CE161" i="4"/>
  <c r="CD161" i="4"/>
  <c r="BZ161" i="4"/>
  <c r="BY161" i="4"/>
  <c r="BX161" i="4"/>
  <c r="BP161" i="4"/>
  <c r="BQ161" i="4" s="1"/>
  <c r="BN161" i="4"/>
  <c r="BM161" i="4"/>
  <c r="BL161" i="4"/>
  <c r="BH161" i="4"/>
  <c r="BG161" i="4"/>
  <c r="BF161" i="4"/>
  <c r="BB161" i="4"/>
  <c r="BA161" i="4"/>
  <c r="AZ161" i="4"/>
  <c r="AR161" i="4"/>
  <c r="AS161" i="4" s="1"/>
  <c r="AP161" i="4"/>
  <c r="AO161" i="4"/>
  <c r="AN161" i="4"/>
  <c r="AJ161" i="4"/>
  <c r="AI161" i="4"/>
  <c r="AH161" i="4"/>
  <c r="AD161" i="4"/>
  <c r="AC161" i="4"/>
  <c r="AB161" i="4"/>
  <c r="T161" i="4"/>
  <c r="U161" i="4" s="1"/>
  <c r="R161" i="4"/>
  <c r="Q161" i="4"/>
  <c r="P161" i="4"/>
  <c r="L161" i="4"/>
  <c r="K161" i="4"/>
  <c r="J161" i="4"/>
  <c r="F161" i="4"/>
  <c r="E161" i="4"/>
  <c r="D161" i="4"/>
  <c r="CU160" i="4"/>
  <c r="CT160" i="4"/>
  <c r="CN160" i="4"/>
  <c r="CO160" i="4" s="1"/>
  <c r="CL160" i="4"/>
  <c r="CK160" i="4"/>
  <c r="CJ160" i="4"/>
  <c r="CF160" i="4"/>
  <c r="CE160" i="4"/>
  <c r="CD160" i="4"/>
  <c r="BZ160" i="4"/>
  <c r="BY160" i="4"/>
  <c r="BX160" i="4"/>
  <c r="BP160" i="4"/>
  <c r="BQ160" i="4" s="1"/>
  <c r="BN160" i="4"/>
  <c r="BM160" i="4"/>
  <c r="BL160" i="4"/>
  <c r="BH160" i="4"/>
  <c r="BG160" i="4"/>
  <c r="BF160" i="4"/>
  <c r="BB160" i="4"/>
  <c r="BA160" i="4"/>
  <c r="AZ160" i="4"/>
  <c r="AR160" i="4"/>
  <c r="AS160" i="4" s="1"/>
  <c r="AP160" i="4"/>
  <c r="AO160" i="4"/>
  <c r="AN160" i="4"/>
  <c r="AJ160" i="4"/>
  <c r="AI160" i="4"/>
  <c r="AH160" i="4"/>
  <c r="AD160" i="4"/>
  <c r="AC160" i="4"/>
  <c r="AB160" i="4"/>
  <c r="T160" i="4"/>
  <c r="U160" i="4" s="1"/>
  <c r="R160" i="4"/>
  <c r="Q160" i="4"/>
  <c r="P160" i="4"/>
  <c r="L160" i="4"/>
  <c r="K160" i="4"/>
  <c r="J160" i="4"/>
  <c r="F160" i="4"/>
  <c r="E160" i="4"/>
  <c r="D160" i="4"/>
  <c r="CU159" i="4"/>
  <c r="CT159" i="4"/>
  <c r="CN159" i="4"/>
  <c r="CO159" i="4" s="1"/>
  <c r="CL159" i="4"/>
  <c r="CK159" i="4"/>
  <c r="CJ159" i="4"/>
  <c r="CF159" i="4"/>
  <c r="CE159" i="4"/>
  <c r="CD159" i="4"/>
  <c r="BZ159" i="4"/>
  <c r="BY159" i="4"/>
  <c r="BX159" i="4"/>
  <c r="BP159" i="4"/>
  <c r="BQ159" i="4" s="1"/>
  <c r="BN159" i="4"/>
  <c r="BM159" i="4"/>
  <c r="BL159" i="4"/>
  <c r="BH159" i="4"/>
  <c r="BG159" i="4"/>
  <c r="BF159" i="4"/>
  <c r="BB159" i="4"/>
  <c r="BA159" i="4"/>
  <c r="AZ159" i="4"/>
  <c r="AR159" i="4"/>
  <c r="AS159" i="4" s="1"/>
  <c r="AP159" i="4"/>
  <c r="AO159" i="4"/>
  <c r="AN159" i="4"/>
  <c r="AJ159" i="4"/>
  <c r="AI159" i="4"/>
  <c r="AH159" i="4"/>
  <c r="AD159" i="4"/>
  <c r="AC159" i="4"/>
  <c r="AB159" i="4"/>
  <c r="T159" i="4"/>
  <c r="U159" i="4" s="1"/>
  <c r="R159" i="4"/>
  <c r="Q159" i="4"/>
  <c r="P159" i="4"/>
  <c r="L159" i="4"/>
  <c r="K159" i="4"/>
  <c r="J159" i="4"/>
  <c r="F159" i="4"/>
  <c r="E159" i="4"/>
  <c r="D159" i="4"/>
  <c r="CU158" i="4"/>
  <c r="CT158" i="4"/>
  <c r="CN158" i="4"/>
  <c r="CO158" i="4" s="1"/>
  <c r="CL158" i="4"/>
  <c r="CK158" i="4"/>
  <c r="CJ158" i="4"/>
  <c r="CF158" i="4"/>
  <c r="CE158" i="4"/>
  <c r="CD158" i="4"/>
  <c r="BZ158" i="4"/>
  <c r="BY158" i="4"/>
  <c r="BX158" i="4"/>
  <c r="BP158" i="4"/>
  <c r="BQ158" i="4" s="1"/>
  <c r="BN158" i="4"/>
  <c r="BM158" i="4"/>
  <c r="BL158" i="4"/>
  <c r="BH158" i="4"/>
  <c r="BG158" i="4"/>
  <c r="BF158" i="4"/>
  <c r="BB158" i="4"/>
  <c r="BA158" i="4"/>
  <c r="AZ158" i="4"/>
  <c r="AR158" i="4"/>
  <c r="AS158" i="4" s="1"/>
  <c r="AP158" i="4"/>
  <c r="AO158" i="4"/>
  <c r="AN158" i="4"/>
  <c r="AJ158" i="4"/>
  <c r="AI158" i="4"/>
  <c r="AH158" i="4"/>
  <c r="AD158" i="4"/>
  <c r="AC158" i="4"/>
  <c r="AB158" i="4"/>
  <c r="T158" i="4"/>
  <c r="U158" i="4" s="1"/>
  <c r="R158" i="4"/>
  <c r="Q158" i="4"/>
  <c r="P158" i="4"/>
  <c r="L158" i="4"/>
  <c r="K158" i="4"/>
  <c r="J158" i="4"/>
  <c r="F158" i="4"/>
  <c r="E158" i="4"/>
  <c r="D158" i="4"/>
  <c r="CU157" i="4"/>
  <c r="CT157" i="4"/>
  <c r="CN157" i="4"/>
  <c r="CO157" i="4" s="1"/>
  <c r="CL157" i="4"/>
  <c r="CK157" i="4"/>
  <c r="CJ157" i="4"/>
  <c r="CF157" i="4"/>
  <c r="CE157" i="4"/>
  <c r="CD157" i="4"/>
  <c r="BZ157" i="4"/>
  <c r="BY157" i="4"/>
  <c r="BX157" i="4"/>
  <c r="BP157" i="4"/>
  <c r="BQ157" i="4" s="1"/>
  <c r="BN157" i="4"/>
  <c r="BM157" i="4"/>
  <c r="BL157" i="4"/>
  <c r="BH157" i="4"/>
  <c r="BG157" i="4"/>
  <c r="BF157" i="4"/>
  <c r="BB157" i="4"/>
  <c r="BA157" i="4"/>
  <c r="AZ157" i="4"/>
  <c r="AR157" i="4"/>
  <c r="AS157" i="4" s="1"/>
  <c r="AP157" i="4"/>
  <c r="AO157" i="4"/>
  <c r="AN157" i="4"/>
  <c r="AJ157" i="4"/>
  <c r="AI157" i="4"/>
  <c r="AH157" i="4"/>
  <c r="AD157" i="4"/>
  <c r="AC157" i="4"/>
  <c r="AB157" i="4"/>
  <c r="T157" i="4"/>
  <c r="U157" i="4" s="1"/>
  <c r="R157" i="4"/>
  <c r="Q157" i="4"/>
  <c r="P157" i="4"/>
  <c r="L157" i="4"/>
  <c r="K157" i="4"/>
  <c r="J157" i="4"/>
  <c r="F157" i="4"/>
  <c r="E157" i="4"/>
  <c r="D157" i="4"/>
  <c r="CU156" i="4"/>
  <c r="CT156" i="4"/>
  <c r="CN156" i="4"/>
  <c r="CO156" i="4" s="1"/>
  <c r="CL156" i="4"/>
  <c r="CK156" i="4"/>
  <c r="CJ156" i="4"/>
  <c r="CF156" i="4"/>
  <c r="CE156" i="4"/>
  <c r="CD156" i="4"/>
  <c r="BZ156" i="4"/>
  <c r="BY156" i="4"/>
  <c r="BX156" i="4"/>
  <c r="BP156" i="4"/>
  <c r="BQ156" i="4" s="1"/>
  <c r="BN156" i="4"/>
  <c r="BM156" i="4"/>
  <c r="BL156" i="4"/>
  <c r="BH156" i="4"/>
  <c r="BG156" i="4"/>
  <c r="BF156" i="4"/>
  <c r="BB156" i="4"/>
  <c r="BA156" i="4"/>
  <c r="AZ156" i="4"/>
  <c r="AR156" i="4"/>
  <c r="AS156" i="4" s="1"/>
  <c r="AP156" i="4"/>
  <c r="AO156" i="4"/>
  <c r="AN156" i="4"/>
  <c r="AJ156" i="4"/>
  <c r="AI156" i="4"/>
  <c r="AH156" i="4"/>
  <c r="AD156" i="4"/>
  <c r="AC156" i="4"/>
  <c r="AB156" i="4"/>
  <c r="T156" i="4"/>
  <c r="U156" i="4" s="1"/>
  <c r="R156" i="4"/>
  <c r="Q156" i="4"/>
  <c r="P156" i="4"/>
  <c r="L156" i="4"/>
  <c r="K156" i="4"/>
  <c r="J156" i="4"/>
  <c r="F156" i="4"/>
  <c r="E156" i="4"/>
  <c r="D156" i="4"/>
  <c r="CU155" i="4"/>
  <c r="CT155" i="4"/>
  <c r="CN155" i="4"/>
  <c r="CO155" i="4" s="1"/>
  <c r="CL155" i="4"/>
  <c r="CK155" i="4"/>
  <c r="CJ155" i="4"/>
  <c r="CF155" i="4"/>
  <c r="CE155" i="4"/>
  <c r="CD155" i="4"/>
  <c r="BZ155" i="4"/>
  <c r="BY155" i="4"/>
  <c r="BX155" i="4"/>
  <c r="BP155" i="4"/>
  <c r="BQ155" i="4" s="1"/>
  <c r="BN155" i="4"/>
  <c r="BM155" i="4"/>
  <c r="BL155" i="4"/>
  <c r="BH155" i="4"/>
  <c r="BG155" i="4"/>
  <c r="BF155" i="4"/>
  <c r="BB155" i="4"/>
  <c r="BA155" i="4"/>
  <c r="AZ155" i="4"/>
  <c r="AR155" i="4"/>
  <c r="AS155" i="4" s="1"/>
  <c r="AP155" i="4"/>
  <c r="AO155" i="4"/>
  <c r="AN155" i="4"/>
  <c r="AJ155" i="4"/>
  <c r="AI155" i="4"/>
  <c r="AH155" i="4"/>
  <c r="AD155" i="4"/>
  <c r="AC155" i="4"/>
  <c r="AB155" i="4"/>
  <c r="T155" i="4"/>
  <c r="U155" i="4" s="1"/>
  <c r="R155" i="4"/>
  <c r="Q155" i="4"/>
  <c r="P155" i="4"/>
  <c r="L155" i="4"/>
  <c r="K155" i="4"/>
  <c r="J155" i="4"/>
  <c r="F155" i="4"/>
  <c r="E155" i="4"/>
  <c r="D155" i="4"/>
  <c r="CU154" i="4"/>
  <c r="CT154" i="4"/>
  <c r="CN154" i="4"/>
  <c r="CO154" i="4" s="1"/>
  <c r="CL154" i="4"/>
  <c r="CK154" i="4"/>
  <c r="CJ154" i="4"/>
  <c r="CF154" i="4"/>
  <c r="CE154" i="4"/>
  <c r="CD154" i="4"/>
  <c r="BZ154" i="4"/>
  <c r="BY154" i="4"/>
  <c r="BX154" i="4"/>
  <c r="BP154" i="4"/>
  <c r="BQ154" i="4" s="1"/>
  <c r="BN154" i="4"/>
  <c r="BM154" i="4"/>
  <c r="BL154" i="4"/>
  <c r="BH154" i="4"/>
  <c r="BG154" i="4"/>
  <c r="BF154" i="4"/>
  <c r="BB154" i="4"/>
  <c r="BA154" i="4"/>
  <c r="AZ154" i="4"/>
  <c r="AR154" i="4"/>
  <c r="AS154" i="4" s="1"/>
  <c r="AP154" i="4"/>
  <c r="AO154" i="4"/>
  <c r="AN154" i="4"/>
  <c r="AJ154" i="4"/>
  <c r="AI154" i="4"/>
  <c r="AH154" i="4"/>
  <c r="AD154" i="4"/>
  <c r="AC154" i="4"/>
  <c r="AB154" i="4"/>
  <c r="T154" i="4"/>
  <c r="U154" i="4" s="1"/>
  <c r="R154" i="4"/>
  <c r="Q154" i="4"/>
  <c r="P154" i="4"/>
  <c r="L154" i="4"/>
  <c r="K154" i="4"/>
  <c r="J154" i="4"/>
  <c r="F154" i="4"/>
  <c r="E154" i="4"/>
  <c r="D154" i="4"/>
  <c r="CU153" i="4"/>
  <c r="CT153" i="4"/>
  <c r="CN153" i="4"/>
  <c r="CO153" i="4" s="1"/>
  <c r="CL153" i="4"/>
  <c r="CK153" i="4"/>
  <c r="CJ153" i="4"/>
  <c r="CF153" i="4"/>
  <c r="CE153" i="4"/>
  <c r="CD153" i="4"/>
  <c r="BZ153" i="4"/>
  <c r="BY153" i="4"/>
  <c r="BX153" i="4"/>
  <c r="BP153" i="4"/>
  <c r="BQ153" i="4" s="1"/>
  <c r="BN153" i="4"/>
  <c r="BM153" i="4"/>
  <c r="BL153" i="4"/>
  <c r="BH153" i="4"/>
  <c r="BG153" i="4"/>
  <c r="BF153" i="4"/>
  <c r="BB153" i="4"/>
  <c r="BA153" i="4"/>
  <c r="AZ153" i="4"/>
  <c r="AR153" i="4"/>
  <c r="AS153" i="4" s="1"/>
  <c r="AP153" i="4"/>
  <c r="AO153" i="4"/>
  <c r="AN153" i="4"/>
  <c r="AJ153" i="4"/>
  <c r="AI153" i="4"/>
  <c r="AH153" i="4"/>
  <c r="AD153" i="4"/>
  <c r="AC153" i="4"/>
  <c r="AB153" i="4"/>
  <c r="T153" i="4"/>
  <c r="U153" i="4" s="1"/>
  <c r="R153" i="4"/>
  <c r="Q153" i="4"/>
  <c r="P153" i="4"/>
  <c r="L153" i="4"/>
  <c r="K153" i="4"/>
  <c r="J153" i="4"/>
  <c r="F153" i="4"/>
  <c r="E153" i="4"/>
  <c r="D153" i="4"/>
  <c r="CU152" i="4"/>
  <c r="CT152" i="4"/>
  <c r="CN152" i="4"/>
  <c r="CO152" i="4" s="1"/>
  <c r="CL152" i="4"/>
  <c r="CK152" i="4"/>
  <c r="CJ152" i="4"/>
  <c r="CF152" i="4"/>
  <c r="CE152" i="4"/>
  <c r="CD152" i="4"/>
  <c r="BZ152" i="4"/>
  <c r="BY152" i="4"/>
  <c r="BX152" i="4"/>
  <c r="BP152" i="4"/>
  <c r="BQ152" i="4" s="1"/>
  <c r="BN152" i="4"/>
  <c r="BM152" i="4"/>
  <c r="BL152" i="4"/>
  <c r="BH152" i="4"/>
  <c r="BG152" i="4"/>
  <c r="BF152" i="4"/>
  <c r="BB152" i="4"/>
  <c r="BA152" i="4"/>
  <c r="AZ152" i="4"/>
  <c r="AR152" i="4"/>
  <c r="AS152" i="4" s="1"/>
  <c r="AP152" i="4"/>
  <c r="AO152" i="4"/>
  <c r="AN152" i="4"/>
  <c r="AJ152" i="4"/>
  <c r="AI152" i="4"/>
  <c r="AH152" i="4"/>
  <c r="AD152" i="4"/>
  <c r="AC152" i="4"/>
  <c r="AB152" i="4"/>
  <c r="T152" i="4"/>
  <c r="U152" i="4" s="1"/>
  <c r="R152" i="4"/>
  <c r="Q152" i="4"/>
  <c r="P152" i="4"/>
  <c r="L152" i="4"/>
  <c r="K152" i="4"/>
  <c r="J152" i="4"/>
  <c r="F152" i="4"/>
  <c r="E152" i="4"/>
  <c r="D152" i="4"/>
  <c r="CU151" i="4"/>
  <c r="CT151" i="4"/>
  <c r="CN151" i="4"/>
  <c r="CO151" i="4" s="1"/>
  <c r="CL151" i="4"/>
  <c r="CK151" i="4"/>
  <c r="CJ151" i="4"/>
  <c r="CF151" i="4"/>
  <c r="CE151" i="4"/>
  <c r="CD151" i="4"/>
  <c r="BZ151" i="4"/>
  <c r="BY151" i="4"/>
  <c r="BX151" i="4"/>
  <c r="BP151" i="4"/>
  <c r="BQ151" i="4" s="1"/>
  <c r="BN151" i="4"/>
  <c r="BM151" i="4"/>
  <c r="BL151" i="4"/>
  <c r="BH151" i="4"/>
  <c r="BG151" i="4"/>
  <c r="BF151" i="4"/>
  <c r="BB151" i="4"/>
  <c r="BA151" i="4"/>
  <c r="AZ151" i="4"/>
  <c r="AR151" i="4"/>
  <c r="AS151" i="4" s="1"/>
  <c r="AP151" i="4"/>
  <c r="AO151" i="4"/>
  <c r="AN151" i="4"/>
  <c r="AJ151" i="4"/>
  <c r="AI151" i="4"/>
  <c r="AH151" i="4"/>
  <c r="AD151" i="4"/>
  <c r="AC151" i="4"/>
  <c r="AB151" i="4"/>
  <c r="T151" i="4"/>
  <c r="U151" i="4" s="1"/>
  <c r="R151" i="4"/>
  <c r="Q151" i="4"/>
  <c r="P151" i="4"/>
  <c r="L151" i="4"/>
  <c r="K151" i="4"/>
  <c r="J151" i="4"/>
  <c r="F151" i="4"/>
  <c r="E151" i="4"/>
  <c r="D151" i="4"/>
  <c r="CU150" i="4"/>
  <c r="CT150" i="4"/>
  <c r="CN150" i="4"/>
  <c r="CO150" i="4" s="1"/>
  <c r="CL150" i="4"/>
  <c r="CK150" i="4"/>
  <c r="CJ150" i="4"/>
  <c r="CF150" i="4"/>
  <c r="CE150" i="4"/>
  <c r="CD150" i="4"/>
  <c r="BZ150" i="4"/>
  <c r="BY150" i="4"/>
  <c r="BX150" i="4"/>
  <c r="BP150" i="4"/>
  <c r="BQ150" i="4" s="1"/>
  <c r="BN150" i="4"/>
  <c r="BM150" i="4"/>
  <c r="BL150" i="4"/>
  <c r="BH150" i="4"/>
  <c r="BG150" i="4"/>
  <c r="BF150" i="4"/>
  <c r="BB150" i="4"/>
  <c r="BA150" i="4"/>
  <c r="AZ150" i="4"/>
  <c r="AR150" i="4"/>
  <c r="AS150" i="4" s="1"/>
  <c r="AP150" i="4"/>
  <c r="AO150" i="4"/>
  <c r="AN150" i="4"/>
  <c r="AJ150" i="4"/>
  <c r="AI150" i="4"/>
  <c r="AH150" i="4"/>
  <c r="AD150" i="4"/>
  <c r="AC150" i="4"/>
  <c r="AB150" i="4"/>
  <c r="T150" i="4"/>
  <c r="U150" i="4" s="1"/>
  <c r="R150" i="4"/>
  <c r="Q150" i="4"/>
  <c r="P150" i="4"/>
  <c r="L150" i="4"/>
  <c r="K150" i="4"/>
  <c r="J150" i="4"/>
  <c r="F150" i="4"/>
  <c r="E150" i="4"/>
  <c r="D150" i="4"/>
  <c r="CU149" i="4"/>
  <c r="CT149" i="4"/>
  <c r="CN149" i="4"/>
  <c r="CO149" i="4" s="1"/>
  <c r="CL149" i="4"/>
  <c r="CK149" i="4"/>
  <c r="CJ149" i="4"/>
  <c r="CF149" i="4"/>
  <c r="CE149" i="4"/>
  <c r="CD149" i="4"/>
  <c r="BZ149" i="4"/>
  <c r="BY149" i="4"/>
  <c r="BX149" i="4"/>
  <c r="BP149" i="4"/>
  <c r="BQ149" i="4" s="1"/>
  <c r="BN149" i="4"/>
  <c r="BM149" i="4"/>
  <c r="BL149" i="4"/>
  <c r="BH149" i="4"/>
  <c r="BG149" i="4"/>
  <c r="BF149" i="4"/>
  <c r="BB149" i="4"/>
  <c r="BA149" i="4"/>
  <c r="AZ149" i="4"/>
  <c r="AR149" i="4"/>
  <c r="AS149" i="4" s="1"/>
  <c r="AP149" i="4"/>
  <c r="AO149" i="4"/>
  <c r="AN149" i="4"/>
  <c r="AJ149" i="4"/>
  <c r="AI149" i="4"/>
  <c r="AH149" i="4"/>
  <c r="AD149" i="4"/>
  <c r="AC149" i="4"/>
  <c r="AB149" i="4"/>
  <c r="T149" i="4"/>
  <c r="U149" i="4" s="1"/>
  <c r="R149" i="4"/>
  <c r="Q149" i="4"/>
  <c r="P149" i="4"/>
  <c r="L149" i="4"/>
  <c r="K149" i="4"/>
  <c r="J149" i="4"/>
  <c r="F149" i="4"/>
  <c r="E149" i="4"/>
  <c r="D149" i="4"/>
  <c r="CU148" i="4"/>
  <c r="CT148" i="4"/>
  <c r="CN148" i="4"/>
  <c r="CO148" i="4" s="1"/>
  <c r="CL148" i="4"/>
  <c r="CK148" i="4"/>
  <c r="CJ148" i="4"/>
  <c r="CF148" i="4"/>
  <c r="CE148" i="4"/>
  <c r="CD148" i="4"/>
  <c r="BZ148" i="4"/>
  <c r="BY148" i="4"/>
  <c r="BX148" i="4"/>
  <c r="BP148" i="4"/>
  <c r="BQ148" i="4" s="1"/>
  <c r="BN148" i="4"/>
  <c r="BM148" i="4"/>
  <c r="BL148" i="4"/>
  <c r="BH148" i="4"/>
  <c r="BG148" i="4"/>
  <c r="BF148" i="4"/>
  <c r="BB148" i="4"/>
  <c r="BA148" i="4"/>
  <c r="AZ148" i="4"/>
  <c r="AR148" i="4"/>
  <c r="AS148" i="4" s="1"/>
  <c r="AP148" i="4"/>
  <c r="AO148" i="4"/>
  <c r="AN148" i="4"/>
  <c r="AJ148" i="4"/>
  <c r="AI148" i="4"/>
  <c r="AH148" i="4"/>
  <c r="AD148" i="4"/>
  <c r="AC148" i="4"/>
  <c r="AB148" i="4"/>
  <c r="T148" i="4"/>
  <c r="U148" i="4" s="1"/>
  <c r="R148" i="4"/>
  <c r="Q148" i="4"/>
  <c r="P148" i="4"/>
  <c r="L148" i="4"/>
  <c r="K148" i="4"/>
  <c r="J148" i="4"/>
  <c r="F148" i="4"/>
  <c r="E148" i="4"/>
  <c r="D148" i="4"/>
  <c r="CU147" i="4"/>
  <c r="CT147" i="4"/>
  <c r="CN147" i="4"/>
  <c r="CO147" i="4" s="1"/>
  <c r="CL147" i="4"/>
  <c r="CK147" i="4"/>
  <c r="CJ147" i="4"/>
  <c r="CF147" i="4"/>
  <c r="CE147" i="4"/>
  <c r="CD147" i="4"/>
  <c r="BZ147" i="4"/>
  <c r="BY147" i="4"/>
  <c r="BX147" i="4"/>
  <c r="BP147" i="4"/>
  <c r="BQ147" i="4" s="1"/>
  <c r="BN147" i="4"/>
  <c r="BM147" i="4"/>
  <c r="BL147" i="4"/>
  <c r="BH147" i="4"/>
  <c r="BG147" i="4"/>
  <c r="BF147" i="4"/>
  <c r="BB147" i="4"/>
  <c r="BA147" i="4"/>
  <c r="AZ147" i="4"/>
  <c r="AR147" i="4"/>
  <c r="AS147" i="4" s="1"/>
  <c r="AP147" i="4"/>
  <c r="AO147" i="4"/>
  <c r="AN147" i="4"/>
  <c r="AJ147" i="4"/>
  <c r="AI147" i="4"/>
  <c r="AH147" i="4"/>
  <c r="AD147" i="4"/>
  <c r="AC147" i="4"/>
  <c r="AB147" i="4"/>
  <c r="T147" i="4"/>
  <c r="U147" i="4" s="1"/>
  <c r="R147" i="4"/>
  <c r="Q147" i="4"/>
  <c r="P147" i="4"/>
  <c r="L147" i="4"/>
  <c r="K147" i="4"/>
  <c r="J147" i="4"/>
  <c r="F147" i="4"/>
  <c r="E147" i="4"/>
  <c r="D147" i="4"/>
  <c r="CU146" i="4"/>
  <c r="CT146" i="4"/>
  <c r="CN146" i="4"/>
  <c r="CO146" i="4" s="1"/>
  <c r="CL146" i="4"/>
  <c r="CK146" i="4"/>
  <c r="CJ146" i="4"/>
  <c r="CF146" i="4"/>
  <c r="CE146" i="4"/>
  <c r="CD146" i="4"/>
  <c r="BZ146" i="4"/>
  <c r="BY146" i="4"/>
  <c r="BX146" i="4"/>
  <c r="BP146" i="4"/>
  <c r="BQ146" i="4" s="1"/>
  <c r="BN146" i="4"/>
  <c r="BM146" i="4"/>
  <c r="BL146" i="4"/>
  <c r="BH146" i="4"/>
  <c r="BG146" i="4"/>
  <c r="BF146" i="4"/>
  <c r="BB146" i="4"/>
  <c r="BA146" i="4"/>
  <c r="AZ146" i="4"/>
  <c r="AR146" i="4"/>
  <c r="AS146" i="4" s="1"/>
  <c r="AP146" i="4"/>
  <c r="AO146" i="4"/>
  <c r="AN146" i="4"/>
  <c r="AJ146" i="4"/>
  <c r="AI146" i="4"/>
  <c r="AH146" i="4"/>
  <c r="AD146" i="4"/>
  <c r="AC146" i="4"/>
  <c r="AB146" i="4"/>
  <c r="T146" i="4"/>
  <c r="U146" i="4" s="1"/>
  <c r="R146" i="4"/>
  <c r="Q146" i="4"/>
  <c r="P146" i="4"/>
  <c r="L146" i="4"/>
  <c r="K146" i="4"/>
  <c r="J146" i="4"/>
  <c r="F146" i="4"/>
  <c r="E146" i="4"/>
  <c r="D146" i="4"/>
  <c r="CU145" i="4"/>
  <c r="CT145" i="4"/>
  <c r="CN145" i="4"/>
  <c r="CO145" i="4" s="1"/>
  <c r="CL145" i="4"/>
  <c r="CK145" i="4"/>
  <c r="CJ145" i="4"/>
  <c r="CF145" i="4"/>
  <c r="CE145" i="4"/>
  <c r="CD145" i="4"/>
  <c r="BZ145" i="4"/>
  <c r="BY145" i="4"/>
  <c r="BX145" i="4"/>
  <c r="BP145" i="4"/>
  <c r="BQ145" i="4" s="1"/>
  <c r="BN145" i="4"/>
  <c r="BM145" i="4"/>
  <c r="BL145" i="4"/>
  <c r="BH145" i="4"/>
  <c r="BG145" i="4"/>
  <c r="BF145" i="4"/>
  <c r="BB145" i="4"/>
  <c r="BA145" i="4"/>
  <c r="AZ145" i="4"/>
  <c r="AR145" i="4"/>
  <c r="AS145" i="4" s="1"/>
  <c r="AP145" i="4"/>
  <c r="AO145" i="4"/>
  <c r="AN145" i="4"/>
  <c r="AJ145" i="4"/>
  <c r="AI145" i="4"/>
  <c r="AH145" i="4"/>
  <c r="AD145" i="4"/>
  <c r="AC145" i="4"/>
  <c r="AB145" i="4"/>
  <c r="T145" i="4"/>
  <c r="U145" i="4" s="1"/>
  <c r="R145" i="4"/>
  <c r="Q145" i="4"/>
  <c r="P145" i="4"/>
  <c r="L145" i="4"/>
  <c r="K145" i="4"/>
  <c r="J145" i="4"/>
  <c r="F145" i="4"/>
  <c r="E145" i="4"/>
  <c r="D145" i="4"/>
  <c r="CU144" i="4"/>
  <c r="CT144" i="4"/>
  <c r="CN144" i="4"/>
  <c r="CO144" i="4" s="1"/>
  <c r="CL144" i="4"/>
  <c r="CK144" i="4"/>
  <c r="CJ144" i="4"/>
  <c r="CF144" i="4"/>
  <c r="CE144" i="4"/>
  <c r="CD144" i="4"/>
  <c r="BZ144" i="4"/>
  <c r="BY144" i="4"/>
  <c r="BX144" i="4"/>
  <c r="BP144" i="4"/>
  <c r="BQ144" i="4" s="1"/>
  <c r="BN144" i="4"/>
  <c r="BM144" i="4"/>
  <c r="BL144" i="4"/>
  <c r="BH144" i="4"/>
  <c r="BG144" i="4"/>
  <c r="BF144" i="4"/>
  <c r="BB144" i="4"/>
  <c r="BA144" i="4"/>
  <c r="AZ144" i="4"/>
  <c r="AR144" i="4"/>
  <c r="AS144" i="4" s="1"/>
  <c r="AP144" i="4"/>
  <c r="AO144" i="4"/>
  <c r="AN144" i="4"/>
  <c r="AJ144" i="4"/>
  <c r="AI144" i="4"/>
  <c r="AH144" i="4"/>
  <c r="AD144" i="4"/>
  <c r="AC144" i="4"/>
  <c r="AB144" i="4"/>
  <c r="T144" i="4"/>
  <c r="U144" i="4" s="1"/>
  <c r="R144" i="4"/>
  <c r="Q144" i="4"/>
  <c r="P144" i="4"/>
  <c r="L144" i="4"/>
  <c r="K144" i="4"/>
  <c r="J144" i="4"/>
  <c r="F144" i="4"/>
  <c r="E144" i="4"/>
  <c r="D144" i="4"/>
  <c r="CU143" i="4"/>
  <c r="CT143" i="4"/>
  <c r="CN143" i="4"/>
  <c r="CO143" i="4" s="1"/>
  <c r="CL143" i="4"/>
  <c r="CK143" i="4"/>
  <c r="CJ143" i="4"/>
  <c r="CF143" i="4"/>
  <c r="CE143" i="4"/>
  <c r="CD143" i="4"/>
  <c r="BZ143" i="4"/>
  <c r="BY143" i="4"/>
  <c r="BX143" i="4"/>
  <c r="BP143" i="4"/>
  <c r="BQ143" i="4" s="1"/>
  <c r="BN143" i="4"/>
  <c r="BM143" i="4"/>
  <c r="BL143" i="4"/>
  <c r="BH143" i="4"/>
  <c r="BG143" i="4"/>
  <c r="BF143" i="4"/>
  <c r="BB143" i="4"/>
  <c r="BA143" i="4"/>
  <c r="AZ143" i="4"/>
  <c r="AR143" i="4"/>
  <c r="AS143" i="4" s="1"/>
  <c r="AP143" i="4"/>
  <c r="AO143" i="4"/>
  <c r="AN143" i="4"/>
  <c r="AJ143" i="4"/>
  <c r="AI143" i="4"/>
  <c r="AH143" i="4"/>
  <c r="AD143" i="4"/>
  <c r="AC143" i="4"/>
  <c r="AB143" i="4"/>
  <c r="T143" i="4"/>
  <c r="U143" i="4" s="1"/>
  <c r="R143" i="4"/>
  <c r="Q143" i="4"/>
  <c r="P143" i="4"/>
  <c r="L143" i="4"/>
  <c r="K143" i="4"/>
  <c r="J143" i="4"/>
  <c r="F143" i="4"/>
  <c r="E143" i="4"/>
  <c r="D143" i="4"/>
  <c r="CU142" i="4"/>
  <c r="CT142" i="4"/>
  <c r="CN142" i="4"/>
  <c r="CO142" i="4" s="1"/>
  <c r="CL142" i="4"/>
  <c r="CK142" i="4"/>
  <c r="CJ142" i="4"/>
  <c r="CF142" i="4"/>
  <c r="CE142" i="4"/>
  <c r="CD142" i="4"/>
  <c r="BZ142" i="4"/>
  <c r="BY142" i="4"/>
  <c r="BX142" i="4"/>
  <c r="BP142" i="4"/>
  <c r="BQ142" i="4" s="1"/>
  <c r="BN142" i="4"/>
  <c r="BM142" i="4"/>
  <c r="BL142" i="4"/>
  <c r="BH142" i="4"/>
  <c r="BG142" i="4"/>
  <c r="BF142" i="4"/>
  <c r="BB142" i="4"/>
  <c r="BA142" i="4"/>
  <c r="AZ142" i="4"/>
  <c r="AR142" i="4"/>
  <c r="AS142" i="4" s="1"/>
  <c r="AP142" i="4"/>
  <c r="AO142" i="4"/>
  <c r="AN142" i="4"/>
  <c r="AJ142" i="4"/>
  <c r="AI142" i="4"/>
  <c r="AH142" i="4"/>
  <c r="AD142" i="4"/>
  <c r="AC142" i="4"/>
  <c r="AB142" i="4"/>
  <c r="T142" i="4"/>
  <c r="U142" i="4" s="1"/>
  <c r="R142" i="4"/>
  <c r="Q142" i="4"/>
  <c r="P142" i="4"/>
  <c r="L142" i="4"/>
  <c r="K142" i="4"/>
  <c r="J142" i="4"/>
  <c r="F142" i="4"/>
  <c r="E142" i="4"/>
  <c r="D142" i="4"/>
  <c r="CU141" i="4"/>
  <c r="CT141" i="4"/>
  <c r="CN141" i="4"/>
  <c r="CO141" i="4" s="1"/>
  <c r="CL141" i="4"/>
  <c r="CK141" i="4"/>
  <c r="CJ141" i="4"/>
  <c r="CF141" i="4"/>
  <c r="CE141" i="4"/>
  <c r="CD141" i="4"/>
  <c r="BZ141" i="4"/>
  <c r="BY141" i="4"/>
  <c r="BX141" i="4"/>
  <c r="BP141" i="4"/>
  <c r="BQ141" i="4" s="1"/>
  <c r="BN141" i="4"/>
  <c r="BM141" i="4"/>
  <c r="BL141" i="4"/>
  <c r="BH141" i="4"/>
  <c r="BG141" i="4"/>
  <c r="BF141" i="4"/>
  <c r="BB141" i="4"/>
  <c r="BA141" i="4"/>
  <c r="AZ141" i="4"/>
  <c r="AR141" i="4"/>
  <c r="AS141" i="4" s="1"/>
  <c r="AP141" i="4"/>
  <c r="AO141" i="4"/>
  <c r="AN141" i="4"/>
  <c r="AJ141" i="4"/>
  <c r="AI141" i="4"/>
  <c r="AH141" i="4"/>
  <c r="AD141" i="4"/>
  <c r="AC141" i="4"/>
  <c r="AB141" i="4"/>
  <c r="T141" i="4"/>
  <c r="U141" i="4" s="1"/>
  <c r="R141" i="4"/>
  <c r="Q141" i="4"/>
  <c r="P141" i="4"/>
  <c r="L141" i="4"/>
  <c r="K141" i="4"/>
  <c r="J141" i="4"/>
  <c r="F141" i="4"/>
  <c r="E141" i="4"/>
  <c r="D141" i="4"/>
  <c r="CU140" i="4"/>
  <c r="CT140" i="4"/>
  <c r="CN140" i="4"/>
  <c r="CO140" i="4" s="1"/>
  <c r="CL140" i="4"/>
  <c r="CK140" i="4"/>
  <c r="CJ140" i="4"/>
  <c r="CF140" i="4"/>
  <c r="CE140" i="4"/>
  <c r="CD140" i="4"/>
  <c r="BZ140" i="4"/>
  <c r="BY140" i="4"/>
  <c r="BX140" i="4"/>
  <c r="BP140" i="4"/>
  <c r="BQ140" i="4" s="1"/>
  <c r="BN140" i="4"/>
  <c r="BM140" i="4"/>
  <c r="BL140" i="4"/>
  <c r="BH140" i="4"/>
  <c r="BG140" i="4"/>
  <c r="BF140" i="4"/>
  <c r="BB140" i="4"/>
  <c r="BA140" i="4"/>
  <c r="AZ140" i="4"/>
  <c r="AR140" i="4"/>
  <c r="AS140" i="4" s="1"/>
  <c r="AP140" i="4"/>
  <c r="AO140" i="4"/>
  <c r="AN140" i="4"/>
  <c r="AJ140" i="4"/>
  <c r="AI140" i="4"/>
  <c r="AH140" i="4"/>
  <c r="AD140" i="4"/>
  <c r="AC140" i="4"/>
  <c r="AB140" i="4"/>
  <c r="T140" i="4"/>
  <c r="U140" i="4" s="1"/>
  <c r="R140" i="4"/>
  <c r="Q140" i="4"/>
  <c r="P140" i="4"/>
  <c r="L140" i="4"/>
  <c r="K140" i="4"/>
  <c r="J140" i="4"/>
  <c r="F140" i="4"/>
  <c r="E140" i="4"/>
  <c r="D140" i="4"/>
  <c r="CU139" i="4"/>
  <c r="CT139" i="4"/>
  <c r="CN139" i="4"/>
  <c r="CO139" i="4" s="1"/>
  <c r="CL139" i="4"/>
  <c r="CK139" i="4"/>
  <c r="CJ139" i="4"/>
  <c r="CF139" i="4"/>
  <c r="CE139" i="4"/>
  <c r="CD139" i="4"/>
  <c r="BZ139" i="4"/>
  <c r="BY139" i="4"/>
  <c r="BX139" i="4"/>
  <c r="BP139" i="4"/>
  <c r="BQ139" i="4" s="1"/>
  <c r="BN139" i="4"/>
  <c r="BM139" i="4"/>
  <c r="BL139" i="4"/>
  <c r="BH139" i="4"/>
  <c r="BG139" i="4"/>
  <c r="BF139" i="4"/>
  <c r="BB139" i="4"/>
  <c r="BA139" i="4"/>
  <c r="AZ139" i="4"/>
  <c r="AR139" i="4"/>
  <c r="AS139" i="4" s="1"/>
  <c r="AP139" i="4"/>
  <c r="AO139" i="4"/>
  <c r="AN139" i="4"/>
  <c r="AJ139" i="4"/>
  <c r="AI139" i="4"/>
  <c r="AH139" i="4"/>
  <c r="AD139" i="4"/>
  <c r="AC139" i="4"/>
  <c r="AB139" i="4"/>
  <c r="T139" i="4"/>
  <c r="U139" i="4" s="1"/>
  <c r="R139" i="4"/>
  <c r="Q139" i="4"/>
  <c r="P139" i="4"/>
  <c r="L139" i="4"/>
  <c r="K139" i="4"/>
  <c r="J139" i="4"/>
  <c r="F139" i="4"/>
  <c r="E139" i="4"/>
  <c r="D139" i="4"/>
  <c r="CU138" i="4"/>
  <c r="CT138" i="4"/>
  <c r="CN138" i="4"/>
  <c r="CO138" i="4" s="1"/>
  <c r="CL138" i="4"/>
  <c r="CK138" i="4"/>
  <c r="CJ138" i="4"/>
  <c r="CF138" i="4"/>
  <c r="CE138" i="4"/>
  <c r="CD138" i="4"/>
  <c r="BZ138" i="4"/>
  <c r="BY138" i="4"/>
  <c r="BX138" i="4"/>
  <c r="BP138" i="4"/>
  <c r="BQ138" i="4" s="1"/>
  <c r="BN138" i="4"/>
  <c r="BM138" i="4"/>
  <c r="BL138" i="4"/>
  <c r="BH138" i="4"/>
  <c r="BG138" i="4"/>
  <c r="BF138" i="4"/>
  <c r="BB138" i="4"/>
  <c r="BA138" i="4"/>
  <c r="AZ138" i="4"/>
  <c r="AR138" i="4"/>
  <c r="AS138" i="4" s="1"/>
  <c r="AP138" i="4"/>
  <c r="AO138" i="4"/>
  <c r="AN138" i="4"/>
  <c r="AJ138" i="4"/>
  <c r="AI138" i="4"/>
  <c r="AH138" i="4"/>
  <c r="AD138" i="4"/>
  <c r="AC138" i="4"/>
  <c r="AB138" i="4"/>
  <c r="T138" i="4"/>
  <c r="U138" i="4" s="1"/>
  <c r="R138" i="4"/>
  <c r="Q138" i="4"/>
  <c r="P138" i="4"/>
  <c r="L138" i="4"/>
  <c r="K138" i="4"/>
  <c r="J138" i="4"/>
  <c r="F138" i="4"/>
  <c r="E138" i="4"/>
  <c r="D138" i="4"/>
  <c r="CU137" i="4"/>
  <c r="CT137" i="4"/>
  <c r="CN137" i="4"/>
  <c r="CO137" i="4" s="1"/>
  <c r="CL137" i="4"/>
  <c r="CK137" i="4"/>
  <c r="CJ137" i="4"/>
  <c r="CF137" i="4"/>
  <c r="CE137" i="4"/>
  <c r="CD137" i="4"/>
  <c r="BZ137" i="4"/>
  <c r="BY137" i="4"/>
  <c r="BX137" i="4"/>
  <c r="BP137" i="4"/>
  <c r="BQ137" i="4" s="1"/>
  <c r="BN137" i="4"/>
  <c r="BM137" i="4"/>
  <c r="BL137" i="4"/>
  <c r="BH137" i="4"/>
  <c r="BG137" i="4"/>
  <c r="BF137" i="4"/>
  <c r="BB137" i="4"/>
  <c r="BA137" i="4"/>
  <c r="AZ137" i="4"/>
  <c r="AR137" i="4"/>
  <c r="AS137" i="4" s="1"/>
  <c r="AP137" i="4"/>
  <c r="AO137" i="4"/>
  <c r="AN137" i="4"/>
  <c r="AJ137" i="4"/>
  <c r="AI137" i="4"/>
  <c r="AH137" i="4"/>
  <c r="AD137" i="4"/>
  <c r="AC137" i="4"/>
  <c r="AB137" i="4"/>
  <c r="T137" i="4"/>
  <c r="U137" i="4" s="1"/>
  <c r="R137" i="4"/>
  <c r="Q137" i="4"/>
  <c r="P137" i="4"/>
  <c r="L137" i="4"/>
  <c r="K137" i="4"/>
  <c r="J137" i="4"/>
  <c r="F137" i="4"/>
  <c r="E137" i="4"/>
  <c r="D137" i="4"/>
  <c r="CU136" i="4"/>
  <c r="CT136" i="4"/>
  <c r="CN136" i="4"/>
  <c r="CO136" i="4" s="1"/>
  <c r="CL136" i="4"/>
  <c r="CK136" i="4"/>
  <c r="CJ136" i="4"/>
  <c r="CF136" i="4"/>
  <c r="CE136" i="4"/>
  <c r="CD136" i="4"/>
  <c r="BZ136" i="4"/>
  <c r="BY136" i="4"/>
  <c r="BX136" i="4"/>
  <c r="BP136" i="4"/>
  <c r="BQ136" i="4" s="1"/>
  <c r="BN136" i="4"/>
  <c r="BM136" i="4"/>
  <c r="BL136" i="4"/>
  <c r="BH136" i="4"/>
  <c r="BG136" i="4"/>
  <c r="BF136" i="4"/>
  <c r="BB136" i="4"/>
  <c r="BA136" i="4"/>
  <c r="AZ136" i="4"/>
  <c r="AR136" i="4"/>
  <c r="AS136" i="4" s="1"/>
  <c r="AP136" i="4"/>
  <c r="AO136" i="4"/>
  <c r="AN136" i="4"/>
  <c r="AJ136" i="4"/>
  <c r="AI136" i="4"/>
  <c r="AH136" i="4"/>
  <c r="AD136" i="4"/>
  <c r="AC136" i="4"/>
  <c r="AB136" i="4"/>
  <c r="T136" i="4"/>
  <c r="U136" i="4" s="1"/>
  <c r="R136" i="4"/>
  <c r="Q136" i="4"/>
  <c r="P136" i="4"/>
  <c r="L136" i="4"/>
  <c r="K136" i="4"/>
  <c r="J136" i="4"/>
  <c r="F136" i="4"/>
  <c r="E136" i="4"/>
  <c r="D136" i="4"/>
  <c r="CU135" i="4"/>
  <c r="CT135" i="4"/>
  <c r="CN135" i="4"/>
  <c r="CO135" i="4" s="1"/>
  <c r="CL135" i="4"/>
  <c r="CK135" i="4"/>
  <c r="CJ135" i="4"/>
  <c r="CF135" i="4"/>
  <c r="CE135" i="4"/>
  <c r="CD135" i="4"/>
  <c r="BZ135" i="4"/>
  <c r="BY135" i="4"/>
  <c r="BX135" i="4"/>
  <c r="BP135" i="4"/>
  <c r="BQ135" i="4" s="1"/>
  <c r="BN135" i="4"/>
  <c r="BM135" i="4"/>
  <c r="BL135" i="4"/>
  <c r="BH135" i="4"/>
  <c r="BG135" i="4"/>
  <c r="BF135" i="4"/>
  <c r="BB135" i="4"/>
  <c r="BA135" i="4"/>
  <c r="AZ135" i="4"/>
  <c r="AR135" i="4"/>
  <c r="AS135" i="4" s="1"/>
  <c r="AP135" i="4"/>
  <c r="AO135" i="4"/>
  <c r="AN135" i="4"/>
  <c r="AJ135" i="4"/>
  <c r="AI135" i="4"/>
  <c r="AH135" i="4"/>
  <c r="AD135" i="4"/>
  <c r="AC135" i="4"/>
  <c r="AB135" i="4"/>
  <c r="T135" i="4"/>
  <c r="U135" i="4" s="1"/>
  <c r="R135" i="4"/>
  <c r="Q135" i="4"/>
  <c r="P135" i="4"/>
  <c r="L135" i="4"/>
  <c r="K135" i="4"/>
  <c r="J135" i="4"/>
  <c r="F135" i="4"/>
  <c r="E135" i="4"/>
  <c r="D135" i="4"/>
  <c r="CU134" i="4"/>
  <c r="CT134" i="4"/>
  <c r="CN134" i="4"/>
  <c r="CO134" i="4" s="1"/>
  <c r="CL134" i="4"/>
  <c r="CK134" i="4"/>
  <c r="CJ134" i="4"/>
  <c r="CF134" i="4"/>
  <c r="CE134" i="4"/>
  <c r="CD134" i="4"/>
  <c r="BZ134" i="4"/>
  <c r="BY134" i="4"/>
  <c r="BX134" i="4"/>
  <c r="BP134" i="4"/>
  <c r="BQ134" i="4" s="1"/>
  <c r="BN134" i="4"/>
  <c r="BM134" i="4"/>
  <c r="BL134" i="4"/>
  <c r="BH134" i="4"/>
  <c r="BG134" i="4"/>
  <c r="BF134" i="4"/>
  <c r="BB134" i="4"/>
  <c r="BA134" i="4"/>
  <c r="AZ134" i="4"/>
  <c r="AR134" i="4"/>
  <c r="AS134" i="4" s="1"/>
  <c r="AP134" i="4"/>
  <c r="AO134" i="4"/>
  <c r="AN134" i="4"/>
  <c r="AJ134" i="4"/>
  <c r="AI134" i="4"/>
  <c r="AH134" i="4"/>
  <c r="AD134" i="4"/>
  <c r="AC134" i="4"/>
  <c r="AB134" i="4"/>
  <c r="T134" i="4"/>
  <c r="U134" i="4" s="1"/>
  <c r="R134" i="4"/>
  <c r="Q134" i="4"/>
  <c r="P134" i="4"/>
  <c r="L134" i="4"/>
  <c r="K134" i="4"/>
  <c r="J134" i="4"/>
  <c r="F134" i="4"/>
  <c r="E134" i="4"/>
  <c r="D134" i="4"/>
  <c r="CU133" i="4"/>
  <c r="CT133" i="4"/>
  <c r="CN133" i="4"/>
  <c r="CO133" i="4" s="1"/>
  <c r="CL133" i="4"/>
  <c r="CK133" i="4"/>
  <c r="CJ133" i="4"/>
  <c r="CF133" i="4"/>
  <c r="CE133" i="4"/>
  <c r="CD133" i="4"/>
  <c r="BZ133" i="4"/>
  <c r="BY133" i="4"/>
  <c r="BX133" i="4"/>
  <c r="BP133" i="4"/>
  <c r="BQ133" i="4" s="1"/>
  <c r="BN133" i="4"/>
  <c r="BM133" i="4"/>
  <c r="BL133" i="4"/>
  <c r="BH133" i="4"/>
  <c r="BG133" i="4"/>
  <c r="BF133" i="4"/>
  <c r="BB133" i="4"/>
  <c r="BA133" i="4"/>
  <c r="AZ133" i="4"/>
  <c r="AR133" i="4"/>
  <c r="AS133" i="4" s="1"/>
  <c r="AP133" i="4"/>
  <c r="AO133" i="4"/>
  <c r="AN133" i="4"/>
  <c r="AJ133" i="4"/>
  <c r="AI133" i="4"/>
  <c r="AH133" i="4"/>
  <c r="AD133" i="4"/>
  <c r="AC133" i="4"/>
  <c r="AB133" i="4"/>
  <c r="T133" i="4"/>
  <c r="U133" i="4" s="1"/>
  <c r="R133" i="4"/>
  <c r="Q133" i="4"/>
  <c r="P133" i="4"/>
  <c r="L133" i="4"/>
  <c r="K133" i="4"/>
  <c r="J133" i="4"/>
  <c r="F133" i="4"/>
  <c r="E133" i="4"/>
  <c r="D133" i="4"/>
  <c r="CU132" i="4"/>
  <c r="CT132" i="4"/>
  <c r="CN132" i="4"/>
  <c r="CO132" i="4" s="1"/>
  <c r="CL132" i="4"/>
  <c r="CK132" i="4"/>
  <c r="CJ132" i="4"/>
  <c r="CF132" i="4"/>
  <c r="CE132" i="4"/>
  <c r="CD132" i="4"/>
  <c r="BZ132" i="4"/>
  <c r="BY132" i="4"/>
  <c r="BX132" i="4"/>
  <c r="BP132" i="4"/>
  <c r="BQ132" i="4" s="1"/>
  <c r="BN132" i="4"/>
  <c r="BM132" i="4"/>
  <c r="BL132" i="4"/>
  <c r="BH132" i="4"/>
  <c r="BG132" i="4"/>
  <c r="BF132" i="4"/>
  <c r="BB132" i="4"/>
  <c r="BA132" i="4"/>
  <c r="AZ132" i="4"/>
  <c r="AR132" i="4"/>
  <c r="AS132" i="4" s="1"/>
  <c r="AP132" i="4"/>
  <c r="AO132" i="4"/>
  <c r="AN132" i="4"/>
  <c r="AJ132" i="4"/>
  <c r="AI132" i="4"/>
  <c r="AH132" i="4"/>
  <c r="AD132" i="4"/>
  <c r="AC132" i="4"/>
  <c r="AB132" i="4"/>
  <c r="T132" i="4"/>
  <c r="U132" i="4" s="1"/>
  <c r="R132" i="4"/>
  <c r="Q132" i="4"/>
  <c r="P132" i="4"/>
  <c r="L132" i="4"/>
  <c r="K132" i="4"/>
  <c r="J132" i="4"/>
  <c r="F132" i="4"/>
  <c r="E132" i="4"/>
  <c r="D132" i="4"/>
  <c r="CU131" i="4"/>
  <c r="CT131" i="4"/>
  <c r="CN131" i="4"/>
  <c r="CO131" i="4" s="1"/>
  <c r="CL131" i="4"/>
  <c r="CK131" i="4"/>
  <c r="CJ131" i="4"/>
  <c r="CF131" i="4"/>
  <c r="CE131" i="4"/>
  <c r="CD131" i="4"/>
  <c r="BZ131" i="4"/>
  <c r="BY131" i="4"/>
  <c r="BX131" i="4"/>
  <c r="BP131" i="4"/>
  <c r="BQ131" i="4" s="1"/>
  <c r="BN131" i="4"/>
  <c r="BM131" i="4"/>
  <c r="BL131" i="4"/>
  <c r="BH131" i="4"/>
  <c r="BG131" i="4"/>
  <c r="BF131" i="4"/>
  <c r="BB131" i="4"/>
  <c r="BA131" i="4"/>
  <c r="AZ131" i="4"/>
  <c r="AR131" i="4"/>
  <c r="AS131" i="4" s="1"/>
  <c r="AP131" i="4"/>
  <c r="AO131" i="4"/>
  <c r="AN131" i="4"/>
  <c r="AJ131" i="4"/>
  <c r="AI131" i="4"/>
  <c r="AH131" i="4"/>
  <c r="AD131" i="4"/>
  <c r="AC131" i="4"/>
  <c r="AB131" i="4"/>
  <c r="T131" i="4"/>
  <c r="U131" i="4" s="1"/>
  <c r="R131" i="4"/>
  <c r="Q131" i="4"/>
  <c r="P131" i="4"/>
  <c r="L131" i="4"/>
  <c r="K131" i="4"/>
  <c r="J131" i="4"/>
  <c r="F131" i="4"/>
  <c r="E131" i="4"/>
  <c r="D131" i="4"/>
  <c r="CU130" i="4"/>
  <c r="CT130" i="4"/>
  <c r="CN130" i="4"/>
  <c r="CO130" i="4" s="1"/>
  <c r="CL130" i="4"/>
  <c r="CK130" i="4"/>
  <c r="CJ130" i="4"/>
  <c r="CF130" i="4"/>
  <c r="CE130" i="4"/>
  <c r="CD130" i="4"/>
  <c r="BZ130" i="4"/>
  <c r="BY130" i="4"/>
  <c r="BX130" i="4"/>
  <c r="BP130" i="4"/>
  <c r="BQ130" i="4" s="1"/>
  <c r="BN130" i="4"/>
  <c r="BM130" i="4"/>
  <c r="BL130" i="4"/>
  <c r="BH130" i="4"/>
  <c r="BG130" i="4"/>
  <c r="BF130" i="4"/>
  <c r="BB130" i="4"/>
  <c r="BA130" i="4"/>
  <c r="AZ130" i="4"/>
  <c r="AR130" i="4"/>
  <c r="AS130" i="4" s="1"/>
  <c r="AP130" i="4"/>
  <c r="AO130" i="4"/>
  <c r="AN130" i="4"/>
  <c r="AJ130" i="4"/>
  <c r="AI130" i="4"/>
  <c r="AH130" i="4"/>
  <c r="AD130" i="4"/>
  <c r="AC130" i="4"/>
  <c r="AB130" i="4"/>
  <c r="T130" i="4"/>
  <c r="U130" i="4" s="1"/>
  <c r="R130" i="4"/>
  <c r="Q130" i="4"/>
  <c r="P130" i="4"/>
  <c r="L130" i="4"/>
  <c r="K130" i="4"/>
  <c r="J130" i="4"/>
  <c r="F130" i="4"/>
  <c r="E130" i="4"/>
  <c r="D130" i="4"/>
  <c r="CU129" i="4"/>
  <c r="CT129" i="4"/>
  <c r="CN129" i="4"/>
  <c r="CO129" i="4" s="1"/>
  <c r="CL129" i="4"/>
  <c r="CK129" i="4"/>
  <c r="CJ129" i="4"/>
  <c r="CF129" i="4"/>
  <c r="CE129" i="4"/>
  <c r="CD129" i="4"/>
  <c r="BZ129" i="4"/>
  <c r="BY129" i="4"/>
  <c r="BX129" i="4"/>
  <c r="BP129" i="4"/>
  <c r="BQ129" i="4" s="1"/>
  <c r="BN129" i="4"/>
  <c r="BM129" i="4"/>
  <c r="BL129" i="4"/>
  <c r="BH129" i="4"/>
  <c r="BG129" i="4"/>
  <c r="BF129" i="4"/>
  <c r="BB129" i="4"/>
  <c r="BA129" i="4"/>
  <c r="AZ129" i="4"/>
  <c r="AR129" i="4"/>
  <c r="AS129" i="4" s="1"/>
  <c r="AP129" i="4"/>
  <c r="AO129" i="4"/>
  <c r="AN129" i="4"/>
  <c r="AJ129" i="4"/>
  <c r="AI129" i="4"/>
  <c r="AH129" i="4"/>
  <c r="AD129" i="4"/>
  <c r="AC129" i="4"/>
  <c r="AB129" i="4"/>
  <c r="T129" i="4"/>
  <c r="U129" i="4" s="1"/>
  <c r="R129" i="4"/>
  <c r="Q129" i="4"/>
  <c r="P129" i="4"/>
  <c r="L129" i="4"/>
  <c r="K129" i="4"/>
  <c r="J129" i="4"/>
  <c r="F129" i="4"/>
  <c r="E129" i="4"/>
  <c r="D129" i="4"/>
  <c r="CU128" i="4"/>
  <c r="CT128" i="4"/>
  <c r="CN128" i="4"/>
  <c r="CO128" i="4" s="1"/>
  <c r="CL128" i="4"/>
  <c r="CK128" i="4"/>
  <c r="CJ128" i="4"/>
  <c r="CF128" i="4"/>
  <c r="CE128" i="4"/>
  <c r="CD128" i="4"/>
  <c r="BZ128" i="4"/>
  <c r="BY128" i="4"/>
  <c r="BX128" i="4"/>
  <c r="BP128" i="4"/>
  <c r="BQ128" i="4" s="1"/>
  <c r="BN128" i="4"/>
  <c r="BM128" i="4"/>
  <c r="BL128" i="4"/>
  <c r="BH128" i="4"/>
  <c r="BG128" i="4"/>
  <c r="BF128" i="4"/>
  <c r="BB128" i="4"/>
  <c r="BA128" i="4"/>
  <c r="AZ128" i="4"/>
  <c r="AR128" i="4"/>
  <c r="AS128" i="4" s="1"/>
  <c r="AP128" i="4"/>
  <c r="AO128" i="4"/>
  <c r="AN128" i="4"/>
  <c r="AJ128" i="4"/>
  <c r="AI128" i="4"/>
  <c r="AH128" i="4"/>
  <c r="AD128" i="4"/>
  <c r="AC128" i="4"/>
  <c r="AB128" i="4"/>
  <c r="T128" i="4"/>
  <c r="U128" i="4" s="1"/>
  <c r="R128" i="4"/>
  <c r="Q128" i="4"/>
  <c r="P128" i="4"/>
  <c r="L128" i="4"/>
  <c r="K128" i="4"/>
  <c r="J128" i="4"/>
  <c r="F128" i="4"/>
  <c r="E128" i="4"/>
  <c r="D128" i="4"/>
  <c r="CU127" i="4"/>
  <c r="CT127" i="4"/>
  <c r="CN127" i="4"/>
  <c r="CO127" i="4" s="1"/>
  <c r="CL127" i="4"/>
  <c r="CK127" i="4"/>
  <c r="CJ127" i="4"/>
  <c r="CF127" i="4"/>
  <c r="CE127" i="4"/>
  <c r="CD127" i="4"/>
  <c r="BZ127" i="4"/>
  <c r="BY127" i="4"/>
  <c r="BX127" i="4"/>
  <c r="BP127" i="4"/>
  <c r="BQ127" i="4" s="1"/>
  <c r="BN127" i="4"/>
  <c r="BM127" i="4"/>
  <c r="BL127" i="4"/>
  <c r="BH127" i="4"/>
  <c r="BG127" i="4"/>
  <c r="BF127" i="4"/>
  <c r="BB127" i="4"/>
  <c r="BA127" i="4"/>
  <c r="AZ127" i="4"/>
  <c r="AR127" i="4"/>
  <c r="AS127" i="4" s="1"/>
  <c r="AP127" i="4"/>
  <c r="AO127" i="4"/>
  <c r="AN127" i="4"/>
  <c r="AJ127" i="4"/>
  <c r="AI127" i="4"/>
  <c r="AH127" i="4"/>
  <c r="AD127" i="4"/>
  <c r="AC127" i="4"/>
  <c r="AB127" i="4"/>
  <c r="T127" i="4"/>
  <c r="U127" i="4" s="1"/>
  <c r="R127" i="4"/>
  <c r="Q127" i="4"/>
  <c r="P127" i="4"/>
  <c r="L127" i="4"/>
  <c r="K127" i="4"/>
  <c r="J127" i="4"/>
  <c r="F127" i="4"/>
  <c r="E127" i="4"/>
  <c r="D127" i="4"/>
  <c r="CU126" i="4"/>
  <c r="CT126" i="4"/>
  <c r="CN126" i="4"/>
  <c r="CO126" i="4" s="1"/>
  <c r="CL126" i="4"/>
  <c r="CK126" i="4"/>
  <c r="CJ126" i="4"/>
  <c r="CF126" i="4"/>
  <c r="CE126" i="4"/>
  <c r="CD126" i="4"/>
  <c r="BZ126" i="4"/>
  <c r="BY126" i="4"/>
  <c r="BX126" i="4"/>
  <c r="BP126" i="4"/>
  <c r="BQ126" i="4" s="1"/>
  <c r="BN126" i="4"/>
  <c r="BM126" i="4"/>
  <c r="BL126" i="4"/>
  <c r="BH126" i="4"/>
  <c r="BG126" i="4"/>
  <c r="BF126" i="4"/>
  <c r="BB126" i="4"/>
  <c r="BA126" i="4"/>
  <c r="AZ126" i="4"/>
  <c r="AR126" i="4"/>
  <c r="AS126" i="4" s="1"/>
  <c r="AP126" i="4"/>
  <c r="AO126" i="4"/>
  <c r="AN126" i="4"/>
  <c r="AJ126" i="4"/>
  <c r="AI126" i="4"/>
  <c r="AH126" i="4"/>
  <c r="AD126" i="4"/>
  <c r="AC126" i="4"/>
  <c r="AB126" i="4"/>
  <c r="T126" i="4"/>
  <c r="U126" i="4" s="1"/>
  <c r="R126" i="4"/>
  <c r="Q126" i="4"/>
  <c r="P126" i="4"/>
  <c r="L126" i="4"/>
  <c r="K126" i="4"/>
  <c r="J126" i="4"/>
  <c r="F126" i="4"/>
  <c r="E126" i="4"/>
  <c r="D126" i="4"/>
  <c r="CU125" i="4"/>
  <c r="CT125" i="4"/>
  <c r="CN125" i="4"/>
  <c r="CO125" i="4" s="1"/>
  <c r="CL125" i="4"/>
  <c r="CK125" i="4"/>
  <c r="CJ125" i="4"/>
  <c r="CF125" i="4"/>
  <c r="CE125" i="4"/>
  <c r="CD125" i="4"/>
  <c r="BZ125" i="4"/>
  <c r="BY125" i="4"/>
  <c r="BX125" i="4"/>
  <c r="BP125" i="4"/>
  <c r="BQ125" i="4" s="1"/>
  <c r="BN125" i="4"/>
  <c r="BM125" i="4"/>
  <c r="BL125" i="4"/>
  <c r="BH125" i="4"/>
  <c r="BG125" i="4"/>
  <c r="BF125" i="4"/>
  <c r="BB125" i="4"/>
  <c r="BA125" i="4"/>
  <c r="AZ125" i="4"/>
  <c r="AR125" i="4"/>
  <c r="AS125" i="4" s="1"/>
  <c r="AP125" i="4"/>
  <c r="AO125" i="4"/>
  <c r="AN125" i="4"/>
  <c r="AJ125" i="4"/>
  <c r="AI125" i="4"/>
  <c r="AH125" i="4"/>
  <c r="AD125" i="4"/>
  <c r="AC125" i="4"/>
  <c r="AB125" i="4"/>
  <c r="T125" i="4"/>
  <c r="U125" i="4" s="1"/>
  <c r="R125" i="4"/>
  <c r="Q125" i="4"/>
  <c r="P125" i="4"/>
  <c r="L125" i="4"/>
  <c r="K125" i="4"/>
  <c r="J125" i="4"/>
  <c r="F125" i="4"/>
  <c r="E125" i="4"/>
  <c r="D125" i="4"/>
  <c r="CU124" i="4"/>
  <c r="CT124" i="4"/>
  <c r="CN124" i="4"/>
  <c r="CO124" i="4" s="1"/>
  <c r="CL124" i="4"/>
  <c r="CK124" i="4"/>
  <c r="CJ124" i="4"/>
  <c r="CF124" i="4"/>
  <c r="CE124" i="4"/>
  <c r="CD124" i="4"/>
  <c r="BZ124" i="4"/>
  <c r="BY124" i="4"/>
  <c r="BX124" i="4"/>
  <c r="BP124" i="4"/>
  <c r="BQ124" i="4" s="1"/>
  <c r="BN124" i="4"/>
  <c r="BM124" i="4"/>
  <c r="BL124" i="4"/>
  <c r="BH124" i="4"/>
  <c r="BG124" i="4"/>
  <c r="BF124" i="4"/>
  <c r="BB124" i="4"/>
  <c r="BA124" i="4"/>
  <c r="AZ124" i="4"/>
  <c r="AR124" i="4"/>
  <c r="AS124" i="4" s="1"/>
  <c r="AP124" i="4"/>
  <c r="AO124" i="4"/>
  <c r="AN124" i="4"/>
  <c r="AJ124" i="4"/>
  <c r="AI124" i="4"/>
  <c r="AH124" i="4"/>
  <c r="AD124" i="4"/>
  <c r="AC124" i="4"/>
  <c r="AB124" i="4"/>
  <c r="T124" i="4"/>
  <c r="U124" i="4" s="1"/>
  <c r="R124" i="4"/>
  <c r="Q124" i="4"/>
  <c r="P124" i="4"/>
  <c r="L124" i="4"/>
  <c r="K124" i="4"/>
  <c r="J124" i="4"/>
  <c r="F124" i="4"/>
  <c r="E124" i="4"/>
  <c r="D124" i="4"/>
  <c r="CU123" i="4"/>
  <c r="CT123" i="4"/>
  <c r="CN123" i="4"/>
  <c r="CO123" i="4" s="1"/>
  <c r="CL123" i="4"/>
  <c r="CK123" i="4"/>
  <c r="CJ123" i="4"/>
  <c r="CF123" i="4"/>
  <c r="CE123" i="4"/>
  <c r="CD123" i="4"/>
  <c r="BZ123" i="4"/>
  <c r="BY123" i="4"/>
  <c r="BX123" i="4"/>
  <c r="BP123" i="4"/>
  <c r="BQ123" i="4" s="1"/>
  <c r="BN123" i="4"/>
  <c r="BM123" i="4"/>
  <c r="BL123" i="4"/>
  <c r="BH123" i="4"/>
  <c r="BG123" i="4"/>
  <c r="BF123" i="4"/>
  <c r="BB123" i="4"/>
  <c r="BA123" i="4"/>
  <c r="AZ123" i="4"/>
  <c r="AR123" i="4"/>
  <c r="AS123" i="4" s="1"/>
  <c r="AP123" i="4"/>
  <c r="AO123" i="4"/>
  <c r="AN123" i="4"/>
  <c r="AJ123" i="4"/>
  <c r="AI123" i="4"/>
  <c r="AH123" i="4"/>
  <c r="AD123" i="4"/>
  <c r="AC123" i="4"/>
  <c r="AB123" i="4"/>
  <c r="T123" i="4"/>
  <c r="U123" i="4" s="1"/>
  <c r="R123" i="4"/>
  <c r="Q123" i="4"/>
  <c r="P123" i="4"/>
  <c r="L123" i="4"/>
  <c r="K123" i="4"/>
  <c r="J123" i="4"/>
  <c r="F123" i="4"/>
  <c r="E123" i="4"/>
  <c r="D123" i="4"/>
  <c r="CU122" i="4"/>
  <c r="CT122" i="4"/>
  <c r="CN122" i="4"/>
  <c r="CO122" i="4" s="1"/>
  <c r="CL122" i="4"/>
  <c r="CK122" i="4"/>
  <c r="CJ122" i="4"/>
  <c r="CF122" i="4"/>
  <c r="CE122" i="4"/>
  <c r="CD122" i="4"/>
  <c r="BZ122" i="4"/>
  <c r="BY122" i="4"/>
  <c r="BX122" i="4"/>
  <c r="BP122" i="4"/>
  <c r="BQ122" i="4" s="1"/>
  <c r="BN122" i="4"/>
  <c r="BM122" i="4"/>
  <c r="BL122" i="4"/>
  <c r="BH122" i="4"/>
  <c r="BG122" i="4"/>
  <c r="BF122" i="4"/>
  <c r="BB122" i="4"/>
  <c r="BA122" i="4"/>
  <c r="AZ122" i="4"/>
  <c r="AR122" i="4"/>
  <c r="AS122" i="4" s="1"/>
  <c r="AP122" i="4"/>
  <c r="AO122" i="4"/>
  <c r="AN122" i="4"/>
  <c r="AJ122" i="4"/>
  <c r="AI122" i="4"/>
  <c r="AH122" i="4"/>
  <c r="AD122" i="4"/>
  <c r="AC122" i="4"/>
  <c r="AB122" i="4"/>
  <c r="T122" i="4"/>
  <c r="U122" i="4" s="1"/>
  <c r="R122" i="4"/>
  <c r="Q122" i="4"/>
  <c r="P122" i="4"/>
  <c r="L122" i="4"/>
  <c r="K122" i="4"/>
  <c r="J122" i="4"/>
  <c r="F122" i="4"/>
  <c r="E122" i="4"/>
  <c r="D122" i="4"/>
  <c r="CU121" i="4"/>
  <c r="CT121" i="4"/>
  <c r="CN121" i="4"/>
  <c r="CO121" i="4" s="1"/>
  <c r="CL121" i="4"/>
  <c r="CK121" i="4"/>
  <c r="CJ121" i="4"/>
  <c r="CF121" i="4"/>
  <c r="CE121" i="4"/>
  <c r="CD121" i="4"/>
  <c r="BZ121" i="4"/>
  <c r="BY121" i="4"/>
  <c r="BX121" i="4"/>
  <c r="BP121" i="4"/>
  <c r="BQ121" i="4" s="1"/>
  <c r="BN121" i="4"/>
  <c r="BM121" i="4"/>
  <c r="BL121" i="4"/>
  <c r="BH121" i="4"/>
  <c r="BG121" i="4"/>
  <c r="BF121" i="4"/>
  <c r="BB121" i="4"/>
  <c r="BA121" i="4"/>
  <c r="AZ121" i="4"/>
  <c r="AR121" i="4"/>
  <c r="AS121" i="4" s="1"/>
  <c r="AP121" i="4"/>
  <c r="AO121" i="4"/>
  <c r="AN121" i="4"/>
  <c r="AJ121" i="4"/>
  <c r="AI121" i="4"/>
  <c r="AH121" i="4"/>
  <c r="AD121" i="4"/>
  <c r="AC121" i="4"/>
  <c r="AB121" i="4"/>
  <c r="T121" i="4"/>
  <c r="U121" i="4" s="1"/>
  <c r="R121" i="4"/>
  <c r="Q121" i="4"/>
  <c r="P121" i="4"/>
  <c r="L121" i="4"/>
  <c r="K121" i="4"/>
  <c r="J121" i="4"/>
  <c r="F121" i="4"/>
  <c r="E121" i="4"/>
  <c r="D121" i="4"/>
  <c r="CU120" i="4"/>
  <c r="CT120" i="4"/>
  <c r="CN120" i="4"/>
  <c r="CO120" i="4" s="1"/>
  <c r="CL120" i="4"/>
  <c r="CK120" i="4"/>
  <c r="CJ120" i="4"/>
  <c r="CF120" i="4"/>
  <c r="CE120" i="4"/>
  <c r="CD120" i="4"/>
  <c r="BZ120" i="4"/>
  <c r="BY120" i="4"/>
  <c r="BX120" i="4"/>
  <c r="BP120" i="4"/>
  <c r="BQ120" i="4" s="1"/>
  <c r="BN120" i="4"/>
  <c r="BM120" i="4"/>
  <c r="BL120" i="4"/>
  <c r="BH120" i="4"/>
  <c r="BG120" i="4"/>
  <c r="BF120" i="4"/>
  <c r="BB120" i="4"/>
  <c r="BA120" i="4"/>
  <c r="AZ120" i="4"/>
  <c r="AR120" i="4"/>
  <c r="AS120" i="4" s="1"/>
  <c r="AP120" i="4"/>
  <c r="AO120" i="4"/>
  <c r="AN120" i="4"/>
  <c r="AJ120" i="4"/>
  <c r="AI120" i="4"/>
  <c r="AH120" i="4"/>
  <c r="AD120" i="4"/>
  <c r="AC120" i="4"/>
  <c r="AB120" i="4"/>
  <c r="T120" i="4"/>
  <c r="U120" i="4" s="1"/>
  <c r="R120" i="4"/>
  <c r="Q120" i="4"/>
  <c r="P120" i="4"/>
  <c r="L120" i="4"/>
  <c r="K120" i="4"/>
  <c r="J120" i="4"/>
  <c r="F120" i="4"/>
  <c r="E120" i="4"/>
  <c r="D120" i="4"/>
  <c r="CU119" i="4"/>
  <c r="CT119" i="4"/>
  <c r="CN119" i="4"/>
  <c r="CO119" i="4" s="1"/>
  <c r="CL119" i="4"/>
  <c r="CK119" i="4"/>
  <c r="CJ119" i="4"/>
  <c r="CF119" i="4"/>
  <c r="CE119" i="4"/>
  <c r="CD119" i="4"/>
  <c r="BZ119" i="4"/>
  <c r="BY119" i="4"/>
  <c r="BX119" i="4"/>
  <c r="BP119" i="4"/>
  <c r="BQ119" i="4" s="1"/>
  <c r="BN119" i="4"/>
  <c r="BM119" i="4"/>
  <c r="BL119" i="4"/>
  <c r="BH119" i="4"/>
  <c r="BG119" i="4"/>
  <c r="BF119" i="4"/>
  <c r="BB119" i="4"/>
  <c r="BA119" i="4"/>
  <c r="AZ119" i="4"/>
  <c r="AR119" i="4"/>
  <c r="AS119" i="4" s="1"/>
  <c r="AP119" i="4"/>
  <c r="AO119" i="4"/>
  <c r="AN119" i="4"/>
  <c r="AJ119" i="4"/>
  <c r="AI119" i="4"/>
  <c r="AH119" i="4"/>
  <c r="AD119" i="4"/>
  <c r="AC119" i="4"/>
  <c r="AB119" i="4"/>
  <c r="T119" i="4"/>
  <c r="U119" i="4" s="1"/>
  <c r="R119" i="4"/>
  <c r="Q119" i="4"/>
  <c r="P119" i="4"/>
  <c r="L119" i="4"/>
  <c r="K119" i="4"/>
  <c r="J119" i="4"/>
  <c r="F119" i="4"/>
  <c r="E119" i="4"/>
  <c r="D119" i="4"/>
  <c r="CU118" i="4"/>
  <c r="CT118" i="4"/>
  <c r="CN118" i="4"/>
  <c r="CO118" i="4" s="1"/>
  <c r="CL118" i="4"/>
  <c r="CK118" i="4"/>
  <c r="CJ118" i="4"/>
  <c r="CF118" i="4"/>
  <c r="CE118" i="4"/>
  <c r="CD118" i="4"/>
  <c r="BZ118" i="4"/>
  <c r="BY118" i="4"/>
  <c r="BX118" i="4"/>
  <c r="BP118" i="4"/>
  <c r="BQ118" i="4" s="1"/>
  <c r="BN118" i="4"/>
  <c r="BM118" i="4"/>
  <c r="BL118" i="4"/>
  <c r="BH118" i="4"/>
  <c r="BG118" i="4"/>
  <c r="BF118" i="4"/>
  <c r="BB118" i="4"/>
  <c r="BA118" i="4"/>
  <c r="AZ118" i="4"/>
  <c r="AR118" i="4"/>
  <c r="AS118" i="4" s="1"/>
  <c r="AP118" i="4"/>
  <c r="AO118" i="4"/>
  <c r="AN118" i="4"/>
  <c r="AJ118" i="4"/>
  <c r="AI118" i="4"/>
  <c r="AH118" i="4"/>
  <c r="AD118" i="4"/>
  <c r="AC118" i="4"/>
  <c r="AB118" i="4"/>
  <c r="T118" i="4"/>
  <c r="U118" i="4" s="1"/>
  <c r="R118" i="4"/>
  <c r="Q118" i="4"/>
  <c r="P118" i="4"/>
  <c r="L118" i="4"/>
  <c r="K118" i="4"/>
  <c r="J118" i="4"/>
  <c r="F118" i="4"/>
  <c r="E118" i="4"/>
  <c r="D118" i="4"/>
  <c r="CU117" i="4"/>
  <c r="CT117" i="4"/>
  <c r="CN117" i="4"/>
  <c r="CO117" i="4" s="1"/>
  <c r="CL117" i="4"/>
  <c r="CK117" i="4"/>
  <c r="CJ117" i="4"/>
  <c r="CF117" i="4"/>
  <c r="CE117" i="4"/>
  <c r="CD117" i="4"/>
  <c r="BZ117" i="4"/>
  <c r="BY117" i="4"/>
  <c r="BX117" i="4"/>
  <c r="BP117" i="4"/>
  <c r="BQ117" i="4" s="1"/>
  <c r="BN117" i="4"/>
  <c r="BM117" i="4"/>
  <c r="BL117" i="4"/>
  <c r="BH117" i="4"/>
  <c r="BG117" i="4"/>
  <c r="BF117" i="4"/>
  <c r="BB117" i="4"/>
  <c r="BA117" i="4"/>
  <c r="AZ117" i="4"/>
  <c r="AR117" i="4"/>
  <c r="AS117" i="4" s="1"/>
  <c r="AP117" i="4"/>
  <c r="AO117" i="4"/>
  <c r="AN117" i="4"/>
  <c r="AJ117" i="4"/>
  <c r="AI117" i="4"/>
  <c r="AH117" i="4"/>
  <c r="AD117" i="4"/>
  <c r="AC117" i="4"/>
  <c r="AB117" i="4"/>
  <c r="T117" i="4"/>
  <c r="U117" i="4" s="1"/>
  <c r="R117" i="4"/>
  <c r="Q117" i="4"/>
  <c r="P117" i="4"/>
  <c r="L117" i="4"/>
  <c r="K117" i="4"/>
  <c r="J117" i="4"/>
  <c r="F117" i="4"/>
  <c r="E117" i="4"/>
  <c r="D117" i="4"/>
  <c r="CU116" i="4"/>
  <c r="CT116" i="4"/>
  <c r="CN116" i="4"/>
  <c r="CO116" i="4" s="1"/>
  <c r="CL116" i="4"/>
  <c r="CK116" i="4"/>
  <c r="CJ116" i="4"/>
  <c r="CF116" i="4"/>
  <c r="CE116" i="4"/>
  <c r="CD116" i="4"/>
  <c r="BZ116" i="4"/>
  <c r="BY116" i="4"/>
  <c r="BX116" i="4"/>
  <c r="BP116" i="4"/>
  <c r="BQ116" i="4" s="1"/>
  <c r="BN116" i="4"/>
  <c r="BM116" i="4"/>
  <c r="BL116" i="4"/>
  <c r="BH116" i="4"/>
  <c r="BG116" i="4"/>
  <c r="BF116" i="4"/>
  <c r="BB116" i="4"/>
  <c r="BA116" i="4"/>
  <c r="AZ116" i="4"/>
  <c r="AR116" i="4"/>
  <c r="AS116" i="4" s="1"/>
  <c r="AP116" i="4"/>
  <c r="AO116" i="4"/>
  <c r="AN116" i="4"/>
  <c r="AJ116" i="4"/>
  <c r="AI116" i="4"/>
  <c r="AH116" i="4"/>
  <c r="AD116" i="4"/>
  <c r="AC116" i="4"/>
  <c r="AB116" i="4"/>
  <c r="T116" i="4"/>
  <c r="U116" i="4" s="1"/>
  <c r="R116" i="4"/>
  <c r="Q116" i="4"/>
  <c r="P116" i="4"/>
  <c r="L116" i="4"/>
  <c r="K116" i="4"/>
  <c r="J116" i="4"/>
  <c r="F116" i="4"/>
  <c r="E116" i="4"/>
  <c r="D116" i="4"/>
  <c r="CU115" i="4"/>
  <c r="CT115" i="4"/>
  <c r="CN115" i="4"/>
  <c r="CO115" i="4" s="1"/>
  <c r="CL115" i="4"/>
  <c r="CK115" i="4"/>
  <c r="CJ115" i="4"/>
  <c r="CF115" i="4"/>
  <c r="CE115" i="4"/>
  <c r="CD115" i="4"/>
  <c r="BZ115" i="4"/>
  <c r="BY115" i="4"/>
  <c r="BX115" i="4"/>
  <c r="BP115" i="4"/>
  <c r="BQ115" i="4" s="1"/>
  <c r="BN115" i="4"/>
  <c r="BM115" i="4"/>
  <c r="BL115" i="4"/>
  <c r="BH115" i="4"/>
  <c r="BG115" i="4"/>
  <c r="BF115" i="4"/>
  <c r="BB115" i="4"/>
  <c r="BA115" i="4"/>
  <c r="AZ115" i="4"/>
  <c r="AR115" i="4"/>
  <c r="AS115" i="4" s="1"/>
  <c r="AP115" i="4"/>
  <c r="AO115" i="4"/>
  <c r="AN115" i="4"/>
  <c r="AJ115" i="4"/>
  <c r="AI115" i="4"/>
  <c r="AH115" i="4"/>
  <c r="AD115" i="4"/>
  <c r="AC115" i="4"/>
  <c r="AB115" i="4"/>
  <c r="T115" i="4"/>
  <c r="U115" i="4" s="1"/>
  <c r="R115" i="4"/>
  <c r="Q115" i="4"/>
  <c r="P115" i="4"/>
  <c r="L115" i="4"/>
  <c r="K115" i="4"/>
  <c r="J115" i="4"/>
  <c r="F115" i="4"/>
  <c r="E115" i="4"/>
  <c r="D115" i="4"/>
  <c r="CU114" i="4"/>
  <c r="CT114" i="4"/>
  <c r="CN114" i="4"/>
  <c r="CO114" i="4" s="1"/>
  <c r="CL114" i="4"/>
  <c r="CK114" i="4"/>
  <c r="CJ114" i="4"/>
  <c r="CF114" i="4"/>
  <c r="CE114" i="4"/>
  <c r="CD114" i="4"/>
  <c r="BZ114" i="4"/>
  <c r="BY114" i="4"/>
  <c r="BX114" i="4"/>
  <c r="BP114" i="4"/>
  <c r="BQ114" i="4" s="1"/>
  <c r="BN114" i="4"/>
  <c r="BM114" i="4"/>
  <c r="BL114" i="4"/>
  <c r="BH114" i="4"/>
  <c r="BG114" i="4"/>
  <c r="BF114" i="4"/>
  <c r="BB114" i="4"/>
  <c r="BA114" i="4"/>
  <c r="AZ114" i="4"/>
  <c r="AR114" i="4"/>
  <c r="AS114" i="4" s="1"/>
  <c r="AP114" i="4"/>
  <c r="AO114" i="4"/>
  <c r="AN114" i="4"/>
  <c r="AJ114" i="4"/>
  <c r="AI114" i="4"/>
  <c r="AH114" i="4"/>
  <c r="AD114" i="4"/>
  <c r="AC114" i="4"/>
  <c r="AB114" i="4"/>
  <c r="T114" i="4"/>
  <c r="U114" i="4" s="1"/>
  <c r="R114" i="4"/>
  <c r="Q114" i="4"/>
  <c r="P114" i="4"/>
  <c r="L114" i="4"/>
  <c r="K114" i="4"/>
  <c r="J114" i="4"/>
  <c r="F114" i="4"/>
  <c r="E114" i="4"/>
  <c r="D114" i="4"/>
  <c r="CU113" i="4"/>
  <c r="CT113" i="4"/>
  <c r="CN113" i="4"/>
  <c r="CO113" i="4" s="1"/>
  <c r="CL113" i="4"/>
  <c r="CK113" i="4"/>
  <c r="CJ113" i="4"/>
  <c r="CF113" i="4"/>
  <c r="CE113" i="4"/>
  <c r="CD113" i="4"/>
  <c r="BZ113" i="4"/>
  <c r="BY113" i="4"/>
  <c r="BX113" i="4"/>
  <c r="BP113" i="4"/>
  <c r="BQ113" i="4" s="1"/>
  <c r="BN113" i="4"/>
  <c r="BM113" i="4"/>
  <c r="BL113" i="4"/>
  <c r="BH113" i="4"/>
  <c r="BG113" i="4"/>
  <c r="BF113" i="4"/>
  <c r="BB113" i="4"/>
  <c r="BA113" i="4"/>
  <c r="AZ113" i="4"/>
  <c r="AR113" i="4"/>
  <c r="AS113" i="4" s="1"/>
  <c r="AP113" i="4"/>
  <c r="AO113" i="4"/>
  <c r="AN113" i="4"/>
  <c r="AJ113" i="4"/>
  <c r="AI113" i="4"/>
  <c r="AH113" i="4"/>
  <c r="AD113" i="4"/>
  <c r="AC113" i="4"/>
  <c r="AB113" i="4"/>
  <c r="T113" i="4"/>
  <c r="U113" i="4" s="1"/>
  <c r="R113" i="4"/>
  <c r="Q113" i="4"/>
  <c r="P113" i="4"/>
  <c r="L113" i="4"/>
  <c r="K113" i="4"/>
  <c r="J113" i="4"/>
  <c r="F113" i="4"/>
  <c r="E113" i="4"/>
  <c r="D113" i="4"/>
  <c r="CU112" i="4"/>
  <c r="CT112" i="4"/>
  <c r="CN112" i="4"/>
  <c r="CO112" i="4" s="1"/>
  <c r="CL112" i="4"/>
  <c r="CK112" i="4"/>
  <c r="CJ112" i="4"/>
  <c r="CF112" i="4"/>
  <c r="CE112" i="4"/>
  <c r="CD112" i="4"/>
  <c r="BZ112" i="4"/>
  <c r="BY112" i="4"/>
  <c r="BX112" i="4"/>
  <c r="BP112" i="4"/>
  <c r="BQ112" i="4" s="1"/>
  <c r="BN112" i="4"/>
  <c r="BM112" i="4"/>
  <c r="BL112" i="4"/>
  <c r="BH112" i="4"/>
  <c r="BG112" i="4"/>
  <c r="BF112" i="4"/>
  <c r="BB112" i="4"/>
  <c r="BA112" i="4"/>
  <c r="AZ112" i="4"/>
  <c r="AR112" i="4"/>
  <c r="AS112" i="4" s="1"/>
  <c r="AP112" i="4"/>
  <c r="AO112" i="4"/>
  <c r="AN112" i="4"/>
  <c r="AJ112" i="4"/>
  <c r="AI112" i="4"/>
  <c r="AH112" i="4"/>
  <c r="AD112" i="4"/>
  <c r="AC112" i="4"/>
  <c r="AB112" i="4"/>
  <c r="T112" i="4"/>
  <c r="U112" i="4" s="1"/>
  <c r="R112" i="4"/>
  <c r="Q112" i="4"/>
  <c r="P112" i="4"/>
  <c r="L112" i="4"/>
  <c r="K112" i="4"/>
  <c r="J112" i="4"/>
  <c r="F112" i="4"/>
  <c r="E112" i="4"/>
  <c r="D112" i="4"/>
  <c r="CU111" i="4"/>
  <c r="CT111" i="4"/>
  <c r="CN111" i="4"/>
  <c r="CO111" i="4" s="1"/>
  <c r="CL111" i="4"/>
  <c r="CK111" i="4"/>
  <c r="CJ111" i="4"/>
  <c r="CF111" i="4"/>
  <c r="CE111" i="4"/>
  <c r="CD111" i="4"/>
  <c r="BZ111" i="4"/>
  <c r="BY111" i="4"/>
  <c r="BX111" i="4"/>
  <c r="BP111" i="4"/>
  <c r="BQ111" i="4" s="1"/>
  <c r="BN111" i="4"/>
  <c r="BM111" i="4"/>
  <c r="BL111" i="4"/>
  <c r="BH111" i="4"/>
  <c r="BG111" i="4"/>
  <c r="BF111" i="4"/>
  <c r="BB111" i="4"/>
  <c r="BA111" i="4"/>
  <c r="AZ111" i="4"/>
  <c r="AR111" i="4"/>
  <c r="AS111" i="4" s="1"/>
  <c r="AP111" i="4"/>
  <c r="AO111" i="4"/>
  <c r="AN111" i="4"/>
  <c r="AJ111" i="4"/>
  <c r="AI111" i="4"/>
  <c r="AH111" i="4"/>
  <c r="AD111" i="4"/>
  <c r="AC111" i="4"/>
  <c r="AB111" i="4"/>
  <c r="T111" i="4"/>
  <c r="U111" i="4" s="1"/>
  <c r="R111" i="4"/>
  <c r="Q111" i="4"/>
  <c r="P111" i="4"/>
  <c r="L111" i="4"/>
  <c r="K111" i="4"/>
  <c r="J111" i="4"/>
  <c r="F111" i="4"/>
  <c r="E111" i="4"/>
  <c r="D111" i="4"/>
  <c r="CU110" i="4"/>
  <c r="CT110" i="4"/>
  <c r="CN110" i="4"/>
  <c r="CO110" i="4" s="1"/>
  <c r="CL110" i="4"/>
  <c r="CK110" i="4"/>
  <c r="CJ110" i="4"/>
  <c r="CF110" i="4"/>
  <c r="CE110" i="4"/>
  <c r="CD110" i="4"/>
  <c r="BZ110" i="4"/>
  <c r="BY110" i="4"/>
  <c r="BX110" i="4"/>
  <c r="BP110" i="4"/>
  <c r="BQ110" i="4" s="1"/>
  <c r="BN110" i="4"/>
  <c r="BM110" i="4"/>
  <c r="BL110" i="4"/>
  <c r="BH110" i="4"/>
  <c r="BG110" i="4"/>
  <c r="BF110" i="4"/>
  <c r="BB110" i="4"/>
  <c r="BA110" i="4"/>
  <c r="AZ110" i="4"/>
  <c r="AR110" i="4"/>
  <c r="AS110" i="4" s="1"/>
  <c r="AP110" i="4"/>
  <c r="AO110" i="4"/>
  <c r="AN110" i="4"/>
  <c r="AJ110" i="4"/>
  <c r="AI110" i="4"/>
  <c r="AH110" i="4"/>
  <c r="AD110" i="4"/>
  <c r="AC110" i="4"/>
  <c r="AB110" i="4"/>
  <c r="T110" i="4"/>
  <c r="U110" i="4" s="1"/>
  <c r="R110" i="4"/>
  <c r="Q110" i="4"/>
  <c r="P110" i="4"/>
  <c r="L110" i="4"/>
  <c r="K110" i="4"/>
  <c r="J110" i="4"/>
  <c r="F110" i="4"/>
  <c r="E110" i="4"/>
  <c r="D110" i="4"/>
  <c r="CU109" i="4"/>
  <c r="CT109" i="4"/>
  <c r="CN109" i="4"/>
  <c r="CO109" i="4" s="1"/>
  <c r="CL109" i="4"/>
  <c r="CK109" i="4"/>
  <c r="CJ109" i="4"/>
  <c r="CF109" i="4"/>
  <c r="CE109" i="4"/>
  <c r="CD109" i="4"/>
  <c r="BZ109" i="4"/>
  <c r="BY109" i="4"/>
  <c r="BX109" i="4"/>
  <c r="BP109" i="4"/>
  <c r="BQ109" i="4" s="1"/>
  <c r="BN109" i="4"/>
  <c r="BM109" i="4"/>
  <c r="BL109" i="4"/>
  <c r="BH109" i="4"/>
  <c r="BG109" i="4"/>
  <c r="BF109" i="4"/>
  <c r="BB109" i="4"/>
  <c r="BA109" i="4"/>
  <c r="AZ109" i="4"/>
  <c r="AR109" i="4"/>
  <c r="AS109" i="4" s="1"/>
  <c r="AP109" i="4"/>
  <c r="AO109" i="4"/>
  <c r="AN109" i="4"/>
  <c r="AJ109" i="4"/>
  <c r="AI109" i="4"/>
  <c r="AH109" i="4"/>
  <c r="AD109" i="4"/>
  <c r="AC109" i="4"/>
  <c r="AB109" i="4"/>
  <c r="T109" i="4"/>
  <c r="U109" i="4" s="1"/>
  <c r="R109" i="4"/>
  <c r="Q109" i="4"/>
  <c r="P109" i="4"/>
  <c r="L109" i="4"/>
  <c r="K109" i="4"/>
  <c r="J109" i="4"/>
  <c r="F109" i="4"/>
  <c r="E109" i="4"/>
  <c r="D109" i="4"/>
  <c r="CU108" i="4"/>
  <c r="CT108" i="4"/>
  <c r="CN108" i="4"/>
  <c r="CO108" i="4" s="1"/>
  <c r="CL108" i="4"/>
  <c r="CK108" i="4"/>
  <c r="CJ108" i="4"/>
  <c r="CF108" i="4"/>
  <c r="CE108" i="4"/>
  <c r="CD108" i="4"/>
  <c r="BZ108" i="4"/>
  <c r="BY108" i="4"/>
  <c r="BX108" i="4"/>
  <c r="BP108" i="4"/>
  <c r="BQ108" i="4" s="1"/>
  <c r="BN108" i="4"/>
  <c r="BM108" i="4"/>
  <c r="BL108" i="4"/>
  <c r="BH108" i="4"/>
  <c r="BG108" i="4"/>
  <c r="BF108" i="4"/>
  <c r="BB108" i="4"/>
  <c r="BA108" i="4"/>
  <c r="AZ108" i="4"/>
  <c r="AR108" i="4"/>
  <c r="AS108" i="4" s="1"/>
  <c r="AP108" i="4"/>
  <c r="AO108" i="4"/>
  <c r="AN108" i="4"/>
  <c r="AJ108" i="4"/>
  <c r="AI108" i="4"/>
  <c r="AH108" i="4"/>
  <c r="AD108" i="4"/>
  <c r="AC108" i="4"/>
  <c r="AB108" i="4"/>
  <c r="T108" i="4"/>
  <c r="U108" i="4" s="1"/>
  <c r="R108" i="4"/>
  <c r="Q108" i="4"/>
  <c r="P108" i="4"/>
  <c r="L108" i="4"/>
  <c r="K108" i="4"/>
  <c r="J108" i="4"/>
  <c r="F108" i="4"/>
  <c r="E108" i="4"/>
  <c r="D108" i="4"/>
  <c r="CU107" i="4"/>
  <c r="CT107" i="4"/>
  <c r="CN107" i="4"/>
  <c r="CO107" i="4" s="1"/>
  <c r="CL107" i="4"/>
  <c r="CK107" i="4"/>
  <c r="CJ107" i="4"/>
  <c r="CF107" i="4"/>
  <c r="CE107" i="4"/>
  <c r="CD107" i="4"/>
  <c r="BZ107" i="4"/>
  <c r="BY107" i="4"/>
  <c r="BX107" i="4"/>
  <c r="BP107" i="4"/>
  <c r="BQ107" i="4" s="1"/>
  <c r="BN107" i="4"/>
  <c r="BM107" i="4"/>
  <c r="BL107" i="4"/>
  <c r="BH107" i="4"/>
  <c r="BG107" i="4"/>
  <c r="BF107" i="4"/>
  <c r="BB107" i="4"/>
  <c r="BA107" i="4"/>
  <c r="AZ107" i="4"/>
  <c r="AR107" i="4"/>
  <c r="AS107" i="4" s="1"/>
  <c r="AP107" i="4"/>
  <c r="AO107" i="4"/>
  <c r="AN107" i="4"/>
  <c r="AJ107" i="4"/>
  <c r="AI107" i="4"/>
  <c r="AH107" i="4"/>
  <c r="AD107" i="4"/>
  <c r="AC107" i="4"/>
  <c r="AB107" i="4"/>
  <c r="T107" i="4"/>
  <c r="U107" i="4" s="1"/>
  <c r="R107" i="4"/>
  <c r="Q107" i="4"/>
  <c r="P107" i="4"/>
  <c r="L107" i="4"/>
  <c r="K107" i="4"/>
  <c r="J107" i="4"/>
  <c r="F107" i="4"/>
  <c r="E107" i="4"/>
  <c r="D107" i="4"/>
  <c r="CU106" i="4"/>
  <c r="CT106" i="4"/>
  <c r="CN106" i="4"/>
  <c r="CO106" i="4" s="1"/>
  <c r="CL106" i="4"/>
  <c r="CK106" i="4"/>
  <c r="CJ106" i="4"/>
  <c r="CF106" i="4"/>
  <c r="CE106" i="4"/>
  <c r="CD106" i="4"/>
  <c r="BZ106" i="4"/>
  <c r="BY106" i="4"/>
  <c r="BX106" i="4"/>
  <c r="BP106" i="4"/>
  <c r="BQ106" i="4" s="1"/>
  <c r="BN106" i="4"/>
  <c r="BM106" i="4"/>
  <c r="BL106" i="4"/>
  <c r="BH106" i="4"/>
  <c r="BG106" i="4"/>
  <c r="BF106" i="4"/>
  <c r="BB106" i="4"/>
  <c r="BA106" i="4"/>
  <c r="AZ106" i="4"/>
  <c r="AR106" i="4"/>
  <c r="AS106" i="4" s="1"/>
  <c r="AP106" i="4"/>
  <c r="AO106" i="4"/>
  <c r="AN106" i="4"/>
  <c r="AJ106" i="4"/>
  <c r="AI106" i="4"/>
  <c r="AH106" i="4"/>
  <c r="AD106" i="4"/>
  <c r="AC106" i="4"/>
  <c r="AB106" i="4"/>
  <c r="T106" i="4"/>
  <c r="U106" i="4" s="1"/>
  <c r="R106" i="4"/>
  <c r="Q106" i="4"/>
  <c r="P106" i="4"/>
  <c r="L106" i="4"/>
  <c r="K106" i="4"/>
  <c r="J106" i="4"/>
  <c r="F106" i="4"/>
  <c r="E106" i="4"/>
  <c r="D106" i="4"/>
  <c r="CU105" i="4"/>
  <c r="CT105" i="4"/>
  <c r="CN105" i="4"/>
  <c r="CO105" i="4" s="1"/>
  <c r="CL105" i="4"/>
  <c r="CK105" i="4"/>
  <c r="CJ105" i="4"/>
  <c r="CF105" i="4"/>
  <c r="CE105" i="4"/>
  <c r="CD105" i="4"/>
  <c r="BZ105" i="4"/>
  <c r="BY105" i="4"/>
  <c r="BX105" i="4"/>
  <c r="BP105" i="4"/>
  <c r="BQ105" i="4" s="1"/>
  <c r="BN105" i="4"/>
  <c r="BM105" i="4"/>
  <c r="BL105" i="4"/>
  <c r="BH105" i="4"/>
  <c r="BG105" i="4"/>
  <c r="BF105" i="4"/>
  <c r="BB105" i="4"/>
  <c r="BA105" i="4"/>
  <c r="AZ105" i="4"/>
  <c r="AR105" i="4"/>
  <c r="AS105" i="4" s="1"/>
  <c r="AP105" i="4"/>
  <c r="AO105" i="4"/>
  <c r="AN105" i="4"/>
  <c r="AJ105" i="4"/>
  <c r="AI105" i="4"/>
  <c r="AH105" i="4"/>
  <c r="AD105" i="4"/>
  <c r="AC105" i="4"/>
  <c r="AB105" i="4"/>
  <c r="T105" i="4"/>
  <c r="U105" i="4" s="1"/>
  <c r="R105" i="4"/>
  <c r="Q105" i="4"/>
  <c r="P105" i="4"/>
  <c r="L105" i="4"/>
  <c r="K105" i="4"/>
  <c r="J105" i="4"/>
  <c r="F105" i="4"/>
  <c r="E105" i="4"/>
  <c r="D105" i="4"/>
  <c r="CU104" i="4"/>
  <c r="CT104" i="4"/>
  <c r="CN104" i="4"/>
  <c r="CO104" i="4" s="1"/>
  <c r="CL104" i="4"/>
  <c r="CK104" i="4"/>
  <c r="CJ104" i="4"/>
  <c r="CF104" i="4"/>
  <c r="CE104" i="4"/>
  <c r="CD104" i="4"/>
  <c r="BZ104" i="4"/>
  <c r="BY104" i="4"/>
  <c r="BX104" i="4"/>
  <c r="BP104" i="4"/>
  <c r="BQ104" i="4" s="1"/>
  <c r="BN104" i="4"/>
  <c r="BM104" i="4"/>
  <c r="BL104" i="4"/>
  <c r="BH104" i="4"/>
  <c r="BG104" i="4"/>
  <c r="BF104" i="4"/>
  <c r="BB104" i="4"/>
  <c r="BA104" i="4"/>
  <c r="AZ104" i="4"/>
  <c r="AR104" i="4"/>
  <c r="AS104" i="4" s="1"/>
  <c r="AP104" i="4"/>
  <c r="AO104" i="4"/>
  <c r="AN104" i="4"/>
  <c r="AJ104" i="4"/>
  <c r="AI104" i="4"/>
  <c r="AH104" i="4"/>
  <c r="AD104" i="4"/>
  <c r="AC104" i="4"/>
  <c r="AB104" i="4"/>
  <c r="T104" i="4"/>
  <c r="U104" i="4" s="1"/>
  <c r="R104" i="4"/>
  <c r="Q104" i="4"/>
  <c r="P104" i="4"/>
  <c r="L104" i="4"/>
  <c r="K104" i="4"/>
  <c r="J104" i="4"/>
  <c r="F104" i="4"/>
  <c r="E104" i="4"/>
  <c r="D104" i="4"/>
  <c r="CU103" i="4"/>
  <c r="CT103" i="4"/>
  <c r="CN103" i="4"/>
  <c r="CO103" i="4" s="1"/>
  <c r="CL103" i="4"/>
  <c r="CK103" i="4"/>
  <c r="CJ103" i="4"/>
  <c r="CF103" i="4"/>
  <c r="CE103" i="4"/>
  <c r="CD103" i="4"/>
  <c r="BZ103" i="4"/>
  <c r="BY103" i="4"/>
  <c r="BX103" i="4"/>
  <c r="BP103" i="4"/>
  <c r="BQ103" i="4" s="1"/>
  <c r="BN103" i="4"/>
  <c r="BM103" i="4"/>
  <c r="BL103" i="4"/>
  <c r="BH103" i="4"/>
  <c r="BG103" i="4"/>
  <c r="BF103" i="4"/>
  <c r="BB103" i="4"/>
  <c r="BA103" i="4"/>
  <c r="AZ103" i="4"/>
  <c r="AR103" i="4"/>
  <c r="AS103" i="4" s="1"/>
  <c r="AP103" i="4"/>
  <c r="AO103" i="4"/>
  <c r="AN103" i="4"/>
  <c r="AJ103" i="4"/>
  <c r="AI103" i="4"/>
  <c r="AH103" i="4"/>
  <c r="AD103" i="4"/>
  <c r="AC103" i="4"/>
  <c r="AB103" i="4"/>
  <c r="T103" i="4"/>
  <c r="U103" i="4" s="1"/>
  <c r="R103" i="4"/>
  <c r="Q103" i="4"/>
  <c r="P103" i="4"/>
  <c r="L103" i="4"/>
  <c r="K103" i="4"/>
  <c r="J103" i="4"/>
  <c r="F103" i="4"/>
  <c r="E103" i="4"/>
  <c r="D103" i="4"/>
  <c r="CU102" i="4"/>
  <c r="CT102" i="4"/>
  <c r="CN102" i="4"/>
  <c r="CO102" i="4" s="1"/>
  <c r="CL102" i="4"/>
  <c r="CK102" i="4"/>
  <c r="CJ102" i="4"/>
  <c r="CF102" i="4"/>
  <c r="CE102" i="4"/>
  <c r="CD102" i="4"/>
  <c r="BZ102" i="4"/>
  <c r="BY102" i="4"/>
  <c r="BX102" i="4"/>
  <c r="BP102" i="4"/>
  <c r="BQ102" i="4" s="1"/>
  <c r="BN102" i="4"/>
  <c r="BM102" i="4"/>
  <c r="BL102" i="4"/>
  <c r="BH102" i="4"/>
  <c r="BG102" i="4"/>
  <c r="BF102" i="4"/>
  <c r="BB102" i="4"/>
  <c r="BA102" i="4"/>
  <c r="AZ102" i="4"/>
  <c r="AR102" i="4"/>
  <c r="AS102" i="4" s="1"/>
  <c r="AP102" i="4"/>
  <c r="AO102" i="4"/>
  <c r="AN102" i="4"/>
  <c r="AJ102" i="4"/>
  <c r="AI102" i="4"/>
  <c r="AH102" i="4"/>
  <c r="AD102" i="4"/>
  <c r="AC102" i="4"/>
  <c r="AB102" i="4"/>
  <c r="T102" i="4"/>
  <c r="U102" i="4" s="1"/>
  <c r="R102" i="4"/>
  <c r="Q102" i="4"/>
  <c r="P102" i="4"/>
  <c r="L102" i="4"/>
  <c r="K102" i="4"/>
  <c r="J102" i="4"/>
  <c r="F102" i="4"/>
  <c r="E102" i="4"/>
  <c r="D102" i="4"/>
  <c r="CU101" i="4"/>
  <c r="CT101" i="4"/>
  <c r="CN101" i="4"/>
  <c r="CO101" i="4" s="1"/>
  <c r="CL101" i="4"/>
  <c r="CK101" i="4"/>
  <c r="CJ101" i="4"/>
  <c r="CF101" i="4"/>
  <c r="CE101" i="4"/>
  <c r="CD101" i="4"/>
  <c r="BZ101" i="4"/>
  <c r="BY101" i="4"/>
  <c r="BX101" i="4"/>
  <c r="BP101" i="4"/>
  <c r="BQ101" i="4" s="1"/>
  <c r="BN101" i="4"/>
  <c r="BM101" i="4"/>
  <c r="BL101" i="4"/>
  <c r="BH101" i="4"/>
  <c r="BG101" i="4"/>
  <c r="BF101" i="4"/>
  <c r="BB101" i="4"/>
  <c r="BA101" i="4"/>
  <c r="AZ101" i="4"/>
  <c r="AR101" i="4"/>
  <c r="AS101" i="4" s="1"/>
  <c r="AP101" i="4"/>
  <c r="AO101" i="4"/>
  <c r="AN101" i="4"/>
  <c r="AJ101" i="4"/>
  <c r="AI101" i="4"/>
  <c r="AH101" i="4"/>
  <c r="AD101" i="4"/>
  <c r="AC101" i="4"/>
  <c r="AB101" i="4"/>
  <c r="T101" i="4"/>
  <c r="U101" i="4" s="1"/>
  <c r="R101" i="4"/>
  <c r="Q101" i="4"/>
  <c r="P101" i="4"/>
  <c r="L101" i="4"/>
  <c r="K101" i="4"/>
  <c r="J101" i="4"/>
  <c r="F101" i="4"/>
  <c r="E101" i="4"/>
  <c r="D101" i="4"/>
  <c r="CU100" i="4"/>
  <c r="CT100" i="4"/>
  <c r="CN100" i="4"/>
  <c r="CO100" i="4" s="1"/>
  <c r="CL100" i="4"/>
  <c r="CK100" i="4"/>
  <c r="CJ100" i="4"/>
  <c r="CF100" i="4"/>
  <c r="CE100" i="4"/>
  <c r="CD100" i="4"/>
  <c r="BZ100" i="4"/>
  <c r="BY100" i="4"/>
  <c r="BX100" i="4"/>
  <c r="BP100" i="4"/>
  <c r="BQ100" i="4" s="1"/>
  <c r="BN100" i="4"/>
  <c r="BM100" i="4"/>
  <c r="BL100" i="4"/>
  <c r="BH100" i="4"/>
  <c r="BG100" i="4"/>
  <c r="BF100" i="4"/>
  <c r="BB100" i="4"/>
  <c r="BA100" i="4"/>
  <c r="AZ100" i="4"/>
  <c r="AR100" i="4"/>
  <c r="AS100" i="4" s="1"/>
  <c r="AP100" i="4"/>
  <c r="AO100" i="4"/>
  <c r="AN100" i="4"/>
  <c r="AJ100" i="4"/>
  <c r="AI100" i="4"/>
  <c r="AH100" i="4"/>
  <c r="AD100" i="4"/>
  <c r="AC100" i="4"/>
  <c r="AB100" i="4"/>
  <c r="T100" i="4"/>
  <c r="U100" i="4" s="1"/>
  <c r="R100" i="4"/>
  <c r="Q100" i="4"/>
  <c r="P100" i="4"/>
  <c r="L100" i="4"/>
  <c r="K100" i="4"/>
  <c r="J100" i="4"/>
  <c r="F100" i="4"/>
  <c r="E100" i="4"/>
  <c r="D100" i="4"/>
  <c r="CU99" i="4"/>
  <c r="CT99" i="4"/>
  <c r="CN99" i="4"/>
  <c r="CO99" i="4" s="1"/>
  <c r="CL99" i="4"/>
  <c r="CK99" i="4"/>
  <c r="CJ99" i="4"/>
  <c r="CF99" i="4"/>
  <c r="CE99" i="4"/>
  <c r="CD99" i="4"/>
  <c r="BZ99" i="4"/>
  <c r="BY99" i="4"/>
  <c r="BX99" i="4"/>
  <c r="BP99" i="4"/>
  <c r="BQ99" i="4" s="1"/>
  <c r="BN99" i="4"/>
  <c r="BM99" i="4"/>
  <c r="BL99" i="4"/>
  <c r="BH99" i="4"/>
  <c r="BG99" i="4"/>
  <c r="BF99" i="4"/>
  <c r="BB99" i="4"/>
  <c r="BA99" i="4"/>
  <c r="AZ99" i="4"/>
  <c r="AR99" i="4"/>
  <c r="AS99" i="4" s="1"/>
  <c r="AP99" i="4"/>
  <c r="AO99" i="4"/>
  <c r="AN99" i="4"/>
  <c r="AJ99" i="4"/>
  <c r="AI99" i="4"/>
  <c r="AH99" i="4"/>
  <c r="AD99" i="4"/>
  <c r="AC99" i="4"/>
  <c r="AB99" i="4"/>
  <c r="T99" i="4"/>
  <c r="U99" i="4" s="1"/>
  <c r="R99" i="4"/>
  <c r="Q99" i="4"/>
  <c r="P99" i="4"/>
  <c r="L99" i="4"/>
  <c r="K99" i="4"/>
  <c r="J99" i="4"/>
  <c r="F99" i="4"/>
  <c r="E99" i="4"/>
  <c r="D99" i="4"/>
  <c r="CU98" i="4"/>
  <c r="CT98" i="4"/>
  <c r="CN98" i="4"/>
  <c r="CO98" i="4" s="1"/>
  <c r="CL98" i="4"/>
  <c r="CK98" i="4"/>
  <c r="CJ98" i="4"/>
  <c r="CF98" i="4"/>
  <c r="CE98" i="4"/>
  <c r="CD98" i="4"/>
  <c r="BZ98" i="4"/>
  <c r="BY98" i="4"/>
  <c r="BX98" i="4"/>
  <c r="BP98" i="4"/>
  <c r="BQ98" i="4" s="1"/>
  <c r="BN98" i="4"/>
  <c r="BM98" i="4"/>
  <c r="BL98" i="4"/>
  <c r="BH98" i="4"/>
  <c r="BG98" i="4"/>
  <c r="BF98" i="4"/>
  <c r="BB98" i="4"/>
  <c r="BA98" i="4"/>
  <c r="AZ98" i="4"/>
  <c r="AR98" i="4"/>
  <c r="AS98" i="4" s="1"/>
  <c r="AP98" i="4"/>
  <c r="AO98" i="4"/>
  <c r="AN98" i="4"/>
  <c r="AJ98" i="4"/>
  <c r="AI98" i="4"/>
  <c r="AH98" i="4"/>
  <c r="AD98" i="4"/>
  <c r="AC98" i="4"/>
  <c r="AB98" i="4"/>
  <c r="T98" i="4"/>
  <c r="U98" i="4" s="1"/>
  <c r="R98" i="4"/>
  <c r="Q98" i="4"/>
  <c r="P98" i="4"/>
  <c r="L98" i="4"/>
  <c r="K98" i="4"/>
  <c r="J98" i="4"/>
  <c r="F98" i="4"/>
  <c r="E98" i="4"/>
  <c r="D98" i="4"/>
  <c r="CU97" i="4"/>
  <c r="CT97" i="4"/>
  <c r="CN97" i="4"/>
  <c r="CO97" i="4" s="1"/>
  <c r="CL97" i="4"/>
  <c r="CK97" i="4"/>
  <c r="CJ97" i="4"/>
  <c r="CF97" i="4"/>
  <c r="CE97" i="4"/>
  <c r="CD97" i="4"/>
  <c r="BZ97" i="4"/>
  <c r="BY97" i="4"/>
  <c r="BX97" i="4"/>
  <c r="BP97" i="4"/>
  <c r="BQ97" i="4" s="1"/>
  <c r="BN97" i="4"/>
  <c r="BM97" i="4"/>
  <c r="BL97" i="4"/>
  <c r="BH97" i="4"/>
  <c r="BG97" i="4"/>
  <c r="BF97" i="4"/>
  <c r="BB97" i="4"/>
  <c r="BA97" i="4"/>
  <c r="AZ97" i="4"/>
  <c r="AR97" i="4"/>
  <c r="AS97" i="4" s="1"/>
  <c r="AP97" i="4"/>
  <c r="AO97" i="4"/>
  <c r="AN97" i="4"/>
  <c r="AJ97" i="4"/>
  <c r="AI97" i="4"/>
  <c r="AH97" i="4"/>
  <c r="AD97" i="4"/>
  <c r="AC97" i="4"/>
  <c r="AB97" i="4"/>
  <c r="T97" i="4"/>
  <c r="U97" i="4" s="1"/>
  <c r="R97" i="4"/>
  <c r="Q97" i="4"/>
  <c r="P97" i="4"/>
  <c r="L97" i="4"/>
  <c r="K97" i="4"/>
  <c r="J97" i="4"/>
  <c r="F97" i="4"/>
  <c r="E97" i="4"/>
  <c r="D97" i="4"/>
  <c r="CU96" i="4"/>
  <c r="CT96" i="4"/>
  <c r="CN96" i="4"/>
  <c r="CO96" i="4" s="1"/>
  <c r="CL96" i="4"/>
  <c r="CK96" i="4"/>
  <c r="CJ96" i="4"/>
  <c r="CF96" i="4"/>
  <c r="CE96" i="4"/>
  <c r="CD96" i="4"/>
  <c r="BZ96" i="4"/>
  <c r="BY96" i="4"/>
  <c r="BX96" i="4"/>
  <c r="BP96" i="4"/>
  <c r="BQ96" i="4" s="1"/>
  <c r="BN96" i="4"/>
  <c r="BM96" i="4"/>
  <c r="BL96" i="4"/>
  <c r="BH96" i="4"/>
  <c r="BG96" i="4"/>
  <c r="BF96" i="4"/>
  <c r="BB96" i="4"/>
  <c r="BA96" i="4"/>
  <c r="AZ96" i="4"/>
  <c r="AR96" i="4"/>
  <c r="AS96" i="4" s="1"/>
  <c r="AP96" i="4"/>
  <c r="AO96" i="4"/>
  <c r="AN96" i="4"/>
  <c r="AJ96" i="4"/>
  <c r="AI96" i="4"/>
  <c r="AH96" i="4"/>
  <c r="AD96" i="4"/>
  <c r="AC96" i="4"/>
  <c r="AB96" i="4"/>
  <c r="T96" i="4"/>
  <c r="U96" i="4" s="1"/>
  <c r="R96" i="4"/>
  <c r="Q96" i="4"/>
  <c r="P96" i="4"/>
  <c r="L96" i="4"/>
  <c r="K96" i="4"/>
  <c r="J96" i="4"/>
  <c r="F96" i="4"/>
  <c r="E96" i="4"/>
  <c r="D96" i="4"/>
  <c r="CU95" i="4"/>
  <c r="CT95" i="4"/>
  <c r="CN95" i="4"/>
  <c r="CO95" i="4" s="1"/>
  <c r="CL95" i="4"/>
  <c r="CK95" i="4"/>
  <c r="CJ95" i="4"/>
  <c r="CF95" i="4"/>
  <c r="CE95" i="4"/>
  <c r="CD95" i="4"/>
  <c r="BZ95" i="4"/>
  <c r="BY95" i="4"/>
  <c r="BX95" i="4"/>
  <c r="BP95" i="4"/>
  <c r="BQ95" i="4" s="1"/>
  <c r="BN95" i="4"/>
  <c r="BM95" i="4"/>
  <c r="BL95" i="4"/>
  <c r="BH95" i="4"/>
  <c r="BG95" i="4"/>
  <c r="BF95" i="4"/>
  <c r="BB95" i="4"/>
  <c r="BA95" i="4"/>
  <c r="AZ95" i="4"/>
  <c r="AR95" i="4"/>
  <c r="AS95" i="4" s="1"/>
  <c r="AP95" i="4"/>
  <c r="AO95" i="4"/>
  <c r="AN95" i="4"/>
  <c r="AJ95" i="4"/>
  <c r="AI95" i="4"/>
  <c r="AH95" i="4"/>
  <c r="AD95" i="4"/>
  <c r="AC95" i="4"/>
  <c r="AB95" i="4"/>
  <c r="T95" i="4"/>
  <c r="U95" i="4" s="1"/>
  <c r="R95" i="4"/>
  <c r="Q95" i="4"/>
  <c r="P95" i="4"/>
  <c r="L95" i="4"/>
  <c r="K95" i="4"/>
  <c r="J95" i="4"/>
  <c r="F95" i="4"/>
  <c r="E95" i="4"/>
  <c r="D95" i="4"/>
  <c r="CU94" i="4"/>
  <c r="CT94" i="4"/>
  <c r="CN94" i="4"/>
  <c r="CO94" i="4" s="1"/>
  <c r="CL94" i="4"/>
  <c r="CK94" i="4"/>
  <c r="CJ94" i="4"/>
  <c r="CF94" i="4"/>
  <c r="CE94" i="4"/>
  <c r="CD94" i="4"/>
  <c r="BZ94" i="4"/>
  <c r="BY94" i="4"/>
  <c r="BX94" i="4"/>
  <c r="BP94" i="4"/>
  <c r="BQ94" i="4" s="1"/>
  <c r="BN94" i="4"/>
  <c r="BM94" i="4"/>
  <c r="BL94" i="4"/>
  <c r="BH94" i="4"/>
  <c r="BG94" i="4"/>
  <c r="BF94" i="4"/>
  <c r="BB94" i="4"/>
  <c r="BA94" i="4"/>
  <c r="AZ94" i="4"/>
  <c r="AR94" i="4"/>
  <c r="AS94" i="4" s="1"/>
  <c r="AP94" i="4"/>
  <c r="AO94" i="4"/>
  <c r="AN94" i="4"/>
  <c r="AJ94" i="4"/>
  <c r="AI94" i="4"/>
  <c r="AH94" i="4"/>
  <c r="AD94" i="4"/>
  <c r="AC94" i="4"/>
  <c r="AB94" i="4"/>
  <c r="T94" i="4"/>
  <c r="U94" i="4" s="1"/>
  <c r="R94" i="4"/>
  <c r="Q94" i="4"/>
  <c r="P94" i="4"/>
  <c r="L94" i="4"/>
  <c r="K94" i="4"/>
  <c r="J94" i="4"/>
  <c r="F94" i="4"/>
  <c r="E94" i="4"/>
  <c r="D94" i="4"/>
  <c r="CU93" i="4"/>
  <c r="CT93" i="4"/>
  <c r="CN93" i="4"/>
  <c r="CO93" i="4" s="1"/>
  <c r="CL93" i="4"/>
  <c r="CK93" i="4"/>
  <c r="CJ93" i="4"/>
  <c r="CF93" i="4"/>
  <c r="CE93" i="4"/>
  <c r="CD93" i="4"/>
  <c r="BZ93" i="4"/>
  <c r="BY93" i="4"/>
  <c r="BX93" i="4"/>
  <c r="BP93" i="4"/>
  <c r="BQ93" i="4" s="1"/>
  <c r="BN93" i="4"/>
  <c r="BM93" i="4"/>
  <c r="BL93" i="4"/>
  <c r="BH93" i="4"/>
  <c r="BG93" i="4"/>
  <c r="BF93" i="4"/>
  <c r="BB93" i="4"/>
  <c r="BA93" i="4"/>
  <c r="AZ93" i="4"/>
  <c r="AR93" i="4"/>
  <c r="AS93" i="4" s="1"/>
  <c r="AP93" i="4"/>
  <c r="AO93" i="4"/>
  <c r="AN93" i="4"/>
  <c r="AJ93" i="4"/>
  <c r="AI93" i="4"/>
  <c r="AH93" i="4"/>
  <c r="AD93" i="4"/>
  <c r="AC93" i="4"/>
  <c r="AB93" i="4"/>
  <c r="T93" i="4"/>
  <c r="U93" i="4" s="1"/>
  <c r="R93" i="4"/>
  <c r="Q93" i="4"/>
  <c r="P93" i="4"/>
  <c r="L93" i="4"/>
  <c r="K93" i="4"/>
  <c r="J93" i="4"/>
  <c r="F93" i="4"/>
  <c r="E93" i="4"/>
  <c r="D93" i="4"/>
  <c r="CU92" i="4"/>
  <c r="CT92" i="4"/>
  <c r="CN92" i="4"/>
  <c r="CO92" i="4" s="1"/>
  <c r="CL92" i="4"/>
  <c r="CK92" i="4"/>
  <c r="CJ92" i="4"/>
  <c r="CF92" i="4"/>
  <c r="CE92" i="4"/>
  <c r="CD92" i="4"/>
  <c r="BZ92" i="4"/>
  <c r="BY92" i="4"/>
  <c r="BX92" i="4"/>
  <c r="BP92" i="4"/>
  <c r="BQ92" i="4" s="1"/>
  <c r="BN92" i="4"/>
  <c r="BM92" i="4"/>
  <c r="BL92" i="4"/>
  <c r="BH92" i="4"/>
  <c r="BG92" i="4"/>
  <c r="BF92" i="4"/>
  <c r="BB92" i="4"/>
  <c r="BA92" i="4"/>
  <c r="AZ92" i="4"/>
  <c r="AR92" i="4"/>
  <c r="AS92" i="4" s="1"/>
  <c r="AP92" i="4"/>
  <c r="AO92" i="4"/>
  <c r="AN92" i="4"/>
  <c r="AJ92" i="4"/>
  <c r="AI92" i="4"/>
  <c r="AH92" i="4"/>
  <c r="AD92" i="4"/>
  <c r="AC92" i="4"/>
  <c r="AB92" i="4"/>
  <c r="T92" i="4"/>
  <c r="U92" i="4" s="1"/>
  <c r="R92" i="4"/>
  <c r="Q92" i="4"/>
  <c r="P92" i="4"/>
  <c r="L92" i="4"/>
  <c r="K92" i="4"/>
  <c r="J92" i="4"/>
  <c r="F92" i="4"/>
  <c r="E92" i="4"/>
  <c r="D92" i="4"/>
  <c r="CU91" i="4"/>
  <c r="CT91" i="4"/>
  <c r="CN91" i="4"/>
  <c r="CO91" i="4" s="1"/>
  <c r="CL91" i="4"/>
  <c r="CK91" i="4"/>
  <c r="CJ91" i="4"/>
  <c r="CF91" i="4"/>
  <c r="CE91" i="4"/>
  <c r="CD91" i="4"/>
  <c r="BZ91" i="4"/>
  <c r="BY91" i="4"/>
  <c r="BX91" i="4"/>
  <c r="BP91" i="4"/>
  <c r="BQ91" i="4" s="1"/>
  <c r="BN91" i="4"/>
  <c r="BM91" i="4"/>
  <c r="BL91" i="4"/>
  <c r="BH91" i="4"/>
  <c r="BG91" i="4"/>
  <c r="BF91" i="4"/>
  <c r="BB91" i="4"/>
  <c r="BA91" i="4"/>
  <c r="AZ91" i="4"/>
  <c r="AR91" i="4"/>
  <c r="AS91" i="4" s="1"/>
  <c r="AP91" i="4"/>
  <c r="AO91" i="4"/>
  <c r="AN91" i="4"/>
  <c r="AJ91" i="4"/>
  <c r="AI91" i="4"/>
  <c r="AH91" i="4"/>
  <c r="AD91" i="4"/>
  <c r="AC91" i="4"/>
  <c r="AB91" i="4"/>
  <c r="T91" i="4"/>
  <c r="U91" i="4" s="1"/>
  <c r="R91" i="4"/>
  <c r="Q91" i="4"/>
  <c r="P91" i="4"/>
  <c r="L91" i="4"/>
  <c r="K91" i="4"/>
  <c r="J91" i="4"/>
  <c r="F91" i="4"/>
  <c r="E91" i="4"/>
  <c r="D91" i="4"/>
  <c r="CU90" i="4"/>
  <c r="CT90" i="4"/>
  <c r="CN90" i="4"/>
  <c r="CO90" i="4" s="1"/>
  <c r="CL90" i="4"/>
  <c r="CK90" i="4"/>
  <c r="CJ90" i="4"/>
  <c r="CF90" i="4"/>
  <c r="CE90" i="4"/>
  <c r="CD90" i="4"/>
  <c r="BZ90" i="4"/>
  <c r="BY90" i="4"/>
  <c r="BX90" i="4"/>
  <c r="BP90" i="4"/>
  <c r="BQ90" i="4" s="1"/>
  <c r="BN90" i="4"/>
  <c r="BM90" i="4"/>
  <c r="BL90" i="4"/>
  <c r="BH90" i="4"/>
  <c r="BG90" i="4"/>
  <c r="BF90" i="4"/>
  <c r="BB90" i="4"/>
  <c r="BA90" i="4"/>
  <c r="AZ90" i="4"/>
  <c r="AR90" i="4"/>
  <c r="AS90" i="4" s="1"/>
  <c r="AP90" i="4"/>
  <c r="AO90" i="4"/>
  <c r="AN90" i="4"/>
  <c r="AJ90" i="4"/>
  <c r="AI90" i="4"/>
  <c r="AH90" i="4"/>
  <c r="AD90" i="4"/>
  <c r="AC90" i="4"/>
  <c r="AB90" i="4"/>
  <c r="T90" i="4"/>
  <c r="U90" i="4" s="1"/>
  <c r="R90" i="4"/>
  <c r="Q90" i="4"/>
  <c r="P90" i="4"/>
  <c r="L90" i="4"/>
  <c r="K90" i="4"/>
  <c r="J90" i="4"/>
  <c r="F90" i="4"/>
  <c r="E90" i="4"/>
  <c r="D90" i="4"/>
  <c r="CU89" i="4"/>
  <c r="CT89" i="4"/>
  <c r="CN89" i="4"/>
  <c r="CO89" i="4" s="1"/>
  <c r="CL89" i="4"/>
  <c r="CK89" i="4"/>
  <c r="CJ89" i="4"/>
  <c r="CF89" i="4"/>
  <c r="CE89" i="4"/>
  <c r="CD89" i="4"/>
  <c r="BZ89" i="4"/>
  <c r="BY89" i="4"/>
  <c r="BX89" i="4"/>
  <c r="BP89" i="4"/>
  <c r="BQ89" i="4" s="1"/>
  <c r="BN89" i="4"/>
  <c r="BM89" i="4"/>
  <c r="BL89" i="4"/>
  <c r="BH89" i="4"/>
  <c r="BG89" i="4"/>
  <c r="BF89" i="4"/>
  <c r="BB89" i="4"/>
  <c r="BA89" i="4"/>
  <c r="AZ89" i="4"/>
  <c r="AR89" i="4"/>
  <c r="AS89" i="4" s="1"/>
  <c r="AP89" i="4"/>
  <c r="AO89" i="4"/>
  <c r="AN89" i="4"/>
  <c r="AJ89" i="4"/>
  <c r="AI89" i="4"/>
  <c r="AH89" i="4"/>
  <c r="AD89" i="4"/>
  <c r="AC89" i="4"/>
  <c r="AB89" i="4"/>
  <c r="T89" i="4"/>
  <c r="U89" i="4" s="1"/>
  <c r="R89" i="4"/>
  <c r="Q89" i="4"/>
  <c r="P89" i="4"/>
  <c r="L89" i="4"/>
  <c r="K89" i="4"/>
  <c r="J89" i="4"/>
  <c r="F89" i="4"/>
  <c r="E89" i="4"/>
  <c r="D89" i="4"/>
  <c r="CU88" i="4"/>
  <c r="CT88" i="4"/>
  <c r="CN88" i="4"/>
  <c r="CO88" i="4" s="1"/>
  <c r="CL88" i="4"/>
  <c r="CK88" i="4"/>
  <c r="CJ88" i="4"/>
  <c r="CF88" i="4"/>
  <c r="CE88" i="4"/>
  <c r="CD88" i="4"/>
  <c r="BZ88" i="4"/>
  <c r="BY88" i="4"/>
  <c r="BX88" i="4"/>
  <c r="BP88" i="4"/>
  <c r="BQ88" i="4" s="1"/>
  <c r="BN88" i="4"/>
  <c r="BM88" i="4"/>
  <c r="BL88" i="4"/>
  <c r="BH88" i="4"/>
  <c r="BG88" i="4"/>
  <c r="BF88" i="4"/>
  <c r="BB88" i="4"/>
  <c r="BA88" i="4"/>
  <c r="AZ88" i="4"/>
  <c r="AR88" i="4"/>
  <c r="AS88" i="4" s="1"/>
  <c r="AP88" i="4"/>
  <c r="AO88" i="4"/>
  <c r="AN88" i="4"/>
  <c r="AJ88" i="4"/>
  <c r="AI88" i="4"/>
  <c r="AH88" i="4"/>
  <c r="AD88" i="4"/>
  <c r="AC88" i="4"/>
  <c r="AB88" i="4"/>
  <c r="T88" i="4"/>
  <c r="U88" i="4" s="1"/>
  <c r="R88" i="4"/>
  <c r="Q88" i="4"/>
  <c r="P88" i="4"/>
  <c r="L88" i="4"/>
  <c r="K88" i="4"/>
  <c r="J88" i="4"/>
  <c r="F88" i="4"/>
  <c r="E88" i="4"/>
  <c r="D88" i="4"/>
  <c r="CU87" i="4"/>
  <c r="CT87" i="4"/>
  <c r="CN87" i="4"/>
  <c r="CO87" i="4" s="1"/>
  <c r="CL87" i="4"/>
  <c r="CK87" i="4"/>
  <c r="CJ87" i="4"/>
  <c r="CF87" i="4"/>
  <c r="CE87" i="4"/>
  <c r="CD87" i="4"/>
  <c r="BZ87" i="4"/>
  <c r="BY87" i="4"/>
  <c r="BX87" i="4"/>
  <c r="BP87" i="4"/>
  <c r="BQ87" i="4" s="1"/>
  <c r="BN87" i="4"/>
  <c r="BM87" i="4"/>
  <c r="BL87" i="4"/>
  <c r="BH87" i="4"/>
  <c r="BG87" i="4"/>
  <c r="BF87" i="4"/>
  <c r="BB87" i="4"/>
  <c r="BA87" i="4"/>
  <c r="AZ87" i="4"/>
  <c r="AR87" i="4"/>
  <c r="AS87" i="4" s="1"/>
  <c r="AP87" i="4"/>
  <c r="AO87" i="4"/>
  <c r="AN87" i="4"/>
  <c r="AJ87" i="4"/>
  <c r="AI87" i="4"/>
  <c r="AH87" i="4"/>
  <c r="AD87" i="4"/>
  <c r="AC87" i="4"/>
  <c r="AB87" i="4"/>
  <c r="T87" i="4"/>
  <c r="U87" i="4" s="1"/>
  <c r="R87" i="4"/>
  <c r="Q87" i="4"/>
  <c r="P87" i="4"/>
  <c r="L87" i="4"/>
  <c r="K87" i="4"/>
  <c r="J87" i="4"/>
  <c r="F87" i="4"/>
  <c r="E87" i="4"/>
  <c r="D87" i="4"/>
  <c r="CU86" i="4"/>
  <c r="CT86" i="4"/>
  <c r="CN86" i="4"/>
  <c r="CO86" i="4" s="1"/>
  <c r="CL86" i="4"/>
  <c r="CK86" i="4"/>
  <c r="CJ86" i="4"/>
  <c r="CF86" i="4"/>
  <c r="CE86" i="4"/>
  <c r="CD86" i="4"/>
  <c r="BZ86" i="4"/>
  <c r="BY86" i="4"/>
  <c r="BX86" i="4"/>
  <c r="BP86" i="4"/>
  <c r="BQ86" i="4" s="1"/>
  <c r="BN86" i="4"/>
  <c r="BM86" i="4"/>
  <c r="BL86" i="4"/>
  <c r="BH86" i="4"/>
  <c r="BG86" i="4"/>
  <c r="BF86" i="4"/>
  <c r="BB86" i="4"/>
  <c r="BA86" i="4"/>
  <c r="AZ86" i="4"/>
  <c r="AR86" i="4"/>
  <c r="AS86" i="4" s="1"/>
  <c r="AP86" i="4"/>
  <c r="AO86" i="4"/>
  <c r="AN86" i="4"/>
  <c r="AJ86" i="4"/>
  <c r="AI86" i="4"/>
  <c r="AH86" i="4"/>
  <c r="AD86" i="4"/>
  <c r="AC86" i="4"/>
  <c r="AB86" i="4"/>
  <c r="T86" i="4"/>
  <c r="U86" i="4" s="1"/>
  <c r="R86" i="4"/>
  <c r="Q86" i="4"/>
  <c r="P86" i="4"/>
  <c r="L86" i="4"/>
  <c r="K86" i="4"/>
  <c r="J86" i="4"/>
  <c r="F86" i="4"/>
  <c r="E86" i="4"/>
  <c r="D86" i="4"/>
  <c r="CU85" i="4"/>
  <c r="CT85" i="4"/>
  <c r="CN85" i="4"/>
  <c r="CO85" i="4" s="1"/>
  <c r="CL85" i="4"/>
  <c r="CK85" i="4"/>
  <c r="CJ85" i="4"/>
  <c r="CF85" i="4"/>
  <c r="CE85" i="4"/>
  <c r="CD85" i="4"/>
  <c r="BZ85" i="4"/>
  <c r="BY85" i="4"/>
  <c r="BX85" i="4"/>
  <c r="BP85" i="4"/>
  <c r="BQ85" i="4" s="1"/>
  <c r="BN85" i="4"/>
  <c r="BM85" i="4"/>
  <c r="BL85" i="4"/>
  <c r="BH85" i="4"/>
  <c r="BG85" i="4"/>
  <c r="BF85" i="4"/>
  <c r="BB85" i="4"/>
  <c r="BA85" i="4"/>
  <c r="AZ85" i="4"/>
  <c r="AR85" i="4"/>
  <c r="AS85" i="4" s="1"/>
  <c r="AP85" i="4"/>
  <c r="AO85" i="4"/>
  <c r="AN85" i="4"/>
  <c r="AJ85" i="4"/>
  <c r="AI85" i="4"/>
  <c r="AH85" i="4"/>
  <c r="AD85" i="4"/>
  <c r="AC85" i="4"/>
  <c r="AB85" i="4"/>
  <c r="T85" i="4"/>
  <c r="U85" i="4" s="1"/>
  <c r="R85" i="4"/>
  <c r="Q85" i="4"/>
  <c r="P85" i="4"/>
  <c r="L85" i="4"/>
  <c r="K85" i="4"/>
  <c r="J85" i="4"/>
  <c r="F85" i="4"/>
  <c r="E85" i="4"/>
  <c r="D85" i="4"/>
  <c r="CU84" i="4"/>
  <c r="CT84" i="4"/>
  <c r="CN84" i="4"/>
  <c r="CO84" i="4" s="1"/>
  <c r="CL84" i="4"/>
  <c r="CK84" i="4"/>
  <c r="CJ84" i="4"/>
  <c r="CF84" i="4"/>
  <c r="CE84" i="4"/>
  <c r="CD84" i="4"/>
  <c r="BZ84" i="4"/>
  <c r="BY84" i="4"/>
  <c r="BX84" i="4"/>
  <c r="BP84" i="4"/>
  <c r="BQ84" i="4" s="1"/>
  <c r="BN84" i="4"/>
  <c r="BM84" i="4"/>
  <c r="BL84" i="4"/>
  <c r="BH84" i="4"/>
  <c r="BG84" i="4"/>
  <c r="BF84" i="4"/>
  <c r="BB84" i="4"/>
  <c r="BA84" i="4"/>
  <c r="AZ84" i="4"/>
  <c r="AR84" i="4"/>
  <c r="AS84" i="4" s="1"/>
  <c r="AP84" i="4"/>
  <c r="AO84" i="4"/>
  <c r="AN84" i="4"/>
  <c r="AJ84" i="4"/>
  <c r="AI84" i="4"/>
  <c r="AH84" i="4"/>
  <c r="AD84" i="4"/>
  <c r="AC84" i="4"/>
  <c r="AB84" i="4"/>
  <c r="T84" i="4"/>
  <c r="U84" i="4" s="1"/>
  <c r="R84" i="4"/>
  <c r="Q84" i="4"/>
  <c r="P84" i="4"/>
  <c r="L84" i="4"/>
  <c r="K84" i="4"/>
  <c r="J84" i="4"/>
  <c r="F84" i="4"/>
  <c r="E84" i="4"/>
  <c r="D84" i="4"/>
  <c r="CU83" i="4"/>
  <c r="CT83" i="4"/>
  <c r="CN83" i="4"/>
  <c r="CO83" i="4" s="1"/>
  <c r="CL83" i="4"/>
  <c r="CK83" i="4"/>
  <c r="CJ83" i="4"/>
  <c r="CF83" i="4"/>
  <c r="CE83" i="4"/>
  <c r="CD83" i="4"/>
  <c r="BZ83" i="4"/>
  <c r="BY83" i="4"/>
  <c r="BX83" i="4"/>
  <c r="BP83" i="4"/>
  <c r="BQ83" i="4" s="1"/>
  <c r="BN83" i="4"/>
  <c r="BM83" i="4"/>
  <c r="BL83" i="4"/>
  <c r="BH83" i="4"/>
  <c r="BG83" i="4"/>
  <c r="BF83" i="4"/>
  <c r="BB83" i="4"/>
  <c r="BA83" i="4"/>
  <c r="AZ83" i="4"/>
  <c r="AR83" i="4"/>
  <c r="AS83" i="4" s="1"/>
  <c r="AP83" i="4"/>
  <c r="AO83" i="4"/>
  <c r="AN83" i="4"/>
  <c r="AJ83" i="4"/>
  <c r="AI83" i="4"/>
  <c r="AH83" i="4"/>
  <c r="AD83" i="4"/>
  <c r="AC83" i="4"/>
  <c r="AB83" i="4"/>
  <c r="T83" i="4"/>
  <c r="U83" i="4" s="1"/>
  <c r="R83" i="4"/>
  <c r="Q83" i="4"/>
  <c r="P83" i="4"/>
  <c r="L83" i="4"/>
  <c r="K83" i="4"/>
  <c r="J83" i="4"/>
  <c r="F83" i="4"/>
  <c r="E83" i="4"/>
  <c r="D83" i="4"/>
  <c r="CU82" i="4"/>
  <c r="CT82" i="4"/>
  <c r="CN82" i="4"/>
  <c r="CO82" i="4" s="1"/>
  <c r="CL82" i="4"/>
  <c r="CK82" i="4"/>
  <c r="CJ82" i="4"/>
  <c r="CF82" i="4"/>
  <c r="CE82" i="4"/>
  <c r="CD82" i="4"/>
  <c r="BZ82" i="4"/>
  <c r="BY82" i="4"/>
  <c r="BX82" i="4"/>
  <c r="BP82" i="4"/>
  <c r="BQ82" i="4" s="1"/>
  <c r="BN82" i="4"/>
  <c r="BM82" i="4"/>
  <c r="BL82" i="4"/>
  <c r="BH82" i="4"/>
  <c r="BG82" i="4"/>
  <c r="BF82" i="4"/>
  <c r="BB82" i="4"/>
  <c r="BA82" i="4"/>
  <c r="AZ82" i="4"/>
  <c r="AR82" i="4"/>
  <c r="AS82" i="4" s="1"/>
  <c r="AP82" i="4"/>
  <c r="AO82" i="4"/>
  <c r="AN82" i="4"/>
  <c r="AJ82" i="4"/>
  <c r="AI82" i="4"/>
  <c r="AH82" i="4"/>
  <c r="AD82" i="4"/>
  <c r="AC82" i="4"/>
  <c r="AB82" i="4"/>
  <c r="T82" i="4"/>
  <c r="U82" i="4" s="1"/>
  <c r="R82" i="4"/>
  <c r="Q82" i="4"/>
  <c r="P82" i="4"/>
  <c r="L82" i="4"/>
  <c r="K82" i="4"/>
  <c r="J82" i="4"/>
  <c r="F82" i="4"/>
  <c r="E82" i="4"/>
  <c r="D82" i="4"/>
  <c r="CU81" i="4"/>
  <c r="CT81" i="4"/>
  <c r="CN81" i="4"/>
  <c r="CO81" i="4" s="1"/>
  <c r="CL81" i="4"/>
  <c r="CK81" i="4"/>
  <c r="CJ81" i="4"/>
  <c r="CF81" i="4"/>
  <c r="CE81" i="4"/>
  <c r="CD81" i="4"/>
  <c r="BZ81" i="4"/>
  <c r="BY81" i="4"/>
  <c r="BX81" i="4"/>
  <c r="BP81" i="4"/>
  <c r="BQ81" i="4" s="1"/>
  <c r="BN81" i="4"/>
  <c r="BM81" i="4"/>
  <c r="BL81" i="4"/>
  <c r="BH81" i="4"/>
  <c r="BG81" i="4"/>
  <c r="BF81" i="4"/>
  <c r="BB81" i="4"/>
  <c r="BA81" i="4"/>
  <c r="AZ81" i="4"/>
  <c r="AR81" i="4"/>
  <c r="AS81" i="4" s="1"/>
  <c r="AP81" i="4"/>
  <c r="AO81" i="4"/>
  <c r="AN81" i="4"/>
  <c r="AJ81" i="4"/>
  <c r="AI81" i="4"/>
  <c r="AH81" i="4"/>
  <c r="AD81" i="4"/>
  <c r="AC81" i="4"/>
  <c r="AB81" i="4"/>
  <c r="T81" i="4"/>
  <c r="U81" i="4" s="1"/>
  <c r="R81" i="4"/>
  <c r="Q81" i="4"/>
  <c r="P81" i="4"/>
  <c r="L81" i="4"/>
  <c r="K81" i="4"/>
  <c r="J81" i="4"/>
  <c r="F81" i="4"/>
  <c r="E81" i="4"/>
  <c r="D81" i="4"/>
  <c r="CU80" i="4"/>
  <c r="CT80" i="4"/>
  <c r="CN80" i="4"/>
  <c r="CO80" i="4" s="1"/>
  <c r="CL80" i="4"/>
  <c r="CK80" i="4"/>
  <c r="CJ80" i="4"/>
  <c r="CF80" i="4"/>
  <c r="CE80" i="4"/>
  <c r="CD80" i="4"/>
  <c r="BZ80" i="4"/>
  <c r="BY80" i="4"/>
  <c r="BX80" i="4"/>
  <c r="BP80" i="4"/>
  <c r="BQ80" i="4" s="1"/>
  <c r="BN80" i="4"/>
  <c r="BM80" i="4"/>
  <c r="BL80" i="4"/>
  <c r="BH80" i="4"/>
  <c r="BG80" i="4"/>
  <c r="BF80" i="4"/>
  <c r="BB80" i="4"/>
  <c r="BA80" i="4"/>
  <c r="AZ80" i="4"/>
  <c r="AR80" i="4"/>
  <c r="AS80" i="4" s="1"/>
  <c r="AP80" i="4"/>
  <c r="AO80" i="4"/>
  <c r="AN80" i="4"/>
  <c r="AJ80" i="4"/>
  <c r="AI80" i="4"/>
  <c r="AH80" i="4"/>
  <c r="AD80" i="4"/>
  <c r="AC80" i="4"/>
  <c r="AB80" i="4"/>
  <c r="T80" i="4"/>
  <c r="U80" i="4" s="1"/>
  <c r="R80" i="4"/>
  <c r="Q80" i="4"/>
  <c r="P80" i="4"/>
  <c r="L80" i="4"/>
  <c r="K80" i="4"/>
  <c r="J80" i="4"/>
  <c r="F80" i="4"/>
  <c r="E80" i="4"/>
  <c r="D80" i="4"/>
  <c r="CU79" i="4"/>
  <c r="CT79" i="4"/>
  <c r="CN79" i="4"/>
  <c r="CO79" i="4" s="1"/>
  <c r="CL79" i="4"/>
  <c r="CK79" i="4"/>
  <c r="CJ79" i="4"/>
  <c r="CF79" i="4"/>
  <c r="CE79" i="4"/>
  <c r="CD79" i="4"/>
  <c r="BZ79" i="4"/>
  <c r="BY79" i="4"/>
  <c r="BX79" i="4"/>
  <c r="BP79" i="4"/>
  <c r="BQ79" i="4" s="1"/>
  <c r="BN79" i="4"/>
  <c r="BM79" i="4"/>
  <c r="BL79" i="4"/>
  <c r="BH79" i="4"/>
  <c r="BG79" i="4"/>
  <c r="BF79" i="4"/>
  <c r="BB79" i="4"/>
  <c r="BA79" i="4"/>
  <c r="AZ79" i="4"/>
  <c r="AR79" i="4"/>
  <c r="AS79" i="4" s="1"/>
  <c r="AP79" i="4"/>
  <c r="AO79" i="4"/>
  <c r="AN79" i="4"/>
  <c r="AJ79" i="4"/>
  <c r="AI79" i="4"/>
  <c r="AH79" i="4"/>
  <c r="AD79" i="4"/>
  <c r="AC79" i="4"/>
  <c r="AB79" i="4"/>
  <c r="T79" i="4"/>
  <c r="U79" i="4" s="1"/>
  <c r="R79" i="4"/>
  <c r="Q79" i="4"/>
  <c r="P79" i="4"/>
  <c r="L79" i="4"/>
  <c r="K79" i="4"/>
  <c r="J79" i="4"/>
  <c r="F79" i="4"/>
  <c r="E79" i="4"/>
  <c r="D79" i="4"/>
  <c r="CU78" i="4"/>
  <c r="CT78" i="4"/>
  <c r="CN78" i="4"/>
  <c r="CO78" i="4" s="1"/>
  <c r="CL78" i="4"/>
  <c r="CK78" i="4"/>
  <c r="CJ78" i="4"/>
  <c r="CF78" i="4"/>
  <c r="CE78" i="4"/>
  <c r="CD78" i="4"/>
  <c r="BZ78" i="4"/>
  <c r="BY78" i="4"/>
  <c r="BX78" i="4"/>
  <c r="BP78" i="4"/>
  <c r="BQ78" i="4" s="1"/>
  <c r="BN78" i="4"/>
  <c r="BM78" i="4"/>
  <c r="BL78" i="4"/>
  <c r="BH78" i="4"/>
  <c r="BG78" i="4"/>
  <c r="BF78" i="4"/>
  <c r="BB78" i="4"/>
  <c r="BA78" i="4"/>
  <c r="AZ78" i="4"/>
  <c r="AR78" i="4"/>
  <c r="AS78" i="4" s="1"/>
  <c r="AP78" i="4"/>
  <c r="AO78" i="4"/>
  <c r="AN78" i="4"/>
  <c r="AJ78" i="4"/>
  <c r="AI78" i="4"/>
  <c r="AH78" i="4"/>
  <c r="AD78" i="4"/>
  <c r="AC78" i="4"/>
  <c r="AB78" i="4"/>
  <c r="T78" i="4"/>
  <c r="U78" i="4" s="1"/>
  <c r="R78" i="4"/>
  <c r="Q78" i="4"/>
  <c r="P78" i="4"/>
  <c r="L78" i="4"/>
  <c r="K78" i="4"/>
  <c r="J78" i="4"/>
  <c r="F78" i="4"/>
  <c r="E78" i="4"/>
  <c r="D78" i="4"/>
  <c r="CU77" i="4"/>
  <c r="CT77" i="4"/>
  <c r="CN77" i="4"/>
  <c r="CO77" i="4" s="1"/>
  <c r="CL77" i="4"/>
  <c r="CK77" i="4"/>
  <c r="CJ77" i="4"/>
  <c r="CF77" i="4"/>
  <c r="CE77" i="4"/>
  <c r="CD77" i="4"/>
  <c r="BZ77" i="4"/>
  <c r="BY77" i="4"/>
  <c r="BX77" i="4"/>
  <c r="BP77" i="4"/>
  <c r="BQ77" i="4" s="1"/>
  <c r="BN77" i="4"/>
  <c r="BM77" i="4"/>
  <c r="BL77" i="4"/>
  <c r="BH77" i="4"/>
  <c r="BG77" i="4"/>
  <c r="BF77" i="4"/>
  <c r="BB77" i="4"/>
  <c r="BA77" i="4"/>
  <c r="AZ77" i="4"/>
  <c r="AR77" i="4"/>
  <c r="AS77" i="4" s="1"/>
  <c r="AP77" i="4"/>
  <c r="AO77" i="4"/>
  <c r="AN77" i="4"/>
  <c r="AJ77" i="4"/>
  <c r="AI77" i="4"/>
  <c r="AH77" i="4"/>
  <c r="AD77" i="4"/>
  <c r="AC77" i="4"/>
  <c r="AB77" i="4"/>
  <c r="T77" i="4"/>
  <c r="U77" i="4" s="1"/>
  <c r="R77" i="4"/>
  <c r="Q77" i="4"/>
  <c r="P77" i="4"/>
  <c r="L77" i="4"/>
  <c r="K77" i="4"/>
  <c r="J77" i="4"/>
  <c r="F77" i="4"/>
  <c r="E77" i="4"/>
  <c r="D77" i="4"/>
  <c r="CU76" i="4"/>
  <c r="CT76" i="4"/>
  <c r="CN76" i="4"/>
  <c r="CO76" i="4" s="1"/>
  <c r="CL76" i="4"/>
  <c r="CK76" i="4"/>
  <c r="CJ76" i="4"/>
  <c r="CF76" i="4"/>
  <c r="CE76" i="4"/>
  <c r="CD76" i="4"/>
  <c r="BZ76" i="4"/>
  <c r="BY76" i="4"/>
  <c r="BX76" i="4"/>
  <c r="BP76" i="4"/>
  <c r="BQ76" i="4" s="1"/>
  <c r="BN76" i="4"/>
  <c r="BM76" i="4"/>
  <c r="BL76" i="4"/>
  <c r="BH76" i="4"/>
  <c r="BG76" i="4"/>
  <c r="BF76" i="4"/>
  <c r="BB76" i="4"/>
  <c r="BA76" i="4"/>
  <c r="AZ76" i="4"/>
  <c r="AR76" i="4"/>
  <c r="AS76" i="4" s="1"/>
  <c r="AP76" i="4"/>
  <c r="AO76" i="4"/>
  <c r="AN76" i="4"/>
  <c r="AJ76" i="4"/>
  <c r="AI76" i="4"/>
  <c r="AH76" i="4"/>
  <c r="AD76" i="4"/>
  <c r="AC76" i="4"/>
  <c r="AB76" i="4"/>
  <c r="T76" i="4"/>
  <c r="U76" i="4" s="1"/>
  <c r="R76" i="4"/>
  <c r="Q76" i="4"/>
  <c r="P76" i="4"/>
  <c r="L76" i="4"/>
  <c r="K76" i="4"/>
  <c r="J76" i="4"/>
  <c r="F76" i="4"/>
  <c r="E76" i="4"/>
  <c r="D76" i="4"/>
  <c r="CU75" i="4"/>
  <c r="CT75" i="4"/>
  <c r="CN75" i="4"/>
  <c r="CO75" i="4" s="1"/>
  <c r="CL75" i="4"/>
  <c r="CK75" i="4"/>
  <c r="CJ75" i="4"/>
  <c r="CF75" i="4"/>
  <c r="CE75" i="4"/>
  <c r="CD75" i="4"/>
  <c r="BZ75" i="4"/>
  <c r="BY75" i="4"/>
  <c r="BX75" i="4"/>
  <c r="BP75" i="4"/>
  <c r="BQ75" i="4" s="1"/>
  <c r="BN75" i="4"/>
  <c r="BM75" i="4"/>
  <c r="BL75" i="4"/>
  <c r="BH75" i="4"/>
  <c r="BG75" i="4"/>
  <c r="BF75" i="4"/>
  <c r="BB75" i="4"/>
  <c r="BA75" i="4"/>
  <c r="AZ75" i="4"/>
  <c r="AR75" i="4"/>
  <c r="AS75" i="4" s="1"/>
  <c r="AP75" i="4"/>
  <c r="AO75" i="4"/>
  <c r="AN75" i="4"/>
  <c r="AJ75" i="4"/>
  <c r="AI75" i="4"/>
  <c r="AH75" i="4"/>
  <c r="AD75" i="4"/>
  <c r="AC75" i="4"/>
  <c r="AB75" i="4"/>
  <c r="T75" i="4"/>
  <c r="U75" i="4" s="1"/>
  <c r="R75" i="4"/>
  <c r="Q75" i="4"/>
  <c r="P75" i="4"/>
  <c r="L75" i="4"/>
  <c r="K75" i="4"/>
  <c r="J75" i="4"/>
  <c r="F75" i="4"/>
  <c r="E75" i="4"/>
  <c r="D75" i="4"/>
  <c r="CU74" i="4"/>
  <c r="CT74" i="4"/>
  <c r="CN74" i="4"/>
  <c r="CO74" i="4" s="1"/>
  <c r="CL74" i="4"/>
  <c r="CK74" i="4"/>
  <c r="CJ74" i="4"/>
  <c r="CF74" i="4"/>
  <c r="CE74" i="4"/>
  <c r="CD74" i="4"/>
  <c r="BZ74" i="4"/>
  <c r="BY74" i="4"/>
  <c r="BX74" i="4"/>
  <c r="BP74" i="4"/>
  <c r="BQ74" i="4" s="1"/>
  <c r="BN74" i="4"/>
  <c r="BM74" i="4"/>
  <c r="BL74" i="4"/>
  <c r="BH74" i="4"/>
  <c r="BG74" i="4"/>
  <c r="BF74" i="4"/>
  <c r="BB74" i="4"/>
  <c r="BA74" i="4"/>
  <c r="AZ74" i="4"/>
  <c r="AR74" i="4"/>
  <c r="AS74" i="4" s="1"/>
  <c r="AP74" i="4"/>
  <c r="AO74" i="4"/>
  <c r="AN74" i="4"/>
  <c r="AJ74" i="4"/>
  <c r="AI74" i="4"/>
  <c r="AH74" i="4"/>
  <c r="AD74" i="4"/>
  <c r="AC74" i="4"/>
  <c r="AB74" i="4"/>
  <c r="T74" i="4"/>
  <c r="U74" i="4" s="1"/>
  <c r="R74" i="4"/>
  <c r="Q74" i="4"/>
  <c r="P74" i="4"/>
  <c r="L74" i="4"/>
  <c r="K74" i="4"/>
  <c r="J74" i="4"/>
  <c r="F74" i="4"/>
  <c r="E74" i="4"/>
  <c r="D74" i="4"/>
  <c r="CU73" i="4"/>
  <c r="CT73" i="4"/>
  <c r="CN73" i="4"/>
  <c r="CO73" i="4" s="1"/>
  <c r="CL73" i="4"/>
  <c r="CK73" i="4"/>
  <c r="CJ73" i="4"/>
  <c r="CF73" i="4"/>
  <c r="CE73" i="4"/>
  <c r="CD73" i="4"/>
  <c r="BZ73" i="4"/>
  <c r="BY73" i="4"/>
  <c r="BX73" i="4"/>
  <c r="BP73" i="4"/>
  <c r="BQ73" i="4" s="1"/>
  <c r="BN73" i="4"/>
  <c r="BM73" i="4"/>
  <c r="BL73" i="4"/>
  <c r="BH73" i="4"/>
  <c r="BG73" i="4"/>
  <c r="BF73" i="4"/>
  <c r="BB73" i="4"/>
  <c r="BA73" i="4"/>
  <c r="AZ73" i="4"/>
  <c r="AR73" i="4"/>
  <c r="AS73" i="4" s="1"/>
  <c r="AP73" i="4"/>
  <c r="AO73" i="4"/>
  <c r="AN73" i="4"/>
  <c r="AJ73" i="4"/>
  <c r="AI73" i="4"/>
  <c r="AH73" i="4"/>
  <c r="AD73" i="4"/>
  <c r="AC73" i="4"/>
  <c r="AB73" i="4"/>
  <c r="T73" i="4"/>
  <c r="U73" i="4" s="1"/>
  <c r="R73" i="4"/>
  <c r="Q73" i="4"/>
  <c r="P73" i="4"/>
  <c r="L73" i="4"/>
  <c r="K73" i="4"/>
  <c r="J73" i="4"/>
  <c r="F73" i="4"/>
  <c r="E73" i="4"/>
  <c r="D73" i="4"/>
  <c r="CU72" i="4"/>
  <c r="CT72" i="4"/>
  <c r="CN72" i="4"/>
  <c r="CO72" i="4" s="1"/>
  <c r="CL72" i="4"/>
  <c r="CK72" i="4"/>
  <c r="CJ72" i="4"/>
  <c r="CF72" i="4"/>
  <c r="CE72" i="4"/>
  <c r="CD72" i="4"/>
  <c r="BZ72" i="4"/>
  <c r="BY72" i="4"/>
  <c r="BX72" i="4"/>
  <c r="BP72" i="4"/>
  <c r="BQ72" i="4" s="1"/>
  <c r="BN72" i="4"/>
  <c r="BM72" i="4"/>
  <c r="BL72" i="4"/>
  <c r="BH72" i="4"/>
  <c r="BG72" i="4"/>
  <c r="BF72" i="4"/>
  <c r="BB72" i="4"/>
  <c r="BA72" i="4"/>
  <c r="AZ72" i="4"/>
  <c r="AR72" i="4"/>
  <c r="AS72" i="4" s="1"/>
  <c r="AP72" i="4"/>
  <c r="AO72" i="4"/>
  <c r="AN72" i="4"/>
  <c r="AJ72" i="4"/>
  <c r="AI72" i="4"/>
  <c r="AH72" i="4"/>
  <c r="AD72" i="4"/>
  <c r="AC72" i="4"/>
  <c r="AB72" i="4"/>
  <c r="T72" i="4"/>
  <c r="U72" i="4" s="1"/>
  <c r="R72" i="4"/>
  <c r="Q72" i="4"/>
  <c r="P72" i="4"/>
  <c r="L72" i="4"/>
  <c r="K72" i="4"/>
  <c r="J72" i="4"/>
  <c r="F72" i="4"/>
  <c r="E72" i="4"/>
  <c r="D72" i="4"/>
  <c r="CU71" i="4"/>
  <c r="CT71" i="4"/>
  <c r="CN71" i="4"/>
  <c r="CO71" i="4" s="1"/>
  <c r="CL71" i="4"/>
  <c r="CK71" i="4"/>
  <c r="CJ71" i="4"/>
  <c r="CF71" i="4"/>
  <c r="CE71" i="4"/>
  <c r="CD71" i="4"/>
  <c r="BZ71" i="4"/>
  <c r="BY71" i="4"/>
  <c r="BX71" i="4"/>
  <c r="BP71" i="4"/>
  <c r="BQ71" i="4" s="1"/>
  <c r="BN71" i="4"/>
  <c r="BM71" i="4"/>
  <c r="BL71" i="4"/>
  <c r="BH71" i="4"/>
  <c r="BG71" i="4"/>
  <c r="BF71" i="4"/>
  <c r="BB71" i="4"/>
  <c r="BA71" i="4"/>
  <c r="AZ71" i="4"/>
  <c r="AR71" i="4"/>
  <c r="AS71" i="4" s="1"/>
  <c r="AP71" i="4"/>
  <c r="AO71" i="4"/>
  <c r="AN71" i="4"/>
  <c r="AJ71" i="4"/>
  <c r="AI71" i="4"/>
  <c r="AH71" i="4"/>
  <c r="AD71" i="4"/>
  <c r="AC71" i="4"/>
  <c r="AB71" i="4"/>
  <c r="T71" i="4"/>
  <c r="U71" i="4" s="1"/>
  <c r="R71" i="4"/>
  <c r="Q71" i="4"/>
  <c r="P71" i="4"/>
  <c r="L71" i="4"/>
  <c r="K71" i="4"/>
  <c r="J71" i="4"/>
  <c r="F71" i="4"/>
  <c r="E71" i="4"/>
  <c r="D71" i="4"/>
  <c r="CU70" i="4"/>
  <c r="CT70" i="4"/>
  <c r="CN70" i="4"/>
  <c r="CO70" i="4" s="1"/>
  <c r="CL70" i="4"/>
  <c r="CK70" i="4"/>
  <c r="CJ70" i="4"/>
  <c r="CF70" i="4"/>
  <c r="CE70" i="4"/>
  <c r="CD70" i="4"/>
  <c r="BZ70" i="4"/>
  <c r="BY70" i="4"/>
  <c r="BX70" i="4"/>
  <c r="BP70" i="4"/>
  <c r="BQ70" i="4" s="1"/>
  <c r="BN70" i="4"/>
  <c r="BM70" i="4"/>
  <c r="BL70" i="4"/>
  <c r="BH70" i="4"/>
  <c r="BG70" i="4"/>
  <c r="BF70" i="4"/>
  <c r="BB70" i="4"/>
  <c r="BA70" i="4"/>
  <c r="AZ70" i="4"/>
  <c r="AR70" i="4"/>
  <c r="AS70" i="4" s="1"/>
  <c r="AP70" i="4"/>
  <c r="AO70" i="4"/>
  <c r="AN70" i="4"/>
  <c r="AJ70" i="4"/>
  <c r="AI70" i="4"/>
  <c r="AH70" i="4"/>
  <c r="AD70" i="4"/>
  <c r="AC70" i="4"/>
  <c r="AB70" i="4"/>
  <c r="T70" i="4"/>
  <c r="U70" i="4" s="1"/>
  <c r="R70" i="4"/>
  <c r="Q70" i="4"/>
  <c r="P70" i="4"/>
  <c r="L70" i="4"/>
  <c r="K70" i="4"/>
  <c r="J70" i="4"/>
  <c r="F70" i="4"/>
  <c r="E70" i="4"/>
  <c r="D70" i="4"/>
  <c r="CU69" i="4"/>
  <c r="CT69" i="4"/>
  <c r="CN69" i="4"/>
  <c r="CO69" i="4" s="1"/>
  <c r="CL69" i="4"/>
  <c r="CK69" i="4"/>
  <c r="CJ69" i="4"/>
  <c r="CF69" i="4"/>
  <c r="CE69" i="4"/>
  <c r="CD69" i="4"/>
  <c r="BZ69" i="4"/>
  <c r="BY69" i="4"/>
  <c r="BX69" i="4"/>
  <c r="BP69" i="4"/>
  <c r="BQ69" i="4" s="1"/>
  <c r="BN69" i="4"/>
  <c r="BM69" i="4"/>
  <c r="BL69" i="4"/>
  <c r="BH69" i="4"/>
  <c r="BG69" i="4"/>
  <c r="BF69" i="4"/>
  <c r="BB69" i="4"/>
  <c r="BA69" i="4"/>
  <c r="AZ69" i="4"/>
  <c r="AR69" i="4"/>
  <c r="AS69" i="4" s="1"/>
  <c r="AP69" i="4"/>
  <c r="AO69" i="4"/>
  <c r="AN69" i="4"/>
  <c r="AJ69" i="4"/>
  <c r="AI69" i="4"/>
  <c r="AH69" i="4"/>
  <c r="AD69" i="4"/>
  <c r="AC69" i="4"/>
  <c r="AB69" i="4"/>
  <c r="T69" i="4"/>
  <c r="U69" i="4" s="1"/>
  <c r="R69" i="4"/>
  <c r="Q69" i="4"/>
  <c r="P69" i="4"/>
  <c r="L69" i="4"/>
  <c r="K69" i="4"/>
  <c r="J69" i="4"/>
  <c r="F69" i="4"/>
  <c r="E69" i="4"/>
  <c r="D69" i="4"/>
  <c r="CU68" i="4"/>
  <c r="CT68" i="4"/>
  <c r="CN68" i="4"/>
  <c r="CO68" i="4" s="1"/>
  <c r="CL68" i="4"/>
  <c r="CK68" i="4"/>
  <c r="CJ68" i="4"/>
  <c r="CF68" i="4"/>
  <c r="CE68" i="4"/>
  <c r="CD68" i="4"/>
  <c r="BZ68" i="4"/>
  <c r="BY68" i="4"/>
  <c r="BX68" i="4"/>
  <c r="BP68" i="4"/>
  <c r="BQ68" i="4" s="1"/>
  <c r="BN68" i="4"/>
  <c r="BM68" i="4"/>
  <c r="BL68" i="4"/>
  <c r="BH68" i="4"/>
  <c r="BG68" i="4"/>
  <c r="BF68" i="4"/>
  <c r="BB68" i="4"/>
  <c r="BA68" i="4"/>
  <c r="AZ68" i="4"/>
  <c r="AR68" i="4"/>
  <c r="AS68" i="4" s="1"/>
  <c r="AP68" i="4"/>
  <c r="AO68" i="4"/>
  <c r="AN68" i="4"/>
  <c r="AJ68" i="4"/>
  <c r="AI68" i="4"/>
  <c r="AH68" i="4"/>
  <c r="AD68" i="4"/>
  <c r="AC68" i="4"/>
  <c r="AB68" i="4"/>
  <c r="T68" i="4"/>
  <c r="U68" i="4" s="1"/>
  <c r="R68" i="4"/>
  <c r="Q68" i="4"/>
  <c r="P68" i="4"/>
  <c r="L68" i="4"/>
  <c r="K68" i="4"/>
  <c r="J68" i="4"/>
  <c r="F68" i="4"/>
  <c r="E68" i="4"/>
  <c r="D68" i="4"/>
  <c r="CU67" i="4"/>
  <c r="CT67" i="4"/>
  <c r="CN67" i="4"/>
  <c r="CO67" i="4" s="1"/>
  <c r="CL67" i="4"/>
  <c r="CK67" i="4"/>
  <c r="CJ67" i="4"/>
  <c r="CF67" i="4"/>
  <c r="CE67" i="4"/>
  <c r="CD67" i="4"/>
  <c r="BZ67" i="4"/>
  <c r="BY67" i="4"/>
  <c r="BX67" i="4"/>
  <c r="BP67" i="4"/>
  <c r="BQ67" i="4" s="1"/>
  <c r="BN67" i="4"/>
  <c r="BM67" i="4"/>
  <c r="BL67" i="4"/>
  <c r="BH67" i="4"/>
  <c r="BG67" i="4"/>
  <c r="BF67" i="4"/>
  <c r="BB67" i="4"/>
  <c r="BA67" i="4"/>
  <c r="AZ67" i="4"/>
  <c r="AR67" i="4"/>
  <c r="AS67" i="4" s="1"/>
  <c r="AP67" i="4"/>
  <c r="AO67" i="4"/>
  <c r="AN67" i="4"/>
  <c r="AJ67" i="4"/>
  <c r="AI67" i="4"/>
  <c r="AH67" i="4"/>
  <c r="AD67" i="4"/>
  <c r="AC67" i="4"/>
  <c r="AB67" i="4"/>
  <c r="T67" i="4"/>
  <c r="U67" i="4" s="1"/>
  <c r="R67" i="4"/>
  <c r="Q67" i="4"/>
  <c r="P67" i="4"/>
  <c r="L67" i="4"/>
  <c r="K67" i="4"/>
  <c r="J67" i="4"/>
  <c r="F67" i="4"/>
  <c r="E67" i="4"/>
  <c r="D67" i="4"/>
  <c r="CU66" i="4"/>
  <c r="CT66" i="4"/>
  <c r="CN66" i="4"/>
  <c r="CO66" i="4" s="1"/>
  <c r="CL66" i="4"/>
  <c r="CK66" i="4"/>
  <c r="CJ66" i="4"/>
  <c r="CF66" i="4"/>
  <c r="CE66" i="4"/>
  <c r="CD66" i="4"/>
  <c r="BZ66" i="4"/>
  <c r="BY66" i="4"/>
  <c r="BX66" i="4"/>
  <c r="BP66" i="4"/>
  <c r="BQ66" i="4" s="1"/>
  <c r="BN66" i="4"/>
  <c r="BM66" i="4"/>
  <c r="BL66" i="4"/>
  <c r="BH66" i="4"/>
  <c r="BG66" i="4"/>
  <c r="BF66" i="4"/>
  <c r="BB66" i="4"/>
  <c r="BA66" i="4"/>
  <c r="AZ66" i="4"/>
  <c r="AR66" i="4"/>
  <c r="AS66" i="4" s="1"/>
  <c r="AP66" i="4"/>
  <c r="AO66" i="4"/>
  <c r="AN66" i="4"/>
  <c r="AJ66" i="4"/>
  <c r="AI66" i="4"/>
  <c r="AH66" i="4"/>
  <c r="AD66" i="4"/>
  <c r="AC66" i="4"/>
  <c r="AB66" i="4"/>
  <c r="T66" i="4"/>
  <c r="U66" i="4" s="1"/>
  <c r="R66" i="4"/>
  <c r="Q66" i="4"/>
  <c r="P66" i="4"/>
  <c r="L66" i="4"/>
  <c r="K66" i="4"/>
  <c r="J66" i="4"/>
  <c r="F66" i="4"/>
  <c r="E66" i="4"/>
  <c r="D66" i="4"/>
  <c r="CU65" i="4"/>
  <c r="CT65" i="4"/>
  <c r="CN65" i="4"/>
  <c r="CO65" i="4" s="1"/>
  <c r="CL65" i="4"/>
  <c r="CK65" i="4"/>
  <c r="CJ65" i="4"/>
  <c r="CF65" i="4"/>
  <c r="CE65" i="4"/>
  <c r="CD65" i="4"/>
  <c r="BZ65" i="4"/>
  <c r="BY65" i="4"/>
  <c r="BX65" i="4"/>
  <c r="BP65" i="4"/>
  <c r="BQ65" i="4" s="1"/>
  <c r="BN65" i="4"/>
  <c r="BM65" i="4"/>
  <c r="BL65" i="4"/>
  <c r="BH65" i="4"/>
  <c r="BG65" i="4"/>
  <c r="BF65" i="4"/>
  <c r="BB65" i="4"/>
  <c r="BA65" i="4"/>
  <c r="AZ65" i="4"/>
  <c r="AR65" i="4"/>
  <c r="AS65" i="4" s="1"/>
  <c r="AP65" i="4"/>
  <c r="AO65" i="4"/>
  <c r="AN65" i="4"/>
  <c r="AJ65" i="4"/>
  <c r="AI65" i="4"/>
  <c r="AH65" i="4"/>
  <c r="AD65" i="4"/>
  <c r="AC65" i="4"/>
  <c r="AB65" i="4"/>
  <c r="T65" i="4"/>
  <c r="U65" i="4" s="1"/>
  <c r="R65" i="4"/>
  <c r="Q65" i="4"/>
  <c r="P65" i="4"/>
  <c r="L65" i="4"/>
  <c r="K65" i="4"/>
  <c r="J65" i="4"/>
  <c r="F65" i="4"/>
  <c r="E65" i="4"/>
  <c r="D65" i="4"/>
  <c r="CT64" i="4"/>
  <c r="CU64" i="4" s="1"/>
  <c r="CN64" i="4"/>
  <c r="CO64" i="4" s="1"/>
  <c r="CL64" i="4"/>
  <c r="CK64" i="4"/>
  <c r="CJ64" i="4"/>
  <c r="CF64" i="4"/>
  <c r="CE64" i="4"/>
  <c r="CD64" i="4"/>
  <c r="BZ64" i="4"/>
  <c r="BY64" i="4"/>
  <c r="BX64" i="4"/>
  <c r="BP64" i="4"/>
  <c r="BQ64" i="4" s="1"/>
  <c r="BN64" i="4"/>
  <c r="BM64" i="4"/>
  <c r="BL64" i="4"/>
  <c r="BH64" i="4"/>
  <c r="BG64" i="4"/>
  <c r="BF64" i="4"/>
  <c r="BB64" i="4"/>
  <c r="BA64" i="4"/>
  <c r="AZ64" i="4"/>
  <c r="AR64" i="4"/>
  <c r="AS64" i="4" s="1"/>
  <c r="AP64" i="4"/>
  <c r="AO64" i="4"/>
  <c r="AN64" i="4"/>
  <c r="AJ64" i="4"/>
  <c r="AI64" i="4"/>
  <c r="AH64" i="4"/>
  <c r="AD64" i="4"/>
  <c r="AC64" i="4"/>
  <c r="AB64" i="4"/>
  <c r="T64" i="4"/>
  <c r="U64" i="4" s="1"/>
  <c r="R64" i="4"/>
  <c r="Q64" i="4"/>
  <c r="P64" i="4"/>
  <c r="L64" i="4"/>
  <c r="K64" i="4"/>
  <c r="J64" i="4"/>
  <c r="F64" i="4"/>
  <c r="E64" i="4"/>
  <c r="D64" i="4"/>
  <c r="CT63" i="4"/>
  <c r="CU63" i="4" s="1"/>
  <c r="CN63" i="4"/>
  <c r="CO63" i="4" s="1"/>
  <c r="CL63" i="4"/>
  <c r="CK63" i="4"/>
  <c r="CJ63" i="4"/>
  <c r="CF63" i="4"/>
  <c r="CE63" i="4"/>
  <c r="CD63" i="4"/>
  <c r="BZ63" i="4"/>
  <c r="BY63" i="4"/>
  <c r="BX63" i="4"/>
  <c r="BP63" i="4"/>
  <c r="BQ63" i="4" s="1"/>
  <c r="BN63" i="4"/>
  <c r="BM63" i="4"/>
  <c r="BL63" i="4"/>
  <c r="BH63" i="4"/>
  <c r="BG63" i="4"/>
  <c r="BF63" i="4"/>
  <c r="BB63" i="4"/>
  <c r="BA63" i="4"/>
  <c r="AZ63" i="4"/>
  <c r="AR63" i="4"/>
  <c r="AS63" i="4" s="1"/>
  <c r="AP63" i="4"/>
  <c r="AO63" i="4"/>
  <c r="AN63" i="4"/>
  <c r="AJ63" i="4"/>
  <c r="AI63" i="4"/>
  <c r="AH63" i="4"/>
  <c r="AD63" i="4"/>
  <c r="AC63" i="4"/>
  <c r="AB63" i="4"/>
  <c r="T63" i="4"/>
  <c r="U63" i="4" s="1"/>
  <c r="R63" i="4"/>
  <c r="Q63" i="4"/>
  <c r="P63" i="4"/>
  <c r="L63" i="4"/>
  <c r="K63" i="4"/>
  <c r="J63" i="4"/>
  <c r="F63" i="4"/>
  <c r="E63" i="4"/>
  <c r="D63" i="4"/>
  <c r="CT62" i="4"/>
  <c r="CU62" i="4" s="1"/>
  <c r="CN62" i="4"/>
  <c r="CO62" i="4" s="1"/>
  <c r="CL62" i="4"/>
  <c r="CK62" i="4"/>
  <c r="CJ62" i="4"/>
  <c r="CF62" i="4"/>
  <c r="CE62" i="4"/>
  <c r="CD62" i="4"/>
  <c r="BZ62" i="4"/>
  <c r="BY62" i="4"/>
  <c r="BX62" i="4"/>
  <c r="BP62" i="4"/>
  <c r="BQ62" i="4" s="1"/>
  <c r="BN62" i="4"/>
  <c r="BM62" i="4"/>
  <c r="BL62" i="4"/>
  <c r="BH62" i="4"/>
  <c r="BG62" i="4"/>
  <c r="BF62" i="4"/>
  <c r="BB62" i="4"/>
  <c r="BA62" i="4"/>
  <c r="AZ62" i="4"/>
  <c r="AR62" i="4"/>
  <c r="AS62" i="4" s="1"/>
  <c r="AP62" i="4"/>
  <c r="AO62" i="4"/>
  <c r="AN62" i="4"/>
  <c r="AJ62" i="4"/>
  <c r="AI62" i="4"/>
  <c r="AH62" i="4"/>
  <c r="AD62" i="4"/>
  <c r="AC62" i="4"/>
  <c r="AB62" i="4"/>
  <c r="T62" i="4"/>
  <c r="U62" i="4" s="1"/>
  <c r="R62" i="4"/>
  <c r="Q62" i="4"/>
  <c r="P62" i="4"/>
  <c r="L62" i="4"/>
  <c r="K62" i="4"/>
  <c r="J62" i="4"/>
  <c r="F62" i="4"/>
  <c r="E62" i="4"/>
  <c r="D62" i="4"/>
  <c r="CT61" i="4"/>
  <c r="CU61" i="4" s="1"/>
  <c r="CN61" i="4"/>
  <c r="CO61" i="4" s="1"/>
  <c r="CL61" i="4"/>
  <c r="CK61" i="4"/>
  <c r="CJ61" i="4"/>
  <c r="CF61" i="4"/>
  <c r="CE61" i="4"/>
  <c r="CD61" i="4"/>
  <c r="BZ61" i="4"/>
  <c r="BY61" i="4"/>
  <c r="BX61" i="4"/>
  <c r="BP61" i="4"/>
  <c r="BQ61" i="4" s="1"/>
  <c r="BN61" i="4"/>
  <c r="BM61" i="4"/>
  <c r="BL61" i="4"/>
  <c r="BH61" i="4"/>
  <c r="BG61" i="4"/>
  <c r="BF61" i="4"/>
  <c r="BB61" i="4"/>
  <c r="BA61" i="4"/>
  <c r="AZ61" i="4"/>
  <c r="AR61" i="4"/>
  <c r="AS61" i="4" s="1"/>
  <c r="AP61" i="4"/>
  <c r="AO61" i="4"/>
  <c r="AN61" i="4"/>
  <c r="AJ61" i="4"/>
  <c r="AI61" i="4"/>
  <c r="AH61" i="4"/>
  <c r="AD61" i="4"/>
  <c r="AC61" i="4"/>
  <c r="AB61" i="4"/>
  <c r="T61" i="4"/>
  <c r="U61" i="4" s="1"/>
  <c r="R61" i="4"/>
  <c r="Q61" i="4"/>
  <c r="P61" i="4"/>
  <c r="L61" i="4"/>
  <c r="K61" i="4"/>
  <c r="J61" i="4"/>
  <c r="F61" i="4"/>
  <c r="E61" i="4"/>
  <c r="D61" i="4"/>
  <c r="CT60" i="4"/>
  <c r="CU60" i="4" s="1"/>
  <c r="CN60" i="4"/>
  <c r="CO60" i="4" s="1"/>
  <c r="CL60" i="4"/>
  <c r="CK60" i="4"/>
  <c r="CJ60" i="4"/>
  <c r="CF60" i="4"/>
  <c r="CE60" i="4"/>
  <c r="CD60" i="4"/>
  <c r="BZ60" i="4"/>
  <c r="BY60" i="4"/>
  <c r="BX60" i="4"/>
  <c r="BP60" i="4"/>
  <c r="BQ60" i="4" s="1"/>
  <c r="BN60" i="4"/>
  <c r="BM60" i="4"/>
  <c r="BL60" i="4"/>
  <c r="BH60" i="4"/>
  <c r="BG60" i="4"/>
  <c r="BF60" i="4"/>
  <c r="BB60" i="4"/>
  <c r="BA60" i="4"/>
  <c r="AZ60" i="4"/>
  <c r="AR60" i="4"/>
  <c r="AS60" i="4" s="1"/>
  <c r="AP60" i="4"/>
  <c r="AO60" i="4"/>
  <c r="AN60" i="4"/>
  <c r="AJ60" i="4"/>
  <c r="AI60" i="4"/>
  <c r="AH60" i="4"/>
  <c r="AD60" i="4"/>
  <c r="AC60" i="4"/>
  <c r="AB60" i="4"/>
  <c r="T60" i="4"/>
  <c r="U60" i="4" s="1"/>
  <c r="R60" i="4"/>
  <c r="Q60" i="4"/>
  <c r="P60" i="4"/>
  <c r="L60" i="4"/>
  <c r="K60" i="4"/>
  <c r="J60" i="4"/>
  <c r="F60" i="4"/>
  <c r="E60" i="4"/>
  <c r="D60" i="4"/>
  <c r="CT59" i="4"/>
  <c r="CU59" i="4" s="1"/>
  <c r="CN59" i="4"/>
  <c r="CO59" i="4" s="1"/>
  <c r="CL59" i="4"/>
  <c r="CK59" i="4"/>
  <c r="CJ59" i="4"/>
  <c r="CF59" i="4"/>
  <c r="CE59" i="4"/>
  <c r="CD59" i="4"/>
  <c r="BZ59" i="4"/>
  <c r="BY59" i="4"/>
  <c r="BX59" i="4"/>
  <c r="BP59" i="4"/>
  <c r="BQ59" i="4" s="1"/>
  <c r="BN59" i="4"/>
  <c r="BM59" i="4"/>
  <c r="BL59" i="4"/>
  <c r="BH59" i="4"/>
  <c r="BG59" i="4"/>
  <c r="BF59" i="4"/>
  <c r="BB59" i="4"/>
  <c r="BA59" i="4"/>
  <c r="AZ59" i="4"/>
  <c r="AR59" i="4"/>
  <c r="AS59" i="4" s="1"/>
  <c r="AP59" i="4"/>
  <c r="AO59" i="4"/>
  <c r="AN59" i="4"/>
  <c r="AJ59" i="4"/>
  <c r="AI59" i="4"/>
  <c r="AH59" i="4"/>
  <c r="AD59" i="4"/>
  <c r="AC59" i="4"/>
  <c r="AB59" i="4"/>
  <c r="T59" i="4"/>
  <c r="U59" i="4" s="1"/>
  <c r="R59" i="4"/>
  <c r="Q59" i="4"/>
  <c r="P59" i="4"/>
  <c r="L59" i="4"/>
  <c r="K59" i="4"/>
  <c r="J59" i="4"/>
  <c r="F59" i="4"/>
  <c r="E59" i="4"/>
  <c r="D59" i="4"/>
  <c r="CT58" i="4"/>
  <c r="CU58" i="4" s="1"/>
  <c r="CN58" i="4"/>
  <c r="CO58" i="4" s="1"/>
  <c r="CL58" i="4"/>
  <c r="CK58" i="4"/>
  <c r="CJ58" i="4"/>
  <c r="CF58" i="4"/>
  <c r="CE58" i="4"/>
  <c r="CD58" i="4"/>
  <c r="BZ58" i="4"/>
  <c r="BY58" i="4"/>
  <c r="BX58" i="4"/>
  <c r="BP58" i="4"/>
  <c r="BQ58" i="4" s="1"/>
  <c r="BN58" i="4"/>
  <c r="BM58" i="4"/>
  <c r="BL58" i="4"/>
  <c r="BH58" i="4"/>
  <c r="BG58" i="4"/>
  <c r="BF58" i="4"/>
  <c r="BB58" i="4"/>
  <c r="BA58" i="4"/>
  <c r="AZ58" i="4"/>
  <c r="AR58" i="4"/>
  <c r="AS58" i="4" s="1"/>
  <c r="AP58" i="4"/>
  <c r="AO58" i="4"/>
  <c r="AN58" i="4"/>
  <c r="AJ58" i="4"/>
  <c r="AI58" i="4"/>
  <c r="AH58" i="4"/>
  <c r="AD58" i="4"/>
  <c r="AC58" i="4"/>
  <c r="AB58" i="4"/>
  <c r="T58" i="4"/>
  <c r="U58" i="4" s="1"/>
  <c r="R58" i="4"/>
  <c r="Q58" i="4"/>
  <c r="P58" i="4"/>
  <c r="L58" i="4"/>
  <c r="K58" i="4"/>
  <c r="J58" i="4"/>
  <c r="F58" i="4"/>
  <c r="E58" i="4"/>
  <c r="D58" i="4"/>
  <c r="CT57" i="4"/>
  <c r="CU57" i="4" s="1"/>
  <c r="CN57" i="4"/>
  <c r="CO57" i="4" s="1"/>
  <c r="CL57" i="4"/>
  <c r="CK57" i="4"/>
  <c r="CJ57" i="4"/>
  <c r="CF57" i="4"/>
  <c r="CE57" i="4"/>
  <c r="CD57" i="4"/>
  <c r="BZ57" i="4"/>
  <c r="BY57" i="4"/>
  <c r="BX57" i="4"/>
  <c r="BP57" i="4"/>
  <c r="BQ57" i="4" s="1"/>
  <c r="BN57" i="4"/>
  <c r="BM57" i="4"/>
  <c r="BL57" i="4"/>
  <c r="BH57" i="4"/>
  <c r="BG57" i="4"/>
  <c r="BF57" i="4"/>
  <c r="BB57" i="4"/>
  <c r="BA57" i="4"/>
  <c r="AZ57" i="4"/>
  <c r="AR57" i="4"/>
  <c r="AS57" i="4" s="1"/>
  <c r="AP57" i="4"/>
  <c r="AO57" i="4"/>
  <c r="AN57" i="4"/>
  <c r="AJ57" i="4"/>
  <c r="AI57" i="4"/>
  <c r="AH57" i="4"/>
  <c r="AD57" i="4"/>
  <c r="AC57" i="4"/>
  <c r="AB57" i="4"/>
  <c r="T57" i="4"/>
  <c r="U57" i="4" s="1"/>
  <c r="R57" i="4"/>
  <c r="Q57" i="4"/>
  <c r="P57" i="4"/>
  <c r="L57" i="4"/>
  <c r="K57" i="4"/>
  <c r="J57" i="4"/>
  <c r="F57" i="4"/>
  <c r="E57" i="4"/>
  <c r="D57" i="4"/>
  <c r="CT56" i="4"/>
  <c r="CU56" i="4" s="1"/>
  <c r="CN56" i="4"/>
  <c r="CO56" i="4" s="1"/>
  <c r="CL56" i="4"/>
  <c r="CK56" i="4"/>
  <c r="CJ56" i="4"/>
  <c r="CF56" i="4"/>
  <c r="CE56" i="4"/>
  <c r="CD56" i="4"/>
  <c r="BZ56" i="4"/>
  <c r="BY56" i="4"/>
  <c r="BX56" i="4"/>
  <c r="BP56" i="4"/>
  <c r="BQ56" i="4" s="1"/>
  <c r="BN56" i="4"/>
  <c r="BM56" i="4"/>
  <c r="BL56" i="4"/>
  <c r="BH56" i="4"/>
  <c r="BG56" i="4"/>
  <c r="BF56" i="4"/>
  <c r="BB56" i="4"/>
  <c r="BA56" i="4"/>
  <c r="AZ56" i="4"/>
  <c r="AR56" i="4"/>
  <c r="AS56" i="4" s="1"/>
  <c r="AP56" i="4"/>
  <c r="AO56" i="4"/>
  <c r="AN56" i="4"/>
  <c r="AJ56" i="4"/>
  <c r="AI56" i="4"/>
  <c r="AH56" i="4"/>
  <c r="AD56" i="4"/>
  <c r="AC56" i="4"/>
  <c r="AB56" i="4"/>
  <c r="T56" i="4"/>
  <c r="U56" i="4" s="1"/>
  <c r="R56" i="4"/>
  <c r="Q56" i="4"/>
  <c r="P56" i="4"/>
  <c r="L56" i="4"/>
  <c r="K56" i="4"/>
  <c r="J56" i="4"/>
  <c r="F56" i="4"/>
  <c r="E56" i="4"/>
  <c r="D56" i="4"/>
  <c r="CT55" i="4"/>
  <c r="CU55" i="4" s="1"/>
  <c r="CN55" i="4"/>
  <c r="CO55" i="4" s="1"/>
  <c r="CL55" i="4"/>
  <c r="CK55" i="4"/>
  <c r="CJ55" i="4"/>
  <c r="CF55" i="4"/>
  <c r="CE55" i="4"/>
  <c r="CD55" i="4"/>
  <c r="BZ55" i="4"/>
  <c r="BY55" i="4"/>
  <c r="BX55" i="4"/>
  <c r="BP55" i="4"/>
  <c r="BQ55" i="4" s="1"/>
  <c r="BN55" i="4"/>
  <c r="BM55" i="4"/>
  <c r="BL55" i="4"/>
  <c r="BH55" i="4"/>
  <c r="BG55" i="4"/>
  <c r="BF55" i="4"/>
  <c r="BB55" i="4"/>
  <c r="BA55" i="4"/>
  <c r="AZ55" i="4"/>
  <c r="AR55" i="4"/>
  <c r="AS55" i="4" s="1"/>
  <c r="AP55" i="4"/>
  <c r="AO55" i="4"/>
  <c r="AN55" i="4"/>
  <c r="AJ55" i="4"/>
  <c r="AI55" i="4"/>
  <c r="AH55" i="4"/>
  <c r="AD55" i="4"/>
  <c r="AC55" i="4"/>
  <c r="AB55" i="4"/>
  <c r="T55" i="4"/>
  <c r="U55" i="4" s="1"/>
  <c r="R55" i="4"/>
  <c r="Q55" i="4"/>
  <c r="P55" i="4"/>
  <c r="L55" i="4"/>
  <c r="K55" i="4"/>
  <c r="J55" i="4"/>
  <c r="F55" i="4"/>
  <c r="E55" i="4"/>
  <c r="D55" i="4"/>
  <c r="CT54" i="4"/>
  <c r="CU54" i="4" s="1"/>
  <c r="CN54" i="4"/>
  <c r="CO54" i="4" s="1"/>
  <c r="CL54" i="4"/>
  <c r="CK54" i="4"/>
  <c r="CJ54" i="4"/>
  <c r="CF54" i="4"/>
  <c r="CE54" i="4"/>
  <c r="CD54" i="4"/>
  <c r="BZ54" i="4"/>
  <c r="BY54" i="4"/>
  <c r="BX54" i="4"/>
  <c r="BP54" i="4"/>
  <c r="BQ54" i="4" s="1"/>
  <c r="BN54" i="4"/>
  <c r="BM54" i="4"/>
  <c r="BL54" i="4"/>
  <c r="BH54" i="4"/>
  <c r="BG54" i="4"/>
  <c r="BF54" i="4"/>
  <c r="BB54" i="4"/>
  <c r="BA54" i="4"/>
  <c r="AZ54" i="4"/>
  <c r="AR54" i="4"/>
  <c r="AS54" i="4" s="1"/>
  <c r="AP54" i="4"/>
  <c r="AO54" i="4"/>
  <c r="AN54" i="4"/>
  <c r="AJ54" i="4"/>
  <c r="AI54" i="4"/>
  <c r="AH54" i="4"/>
  <c r="AD54" i="4"/>
  <c r="AC54" i="4"/>
  <c r="AB54" i="4"/>
  <c r="T54" i="4"/>
  <c r="U54" i="4" s="1"/>
  <c r="R54" i="4"/>
  <c r="Q54" i="4"/>
  <c r="P54" i="4"/>
  <c r="L54" i="4"/>
  <c r="K54" i="4"/>
  <c r="J54" i="4"/>
  <c r="F54" i="4"/>
  <c r="E54" i="4"/>
  <c r="D54" i="4"/>
  <c r="CT53" i="4"/>
  <c r="CU53" i="4" s="1"/>
  <c r="CN53" i="4"/>
  <c r="CO53" i="4" s="1"/>
  <c r="CL53" i="4"/>
  <c r="CK53" i="4"/>
  <c r="CJ53" i="4"/>
  <c r="CF53" i="4"/>
  <c r="CE53" i="4"/>
  <c r="CD53" i="4"/>
  <c r="BZ53" i="4"/>
  <c r="BY53" i="4"/>
  <c r="BX53" i="4"/>
  <c r="BP53" i="4"/>
  <c r="BQ53" i="4" s="1"/>
  <c r="BN53" i="4"/>
  <c r="BM53" i="4"/>
  <c r="BL53" i="4"/>
  <c r="BH53" i="4"/>
  <c r="BG53" i="4"/>
  <c r="BF53" i="4"/>
  <c r="BB53" i="4"/>
  <c r="BA53" i="4"/>
  <c r="AZ53" i="4"/>
  <c r="AR53" i="4"/>
  <c r="AS53" i="4" s="1"/>
  <c r="AP53" i="4"/>
  <c r="AO53" i="4"/>
  <c r="AN53" i="4"/>
  <c r="AJ53" i="4"/>
  <c r="AI53" i="4"/>
  <c r="AH53" i="4"/>
  <c r="AD53" i="4"/>
  <c r="AC53" i="4"/>
  <c r="AB53" i="4"/>
  <c r="T53" i="4"/>
  <c r="U53" i="4" s="1"/>
  <c r="R53" i="4"/>
  <c r="Q53" i="4"/>
  <c r="P53" i="4"/>
  <c r="L53" i="4"/>
  <c r="K53" i="4"/>
  <c r="J53" i="4"/>
  <c r="F53" i="4"/>
  <c r="E53" i="4"/>
  <c r="D53" i="4"/>
  <c r="CT52" i="4"/>
  <c r="CU52" i="4" s="1"/>
  <c r="CN52" i="4"/>
  <c r="CO52" i="4" s="1"/>
  <c r="CL52" i="4"/>
  <c r="CK52" i="4"/>
  <c r="CJ52" i="4"/>
  <c r="CF52" i="4"/>
  <c r="CE52" i="4"/>
  <c r="CD52" i="4"/>
  <c r="BZ52" i="4"/>
  <c r="BY52" i="4"/>
  <c r="BX52" i="4"/>
  <c r="BP52" i="4"/>
  <c r="BQ52" i="4" s="1"/>
  <c r="BN52" i="4"/>
  <c r="BM52" i="4"/>
  <c r="BL52" i="4"/>
  <c r="BH52" i="4"/>
  <c r="BG52" i="4"/>
  <c r="BF52" i="4"/>
  <c r="BB52" i="4"/>
  <c r="BA52" i="4"/>
  <c r="AZ52" i="4"/>
  <c r="AR52" i="4"/>
  <c r="AS52" i="4" s="1"/>
  <c r="AP52" i="4"/>
  <c r="AO52" i="4"/>
  <c r="AN52" i="4"/>
  <c r="AJ52" i="4"/>
  <c r="AI52" i="4"/>
  <c r="AH52" i="4"/>
  <c r="AD52" i="4"/>
  <c r="AC52" i="4"/>
  <c r="AB52" i="4"/>
  <c r="T52" i="4"/>
  <c r="U52" i="4" s="1"/>
  <c r="R52" i="4"/>
  <c r="Q52" i="4"/>
  <c r="P52" i="4"/>
  <c r="L52" i="4"/>
  <c r="K52" i="4"/>
  <c r="J52" i="4"/>
  <c r="F52" i="4"/>
  <c r="E52" i="4"/>
  <c r="D52" i="4"/>
  <c r="CT51" i="4"/>
  <c r="CU51" i="4" s="1"/>
  <c r="CN51" i="4"/>
  <c r="CO51" i="4" s="1"/>
  <c r="CL51" i="4"/>
  <c r="CK51" i="4"/>
  <c r="CJ51" i="4"/>
  <c r="CF51" i="4"/>
  <c r="CE51" i="4"/>
  <c r="CD51" i="4"/>
  <c r="BZ51" i="4"/>
  <c r="BY51" i="4"/>
  <c r="BX51" i="4"/>
  <c r="BP51" i="4"/>
  <c r="BQ51" i="4" s="1"/>
  <c r="BN51" i="4"/>
  <c r="BM51" i="4"/>
  <c r="BL51" i="4"/>
  <c r="BH51" i="4"/>
  <c r="BG51" i="4"/>
  <c r="BF51" i="4"/>
  <c r="BB51" i="4"/>
  <c r="BA51" i="4"/>
  <c r="AZ51" i="4"/>
  <c r="AR51" i="4"/>
  <c r="AS51" i="4" s="1"/>
  <c r="AP51" i="4"/>
  <c r="AO51" i="4"/>
  <c r="AN51" i="4"/>
  <c r="AJ51" i="4"/>
  <c r="AI51" i="4"/>
  <c r="AH51" i="4"/>
  <c r="AD51" i="4"/>
  <c r="AC51" i="4"/>
  <c r="AB51" i="4"/>
  <c r="T51" i="4"/>
  <c r="U51" i="4" s="1"/>
  <c r="R51" i="4"/>
  <c r="Q51" i="4"/>
  <c r="P51" i="4"/>
  <c r="L51" i="4"/>
  <c r="K51" i="4"/>
  <c r="J51" i="4"/>
  <c r="F51" i="4"/>
  <c r="E51" i="4"/>
  <c r="D51" i="4"/>
  <c r="CT50" i="4"/>
  <c r="CU50" i="4" s="1"/>
  <c r="CN50" i="4"/>
  <c r="CO50" i="4" s="1"/>
  <c r="CL50" i="4"/>
  <c r="CK50" i="4"/>
  <c r="CJ50" i="4"/>
  <c r="CF50" i="4"/>
  <c r="CE50" i="4"/>
  <c r="CD50" i="4"/>
  <c r="BZ50" i="4"/>
  <c r="BY50" i="4"/>
  <c r="BX50" i="4"/>
  <c r="BP50" i="4"/>
  <c r="BQ50" i="4" s="1"/>
  <c r="BN50" i="4"/>
  <c r="BM50" i="4"/>
  <c r="BL50" i="4"/>
  <c r="BH50" i="4"/>
  <c r="BG50" i="4"/>
  <c r="BF50" i="4"/>
  <c r="BB50" i="4"/>
  <c r="BA50" i="4"/>
  <c r="AZ50" i="4"/>
  <c r="AR50" i="4"/>
  <c r="AS50" i="4" s="1"/>
  <c r="AP50" i="4"/>
  <c r="AO50" i="4"/>
  <c r="AN50" i="4"/>
  <c r="AJ50" i="4"/>
  <c r="AI50" i="4"/>
  <c r="AH50" i="4"/>
  <c r="AD50" i="4"/>
  <c r="AC50" i="4"/>
  <c r="AB50" i="4"/>
  <c r="T50" i="4"/>
  <c r="U50" i="4" s="1"/>
  <c r="R50" i="4"/>
  <c r="Q50" i="4"/>
  <c r="P50" i="4"/>
  <c r="L50" i="4"/>
  <c r="K50" i="4"/>
  <c r="J50" i="4"/>
  <c r="F50" i="4"/>
  <c r="E50" i="4"/>
  <c r="D50" i="4"/>
  <c r="CT49" i="4"/>
  <c r="CU49" i="4" s="1"/>
  <c r="CN49" i="4"/>
  <c r="CO49" i="4" s="1"/>
  <c r="CL49" i="4"/>
  <c r="CK49" i="4"/>
  <c r="CJ49" i="4"/>
  <c r="CF49" i="4"/>
  <c r="CE49" i="4"/>
  <c r="CD49" i="4"/>
  <c r="BZ49" i="4"/>
  <c r="BY49" i="4"/>
  <c r="BX49" i="4"/>
  <c r="BP49" i="4"/>
  <c r="BQ49" i="4" s="1"/>
  <c r="BN49" i="4"/>
  <c r="BM49" i="4"/>
  <c r="BL49" i="4"/>
  <c r="BH49" i="4"/>
  <c r="BG49" i="4"/>
  <c r="BF49" i="4"/>
  <c r="BB49" i="4"/>
  <c r="BA49" i="4"/>
  <c r="AZ49" i="4"/>
  <c r="AR49" i="4"/>
  <c r="AS49" i="4" s="1"/>
  <c r="AP49" i="4"/>
  <c r="AO49" i="4"/>
  <c r="AN49" i="4"/>
  <c r="AJ49" i="4"/>
  <c r="AI49" i="4"/>
  <c r="AH49" i="4"/>
  <c r="AD49" i="4"/>
  <c r="AC49" i="4"/>
  <c r="AB49" i="4"/>
  <c r="T49" i="4"/>
  <c r="U49" i="4" s="1"/>
  <c r="R49" i="4"/>
  <c r="Q49" i="4"/>
  <c r="P49" i="4"/>
  <c r="L49" i="4"/>
  <c r="K49" i="4"/>
  <c r="J49" i="4"/>
  <c r="F49" i="4"/>
  <c r="E49" i="4"/>
  <c r="D49" i="4"/>
  <c r="CT48" i="4"/>
  <c r="CU48" i="4" s="1"/>
  <c r="CN48" i="4"/>
  <c r="CO48" i="4" s="1"/>
  <c r="CL48" i="4"/>
  <c r="CK48" i="4"/>
  <c r="CJ48" i="4"/>
  <c r="CF48" i="4"/>
  <c r="CE48" i="4"/>
  <c r="CD48" i="4"/>
  <c r="BZ48" i="4"/>
  <c r="BY48" i="4"/>
  <c r="BX48" i="4"/>
  <c r="BP48" i="4"/>
  <c r="BQ48" i="4" s="1"/>
  <c r="BN48" i="4"/>
  <c r="BM48" i="4"/>
  <c r="BL48" i="4"/>
  <c r="BH48" i="4"/>
  <c r="BG48" i="4"/>
  <c r="BF48" i="4"/>
  <c r="BB48" i="4"/>
  <c r="BA48" i="4"/>
  <c r="AZ48" i="4"/>
  <c r="AR48" i="4"/>
  <c r="AS48" i="4" s="1"/>
  <c r="AP48" i="4"/>
  <c r="AO48" i="4"/>
  <c r="AN48" i="4"/>
  <c r="AJ48" i="4"/>
  <c r="AI48" i="4"/>
  <c r="AH48" i="4"/>
  <c r="AD48" i="4"/>
  <c r="AC48" i="4"/>
  <c r="AB48" i="4"/>
  <c r="T48" i="4"/>
  <c r="U48" i="4" s="1"/>
  <c r="R48" i="4"/>
  <c r="Q48" i="4"/>
  <c r="P48" i="4"/>
  <c r="L48" i="4"/>
  <c r="K48" i="4"/>
  <c r="J48" i="4"/>
  <c r="F48" i="4"/>
  <c r="E48" i="4"/>
  <c r="D48" i="4"/>
  <c r="CT47" i="4"/>
  <c r="CU47" i="4" s="1"/>
  <c r="CN47" i="4"/>
  <c r="CO47" i="4" s="1"/>
  <c r="CL47" i="4"/>
  <c r="CK47" i="4"/>
  <c r="CJ47" i="4"/>
  <c r="CF47" i="4"/>
  <c r="CE47" i="4"/>
  <c r="CD47" i="4"/>
  <c r="BZ47" i="4"/>
  <c r="BY47" i="4"/>
  <c r="BX47" i="4"/>
  <c r="BP47" i="4"/>
  <c r="BQ47" i="4" s="1"/>
  <c r="BN47" i="4"/>
  <c r="BM47" i="4"/>
  <c r="BL47" i="4"/>
  <c r="BH47" i="4"/>
  <c r="BG47" i="4"/>
  <c r="BF47" i="4"/>
  <c r="BB47" i="4"/>
  <c r="BA47" i="4"/>
  <c r="AZ47" i="4"/>
  <c r="AR47" i="4"/>
  <c r="AS47" i="4" s="1"/>
  <c r="AP47" i="4"/>
  <c r="AO47" i="4"/>
  <c r="AN47" i="4"/>
  <c r="AJ47" i="4"/>
  <c r="AI47" i="4"/>
  <c r="AH47" i="4"/>
  <c r="AD47" i="4"/>
  <c r="AC47" i="4"/>
  <c r="AB47" i="4"/>
  <c r="T47" i="4"/>
  <c r="U47" i="4" s="1"/>
  <c r="R47" i="4"/>
  <c r="Q47" i="4"/>
  <c r="P47" i="4"/>
  <c r="L47" i="4"/>
  <c r="K47" i="4"/>
  <c r="J47" i="4"/>
  <c r="F47" i="4"/>
  <c r="E47" i="4"/>
  <c r="D47" i="4"/>
  <c r="CT46" i="4"/>
  <c r="CU46" i="4" s="1"/>
  <c r="CN46" i="4"/>
  <c r="CO46" i="4" s="1"/>
  <c r="CL46" i="4"/>
  <c r="CK46" i="4"/>
  <c r="CJ46" i="4"/>
  <c r="CF46" i="4"/>
  <c r="CE46" i="4"/>
  <c r="CD46" i="4"/>
  <c r="BZ46" i="4"/>
  <c r="BY46" i="4"/>
  <c r="BX46" i="4"/>
  <c r="BP46" i="4"/>
  <c r="BQ46" i="4" s="1"/>
  <c r="BN46" i="4"/>
  <c r="BM46" i="4"/>
  <c r="BL46" i="4"/>
  <c r="BH46" i="4"/>
  <c r="BG46" i="4"/>
  <c r="BF46" i="4"/>
  <c r="BB46" i="4"/>
  <c r="BA46" i="4"/>
  <c r="AZ46" i="4"/>
  <c r="AR46" i="4"/>
  <c r="AS46" i="4" s="1"/>
  <c r="AP46" i="4"/>
  <c r="AO46" i="4"/>
  <c r="AN46" i="4"/>
  <c r="AJ46" i="4"/>
  <c r="AI46" i="4"/>
  <c r="AH46" i="4"/>
  <c r="AD46" i="4"/>
  <c r="AC46" i="4"/>
  <c r="AB46" i="4"/>
  <c r="T46" i="4"/>
  <c r="U46" i="4" s="1"/>
  <c r="R46" i="4"/>
  <c r="Q46" i="4"/>
  <c r="P46" i="4"/>
  <c r="L46" i="4"/>
  <c r="K46" i="4"/>
  <c r="J46" i="4"/>
  <c r="F46" i="4"/>
  <c r="E46" i="4"/>
  <c r="D46" i="4"/>
  <c r="CT45" i="4"/>
  <c r="CU45" i="4" s="1"/>
  <c r="CN45" i="4"/>
  <c r="CO45" i="4" s="1"/>
  <c r="CL45" i="4"/>
  <c r="CK45" i="4"/>
  <c r="CJ45" i="4"/>
  <c r="CF45" i="4"/>
  <c r="CE45" i="4"/>
  <c r="CD45" i="4"/>
  <c r="BZ45" i="4"/>
  <c r="BY45" i="4"/>
  <c r="BX45" i="4"/>
  <c r="BP45" i="4"/>
  <c r="BQ45" i="4" s="1"/>
  <c r="BN45" i="4"/>
  <c r="BM45" i="4"/>
  <c r="BL45" i="4"/>
  <c r="BH45" i="4"/>
  <c r="BG45" i="4"/>
  <c r="BF45" i="4"/>
  <c r="BB45" i="4"/>
  <c r="BA45" i="4"/>
  <c r="AZ45" i="4"/>
  <c r="AR45" i="4"/>
  <c r="AS45" i="4" s="1"/>
  <c r="AP45" i="4"/>
  <c r="AO45" i="4"/>
  <c r="AN45" i="4"/>
  <c r="AJ45" i="4"/>
  <c r="AI45" i="4"/>
  <c r="AH45" i="4"/>
  <c r="AD45" i="4"/>
  <c r="AC45" i="4"/>
  <c r="AB45" i="4"/>
  <c r="T45" i="4"/>
  <c r="U45" i="4" s="1"/>
  <c r="R45" i="4"/>
  <c r="Q45" i="4"/>
  <c r="P45" i="4"/>
  <c r="L45" i="4"/>
  <c r="K45" i="4"/>
  <c r="J45" i="4"/>
  <c r="F45" i="4"/>
  <c r="E45" i="4"/>
  <c r="D45" i="4"/>
  <c r="CT44" i="4"/>
  <c r="CU44" i="4" s="1"/>
  <c r="CN44" i="4"/>
  <c r="CO44" i="4" s="1"/>
  <c r="CL44" i="4"/>
  <c r="CK44" i="4"/>
  <c r="CJ44" i="4"/>
  <c r="CF44" i="4"/>
  <c r="CE44" i="4"/>
  <c r="CD44" i="4"/>
  <c r="BZ44" i="4"/>
  <c r="BY44" i="4"/>
  <c r="BX44" i="4"/>
  <c r="BP44" i="4"/>
  <c r="BQ44" i="4" s="1"/>
  <c r="BN44" i="4"/>
  <c r="BM44" i="4"/>
  <c r="BL44" i="4"/>
  <c r="BH44" i="4"/>
  <c r="BG44" i="4"/>
  <c r="BF44" i="4"/>
  <c r="BB44" i="4"/>
  <c r="BA44" i="4"/>
  <c r="AZ44" i="4"/>
  <c r="AR44" i="4"/>
  <c r="AS44" i="4" s="1"/>
  <c r="AP44" i="4"/>
  <c r="AO44" i="4"/>
  <c r="AN44" i="4"/>
  <c r="AJ44" i="4"/>
  <c r="AI44" i="4"/>
  <c r="AH44" i="4"/>
  <c r="AD44" i="4"/>
  <c r="AC44" i="4"/>
  <c r="AB44" i="4"/>
  <c r="T44" i="4"/>
  <c r="U44" i="4" s="1"/>
  <c r="R44" i="4"/>
  <c r="Q44" i="4"/>
  <c r="P44" i="4"/>
  <c r="L44" i="4"/>
  <c r="K44" i="4"/>
  <c r="J44" i="4"/>
  <c r="F44" i="4"/>
  <c r="E44" i="4"/>
  <c r="D44" i="4"/>
  <c r="CT43" i="4"/>
  <c r="CU43" i="4" s="1"/>
  <c r="CN43" i="4"/>
  <c r="CO43" i="4" s="1"/>
  <c r="CL43" i="4"/>
  <c r="CK43" i="4"/>
  <c r="CJ43" i="4"/>
  <c r="CF43" i="4"/>
  <c r="CE43" i="4"/>
  <c r="CD43" i="4"/>
  <c r="BZ43" i="4"/>
  <c r="BY43" i="4"/>
  <c r="BX43" i="4"/>
  <c r="BP43" i="4"/>
  <c r="BQ43" i="4" s="1"/>
  <c r="BN43" i="4"/>
  <c r="BM43" i="4"/>
  <c r="BL43" i="4"/>
  <c r="BH43" i="4"/>
  <c r="BG43" i="4"/>
  <c r="BF43" i="4"/>
  <c r="BB43" i="4"/>
  <c r="BA43" i="4"/>
  <c r="AZ43" i="4"/>
  <c r="AR43" i="4"/>
  <c r="AS43" i="4" s="1"/>
  <c r="AP43" i="4"/>
  <c r="AO43" i="4"/>
  <c r="AN43" i="4"/>
  <c r="AJ43" i="4"/>
  <c r="AI43" i="4"/>
  <c r="AH43" i="4"/>
  <c r="AD43" i="4"/>
  <c r="AC43" i="4"/>
  <c r="AB43" i="4"/>
  <c r="T43" i="4"/>
  <c r="U43" i="4" s="1"/>
  <c r="R43" i="4"/>
  <c r="Q43" i="4"/>
  <c r="P43" i="4"/>
  <c r="L43" i="4"/>
  <c r="K43" i="4"/>
  <c r="J43" i="4"/>
  <c r="F43" i="4"/>
  <c r="E43" i="4"/>
  <c r="D43" i="4"/>
  <c r="CT42" i="4"/>
  <c r="CU42" i="4" s="1"/>
  <c r="CN42" i="4"/>
  <c r="CO42" i="4" s="1"/>
  <c r="CL42" i="4"/>
  <c r="CK42" i="4"/>
  <c r="CJ42" i="4"/>
  <c r="CF42" i="4"/>
  <c r="CE42" i="4"/>
  <c r="CD42" i="4"/>
  <c r="BZ42" i="4"/>
  <c r="BY42" i="4"/>
  <c r="BX42" i="4"/>
  <c r="BP42" i="4"/>
  <c r="BQ42" i="4" s="1"/>
  <c r="BN42" i="4"/>
  <c r="BM42" i="4"/>
  <c r="BL42" i="4"/>
  <c r="BH42" i="4"/>
  <c r="BG42" i="4"/>
  <c r="BF42" i="4"/>
  <c r="BB42" i="4"/>
  <c r="BA42" i="4"/>
  <c r="AZ42" i="4"/>
  <c r="AR42" i="4"/>
  <c r="AS42" i="4" s="1"/>
  <c r="AP42" i="4"/>
  <c r="AO42" i="4"/>
  <c r="AN42" i="4"/>
  <c r="AJ42" i="4"/>
  <c r="AI42" i="4"/>
  <c r="AH42" i="4"/>
  <c r="AD42" i="4"/>
  <c r="AC42" i="4"/>
  <c r="AB42" i="4"/>
  <c r="T42" i="4"/>
  <c r="U42" i="4" s="1"/>
  <c r="R42" i="4"/>
  <c r="Q42" i="4"/>
  <c r="P42" i="4"/>
  <c r="L42" i="4"/>
  <c r="K42" i="4"/>
  <c r="J42" i="4"/>
  <c r="F42" i="4"/>
  <c r="E42" i="4"/>
  <c r="D42" i="4"/>
  <c r="CT41" i="4"/>
  <c r="CU41" i="4" s="1"/>
  <c r="CN41" i="4"/>
  <c r="CO41" i="4" s="1"/>
  <c r="CL41" i="4"/>
  <c r="CK41" i="4"/>
  <c r="CJ41" i="4"/>
  <c r="CF41" i="4"/>
  <c r="CE41" i="4"/>
  <c r="CD41" i="4"/>
  <c r="BZ41" i="4"/>
  <c r="BY41" i="4"/>
  <c r="BX41" i="4"/>
  <c r="BP41" i="4"/>
  <c r="BQ41" i="4" s="1"/>
  <c r="BN41" i="4"/>
  <c r="BM41" i="4"/>
  <c r="BL41" i="4"/>
  <c r="BH41" i="4"/>
  <c r="BG41" i="4"/>
  <c r="BF41" i="4"/>
  <c r="BB41" i="4"/>
  <c r="BA41" i="4"/>
  <c r="AZ41" i="4"/>
  <c r="AR41" i="4"/>
  <c r="AS41" i="4" s="1"/>
  <c r="AP41" i="4"/>
  <c r="AO41" i="4"/>
  <c r="AN41" i="4"/>
  <c r="AJ41" i="4"/>
  <c r="AI41" i="4"/>
  <c r="AH41" i="4"/>
  <c r="AD41" i="4"/>
  <c r="AC41" i="4"/>
  <c r="AB41" i="4"/>
  <c r="T41" i="4"/>
  <c r="U41" i="4" s="1"/>
  <c r="R41" i="4"/>
  <c r="Q41" i="4"/>
  <c r="P41" i="4"/>
  <c r="L41" i="4"/>
  <c r="K41" i="4"/>
  <c r="J41" i="4"/>
  <c r="F41" i="4"/>
  <c r="E41" i="4"/>
  <c r="D41" i="4"/>
  <c r="CT40" i="4"/>
  <c r="CU40" i="4" s="1"/>
  <c r="CN40" i="4"/>
  <c r="CO40" i="4" s="1"/>
  <c r="CL40" i="4"/>
  <c r="CK40" i="4"/>
  <c r="CJ40" i="4"/>
  <c r="CF40" i="4"/>
  <c r="CE40" i="4"/>
  <c r="CD40" i="4"/>
  <c r="BZ40" i="4"/>
  <c r="BY40" i="4"/>
  <c r="BX40" i="4"/>
  <c r="BP40" i="4"/>
  <c r="BQ40" i="4" s="1"/>
  <c r="BN40" i="4"/>
  <c r="BM40" i="4"/>
  <c r="BL40" i="4"/>
  <c r="BH40" i="4"/>
  <c r="BG40" i="4"/>
  <c r="BF40" i="4"/>
  <c r="BB40" i="4"/>
  <c r="BA40" i="4"/>
  <c r="AZ40" i="4"/>
  <c r="AR40" i="4"/>
  <c r="AS40" i="4" s="1"/>
  <c r="AP40" i="4"/>
  <c r="AO40" i="4"/>
  <c r="AN40" i="4"/>
  <c r="AJ40" i="4"/>
  <c r="AI40" i="4"/>
  <c r="AH40" i="4"/>
  <c r="AD40" i="4"/>
  <c r="AC40" i="4"/>
  <c r="AB40" i="4"/>
  <c r="T40" i="4"/>
  <c r="U40" i="4" s="1"/>
  <c r="R40" i="4"/>
  <c r="Q40" i="4"/>
  <c r="P40" i="4"/>
  <c r="L40" i="4"/>
  <c r="K40" i="4"/>
  <c r="J40" i="4"/>
  <c r="F40" i="4"/>
  <c r="E40" i="4"/>
  <c r="D40" i="4"/>
  <c r="CT39" i="4"/>
  <c r="CU39" i="4" s="1"/>
  <c r="CN39" i="4"/>
  <c r="CO39" i="4" s="1"/>
  <c r="CL39" i="4"/>
  <c r="CK39" i="4"/>
  <c r="CJ39" i="4"/>
  <c r="CF39" i="4"/>
  <c r="CE39" i="4"/>
  <c r="CD39" i="4"/>
  <c r="BZ39" i="4"/>
  <c r="BY39" i="4"/>
  <c r="BX39" i="4"/>
  <c r="BP39" i="4"/>
  <c r="BQ39" i="4" s="1"/>
  <c r="BN39" i="4"/>
  <c r="BM39" i="4"/>
  <c r="BL39" i="4"/>
  <c r="BH39" i="4"/>
  <c r="BG39" i="4"/>
  <c r="BF39" i="4"/>
  <c r="BB39" i="4"/>
  <c r="BA39" i="4"/>
  <c r="AZ39" i="4"/>
  <c r="AR39" i="4"/>
  <c r="AS39" i="4" s="1"/>
  <c r="AP39" i="4"/>
  <c r="AO39" i="4"/>
  <c r="AN39" i="4"/>
  <c r="AJ39" i="4"/>
  <c r="AI39" i="4"/>
  <c r="AH39" i="4"/>
  <c r="AD39" i="4"/>
  <c r="AC39" i="4"/>
  <c r="AB39" i="4"/>
  <c r="T39" i="4"/>
  <c r="U39" i="4" s="1"/>
  <c r="R39" i="4"/>
  <c r="Q39" i="4"/>
  <c r="P39" i="4"/>
  <c r="L39" i="4"/>
  <c r="K39" i="4"/>
  <c r="J39" i="4"/>
  <c r="F39" i="4"/>
  <c r="E39" i="4"/>
  <c r="D39" i="4"/>
  <c r="CT38" i="4"/>
  <c r="CU38" i="4" s="1"/>
  <c r="CN38" i="4"/>
  <c r="CO38" i="4" s="1"/>
  <c r="CL38" i="4"/>
  <c r="CK38" i="4"/>
  <c r="CJ38" i="4"/>
  <c r="CF38" i="4"/>
  <c r="CE38" i="4"/>
  <c r="CD38" i="4"/>
  <c r="BZ38" i="4"/>
  <c r="BY38" i="4"/>
  <c r="BX38" i="4"/>
  <c r="BP38" i="4"/>
  <c r="BQ38" i="4" s="1"/>
  <c r="BN38" i="4"/>
  <c r="BM38" i="4"/>
  <c r="BL38" i="4"/>
  <c r="BH38" i="4"/>
  <c r="BG38" i="4"/>
  <c r="BF38" i="4"/>
  <c r="BB38" i="4"/>
  <c r="BA38" i="4"/>
  <c r="AZ38" i="4"/>
  <c r="AR38" i="4"/>
  <c r="AS38" i="4" s="1"/>
  <c r="AP38" i="4"/>
  <c r="AO38" i="4"/>
  <c r="AN38" i="4"/>
  <c r="AJ38" i="4"/>
  <c r="AI38" i="4"/>
  <c r="AH38" i="4"/>
  <c r="AD38" i="4"/>
  <c r="AC38" i="4"/>
  <c r="AB38" i="4"/>
  <c r="T38" i="4"/>
  <c r="U38" i="4" s="1"/>
  <c r="R38" i="4"/>
  <c r="Q38" i="4"/>
  <c r="P38" i="4"/>
  <c r="L38" i="4"/>
  <c r="K38" i="4"/>
  <c r="J38" i="4"/>
  <c r="F38" i="4"/>
  <c r="E38" i="4"/>
  <c r="D38" i="4"/>
  <c r="CT37" i="4"/>
  <c r="CU37" i="4" s="1"/>
  <c r="CN37" i="4"/>
  <c r="CO37" i="4" s="1"/>
  <c r="CL37" i="4"/>
  <c r="CK37" i="4"/>
  <c r="CJ37" i="4"/>
  <c r="CF37" i="4"/>
  <c r="CE37" i="4"/>
  <c r="CD37" i="4"/>
  <c r="BZ37" i="4"/>
  <c r="BY37" i="4"/>
  <c r="BX37" i="4"/>
  <c r="BP37" i="4"/>
  <c r="BQ37" i="4" s="1"/>
  <c r="BN37" i="4"/>
  <c r="BM37" i="4"/>
  <c r="BL37" i="4"/>
  <c r="BH37" i="4"/>
  <c r="BG37" i="4"/>
  <c r="BF37" i="4"/>
  <c r="BB37" i="4"/>
  <c r="BA37" i="4"/>
  <c r="AZ37" i="4"/>
  <c r="AR37" i="4"/>
  <c r="AS37" i="4" s="1"/>
  <c r="AP37" i="4"/>
  <c r="AO37" i="4"/>
  <c r="AN37" i="4"/>
  <c r="AJ37" i="4"/>
  <c r="AI37" i="4"/>
  <c r="AH37" i="4"/>
  <c r="AD37" i="4"/>
  <c r="AC37" i="4"/>
  <c r="AB37" i="4"/>
  <c r="T37" i="4"/>
  <c r="U37" i="4" s="1"/>
  <c r="R37" i="4"/>
  <c r="Q37" i="4"/>
  <c r="P37" i="4"/>
  <c r="L37" i="4"/>
  <c r="K37" i="4"/>
  <c r="J37" i="4"/>
  <c r="F37" i="4"/>
  <c r="E37" i="4"/>
  <c r="D37" i="4"/>
  <c r="CT36" i="4"/>
  <c r="CU36" i="4" s="1"/>
  <c r="CN36" i="4"/>
  <c r="CO36" i="4" s="1"/>
  <c r="CL36" i="4"/>
  <c r="CK36" i="4"/>
  <c r="CJ36" i="4"/>
  <c r="CF36" i="4"/>
  <c r="CE36" i="4"/>
  <c r="CD36" i="4"/>
  <c r="BZ36" i="4"/>
  <c r="BY36" i="4"/>
  <c r="BX36" i="4"/>
  <c r="BP36" i="4"/>
  <c r="BQ36" i="4" s="1"/>
  <c r="BN36" i="4"/>
  <c r="BM36" i="4"/>
  <c r="BL36" i="4"/>
  <c r="BH36" i="4"/>
  <c r="BG36" i="4"/>
  <c r="BF36" i="4"/>
  <c r="BB36" i="4"/>
  <c r="BA36" i="4"/>
  <c r="AZ36" i="4"/>
  <c r="AR36" i="4"/>
  <c r="AS36" i="4" s="1"/>
  <c r="AP36" i="4"/>
  <c r="AO36" i="4"/>
  <c r="AN36" i="4"/>
  <c r="AJ36" i="4"/>
  <c r="AI36" i="4"/>
  <c r="AH36" i="4"/>
  <c r="AD36" i="4"/>
  <c r="AC36" i="4"/>
  <c r="AB36" i="4"/>
  <c r="T36" i="4"/>
  <c r="U36" i="4" s="1"/>
  <c r="R36" i="4"/>
  <c r="Q36" i="4"/>
  <c r="P36" i="4"/>
  <c r="L36" i="4"/>
  <c r="K36" i="4"/>
  <c r="J36" i="4"/>
  <c r="F36" i="4"/>
  <c r="E36" i="4"/>
  <c r="D36" i="4"/>
  <c r="CT35" i="4"/>
  <c r="CU35" i="4" s="1"/>
  <c r="CN35" i="4"/>
  <c r="CO35" i="4" s="1"/>
  <c r="CL35" i="4"/>
  <c r="CK35" i="4"/>
  <c r="CJ35" i="4"/>
  <c r="CF35" i="4"/>
  <c r="CE35" i="4"/>
  <c r="CD35" i="4"/>
  <c r="BZ35" i="4"/>
  <c r="BY35" i="4"/>
  <c r="BX35" i="4"/>
  <c r="BP35" i="4"/>
  <c r="BQ35" i="4" s="1"/>
  <c r="BN35" i="4"/>
  <c r="BM35" i="4"/>
  <c r="BL35" i="4"/>
  <c r="BH35" i="4"/>
  <c r="BG35" i="4"/>
  <c r="BF35" i="4"/>
  <c r="BB35" i="4"/>
  <c r="BA35" i="4"/>
  <c r="AZ35" i="4"/>
  <c r="AR35" i="4"/>
  <c r="AS35" i="4" s="1"/>
  <c r="AP35" i="4"/>
  <c r="AO35" i="4"/>
  <c r="AN35" i="4"/>
  <c r="AJ35" i="4"/>
  <c r="AI35" i="4"/>
  <c r="AH35" i="4"/>
  <c r="AD35" i="4"/>
  <c r="AC35" i="4"/>
  <c r="AB35" i="4"/>
  <c r="T35" i="4"/>
  <c r="U35" i="4" s="1"/>
  <c r="R35" i="4"/>
  <c r="Q35" i="4"/>
  <c r="P35" i="4"/>
  <c r="L35" i="4"/>
  <c r="K35" i="4"/>
  <c r="J35" i="4"/>
  <c r="F35" i="4"/>
  <c r="E35" i="4"/>
  <c r="D35" i="4"/>
  <c r="CT34" i="4"/>
  <c r="CU34" i="4" s="1"/>
  <c r="CN34" i="4"/>
  <c r="CO34" i="4" s="1"/>
  <c r="CL34" i="4"/>
  <c r="CK34" i="4"/>
  <c r="CJ34" i="4"/>
  <c r="CF34" i="4"/>
  <c r="CE34" i="4"/>
  <c r="CD34" i="4"/>
  <c r="BZ34" i="4"/>
  <c r="BY34" i="4"/>
  <c r="BX34" i="4"/>
  <c r="BP34" i="4"/>
  <c r="BQ34" i="4" s="1"/>
  <c r="BN34" i="4"/>
  <c r="BM34" i="4"/>
  <c r="BL34" i="4"/>
  <c r="BH34" i="4"/>
  <c r="BG34" i="4"/>
  <c r="BF34" i="4"/>
  <c r="BB34" i="4"/>
  <c r="BA34" i="4"/>
  <c r="AZ34" i="4"/>
  <c r="AR34" i="4"/>
  <c r="AS34" i="4" s="1"/>
  <c r="AP34" i="4"/>
  <c r="AO34" i="4"/>
  <c r="AN34" i="4"/>
  <c r="AJ34" i="4"/>
  <c r="AI34" i="4"/>
  <c r="AH34" i="4"/>
  <c r="AD34" i="4"/>
  <c r="AC34" i="4"/>
  <c r="AB34" i="4"/>
  <c r="T34" i="4"/>
  <c r="U34" i="4" s="1"/>
  <c r="R34" i="4"/>
  <c r="Q34" i="4"/>
  <c r="P34" i="4"/>
  <c r="L34" i="4"/>
  <c r="K34" i="4"/>
  <c r="J34" i="4"/>
  <c r="F34" i="4"/>
  <c r="E34" i="4"/>
  <c r="D34" i="4"/>
  <c r="CT33" i="4"/>
  <c r="CU33" i="4" s="1"/>
  <c r="CN33" i="4"/>
  <c r="CO33" i="4" s="1"/>
  <c r="CL33" i="4"/>
  <c r="CK33" i="4"/>
  <c r="CJ33" i="4"/>
  <c r="CF33" i="4"/>
  <c r="CE33" i="4"/>
  <c r="CD33" i="4"/>
  <c r="BZ33" i="4"/>
  <c r="BY33" i="4"/>
  <c r="BX33" i="4"/>
  <c r="BP33" i="4"/>
  <c r="BQ33" i="4" s="1"/>
  <c r="BN33" i="4"/>
  <c r="BM33" i="4"/>
  <c r="BL33" i="4"/>
  <c r="BH33" i="4"/>
  <c r="BG33" i="4"/>
  <c r="BF33" i="4"/>
  <c r="BB33" i="4"/>
  <c r="BA33" i="4"/>
  <c r="AZ33" i="4"/>
  <c r="AR33" i="4"/>
  <c r="AS33" i="4" s="1"/>
  <c r="AP33" i="4"/>
  <c r="AO33" i="4"/>
  <c r="AN33" i="4"/>
  <c r="AJ33" i="4"/>
  <c r="AI33" i="4"/>
  <c r="AH33" i="4"/>
  <c r="AD33" i="4"/>
  <c r="AC33" i="4"/>
  <c r="AB33" i="4"/>
  <c r="T33" i="4"/>
  <c r="U33" i="4" s="1"/>
  <c r="R33" i="4"/>
  <c r="Q33" i="4"/>
  <c r="P33" i="4"/>
  <c r="L33" i="4"/>
  <c r="K33" i="4"/>
  <c r="J33" i="4"/>
  <c r="F33" i="4"/>
  <c r="E33" i="4"/>
  <c r="D33" i="4"/>
  <c r="CT32" i="4"/>
  <c r="CU32" i="4" s="1"/>
  <c r="CN32" i="4"/>
  <c r="CO32" i="4" s="1"/>
  <c r="CL32" i="4"/>
  <c r="CK32" i="4"/>
  <c r="CJ32" i="4"/>
  <c r="CF32" i="4"/>
  <c r="CE32" i="4"/>
  <c r="CD32" i="4"/>
  <c r="BZ32" i="4"/>
  <c r="BY32" i="4"/>
  <c r="BX32" i="4"/>
  <c r="BP32" i="4"/>
  <c r="BQ32" i="4" s="1"/>
  <c r="BN32" i="4"/>
  <c r="BM32" i="4"/>
  <c r="BL32" i="4"/>
  <c r="BH32" i="4"/>
  <c r="BG32" i="4"/>
  <c r="BF32" i="4"/>
  <c r="BB32" i="4"/>
  <c r="BA32" i="4"/>
  <c r="AZ32" i="4"/>
  <c r="AR32" i="4"/>
  <c r="AS32" i="4" s="1"/>
  <c r="AP32" i="4"/>
  <c r="AO32" i="4"/>
  <c r="AN32" i="4"/>
  <c r="AJ32" i="4"/>
  <c r="AI32" i="4"/>
  <c r="AH32" i="4"/>
  <c r="AD32" i="4"/>
  <c r="AC32" i="4"/>
  <c r="AB32" i="4"/>
  <c r="T32" i="4"/>
  <c r="U32" i="4" s="1"/>
  <c r="R32" i="4"/>
  <c r="Q32" i="4"/>
  <c r="P32" i="4"/>
  <c r="L32" i="4"/>
  <c r="K32" i="4"/>
  <c r="J32" i="4"/>
  <c r="F32" i="4"/>
  <c r="E32" i="4"/>
  <c r="D32" i="4"/>
  <c r="CT31" i="4"/>
  <c r="CU31" i="4" s="1"/>
  <c r="CN31" i="4"/>
  <c r="CO31" i="4" s="1"/>
  <c r="CL31" i="4"/>
  <c r="CK31" i="4"/>
  <c r="CJ31" i="4"/>
  <c r="CF31" i="4"/>
  <c r="CE31" i="4"/>
  <c r="CD31" i="4"/>
  <c r="BZ31" i="4"/>
  <c r="BY31" i="4"/>
  <c r="BX31" i="4"/>
  <c r="BP31" i="4"/>
  <c r="BQ31" i="4" s="1"/>
  <c r="BN31" i="4"/>
  <c r="BM31" i="4"/>
  <c r="BL31" i="4"/>
  <c r="BH31" i="4"/>
  <c r="BG31" i="4"/>
  <c r="BF31" i="4"/>
  <c r="BB31" i="4"/>
  <c r="BA31" i="4"/>
  <c r="AZ31" i="4"/>
  <c r="AR31" i="4"/>
  <c r="AS31" i="4" s="1"/>
  <c r="AP31" i="4"/>
  <c r="AO31" i="4"/>
  <c r="AN31" i="4"/>
  <c r="AJ31" i="4"/>
  <c r="AI31" i="4"/>
  <c r="AH31" i="4"/>
  <c r="AD31" i="4"/>
  <c r="AC31" i="4"/>
  <c r="AB31" i="4"/>
  <c r="T31" i="4"/>
  <c r="U31" i="4" s="1"/>
  <c r="R31" i="4"/>
  <c r="Q31" i="4"/>
  <c r="P31" i="4"/>
  <c r="L31" i="4"/>
  <c r="K31" i="4"/>
  <c r="J31" i="4"/>
  <c r="F31" i="4"/>
  <c r="E31" i="4"/>
  <c r="D31" i="4"/>
  <c r="CT30" i="4"/>
  <c r="CU30" i="4" s="1"/>
  <c r="CN30" i="4"/>
  <c r="CO30" i="4" s="1"/>
  <c r="CL30" i="4"/>
  <c r="CK30" i="4"/>
  <c r="CJ30" i="4"/>
  <c r="CF30" i="4"/>
  <c r="CE30" i="4"/>
  <c r="CD30" i="4"/>
  <c r="BZ30" i="4"/>
  <c r="BY30" i="4"/>
  <c r="BX30" i="4"/>
  <c r="BP30" i="4"/>
  <c r="BQ30" i="4" s="1"/>
  <c r="BN30" i="4"/>
  <c r="BM30" i="4"/>
  <c r="BL30" i="4"/>
  <c r="BH30" i="4"/>
  <c r="BG30" i="4"/>
  <c r="BF30" i="4"/>
  <c r="BB30" i="4"/>
  <c r="BA30" i="4"/>
  <c r="AZ30" i="4"/>
  <c r="AR30" i="4"/>
  <c r="AS30" i="4" s="1"/>
  <c r="AP30" i="4"/>
  <c r="AO30" i="4"/>
  <c r="AN30" i="4"/>
  <c r="AJ30" i="4"/>
  <c r="AI30" i="4"/>
  <c r="AH30" i="4"/>
  <c r="AD30" i="4"/>
  <c r="AC30" i="4"/>
  <c r="AB30" i="4"/>
  <c r="T30" i="4"/>
  <c r="U30" i="4" s="1"/>
  <c r="R30" i="4"/>
  <c r="Q30" i="4"/>
  <c r="P30" i="4"/>
  <c r="L30" i="4"/>
  <c r="K30" i="4"/>
  <c r="J30" i="4"/>
  <c r="F30" i="4"/>
  <c r="E30" i="4"/>
  <c r="D30" i="4"/>
  <c r="CT29" i="4"/>
  <c r="CU29" i="4" s="1"/>
  <c r="CN29" i="4"/>
  <c r="CO29" i="4" s="1"/>
  <c r="CL29" i="4"/>
  <c r="CK29" i="4"/>
  <c r="CJ29" i="4"/>
  <c r="CF29" i="4"/>
  <c r="CE29" i="4"/>
  <c r="CD29" i="4"/>
  <c r="BZ29" i="4"/>
  <c r="BY29" i="4"/>
  <c r="BX29" i="4"/>
  <c r="BP29" i="4"/>
  <c r="BQ29" i="4" s="1"/>
  <c r="BN29" i="4"/>
  <c r="BM29" i="4"/>
  <c r="BL29" i="4"/>
  <c r="BH29" i="4"/>
  <c r="BG29" i="4"/>
  <c r="BF29" i="4"/>
  <c r="BB29" i="4"/>
  <c r="BA29" i="4"/>
  <c r="AZ29" i="4"/>
  <c r="AR29" i="4"/>
  <c r="AS29" i="4" s="1"/>
  <c r="AP29" i="4"/>
  <c r="AO29" i="4"/>
  <c r="AN29" i="4"/>
  <c r="AJ29" i="4"/>
  <c r="AI29" i="4"/>
  <c r="AH29" i="4"/>
  <c r="AD29" i="4"/>
  <c r="AC29" i="4"/>
  <c r="AB29" i="4"/>
  <c r="T29" i="4"/>
  <c r="U29" i="4" s="1"/>
  <c r="R29" i="4"/>
  <c r="Q29" i="4"/>
  <c r="P29" i="4"/>
  <c r="L29" i="4"/>
  <c r="K29" i="4"/>
  <c r="J29" i="4"/>
  <c r="F29" i="4"/>
  <c r="E29" i="4"/>
  <c r="D29" i="4"/>
  <c r="CT28" i="4"/>
  <c r="CU28" i="4" s="1"/>
  <c r="CN28" i="4"/>
  <c r="CO28" i="4" s="1"/>
  <c r="CL28" i="4"/>
  <c r="CK28" i="4"/>
  <c r="CJ28" i="4"/>
  <c r="CF28" i="4"/>
  <c r="CE28" i="4"/>
  <c r="CD28" i="4"/>
  <c r="BZ28" i="4"/>
  <c r="BY28" i="4"/>
  <c r="BX28" i="4"/>
  <c r="BP28" i="4"/>
  <c r="BQ28" i="4" s="1"/>
  <c r="BN28" i="4"/>
  <c r="BM28" i="4"/>
  <c r="BL28" i="4"/>
  <c r="BH28" i="4"/>
  <c r="BG28" i="4"/>
  <c r="BF28" i="4"/>
  <c r="BB28" i="4"/>
  <c r="BA28" i="4"/>
  <c r="AZ28" i="4"/>
  <c r="AR28" i="4"/>
  <c r="AS28" i="4" s="1"/>
  <c r="AP28" i="4"/>
  <c r="AO28" i="4"/>
  <c r="AN28" i="4"/>
  <c r="AJ28" i="4"/>
  <c r="AI28" i="4"/>
  <c r="AH28" i="4"/>
  <c r="AD28" i="4"/>
  <c r="AC28" i="4"/>
  <c r="AB28" i="4"/>
  <c r="T28" i="4"/>
  <c r="U28" i="4" s="1"/>
  <c r="R28" i="4"/>
  <c r="Q28" i="4"/>
  <c r="P28" i="4"/>
  <c r="L28" i="4"/>
  <c r="K28" i="4"/>
  <c r="J28" i="4"/>
  <c r="F28" i="4"/>
  <c r="E28" i="4"/>
  <c r="D28" i="4"/>
  <c r="CT27" i="4"/>
  <c r="CU27" i="4" s="1"/>
  <c r="CN27" i="4"/>
  <c r="CO27" i="4" s="1"/>
  <c r="CL27" i="4"/>
  <c r="CK27" i="4"/>
  <c r="CJ27" i="4"/>
  <c r="CF27" i="4"/>
  <c r="CE27" i="4"/>
  <c r="CD27" i="4"/>
  <c r="BZ27" i="4"/>
  <c r="BY27" i="4"/>
  <c r="BX27" i="4"/>
  <c r="BP27" i="4"/>
  <c r="BQ27" i="4" s="1"/>
  <c r="BN27" i="4"/>
  <c r="BM27" i="4"/>
  <c r="BL27" i="4"/>
  <c r="BH27" i="4"/>
  <c r="BG27" i="4"/>
  <c r="BF27" i="4"/>
  <c r="BB27" i="4"/>
  <c r="BA27" i="4"/>
  <c r="AZ27" i="4"/>
  <c r="AR27" i="4"/>
  <c r="AS27" i="4" s="1"/>
  <c r="AP27" i="4"/>
  <c r="AO27" i="4"/>
  <c r="AN27" i="4"/>
  <c r="AJ27" i="4"/>
  <c r="AI27" i="4"/>
  <c r="AH27" i="4"/>
  <c r="AD27" i="4"/>
  <c r="AC27" i="4"/>
  <c r="AB27" i="4"/>
  <c r="T27" i="4"/>
  <c r="U27" i="4" s="1"/>
  <c r="R27" i="4"/>
  <c r="Q27" i="4"/>
  <c r="P27" i="4"/>
  <c r="L27" i="4"/>
  <c r="K27" i="4"/>
  <c r="J27" i="4"/>
  <c r="F27" i="4"/>
  <c r="E27" i="4"/>
  <c r="D27" i="4"/>
  <c r="CT26" i="4"/>
  <c r="CU26" i="4" s="1"/>
  <c r="CN26" i="4"/>
  <c r="CO26" i="4" s="1"/>
  <c r="CL26" i="4"/>
  <c r="CK26" i="4"/>
  <c r="CJ26" i="4"/>
  <c r="CF26" i="4"/>
  <c r="CE26" i="4"/>
  <c r="CD26" i="4"/>
  <c r="BZ26" i="4"/>
  <c r="BY26" i="4"/>
  <c r="BX26" i="4"/>
  <c r="BP26" i="4"/>
  <c r="BQ26" i="4" s="1"/>
  <c r="BN26" i="4"/>
  <c r="BM26" i="4"/>
  <c r="BL26" i="4"/>
  <c r="BH26" i="4"/>
  <c r="BG26" i="4"/>
  <c r="BF26" i="4"/>
  <c r="BB26" i="4"/>
  <c r="BA26" i="4"/>
  <c r="AZ26" i="4"/>
  <c r="AR26" i="4"/>
  <c r="AS26" i="4" s="1"/>
  <c r="AP26" i="4"/>
  <c r="AO26" i="4"/>
  <c r="AN26" i="4"/>
  <c r="AJ26" i="4"/>
  <c r="AI26" i="4"/>
  <c r="AH26" i="4"/>
  <c r="AD26" i="4"/>
  <c r="AC26" i="4"/>
  <c r="AB26" i="4"/>
  <c r="T26" i="4"/>
  <c r="U26" i="4" s="1"/>
  <c r="R26" i="4"/>
  <c r="Q26" i="4"/>
  <c r="P26" i="4"/>
  <c r="L26" i="4"/>
  <c r="K26" i="4"/>
  <c r="J26" i="4"/>
  <c r="F26" i="4"/>
  <c r="E26" i="4"/>
  <c r="D26" i="4"/>
  <c r="CT25" i="4"/>
  <c r="CU25" i="4" s="1"/>
  <c r="CN25" i="4"/>
  <c r="CO25" i="4" s="1"/>
  <c r="CL25" i="4"/>
  <c r="CK25" i="4"/>
  <c r="CJ25" i="4"/>
  <c r="CF25" i="4"/>
  <c r="CE25" i="4"/>
  <c r="CD25" i="4"/>
  <c r="BZ25" i="4"/>
  <c r="BY25" i="4"/>
  <c r="BX25" i="4"/>
  <c r="BP25" i="4"/>
  <c r="BQ25" i="4" s="1"/>
  <c r="BN25" i="4"/>
  <c r="BM25" i="4"/>
  <c r="BL25" i="4"/>
  <c r="BH25" i="4"/>
  <c r="BG25" i="4"/>
  <c r="BF25" i="4"/>
  <c r="BB25" i="4"/>
  <c r="BA25" i="4"/>
  <c r="AZ25" i="4"/>
  <c r="AR25" i="4"/>
  <c r="AS25" i="4" s="1"/>
  <c r="AP25" i="4"/>
  <c r="AO25" i="4"/>
  <c r="AN25" i="4"/>
  <c r="AJ25" i="4"/>
  <c r="AI25" i="4"/>
  <c r="AH25" i="4"/>
  <c r="AD25" i="4"/>
  <c r="AC25" i="4"/>
  <c r="AB25" i="4"/>
  <c r="T25" i="4"/>
  <c r="U25" i="4" s="1"/>
  <c r="R25" i="4"/>
  <c r="Q25" i="4"/>
  <c r="P25" i="4"/>
  <c r="L25" i="4"/>
  <c r="K25" i="4"/>
  <c r="J25" i="4"/>
  <c r="F25" i="4"/>
  <c r="E25" i="4"/>
  <c r="D25" i="4"/>
  <c r="CT24" i="4"/>
  <c r="CU24" i="4" s="1"/>
  <c r="CN24" i="4"/>
  <c r="CO24" i="4" s="1"/>
  <c r="CL24" i="4"/>
  <c r="CK24" i="4"/>
  <c r="CJ24" i="4"/>
  <c r="CF24" i="4"/>
  <c r="CE24" i="4"/>
  <c r="CD24" i="4"/>
  <c r="BZ24" i="4"/>
  <c r="BY24" i="4"/>
  <c r="BX24" i="4"/>
  <c r="BP24" i="4"/>
  <c r="BQ24" i="4" s="1"/>
  <c r="BN24" i="4"/>
  <c r="BM24" i="4"/>
  <c r="BL24" i="4"/>
  <c r="BH24" i="4"/>
  <c r="BG24" i="4"/>
  <c r="BF24" i="4"/>
  <c r="BB24" i="4"/>
  <c r="BA24" i="4"/>
  <c r="AZ24" i="4"/>
  <c r="AR24" i="4"/>
  <c r="AS24" i="4" s="1"/>
  <c r="AP24" i="4"/>
  <c r="AO24" i="4"/>
  <c r="AN24" i="4"/>
  <c r="AJ24" i="4"/>
  <c r="AI24" i="4"/>
  <c r="AH24" i="4"/>
  <c r="AD24" i="4"/>
  <c r="AC24" i="4"/>
  <c r="AB24" i="4"/>
  <c r="T24" i="4"/>
  <c r="U24" i="4" s="1"/>
  <c r="R24" i="4"/>
  <c r="Q24" i="4"/>
  <c r="P24" i="4"/>
  <c r="L24" i="4"/>
  <c r="K24" i="4"/>
  <c r="J24" i="4"/>
  <c r="F24" i="4"/>
  <c r="E24" i="4"/>
  <c r="D24" i="4"/>
  <c r="CT23" i="4"/>
  <c r="CU23" i="4" s="1"/>
  <c r="CN23" i="4"/>
  <c r="CO23" i="4" s="1"/>
  <c r="CL23" i="4"/>
  <c r="CK23" i="4"/>
  <c r="CJ23" i="4"/>
  <c r="CF23" i="4"/>
  <c r="CE23" i="4"/>
  <c r="CD23" i="4"/>
  <c r="BZ23" i="4"/>
  <c r="BY23" i="4"/>
  <c r="BX23" i="4"/>
  <c r="BP23" i="4"/>
  <c r="BQ23" i="4" s="1"/>
  <c r="BN23" i="4"/>
  <c r="BM23" i="4"/>
  <c r="BL23" i="4"/>
  <c r="BH23" i="4"/>
  <c r="BG23" i="4"/>
  <c r="BF23" i="4"/>
  <c r="BB23" i="4"/>
  <c r="BA23" i="4"/>
  <c r="AZ23" i="4"/>
  <c r="AR23" i="4"/>
  <c r="AS23" i="4" s="1"/>
  <c r="AP23" i="4"/>
  <c r="AO23" i="4"/>
  <c r="AN23" i="4"/>
  <c r="AJ23" i="4"/>
  <c r="AI23" i="4"/>
  <c r="AH23" i="4"/>
  <c r="AD23" i="4"/>
  <c r="AC23" i="4"/>
  <c r="AB23" i="4"/>
  <c r="T23" i="4"/>
  <c r="U23" i="4" s="1"/>
  <c r="R23" i="4"/>
  <c r="Q23" i="4"/>
  <c r="P23" i="4"/>
  <c r="L23" i="4"/>
  <c r="K23" i="4"/>
  <c r="J23" i="4"/>
  <c r="F23" i="4"/>
  <c r="E23" i="4"/>
  <c r="D23" i="4"/>
  <c r="CT22" i="4"/>
  <c r="CU22" i="4" s="1"/>
  <c r="CN22" i="4"/>
  <c r="CO22" i="4" s="1"/>
  <c r="CL22" i="4"/>
  <c r="CK22" i="4"/>
  <c r="CJ22" i="4"/>
  <c r="CF22" i="4"/>
  <c r="CE22" i="4"/>
  <c r="CD22" i="4"/>
  <c r="BZ22" i="4"/>
  <c r="BY22" i="4"/>
  <c r="BX22" i="4"/>
  <c r="BP22" i="4"/>
  <c r="BQ22" i="4" s="1"/>
  <c r="BN22" i="4"/>
  <c r="BM22" i="4"/>
  <c r="BL22" i="4"/>
  <c r="BH22" i="4"/>
  <c r="BG22" i="4"/>
  <c r="BF22" i="4"/>
  <c r="BB22" i="4"/>
  <c r="BA22" i="4"/>
  <c r="AZ22" i="4"/>
  <c r="AR22" i="4"/>
  <c r="AS22" i="4" s="1"/>
  <c r="AP22" i="4"/>
  <c r="AO22" i="4"/>
  <c r="AN22" i="4"/>
  <c r="AJ22" i="4"/>
  <c r="AI22" i="4"/>
  <c r="AH22" i="4"/>
  <c r="AD22" i="4"/>
  <c r="AC22" i="4"/>
  <c r="AB22" i="4"/>
  <c r="T22" i="4"/>
  <c r="U22" i="4" s="1"/>
  <c r="R22" i="4"/>
  <c r="Q22" i="4"/>
  <c r="P22" i="4"/>
  <c r="L22" i="4"/>
  <c r="K22" i="4"/>
  <c r="J22" i="4"/>
  <c r="F22" i="4"/>
  <c r="E22" i="4"/>
  <c r="D22" i="4"/>
  <c r="CT21" i="4"/>
  <c r="CU21" i="4" s="1"/>
  <c r="CN21" i="4"/>
  <c r="CO21" i="4" s="1"/>
  <c r="CL21" i="4"/>
  <c r="CK21" i="4"/>
  <c r="CJ21" i="4"/>
  <c r="CF21" i="4"/>
  <c r="CE21" i="4"/>
  <c r="CD21" i="4"/>
  <c r="BZ21" i="4"/>
  <c r="BY21" i="4"/>
  <c r="BX21" i="4"/>
  <c r="BP21" i="4"/>
  <c r="BQ21" i="4" s="1"/>
  <c r="BN21" i="4"/>
  <c r="BM21" i="4"/>
  <c r="BL21" i="4"/>
  <c r="BH21" i="4"/>
  <c r="BG21" i="4"/>
  <c r="BF21" i="4"/>
  <c r="BB21" i="4"/>
  <c r="BA21" i="4"/>
  <c r="AZ21" i="4"/>
  <c r="AR21" i="4"/>
  <c r="AS21" i="4" s="1"/>
  <c r="AP21" i="4"/>
  <c r="AO21" i="4"/>
  <c r="AN21" i="4"/>
  <c r="AJ21" i="4"/>
  <c r="AI21" i="4"/>
  <c r="AH21" i="4"/>
  <c r="AD21" i="4"/>
  <c r="AC21" i="4"/>
  <c r="AB21" i="4"/>
  <c r="T21" i="4"/>
  <c r="U21" i="4" s="1"/>
  <c r="R21" i="4"/>
  <c r="Q21" i="4"/>
  <c r="P21" i="4"/>
  <c r="L21" i="4"/>
  <c r="K21" i="4"/>
  <c r="J21" i="4"/>
  <c r="F21" i="4"/>
  <c r="E21" i="4"/>
  <c r="D21" i="4"/>
  <c r="CT20" i="4"/>
  <c r="CU20" i="4" s="1"/>
  <c r="CN20" i="4"/>
  <c r="CO20" i="4" s="1"/>
  <c r="CL20" i="4"/>
  <c r="CK20" i="4"/>
  <c r="CJ20" i="4"/>
  <c r="CF20" i="4"/>
  <c r="CE20" i="4"/>
  <c r="CD20" i="4"/>
  <c r="BZ20" i="4"/>
  <c r="BY20" i="4"/>
  <c r="BX20" i="4"/>
  <c r="BP20" i="4"/>
  <c r="BQ20" i="4" s="1"/>
  <c r="BN20" i="4"/>
  <c r="BM20" i="4"/>
  <c r="BL20" i="4"/>
  <c r="BH20" i="4"/>
  <c r="BG20" i="4"/>
  <c r="BF20" i="4"/>
  <c r="BB20" i="4"/>
  <c r="BA20" i="4"/>
  <c r="AZ20" i="4"/>
  <c r="AR20" i="4"/>
  <c r="AS20" i="4" s="1"/>
  <c r="AP20" i="4"/>
  <c r="AO20" i="4"/>
  <c r="AN20" i="4"/>
  <c r="AJ20" i="4"/>
  <c r="AI20" i="4"/>
  <c r="AH20" i="4"/>
  <c r="AD20" i="4"/>
  <c r="AC20" i="4"/>
  <c r="AB20" i="4"/>
  <c r="T20" i="4"/>
  <c r="U20" i="4" s="1"/>
  <c r="R20" i="4"/>
  <c r="Q20" i="4"/>
  <c r="P20" i="4"/>
  <c r="L20" i="4"/>
  <c r="K20" i="4"/>
  <c r="J20" i="4"/>
  <c r="F20" i="4"/>
  <c r="E20" i="4"/>
  <c r="D20" i="4"/>
  <c r="CT19" i="4"/>
  <c r="CU19" i="4" s="1"/>
  <c r="CN19" i="4"/>
  <c r="CO19" i="4" s="1"/>
  <c r="CL19" i="4"/>
  <c r="CK19" i="4"/>
  <c r="CJ19" i="4"/>
  <c r="CF19" i="4"/>
  <c r="CE19" i="4"/>
  <c r="CD19" i="4"/>
  <c r="BZ19" i="4"/>
  <c r="BY19" i="4"/>
  <c r="BX19" i="4"/>
  <c r="BP19" i="4"/>
  <c r="BQ19" i="4" s="1"/>
  <c r="BN19" i="4"/>
  <c r="BM19" i="4"/>
  <c r="BL19" i="4"/>
  <c r="BH19" i="4"/>
  <c r="BG19" i="4"/>
  <c r="BF19" i="4"/>
  <c r="BB19" i="4"/>
  <c r="BA19" i="4"/>
  <c r="AZ19" i="4"/>
  <c r="AR19" i="4"/>
  <c r="AS19" i="4" s="1"/>
  <c r="AP19" i="4"/>
  <c r="AO19" i="4"/>
  <c r="AN19" i="4"/>
  <c r="AJ19" i="4"/>
  <c r="AI19" i="4"/>
  <c r="AH19" i="4"/>
  <c r="AD19" i="4"/>
  <c r="AC19" i="4"/>
  <c r="AB19" i="4"/>
  <c r="T19" i="4"/>
  <c r="U19" i="4" s="1"/>
  <c r="R19" i="4"/>
  <c r="Q19" i="4"/>
  <c r="P19" i="4"/>
  <c r="L19" i="4"/>
  <c r="K19" i="4"/>
  <c r="J19" i="4"/>
  <c r="F19" i="4"/>
  <c r="E19" i="4"/>
  <c r="D19" i="4"/>
  <c r="CT18" i="4"/>
  <c r="CU18" i="4" s="1"/>
  <c r="CN18" i="4"/>
  <c r="CO18" i="4" s="1"/>
  <c r="CL18" i="4"/>
  <c r="CK18" i="4"/>
  <c r="CJ18" i="4"/>
  <c r="CF18" i="4"/>
  <c r="CE18" i="4"/>
  <c r="CD18" i="4"/>
  <c r="BZ18" i="4"/>
  <c r="BY18" i="4"/>
  <c r="BX18" i="4"/>
  <c r="BP18" i="4"/>
  <c r="BQ18" i="4" s="1"/>
  <c r="BN18" i="4"/>
  <c r="BM18" i="4"/>
  <c r="BL18" i="4"/>
  <c r="BH18" i="4"/>
  <c r="BG18" i="4"/>
  <c r="BF18" i="4"/>
  <c r="BB18" i="4"/>
  <c r="BA18" i="4"/>
  <c r="AZ18" i="4"/>
  <c r="AR18" i="4"/>
  <c r="AS18" i="4" s="1"/>
  <c r="AP18" i="4"/>
  <c r="AO18" i="4"/>
  <c r="AN18" i="4"/>
  <c r="AJ18" i="4"/>
  <c r="AI18" i="4"/>
  <c r="AH18" i="4"/>
  <c r="AD18" i="4"/>
  <c r="AC18" i="4"/>
  <c r="AB18" i="4"/>
  <c r="T18" i="4"/>
  <c r="U18" i="4" s="1"/>
  <c r="R18" i="4"/>
  <c r="Q18" i="4"/>
  <c r="P18" i="4"/>
  <c r="L18" i="4"/>
  <c r="K18" i="4"/>
  <c r="J18" i="4"/>
  <c r="F18" i="4"/>
  <c r="E18" i="4"/>
  <c r="D18" i="4"/>
  <c r="CT17" i="4"/>
  <c r="CU17" i="4" s="1"/>
  <c r="CN17" i="4"/>
  <c r="CO17" i="4" s="1"/>
  <c r="CL17" i="4"/>
  <c r="CK17" i="4"/>
  <c r="CJ17" i="4"/>
  <c r="CF17" i="4"/>
  <c r="CE17" i="4"/>
  <c r="CD17" i="4"/>
  <c r="BZ17" i="4"/>
  <c r="BY17" i="4"/>
  <c r="BX17" i="4"/>
  <c r="BP17" i="4"/>
  <c r="BQ17" i="4" s="1"/>
  <c r="BN17" i="4"/>
  <c r="BM17" i="4"/>
  <c r="BL17" i="4"/>
  <c r="BH17" i="4"/>
  <c r="BG17" i="4"/>
  <c r="BF17" i="4"/>
  <c r="BB17" i="4"/>
  <c r="BA17" i="4"/>
  <c r="AZ17" i="4"/>
  <c r="AR17" i="4"/>
  <c r="AS17" i="4" s="1"/>
  <c r="AP17" i="4"/>
  <c r="AO17" i="4"/>
  <c r="AN17" i="4"/>
  <c r="AJ17" i="4"/>
  <c r="AI17" i="4"/>
  <c r="AH17" i="4"/>
  <c r="AD17" i="4"/>
  <c r="AC17" i="4"/>
  <c r="AB17" i="4"/>
  <c r="T17" i="4"/>
  <c r="U17" i="4" s="1"/>
  <c r="R17" i="4"/>
  <c r="Q17" i="4"/>
  <c r="P17" i="4"/>
  <c r="L17" i="4"/>
  <c r="K17" i="4"/>
  <c r="J17" i="4"/>
  <c r="F17" i="4"/>
  <c r="E17" i="4"/>
  <c r="D17" i="4"/>
  <c r="CT16" i="4"/>
  <c r="CU16" i="4" s="1"/>
  <c r="CN16" i="4"/>
  <c r="CO16" i="4" s="1"/>
  <c r="CL16" i="4"/>
  <c r="CK16" i="4"/>
  <c r="CJ16" i="4"/>
  <c r="CF16" i="4"/>
  <c r="CE16" i="4"/>
  <c r="CD16" i="4"/>
  <c r="BZ16" i="4"/>
  <c r="BY16" i="4"/>
  <c r="BX16" i="4"/>
  <c r="BP16" i="4"/>
  <c r="BQ16" i="4" s="1"/>
  <c r="BN16" i="4"/>
  <c r="BM16" i="4"/>
  <c r="BL16" i="4"/>
  <c r="BH16" i="4"/>
  <c r="BG16" i="4"/>
  <c r="BF16" i="4"/>
  <c r="BB16" i="4"/>
  <c r="BA16" i="4"/>
  <c r="AZ16" i="4"/>
  <c r="AR16" i="4"/>
  <c r="AS16" i="4" s="1"/>
  <c r="AP16" i="4"/>
  <c r="AO16" i="4"/>
  <c r="AN16" i="4"/>
  <c r="AJ16" i="4"/>
  <c r="AI16" i="4"/>
  <c r="AH16" i="4"/>
  <c r="AD16" i="4"/>
  <c r="AC16" i="4"/>
  <c r="AB16" i="4"/>
  <c r="T16" i="4"/>
  <c r="U16" i="4" s="1"/>
  <c r="R16" i="4"/>
  <c r="Q16" i="4"/>
  <c r="P16" i="4"/>
  <c r="L16" i="4"/>
  <c r="K16" i="4"/>
  <c r="J16" i="4"/>
  <c r="F16" i="4"/>
  <c r="E16" i="4"/>
  <c r="D16" i="4"/>
  <c r="CT15" i="4"/>
  <c r="CU15" i="4" s="1"/>
  <c r="CN15" i="4"/>
  <c r="CO15" i="4" s="1"/>
  <c r="CL15" i="4"/>
  <c r="CK15" i="4"/>
  <c r="CJ15" i="4"/>
  <c r="CF15" i="4"/>
  <c r="CE15" i="4"/>
  <c r="CD15" i="4"/>
  <c r="BZ15" i="4"/>
  <c r="BY15" i="4"/>
  <c r="BX15" i="4"/>
  <c r="BP15" i="4"/>
  <c r="BQ15" i="4" s="1"/>
  <c r="BN15" i="4"/>
  <c r="BM15" i="4"/>
  <c r="BL15" i="4"/>
  <c r="BH15" i="4"/>
  <c r="BG15" i="4"/>
  <c r="BF15" i="4"/>
  <c r="BB15" i="4"/>
  <c r="BA15" i="4"/>
  <c r="AZ15" i="4"/>
  <c r="AR15" i="4"/>
  <c r="AS15" i="4" s="1"/>
  <c r="AP15" i="4"/>
  <c r="AO15" i="4"/>
  <c r="AN15" i="4"/>
  <c r="AJ15" i="4"/>
  <c r="AI15" i="4"/>
  <c r="AH15" i="4"/>
  <c r="AD15" i="4"/>
  <c r="AC15" i="4"/>
  <c r="AB15" i="4"/>
  <c r="T15" i="4"/>
  <c r="U15" i="4" s="1"/>
  <c r="R15" i="4"/>
  <c r="Q15" i="4"/>
  <c r="P15" i="4"/>
  <c r="L15" i="4"/>
  <c r="K15" i="4"/>
  <c r="J15" i="4"/>
  <c r="F15" i="4"/>
  <c r="E15" i="4"/>
  <c r="D15" i="4"/>
  <c r="CT14" i="4"/>
  <c r="CU14" i="4" s="1"/>
  <c r="CN14" i="4"/>
  <c r="CO14" i="4" s="1"/>
  <c r="CL14" i="4"/>
  <c r="CK14" i="4"/>
  <c r="CJ14" i="4"/>
  <c r="CF14" i="4"/>
  <c r="CE14" i="4"/>
  <c r="CD14" i="4"/>
  <c r="BZ14" i="4"/>
  <c r="BY14" i="4"/>
  <c r="BX14" i="4"/>
  <c r="BP14" i="4"/>
  <c r="BQ14" i="4" s="1"/>
  <c r="BN14" i="4"/>
  <c r="BM14" i="4"/>
  <c r="BL14" i="4"/>
  <c r="BH14" i="4"/>
  <c r="BG14" i="4"/>
  <c r="BF14" i="4"/>
  <c r="BB14" i="4"/>
  <c r="BA14" i="4"/>
  <c r="AZ14" i="4"/>
  <c r="AR14" i="4"/>
  <c r="AS14" i="4" s="1"/>
  <c r="AP14" i="4"/>
  <c r="AO14" i="4"/>
  <c r="AN14" i="4"/>
  <c r="AJ14" i="4"/>
  <c r="AI14" i="4"/>
  <c r="AH14" i="4"/>
  <c r="AD14" i="4"/>
  <c r="AC14" i="4"/>
  <c r="AB14" i="4"/>
  <c r="T14" i="4"/>
  <c r="U14" i="4" s="1"/>
  <c r="R14" i="4"/>
  <c r="Q14" i="4"/>
  <c r="P14" i="4"/>
  <c r="L14" i="4"/>
  <c r="K14" i="4"/>
  <c r="J14" i="4"/>
  <c r="F14" i="4"/>
  <c r="E14" i="4"/>
  <c r="D14" i="4"/>
  <c r="CT13" i="4"/>
  <c r="CU13" i="4" s="1"/>
  <c r="CN13" i="4"/>
  <c r="CO13" i="4" s="1"/>
  <c r="CL13" i="4"/>
  <c r="CK13" i="4"/>
  <c r="CJ13" i="4"/>
  <c r="CF13" i="4"/>
  <c r="CE13" i="4"/>
  <c r="CD13" i="4"/>
  <c r="BZ13" i="4"/>
  <c r="BY13" i="4"/>
  <c r="BX13" i="4"/>
  <c r="BP13" i="4"/>
  <c r="BQ13" i="4" s="1"/>
  <c r="BN13" i="4"/>
  <c r="BM13" i="4"/>
  <c r="BL13" i="4"/>
  <c r="BH13" i="4"/>
  <c r="BG13" i="4"/>
  <c r="BF13" i="4"/>
  <c r="BB13" i="4"/>
  <c r="BA13" i="4"/>
  <c r="AZ13" i="4"/>
  <c r="AR13" i="4"/>
  <c r="AS13" i="4" s="1"/>
  <c r="AP13" i="4"/>
  <c r="AO13" i="4"/>
  <c r="AN13" i="4"/>
  <c r="AJ13" i="4"/>
  <c r="AI13" i="4"/>
  <c r="AH13" i="4"/>
  <c r="AD13" i="4"/>
  <c r="AC13" i="4"/>
  <c r="AB13" i="4"/>
  <c r="T13" i="4"/>
  <c r="U13" i="4" s="1"/>
  <c r="R13" i="4"/>
  <c r="Q13" i="4"/>
  <c r="P13" i="4"/>
  <c r="L13" i="4"/>
  <c r="K13" i="4"/>
  <c r="J13" i="4"/>
  <c r="F13" i="4"/>
  <c r="E13" i="4"/>
  <c r="D13" i="4"/>
  <c r="CT12" i="4"/>
  <c r="CU12" i="4" s="1"/>
  <c r="CN12" i="4"/>
  <c r="CO12" i="4" s="1"/>
  <c r="CL12" i="4"/>
  <c r="CK12" i="4"/>
  <c r="CJ12" i="4"/>
  <c r="CF12" i="4"/>
  <c r="CE12" i="4"/>
  <c r="CD12" i="4"/>
  <c r="BZ12" i="4"/>
  <c r="BY12" i="4"/>
  <c r="BX12" i="4"/>
  <c r="BP12" i="4"/>
  <c r="BQ12" i="4" s="1"/>
  <c r="BN12" i="4"/>
  <c r="BM12" i="4"/>
  <c r="BL12" i="4"/>
  <c r="BH12" i="4"/>
  <c r="BG12" i="4"/>
  <c r="BF12" i="4"/>
  <c r="BB12" i="4"/>
  <c r="BA12" i="4"/>
  <c r="AZ12" i="4"/>
  <c r="AR12" i="4"/>
  <c r="AS12" i="4" s="1"/>
  <c r="AP12" i="4"/>
  <c r="AO12" i="4"/>
  <c r="AN12" i="4"/>
  <c r="AJ12" i="4"/>
  <c r="AI12" i="4"/>
  <c r="AH12" i="4"/>
  <c r="AD12" i="4"/>
  <c r="AC12" i="4"/>
  <c r="AB12" i="4"/>
  <c r="T12" i="4"/>
  <c r="U12" i="4" s="1"/>
  <c r="R12" i="4"/>
  <c r="Q12" i="4"/>
  <c r="P12" i="4"/>
  <c r="L12" i="4"/>
  <c r="K12" i="4"/>
  <c r="J12" i="4"/>
  <c r="F12" i="4"/>
  <c r="E12" i="4"/>
  <c r="D12" i="4"/>
  <c r="CT11" i="4"/>
  <c r="CU11" i="4" s="1"/>
  <c r="CN11" i="4"/>
  <c r="CO11" i="4" s="1"/>
  <c r="CL11" i="4"/>
  <c r="CK11" i="4"/>
  <c r="CJ11" i="4"/>
  <c r="CF11" i="4"/>
  <c r="CE11" i="4"/>
  <c r="CD11" i="4"/>
  <c r="BZ11" i="4"/>
  <c r="BY11" i="4"/>
  <c r="BX11" i="4"/>
  <c r="BP11" i="4"/>
  <c r="BQ11" i="4" s="1"/>
  <c r="BN11" i="4"/>
  <c r="BM11" i="4"/>
  <c r="BL11" i="4"/>
  <c r="BH11" i="4"/>
  <c r="BG11" i="4"/>
  <c r="BF11" i="4"/>
  <c r="BB11" i="4"/>
  <c r="BA11" i="4"/>
  <c r="AZ11" i="4"/>
  <c r="AR11" i="4"/>
  <c r="AS11" i="4" s="1"/>
  <c r="AP11" i="4"/>
  <c r="AO11" i="4"/>
  <c r="AN11" i="4"/>
  <c r="AJ11" i="4"/>
  <c r="AI11" i="4"/>
  <c r="AH11" i="4"/>
  <c r="AD11" i="4"/>
  <c r="AC11" i="4"/>
  <c r="AB11" i="4"/>
  <c r="T11" i="4"/>
  <c r="U11" i="4" s="1"/>
  <c r="R11" i="4"/>
  <c r="Q11" i="4"/>
  <c r="P11" i="4"/>
  <c r="L11" i="4"/>
  <c r="K11" i="4"/>
  <c r="J11" i="4"/>
  <c r="F11" i="4"/>
  <c r="E11" i="4"/>
  <c r="D11" i="4"/>
  <c r="CT10" i="4"/>
  <c r="CU10" i="4" s="1"/>
  <c r="CN10" i="4"/>
  <c r="CO10" i="4" s="1"/>
  <c r="CL10" i="4"/>
  <c r="CK10" i="4"/>
  <c r="CJ10" i="4"/>
  <c r="CF10" i="4"/>
  <c r="CE10" i="4"/>
  <c r="CD10" i="4"/>
  <c r="BZ10" i="4"/>
  <c r="BY10" i="4"/>
  <c r="BX10" i="4"/>
  <c r="BP10" i="4"/>
  <c r="BQ10" i="4" s="1"/>
  <c r="BN10" i="4"/>
  <c r="BM10" i="4"/>
  <c r="BL10" i="4"/>
  <c r="BH10" i="4"/>
  <c r="BG10" i="4"/>
  <c r="BF10" i="4"/>
  <c r="BB10" i="4"/>
  <c r="BA10" i="4"/>
  <c r="AZ10" i="4"/>
  <c r="AR10" i="4"/>
  <c r="AS10" i="4" s="1"/>
  <c r="AP10" i="4"/>
  <c r="AO10" i="4"/>
  <c r="AN10" i="4"/>
  <c r="AJ10" i="4"/>
  <c r="AI10" i="4"/>
  <c r="AH10" i="4"/>
  <c r="AD10" i="4"/>
  <c r="AC10" i="4"/>
  <c r="AB10" i="4"/>
  <c r="T10" i="4"/>
  <c r="U10" i="4" s="1"/>
  <c r="R10" i="4"/>
  <c r="Q10" i="4"/>
  <c r="P10" i="4"/>
  <c r="L10" i="4"/>
  <c r="K10" i="4"/>
  <c r="J10" i="4"/>
  <c r="F10" i="4"/>
  <c r="E10" i="4"/>
  <c r="D10" i="4"/>
  <c r="CT9" i="4"/>
  <c r="CU9" i="4" s="1"/>
  <c r="CN9" i="4"/>
  <c r="CO9" i="4" s="1"/>
  <c r="CL9" i="4"/>
  <c r="CK9" i="4"/>
  <c r="CJ9" i="4"/>
  <c r="CF9" i="4"/>
  <c r="CE9" i="4"/>
  <c r="CD9" i="4"/>
  <c r="BZ9" i="4"/>
  <c r="BY9" i="4"/>
  <c r="BX9" i="4"/>
  <c r="BP9" i="4"/>
  <c r="BQ9" i="4" s="1"/>
  <c r="BN9" i="4"/>
  <c r="BM9" i="4"/>
  <c r="BL9" i="4"/>
  <c r="BH9" i="4"/>
  <c r="BG9" i="4"/>
  <c r="BF9" i="4"/>
  <c r="BB9" i="4"/>
  <c r="BA9" i="4"/>
  <c r="AZ9" i="4"/>
  <c r="AR9" i="4"/>
  <c r="AS9" i="4" s="1"/>
  <c r="AP9" i="4"/>
  <c r="AO9" i="4"/>
  <c r="AN9" i="4"/>
  <c r="AJ9" i="4"/>
  <c r="AI9" i="4"/>
  <c r="AH9" i="4"/>
  <c r="AD9" i="4"/>
  <c r="AC9" i="4"/>
  <c r="AB9" i="4"/>
  <c r="T9" i="4"/>
  <c r="U9" i="4" s="1"/>
  <c r="R9" i="4"/>
  <c r="Q9" i="4"/>
  <c r="P9" i="4"/>
  <c r="L9" i="4"/>
  <c r="K9" i="4"/>
  <c r="J9" i="4"/>
  <c r="F9" i="4"/>
  <c r="E9" i="4"/>
  <c r="D9" i="4"/>
  <c r="CT8" i="4"/>
  <c r="CU8" i="4" s="1"/>
  <c r="CN8" i="4"/>
  <c r="CO8" i="4" s="1"/>
  <c r="CL8" i="4"/>
  <c r="CK8" i="4"/>
  <c r="CJ8" i="4"/>
  <c r="CF8" i="4"/>
  <c r="CE8" i="4"/>
  <c r="CD8" i="4"/>
  <c r="BZ8" i="4"/>
  <c r="BY8" i="4"/>
  <c r="BX8" i="4"/>
  <c r="BP8" i="4"/>
  <c r="BQ8" i="4" s="1"/>
  <c r="BN8" i="4"/>
  <c r="BM8" i="4"/>
  <c r="BL8" i="4"/>
  <c r="BH8" i="4"/>
  <c r="BG8" i="4"/>
  <c r="BF8" i="4"/>
  <c r="BB8" i="4"/>
  <c r="BA8" i="4"/>
  <c r="AZ8" i="4"/>
  <c r="AR8" i="4"/>
  <c r="AS8" i="4" s="1"/>
  <c r="AP8" i="4"/>
  <c r="AO8" i="4"/>
  <c r="AN8" i="4"/>
  <c r="AJ8" i="4"/>
  <c r="AI8" i="4"/>
  <c r="AH8" i="4"/>
  <c r="AD8" i="4"/>
  <c r="AC8" i="4"/>
  <c r="AB8" i="4"/>
  <c r="T8" i="4"/>
  <c r="U8" i="4" s="1"/>
  <c r="R8" i="4"/>
  <c r="Q8" i="4"/>
  <c r="P8" i="4"/>
  <c r="L8" i="4"/>
  <c r="K8" i="4"/>
  <c r="J8" i="4"/>
  <c r="F8" i="4"/>
  <c r="E8" i="4"/>
  <c r="D8" i="4"/>
  <c r="CT7" i="4"/>
  <c r="CU7" i="4" s="1"/>
  <c r="CN7" i="4"/>
  <c r="CO7" i="4" s="1"/>
  <c r="CL7" i="4"/>
  <c r="CK7" i="4"/>
  <c r="CJ7" i="4"/>
  <c r="CF7" i="4"/>
  <c r="CE7" i="4"/>
  <c r="CD7" i="4"/>
  <c r="BZ7" i="4"/>
  <c r="BY7" i="4"/>
  <c r="BX7" i="4"/>
  <c r="BP7" i="4"/>
  <c r="BQ7" i="4" s="1"/>
  <c r="BN7" i="4"/>
  <c r="BM7" i="4"/>
  <c r="BL7" i="4"/>
  <c r="BH7" i="4"/>
  <c r="BG7" i="4"/>
  <c r="BF7" i="4"/>
  <c r="BB7" i="4"/>
  <c r="BA7" i="4"/>
  <c r="AZ7" i="4"/>
  <c r="AR7" i="4"/>
  <c r="AS7" i="4" s="1"/>
  <c r="AP7" i="4"/>
  <c r="AO7" i="4"/>
  <c r="AN7" i="4"/>
  <c r="AJ7" i="4"/>
  <c r="AI7" i="4"/>
  <c r="AH7" i="4"/>
  <c r="AD7" i="4"/>
  <c r="AC7" i="4"/>
  <c r="AB7" i="4"/>
  <c r="T7" i="4"/>
  <c r="U7" i="4" s="1"/>
  <c r="R7" i="4"/>
  <c r="Q7" i="4"/>
  <c r="P7" i="4"/>
  <c r="L7" i="4"/>
  <c r="K7" i="4"/>
  <c r="J7" i="4"/>
  <c r="F7" i="4"/>
  <c r="E7" i="4"/>
  <c r="D7" i="4"/>
  <c r="CX6" i="4"/>
  <c r="CW6" i="4"/>
  <c r="CV6" i="4"/>
  <c r="CU6" i="4"/>
  <c r="CT6" i="4"/>
  <c r="CR6" i="4"/>
  <c r="CQ6" i="4"/>
  <c r="CP6" i="4"/>
  <c r="CO6" i="4"/>
  <c r="CN6" i="4"/>
  <c r="CM6" i="4"/>
  <c r="CL6" i="4"/>
  <c r="CK6" i="4"/>
  <c r="CJ6" i="4"/>
  <c r="CH6" i="4"/>
  <c r="CG6" i="4"/>
  <c r="CF6" i="4"/>
  <c r="CE6" i="4"/>
  <c r="CD6" i="4"/>
  <c r="CB6" i="4"/>
  <c r="BY6" i="4"/>
  <c r="BX6" i="4"/>
  <c r="BV6" i="4"/>
  <c r="BT6" i="4"/>
  <c r="BS6" i="4"/>
  <c r="BR6" i="4"/>
  <c r="BQ6" i="4"/>
  <c r="BP6" i="4"/>
  <c r="BO6" i="4"/>
  <c r="BN6" i="4"/>
  <c r="BM6" i="4"/>
  <c r="BL6" i="4"/>
  <c r="BJ6" i="4"/>
  <c r="BI6" i="4"/>
  <c r="BH6" i="4"/>
  <c r="BG6" i="4"/>
  <c r="BF6" i="4"/>
  <c r="BD6" i="4"/>
  <c r="BA6" i="4"/>
  <c r="AZ6" i="4"/>
  <c r="AX6" i="4"/>
  <c r="AV6" i="4"/>
  <c r="AU6" i="4"/>
  <c r="AT6" i="4"/>
  <c r="AS6" i="4"/>
  <c r="AR6" i="4"/>
  <c r="AQ6" i="4"/>
  <c r="AP6" i="4"/>
  <c r="AO6" i="4"/>
  <c r="AN6" i="4"/>
  <c r="AL6" i="4"/>
  <c r="AK6" i="4"/>
  <c r="AJ6" i="4"/>
  <c r="AI6" i="4"/>
  <c r="AH6" i="4"/>
  <c r="AF6" i="4"/>
  <c r="AC6" i="4"/>
  <c r="AB6" i="4"/>
  <c r="Z6" i="4"/>
  <c r="X6" i="4"/>
  <c r="W6" i="4"/>
  <c r="V6" i="4"/>
  <c r="U6" i="4"/>
  <c r="T6" i="4"/>
  <c r="S6" i="4"/>
  <c r="R6" i="4"/>
  <c r="Q6" i="4"/>
  <c r="P6" i="4"/>
  <c r="N6" i="4"/>
  <c r="M6" i="4"/>
  <c r="L6" i="4"/>
  <c r="K6" i="4"/>
  <c r="J6" i="4"/>
  <c r="H6" i="4"/>
  <c r="E6" i="4"/>
  <c r="D6" i="4"/>
  <c r="B6" i="4"/>
  <c r="CT5" i="4"/>
  <c r="H5" i="4"/>
  <c r="D5" i="14" s="1"/>
  <c r="CB4" i="4"/>
  <c r="CH4" i="4" s="1"/>
  <c r="CN4" i="4" s="1"/>
  <c r="CT4" i="4" s="1"/>
  <c r="BJ4" i="4"/>
  <c r="BP4" i="4" s="1"/>
  <c r="BD4" i="4"/>
  <c r="AF4" i="4"/>
  <c r="AL4" i="4" s="1"/>
  <c r="AR4" i="4" s="1"/>
  <c r="N4" i="4"/>
  <c r="T4" i="4" s="1"/>
  <c r="H4" i="4"/>
  <c r="BY2" i="4"/>
  <c r="BA2" i="4"/>
  <c r="AC2" i="4"/>
  <c r="U185" i="13" l="1"/>
  <c r="AS186" i="13"/>
  <c r="CO186" i="13"/>
  <c r="CU206" i="13"/>
  <c r="AS149" i="13"/>
  <c r="CO149" i="13"/>
  <c r="U150" i="13"/>
  <c r="BQ150" i="13"/>
  <c r="CU150" i="13"/>
  <c r="AS151" i="13"/>
  <c r="CO151" i="13"/>
  <c r="U152" i="13"/>
  <c r="BQ152" i="13"/>
  <c r="CU152" i="13"/>
  <c r="AS153" i="13"/>
  <c r="CO153" i="13"/>
  <c r="U154" i="13"/>
  <c r="BQ154" i="13"/>
  <c r="CU154" i="13"/>
  <c r="AS155" i="13"/>
  <c r="CO155" i="13"/>
  <c r="U156" i="13"/>
  <c r="BQ156" i="13"/>
  <c r="CU156" i="13"/>
  <c r="AS157" i="13"/>
  <c r="CO157" i="13"/>
  <c r="U162" i="13"/>
  <c r="BQ162" i="13"/>
  <c r="CU164" i="13"/>
  <c r="AS165" i="13"/>
  <c r="CO165" i="13"/>
  <c r="CU170" i="13"/>
  <c r="AS171" i="13"/>
  <c r="U175" i="13"/>
  <c r="BQ175" i="13"/>
  <c r="CU175" i="13"/>
  <c r="AS176" i="13"/>
  <c r="CO176" i="13"/>
  <c r="CU178" i="13"/>
  <c r="U183" i="13"/>
  <c r="BQ183" i="13"/>
  <c r="CU183" i="13"/>
  <c r="AS184" i="13"/>
  <c r="CO184" i="13"/>
  <c r="U191" i="13"/>
  <c r="BQ191" i="13"/>
  <c r="CU191" i="13"/>
  <c r="CU157" i="13"/>
  <c r="U160" i="13"/>
  <c r="BQ160" i="13"/>
  <c r="CU160" i="13"/>
  <c r="AS161" i="13"/>
  <c r="CO161" i="13"/>
  <c r="CU162" i="13"/>
  <c r="AS163" i="13"/>
  <c r="CO163" i="13"/>
  <c r="U164" i="13"/>
  <c r="BQ164" i="13"/>
  <c r="U170" i="13"/>
  <c r="BQ170" i="13"/>
  <c r="U173" i="13"/>
  <c r="BQ173" i="13"/>
  <c r="CU173" i="13"/>
  <c r="AS174" i="13"/>
  <c r="CO174" i="13"/>
  <c r="CU176" i="13"/>
  <c r="U181" i="13"/>
  <c r="BQ181" i="13"/>
  <c r="AS182" i="13"/>
  <c r="CO182" i="13"/>
  <c r="CU184" i="13"/>
  <c r="U189" i="13"/>
  <c r="BQ189" i="13"/>
  <c r="AS190" i="13"/>
  <c r="CO190" i="13"/>
  <c r="CU204" i="13"/>
  <c r="D59" i="17"/>
  <c r="E59" i="17" s="1"/>
  <c r="H59" i="17"/>
  <c r="I59" i="17" s="1"/>
  <c r="J59" i="17" s="1"/>
  <c r="B46" i="17"/>
  <c r="E46" i="17" s="1"/>
  <c r="E45" i="17"/>
  <c r="D58" i="17"/>
  <c r="E58" i="17" s="1"/>
  <c r="B60" i="17"/>
  <c r="E41" i="17"/>
  <c r="H58" i="17"/>
  <c r="I58" i="17" s="1"/>
  <c r="J58" i="17" s="1"/>
  <c r="G60" i="17"/>
  <c r="CU207" i="13"/>
  <c r="CU205" i="13"/>
  <c r="CU203" i="13"/>
  <c r="CU201" i="13"/>
  <c r="CU199" i="13"/>
  <c r="CU197" i="13"/>
  <c r="CU195" i="13"/>
  <c r="CU193" i="13"/>
  <c r="CU202" i="13"/>
  <c r="CU200" i="13"/>
  <c r="CU198" i="13"/>
  <c r="CU196" i="13"/>
  <c r="CU194" i="13"/>
  <c r="CU192" i="13"/>
  <c r="CU190" i="13"/>
  <c r="CU188" i="13"/>
  <c r="CU186" i="13"/>
  <c r="CU169" i="13"/>
  <c r="CU167" i="13"/>
  <c r="CU165" i="13"/>
  <c r="AS166" i="13"/>
  <c r="CO166" i="13"/>
  <c r="U167" i="13"/>
  <c r="BQ167" i="13"/>
  <c r="AS168" i="13"/>
  <c r="CO168" i="13"/>
  <c r="U169" i="13"/>
  <c r="BQ169" i="13"/>
  <c r="AS170" i="13"/>
  <c r="CO170" i="13"/>
  <c r="U171" i="13"/>
  <c r="BQ186" i="13"/>
  <c r="AS187" i="13"/>
  <c r="CO187" i="13"/>
  <c r="U188" i="13"/>
  <c r="BQ188" i="13"/>
  <c r="AS189" i="13"/>
  <c r="CO189" i="13"/>
  <c r="U190" i="13"/>
  <c r="BQ190" i="13"/>
  <c r="AS191" i="13"/>
  <c r="CO191" i="13"/>
  <c r="U192" i="13"/>
  <c r="BQ192" i="13"/>
  <c r="AS193" i="13"/>
  <c r="CO193" i="13"/>
  <c r="U194" i="13"/>
  <c r="BQ194" i="13"/>
  <c r="AS195" i="13"/>
  <c r="CO195" i="13"/>
  <c r="U196" i="13"/>
  <c r="BQ196" i="13"/>
  <c r="H42" i="9" s="1"/>
  <c r="AS197" i="13"/>
  <c r="CO197" i="13"/>
  <c r="U198" i="13"/>
  <c r="BQ198" i="13"/>
  <c r="AS199" i="13"/>
  <c r="CO199" i="13"/>
  <c r="U200" i="13"/>
  <c r="BQ200" i="13"/>
  <c r="AS201" i="13"/>
  <c r="CO201" i="13"/>
  <c r="U202" i="13"/>
  <c r="BQ202" i="13"/>
  <c r="AS203" i="13"/>
  <c r="CO203" i="13"/>
  <c r="U204" i="13"/>
  <c r="BQ204" i="13"/>
  <c r="AS205" i="13"/>
  <c r="CO205" i="13"/>
  <c r="U206" i="13"/>
  <c r="BQ206" i="13"/>
  <c r="AS207" i="13"/>
  <c r="CO207" i="13"/>
  <c r="BQ185" i="13"/>
  <c r="AS192" i="13"/>
  <c r="CO192" i="13"/>
  <c r="U193" i="13"/>
  <c r="BQ193" i="13"/>
  <c r="AS194" i="13"/>
  <c r="CO194" i="13"/>
  <c r="U195" i="13"/>
  <c r="BQ195" i="13"/>
  <c r="AS196" i="13"/>
  <c r="CO196" i="13"/>
  <c r="U197" i="13"/>
  <c r="BQ197" i="13"/>
  <c r="AS198" i="13"/>
  <c r="CO198" i="13"/>
  <c r="U199" i="13"/>
  <c r="BQ199" i="13"/>
  <c r="AS200" i="13"/>
  <c r="CO200" i="13"/>
  <c r="U201" i="13"/>
  <c r="BQ201" i="13"/>
  <c r="AS202" i="13"/>
  <c r="CO202" i="13"/>
  <c r="U203" i="13"/>
  <c r="BQ203" i="13"/>
  <c r="AS204" i="13"/>
  <c r="CO204" i="13"/>
  <c r="U205" i="13"/>
  <c r="BQ205" i="13"/>
  <c r="AS206" i="13"/>
  <c r="CO206" i="13"/>
  <c r="U207" i="13"/>
  <c r="BQ207" i="13"/>
  <c r="BQ157" i="13"/>
  <c r="AS158" i="13"/>
  <c r="CO158" i="13"/>
  <c r="U159" i="13"/>
  <c r="BQ159" i="13"/>
  <c r="AS160" i="13"/>
  <c r="CO160" i="13"/>
  <c r="U161" i="13"/>
  <c r="BQ161" i="13"/>
  <c r="AS162" i="13"/>
  <c r="CO171" i="13"/>
  <c r="U172" i="13"/>
  <c r="BQ172" i="13"/>
  <c r="AS173" i="13"/>
  <c r="CO173" i="13"/>
  <c r="U174" i="13"/>
  <c r="BQ174" i="13"/>
  <c r="AS175" i="13"/>
  <c r="CO175" i="13"/>
  <c r="U176" i="13"/>
  <c r="BQ176" i="13"/>
  <c r="AS177" i="13"/>
  <c r="CO177" i="13"/>
  <c r="U178" i="13"/>
  <c r="BQ178" i="13"/>
  <c r="AS179" i="13"/>
  <c r="CO179" i="13"/>
  <c r="U180" i="13"/>
  <c r="BQ180" i="13"/>
  <c r="AS181" i="13"/>
  <c r="CO181" i="13"/>
  <c r="U182" i="13"/>
  <c r="BQ182" i="13"/>
  <c r="AS183" i="13"/>
  <c r="CO183" i="13"/>
  <c r="U184" i="13"/>
  <c r="BQ184" i="13"/>
  <c r="AS185" i="13"/>
  <c r="CO185" i="13"/>
  <c r="H56" i="9" s="1"/>
  <c r="U186" i="13"/>
  <c r="CU206" i="4"/>
  <c r="N5" i="4"/>
  <c r="CT5" i="13"/>
  <c r="CU196" i="4"/>
  <c r="AS197" i="4"/>
  <c r="CO197" i="4"/>
  <c r="U198" i="4"/>
  <c r="BQ198" i="4"/>
  <c r="CU198" i="4"/>
  <c r="AS199" i="4"/>
  <c r="CO199" i="4"/>
  <c r="U200" i="4"/>
  <c r="BQ200" i="4"/>
  <c r="CU200" i="4"/>
  <c r="AS201" i="4"/>
  <c r="CO201" i="4"/>
  <c r="U202" i="4"/>
  <c r="BQ202" i="4"/>
  <c r="CU202" i="4"/>
  <c r="AS203" i="4"/>
  <c r="CO203" i="4"/>
  <c r="U204" i="4"/>
  <c r="BQ204" i="4"/>
  <c r="CU204" i="4"/>
  <c r="AS205" i="4"/>
  <c r="CO205" i="4"/>
  <c r="U206" i="4"/>
  <c r="D12" i="9" s="1"/>
  <c r="BQ206" i="4"/>
  <c r="AS207" i="4"/>
  <c r="CO207" i="4"/>
  <c r="H26" i="9" l="1"/>
  <c r="H41" i="9"/>
  <c r="H27" i="9"/>
  <c r="H57" i="9"/>
  <c r="H58" i="9" s="1"/>
  <c r="H11" i="9"/>
  <c r="H71" i="9" s="1"/>
  <c r="H12" i="9"/>
  <c r="D42" i="9"/>
  <c r="H60" i="17"/>
  <c r="I60" i="17" s="1"/>
  <c r="J60" i="17" s="1"/>
  <c r="G61" i="17"/>
  <c r="D60" i="17"/>
  <c r="E60" i="17" s="1"/>
  <c r="B61" i="17"/>
  <c r="D41" i="9"/>
  <c r="D26" i="9"/>
  <c r="D56" i="9"/>
  <c r="H43" i="9"/>
  <c r="H5" i="9"/>
  <c r="Z5" i="4"/>
  <c r="E5" i="14"/>
  <c r="D11" i="9"/>
  <c r="D57" i="9"/>
  <c r="D27" i="9"/>
  <c r="H28" i="9"/>
  <c r="H13" i="9" l="1"/>
  <c r="H72" i="9"/>
  <c r="H73" i="9" s="1"/>
  <c r="D72" i="9"/>
  <c r="H61" i="17"/>
  <c r="I61" i="17" s="1"/>
  <c r="J61" i="17" s="1"/>
  <c r="G62" i="17"/>
  <c r="D61" i="17"/>
  <c r="E61" i="17" s="1"/>
  <c r="B62" i="17"/>
  <c r="D71" i="9"/>
  <c r="B20" i="9"/>
  <c r="AF5" i="4"/>
  <c r="F5" i="14"/>
  <c r="J62" i="17" l="1"/>
  <c r="H62" i="17"/>
  <c r="I62" i="17" s="1"/>
  <c r="G63" i="17"/>
  <c r="D62" i="17"/>
  <c r="E62" i="17" s="1"/>
  <c r="B63" i="17"/>
  <c r="G5" i="14"/>
  <c r="AL5" i="4"/>
  <c r="H63" i="17" l="1"/>
  <c r="I63" i="17" s="1"/>
  <c r="J63" i="17" s="1"/>
  <c r="G64" i="17"/>
  <c r="D63" i="17"/>
  <c r="E63" i="17" s="1"/>
  <c r="B64" i="17"/>
  <c r="H5" i="14"/>
  <c r="AX5" i="4"/>
  <c r="H20" i="9"/>
  <c r="D64" i="17" l="1"/>
  <c r="E64" i="17" s="1"/>
  <c r="B65" i="17"/>
  <c r="H64" i="17"/>
  <c r="I64" i="17" s="1"/>
  <c r="J64" i="17" s="1"/>
  <c r="G65" i="17"/>
  <c r="BD5" i="4"/>
  <c r="I5" i="14"/>
  <c r="B35" i="9"/>
  <c r="B66" i="17" l="1"/>
  <c r="D65" i="17"/>
  <c r="E65" i="17" s="1"/>
  <c r="G66" i="17"/>
  <c r="H65" i="17"/>
  <c r="I65" i="17" s="1"/>
  <c r="J65" i="17" s="1"/>
  <c r="BJ5" i="4"/>
  <c r="J5" i="14"/>
  <c r="H66" i="17" l="1"/>
  <c r="I66" i="17" s="1"/>
  <c r="J66" i="17" s="1"/>
  <c r="G67" i="17"/>
  <c r="B67" i="17"/>
  <c r="D66" i="17"/>
  <c r="E66" i="17" s="1"/>
  <c r="H35" i="9"/>
  <c r="K5" i="14"/>
  <c r="BV5" i="4"/>
  <c r="G68" i="17" l="1"/>
  <c r="H67" i="17"/>
  <c r="I67" i="17" s="1"/>
  <c r="J67" i="17" s="1"/>
  <c r="B68" i="17"/>
  <c r="D67" i="17"/>
  <c r="E67" i="17" s="1"/>
  <c r="L5" i="14"/>
  <c r="B50" i="9"/>
  <c r="CB5" i="4"/>
  <c r="H68" i="17" l="1"/>
  <c r="I68" i="17" s="1"/>
  <c r="J68" i="17" s="1"/>
  <c r="G69" i="17"/>
  <c r="B69" i="17"/>
  <c r="D68" i="17"/>
  <c r="E68" i="17" s="1"/>
  <c r="CH5" i="4"/>
  <c r="M5" i="14"/>
  <c r="G70" i="17" l="1"/>
  <c r="H69" i="17"/>
  <c r="I69" i="17" s="1"/>
  <c r="J69" i="17" s="1"/>
  <c r="B70" i="17"/>
  <c r="D69" i="17"/>
  <c r="E69" i="17" s="1"/>
  <c r="H50" i="9"/>
  <c r="H65" i="9"/>
  <c r="N5" i="14"/>
  <c r="CX5" i="4"/>
  <c r="H70" i="17" l="1"/>
  <c r="I70" i="17" s="1"/>
  <c r="J70" i="17" s="1"/>
  <c r="G71" i="17"/>
  <c r="B71" i="17"/>
  <c r="D70" i="17"/>
  <c r="E70" i="17" s="1"/>
  <c r="G72" i="17" l="1"/>
  <c r="H71" i="17"/>
  <c r="I71" i="17" s="1"/>
  <c r="J71" i="17" s="1"/>
  <c r="B72" i="17"/>
  <c r="D71" i="17"/>
  <c r="E71" i="17" s="1"/>
  <c r="H72" i="17" l="1"/>
  <c r="I72" i="17" s="1"/>
  <c r="J72" i="17" s="1"/>
  <c r="G73" i="17"/>
  <c r="B73" i="17"/>
  <c r="D72" i="17"/>
  <c r="E72" i="17" s="1"/>
  <c r="G74" i="17" l="1"/>
  <c r="H73" i="17"/>
  <c r="I73" i="17" s="1"/>
  <c r="J73" i="17" s="1"/>
  <c r="B74" i="17"/>
  <c r="D73" i="17"/>
  <c r="E73" i="17" s="1"/>
  <c r="H74" i="17" l="1"/>
  <c r="I74" i="17" s="1"/>
  <c r="J74" i="17" s="1"/>
  <c r="G75" i="17"/>
  <c r="B75" i="17"/>
  <c r="D74" i="17"/>
  <c r="E74" i="17" s="1"/>
  <c r="G76" i="17" l="1"/>
  <c r="H75" i="17"/>
  <c r="I75" i="17" s="1"/>
  <c r="J75" i="17" s="1"/>
  <c r="B76" i="17"/>
  <c r="D75" i="17"/>
  <c r="E75" i="17" s="1"/>
  <c r="H76" i="17" l="1"/>
  <c r="I76" i="17" s="1"/>
  <c r="J76" i="17" s="1"/>
  <c r="G77" i="17"/>
  <c r="B77" i="17"/>
  <c r="D76" i="17"/>
  <c r="E76" i="17" s="1"/>
  <c r="G78" i="17" l="1"/>
  <c r="H77" i="17"/>
  <c r="I77" i="17" s="1"/>
  <c r="J77" i="17" s="1"/>
  <c r="B78" i="17"/>
  <c r="D77" i="17"/>
  <c r="E77" i="17" s="1"/>
  <c r="H78" i="17" l="1"/>
  <c r="I78" i="17" s="1"/>
  <c r="J78" i="17" s="1"/>
  <c r="G79" i="17"/>
  <c r="B79" i="17"/>
  <c r="D78" i="17"/>
  <c r="E78" i="17" s="1"/>
  <c r="G80" i="17" l="1"/>
  <c r="H79" i="17"/>
  <c r="I79" i="17" s="1"/>
  <c r="J79" i="17" s="1"/>
  <c r="B80" i="17"/>
  <c r="D79" i="17"/>
  <c r="E79" i="17" s="1"/>
  <c r="H80" i="17" l="1"/>
  <c r="I80" i="17" s="1"/>
  <c r="J80" i="17" s="1"/>
  <c r="G81" i="17"/>
  <c r="B81" i="17"/>
  <c r="D80" i="17"/>
  <c r="E80" i="17" s="1"/>
  <c r="G82" i="17" l="1"/>
  <c r="H81" i="17"/>
  <c r="I81" i="17" s="1"/>
  <c r="J81" i="17" s="1"/>
  <c r="B82" i="17"/>
  <c r="D81" i="17"/>
  <c r="E81" i="17" s="1"/>
  <c r="H82" i="17" l="1"/>
  <c r="I82" i="17" s="1"/>
  <c r="J82" i="17" s="1"/>
  <c r="G83" i="17"/>
  <c r="B83" i="17"/>
  <c r="D82" i="17"/>
  <c r="E82" i="17" s="1"/>
  <c r="G84" i="17" l="1"/>
  <c r="H83" i="17"/>
  <c r="I83" i="17" s="1"/>
  <c r="J83" i="17" s="1"/>
  <c r="B84" i="17"/>
  <c r="D83" i="17"/>
  <c r="E83" i="17" s="1"/>
  <c r="H84" i="17" l="1"/>
  <c r="I84" i="17" s="1"/>
  <c r="J84" i="17" s="1"/>
  <c r="G85" i="17"/>
  <c r="B85" i="17"/>
  <c r="D84" i="17"/>
  <c r="E84" i="17" s="1"/>
  <c r="G86" i="17" l="1"/>
  <c r="H85" i="17"/>
  <c r="I85" i="17" s="1"/>
  <c r="J85" i="17" s="1"/>
  <c r="B86" i="17"/>
  <c r="D85" i="17"/>
  <c r="E85" i="17" s="1"/>
  <c r="H86" i="17" l="1"/>
  <c r="I86" i="17" s="1"/>
  <c r="J86" i="17" s="1"/>
  <c r="G87" i="17"/>
  <c r="B87" i="17"/>
  <c r="D86" i="17"/>
  <c r="E86" i="17" s="1"/>
  <c r="G88" i="17" l="1"/>
  <c r="H87" i="17"/>
  <c r="I87" i="17" s="1"/>
  <c r="J87" i="17" s="1"/>
  <c r="B88" i="17"/>
  <c r="D87" i="17"/>
  <c r="E87" i="17" s="1"/>
  <c r="H88" i="17" l="1"/>
  <c r="I88" i="17" s="1"/>
  <c r="J88" i="17" s="1"/>
  <c r="G89" i="17"/>
  <c r="B89" i="17"/>
  <c r="D88" i="17"/>
  <c r="E88" i="17" s="1"/>
  <c r="G90" i="17" l="1"/>
  <c r="H89" i="17"/>
  <c r="I89" i="17" s="1"/>
  <c r="J89" i="17" s="1"/>
  <c r="B90" i="17"/>
  <c r="D89" i="17"/>
  <c r="E89" i="17" s="1"/>
  <c r="H90" i="17" l="1"/>
  <c r="I90" i="17" s="1"/>
  <c r="J90" i="17" s="1"/>
  <c r="G91" i="17"/>
  <c r="B91" i="17"/>
  <c r="D90" i="17"/>
  <c r="E90" i="17" s="1"/>
  <c r="G92" i="17" l="1"/>
  <c r="H91" i="17"/>
  <c r="I91" i="17" s="1"/>
  <c r="J91" i="17" s="1"/>
  <c r="E91" i="17"/>
  <c r="B92" i="17"/>
  <c r="D91" i="17"/>
  <c r="H92" i="17" l="1"/>
  <c r="I92" i="17" s="1"/>
  <c r="J92" i="17" s="1"/>
  <c r="G93" i="17"/>
  <c r="B93" i="17"/>
  <c r="D92" i="17"/>
  <c r="E92" i="17" s="1"/>
  <c r="H93" i="17" l="1"/>
  <c r="I93" i="17" s="1"/>
  <c r="J93" i="17" s="1"/>
  <c r="G94" i="17"/>
  <c r="B94" i="17"/>
  <c r="D93" i="17"/>
  <c r="E93" i="17" s="1"/>
  <c r="H94" i="17" l="1"/>
  <c r="I94" i="17" s="1"/>
  <c r="J94" i="17" s="1"/>
  <c r="G95" i="17"/>
  <c r="D94" i="17"/>
  <c r="E94" i="17" s="1"/>
  <c r="B95" i="17"/>
  <c r="H95" i="17" l="1"/>
  <c r="I95" i="17" s="1"/>
  <c r="J95" i="17" s="1"/>
  <c r="G96" i="17"/>
  <c r="D95" i="17"/>
  <c r="E95" i="17" s="1"/>
  <c r="B96" i="17"/>
  <c r="H96" i="17" l="1"/>
  <c r="I96" i="17" s="1"/>
  <c r="J96" i="17" s="1"/>
  <c r="G97" i="17"/>
  <c r="B97" i="17"/>
  <c r="D96" i="17"/>
  <c r="E96" i="17" s="1"/>
  <c r="H97" i="17" l="1"/>
  <c r="I97" i="17" s="1"/>
  <c r="J97" i="17" s="1"/>
  <c r="G98" i="17"/>
  <c r="B98" i="17"/>
  <c r="D97" i="17"/>
  <c r="E97" i="17" s="1"/>
  <c r="H98" i="17" l="1"/>
  <c r="I98" i="17" s="1"/>
  <c r="J98" i="17" s="1"/>
  <c r="G99" i="17"/>
  <c r="B99" i="17"/>
  <c r="D98" i="17"/>
  <c r="E98" i="17" s="1"/>
  <c r="H99" i="17" l="1"/>
  <c r="I99" i="17" s="1"/>
  <c r="J99" i="17" s="1"/>
  <c r="G100" i="17"/>
  <c r="B100" i="17"/>
  <c r="D99" i="17"/>
  <c r="E99" i="17" s="1"/>
  <c r="H100" i="17" l="1"/>
  <c r="I100" i="17" s="1"/>
  <c r="J100" i="17" s="1"/>
  <c r="G101" i="17"/>
  <c r="D100" i="17"/>
  <c r="E100" i="17" s="1"/>
  <c r="B101" i="17"/>
  <c r="B102" i="17" l="1"/>
  <c r="D101" i="17"/>
  <c r="E101" i="17" s="1"/>
  <c r="H101" i="17"/>
  <c r="I101" i="17" s="1"/>
  <c r="J101" i="17" s="1"/>
  <c r="G102" i="17"/>
  <c r="H102" i="17" l="1"/>
  <c r="I102" i="17" s="1"/>
  <c r="J102" i="17" s="1"/>
  <c r="G103" i="17"/>
  <c r="B103" i="17"/>
  <c r="D102" i="17"/>
  <c r="E102" i="17" s="1"/>
  <c r="H103" i="17" l="1"/>
  <c r="I103" i="17" s="1"/>
  <c r="J103" i="17" s="1"/>
  <c r="G104" i="17"/>
  <c r="D103" i="17"/>
  <c r="E103" i="17" s="1"/>
  <c r="B104" i="17"/>
  <c r="H104" i="17" l="1"/>
  <c r="I104" i="17" s="1"/>
  <c r="J104" i="17" s="1"/>
  <c r="G105" i="17"/>
  <c r="B105" i="17"/>
  <c r="D104" i="17"/>
  <c r="E104" i="17" s="1"/>
  <c r="H105" i="17" l="1"/>
  <c r="I105" i="17" s="1"/>
  <c r="J105" i="17" s="1"/>
  <c r="G106" i="17"/>
  <c r="B106" i="17"/>
  <c r="D105" i="17"/>
  <c r="E105" i="17" s="1"/>
  <c r="H106" i="17" l="1"/>
  <c r="I106" i="17" s="1"/>
  <c r="J106" i="17" s="1"/>
  <c r="G107" i="17"/>
  <c r="D106" i="17"/>
  <c r="E106" i="17" s="1"/>
  <c r="B107" i="17"/>
  <c r="H107" i="17" l="1"/>
  <c r="I107" i="17" s="1"/>
  <c r="J107" i="17" s="1"/>
  <c r="J57" i="17" s="1"/>
  <c r="J56" i="17" s="1"/>
  <c r="D107" i="17"/>
  <c r="E107" i="17" s="1"/>
  <c r="E57" i="17" s="1"/>
  <c r="C54" i="17" s="1"/>
  <c r="C55" i="17" l="1"/>
  <c r="B55" i="17" s="1"/>
  <c r="CX207" i="13" l="1"/>
  <c r="CQ207" i="13"/>
  <c r="BR207" i="13"/>
  <c r="X207" i="13"/>
  <c r="CW206" i="13"/>
  <c r="CP206" i="13"/>
  <c r="AV206" i="13"/>
  <c r="W206" i="13"/>
  <c r="CV205" i="13"/>
  <c r="BT205" i="13"/>
  <c r="AU205" i="13"/>
  <c r="V205" i="13"/>
  <c r="CR204" i="13"/>
  <c r="BS204" i="13"/>
  <c r="AT204" i="13"/>
  <c r="CX203" i="13"/>
  <c r="CQ203" i="13"/>
  <c r="BR203" i="13"/>
  <c r="X203" i="13"/>
  <c r="CW202" i="13"/>
  <c r="CP202" i="13"/>
  <c r="AV202" i="13"/>
  <c r="W202" i="13"/>
  <c r="CV201" i="13"/>
  <c r="BT201" i="13"/>
  <c r="AU201" i="13"/>
  <c r="V201" i="13"/>
  <c r="CR200" i="13"/>
  <c r="BS200" i="13"/>
  <c r="AT200" i="13"/>
  <c r="CX199" i="13"/>
  <c r="CQ199" i="13"/>
  <c r="BR199" i="13"/>
  <c r="X199" i="13"/>
  <c r="CW198" i="13"/>
  <c r="CP198" i="13"/>
  <c r="AV198" i="13"/>
  <c r="W198" i="13"/>
  <c r="CV197" i="13"/>
  <c r="BT197" i="13"/>
  <c r="AU197" i="13"/>
  <c r="V197" i="13"/>
  <c r="CR196" i="13"/>
  <c r="BS196" i="13"/>
  <c r="AT196" i="13"/>
  <c r="CX195" i="13"/>
  <c r="CQ195" i="13"/>
  <c r="BR195" i="13"/>
  <c r="X195" i="13"/>
  <c r="CW194" i="13"/>
  <c r="CP194" i="13"/>
  <c r="AV194" i="13"/>
  <c r="W194" i="13"/>
  <c r="CV193" i="13"/>
  <c r="BT193" i="13"/>
  <c r="AU193" i="13"/>
  <c r="V193" i="13"/>
  <c r="CR192" i="13"/>
  <c r="BS192" i="13"/>
  <c r="AT192" i="13"/>
  <c r="CX191" i="13"/>
  <c r="CQ191" i="13"/>
  <c r="BR191" i="13"/>
  <c r="X191" i="13"/>
  <c r="CW190" i="13"/>
  <c r="CP190" i="13"/>
  <c r="AV190" i="13"/>
  <c r="W190" i="13"/>
  <c r="CV189" i="13"/>
  <c r="BT189" i="13"/>
  <c r="AU189" i="13"/>
  <c r="V189" i="13"/>
  <c r="CR188" i="13"/>
  <c r="BS188" i="13"/>
  <c r="AT188" i="13"/>
  <c r="CX187" i="13"/>
  <c r="CQ187" i="13"/>
  <c r="BR187" i="13"/>
  <c r="X187" i="13"/>
  <c r="CW186" i="13"/>
  <c r="CP186" i="13"/>
  <c r="AV186" i="13"/>
  <c r="W186" i="13"/>
  <c r="CV185" i="13"/>
  <c r="CW207" i="13"/>
  <c r="CP207" i="13"/>
  <c r="AV207" i="13"/>
  <c r="W207" i="13"/>
  <c r="CV206" i="13"/>
  <c r="BT206" i="13"/>
  <c r="AU206" i="13"/>
  <c r="V206" i="13"/>
  <c r="CR205" i="13"/>
  <c r="CV207" i="13"/>
  <c r="BT207" i="13"/>
  <c r="AU207" i="13"/>
  <c r="V207" i="13"/>
  <c r="CR206" i="13"/>
  <c r="BS206" i="13"/>
  <c r="AT206" i="13"/>
  <c r="CX205" i="13"/>
  <c r="CQ205" i="13"/>
  <c r="BR205" i="13"/>
  <c r="X205" i="13"/>
  <c r="CW204" i="13"/>
  <c r="CP204" i="13"/>
  <c r="AV204" i="13"/>
  <c r="W204" i="13"/>
  <c r="CV203" i="13"/>
  <c r="BT203" i="13"/>
  <c r="AU203" i="13"/>
  <c r="V203" i="13"/>
  <c r="CR202" i="13"/>
  <c r="BS202" i="13"/>
  <c r="CX206" i="13"/>
  <c r="CW205" i="13"/>
  <c r="AT205" i="13"/>
  <c r="CQ204" i="13"/>
  <c r="X204" i="13"/>
  <c r="CP203" i="13"/>
  <c r="W203" i="13"/>
  <c r="BT202" i="13"/>
  <c r="X202" i="13"/>
  <c r="CR201" i="13"/>
  <c r="BR201" i="13"/>
  <c r="W201" i="13"/>
  <c r="CQ200" i="13"/>
  <c r="AV200" i="13"/>
  <c r="V200" i="13"/>
  <c r="CP199" i="13"/>
  <c r="AU199" i="13"/>
  <c r="CX198" i="13"/>
  <c r="BT198" i="13"/>
  <c r="AT198" i="13"/>
  <c r="CW197" i="13"/>
  <c r="BS197" i="13"/>
  <c r="X197" i="13"/>
  <c r="CV196" i="13"/>
  <c r="BR196" i="13"/>
  <c r="W196" i="13"/>
  <c r="CR195" i="13"/>
  <c r="AV195" i="13"/>
  <c r="V195" i="13"/>
  <c r="CQ194" i="13"/>
  <c r="AU194" i="13"/>
  <c r="CX193" i="13"/>
  <c r="CP193" i="13"/>
  <c r="AT193" i="13"/>
  <c r="CW192" i="13"/>
  <c r="BT192" i="13"/>
  <c r="X192" i="13"/>
  <c r="CV191" i="13"/>
  <c r="BS191" i="13"/>
  <c r="W191" i="13"/>
  <c r="CR190" i="13"/>
  <c r="BR190" i="13"/>
  <c r="V190" i="13"/>
  <c r="CQ189" i="13"/>
  <c r="AV189" i="13"/>
  <c r="CX188" i="13"/>
  <c r="CP188" i="13"/>
  <c r="AU188" i="13"/>
  <c r="CW187" i="13"/>
  <c r="BT187" i="13"/>
  <c r="AT187" i="13"/>
  <c r="CV186" i="13"/>
  <c r="BS186" i="13"/>
  <c r="X186" i="13"/>
  <c r="CR185" i="13"/>
  <c r="BS185" i="13"/>
  <c r="AT185" i="13"/>
  <c r="CX184" i="13"/>
  <c r="CQ184" i="13"/>
  <c r="BR184" i="13"/>
  <c r="X184" i="13"/>
  <c r="CW183" i="13"/>
  <c r="CP183" i="13"/>
  <c r="AV183" i="13"/>
  <c r="W183" i="13"/>
  <c r="CV182" i="13"/>
  <c r="BT182" i="13"/>
  <c r="AU182" i="13"/>
  <c r="V182" i="13"/>
  <c r="CR181" i="13"/>
  <c r="BS181" i="13"/>
  <c r="AT181" i="13"/>
  <c r="CX180" i="13"/>
  <c r="CQ180" i="13"/>
  <c r="BR180" i="13"/>
  <c r="X180" i="13"/>
  <c r="CW179" i="13"/>
  <c r="CP179" i="13"/>
  <c r="AV179" i="13"/>
  <c r="W179" i="13"/>
  <c r="CV178" i="13"/>
  <c r="BT178" i="13"/>
  <c r="AU178" i="13"/>
  <c r="V178" i="13"/>
  <c r="CR207" i="13"/>
  <c r="CQ206" i="13"/>
  <c r="CP205" i="13"/>
  <c r="W205" i="13"/>
  <c r="BT204" i="13"/>
  <c r="V204" i="13"/>
  <c r="BS203" i="13"/>
  <c r="CX202" i="13"/>
  <c r="BR202" i="13"/>
  <c r="V202" i="13"/>
  <c r="CQ201" i="13"/>
  <c r="AV201" i="13"/>
  <c r="CX200" i="13"/>
  <c r="CP200" i="13"/>
  <c r="AU200" i="13"/>
  <c r="CW199" i="13"/>
  <c r="BT199" i="13"/>
  <c r="AT199" i="13"/>
  <c r="CV198" i="13"/>
  <c r="BS198" i="13"/>
  <c r="X198" i="13"/>
  <c r="CR197" i="13"/>
  <c r="BR197" i="13"/>
  <c r="W197" i="13"/>
  <c r="CQ196" i="13"/>
  <c r="AV196" i="13"/>
  <c r="V196" i="13"/>
  <c r="CP195" i="13"/>
  <c r="AU195" i="13"/>
  <c r="CX194" i="13"/>
  <c r="BT194" i="13"/>
  <c r="AT194" i="13"/>
  <c r="CW193" i="13"/>
  <c r="BS193" i="13"/>
  <c r="X193" i="13"/>
  <c r="CV192" i="13"/>
  <c r="BR192" i="13"/>
  <c r="W192" i="13"/>
  <c r="CR191" i="13"/>
  <c r="AV191" i="13"/>
  <c r="V191" i="13"/>
  <c r="CQ190" i="13"/>
  <c r="AU190" i="13"/>
  <c r="CX189" i="13"/>
  <c r="CP189" i="13"/>
  <c r="AT189" i="13"/>
  <c r="CW188" i="13"/>
  <c r="BT188" i="13"/>
  <c r="X188" i="13"/>
  <c r="CV187" i="13"/>
  <c r="BS187" i="13"/>
  <c r="W187" i="13"/>
  <c r="CR186" i="13"/>
  <c r="BR186" i="13"/>
  <c r="V186" i="13"/>
  <c r="CQ185" i="13"/>
  <c r="BR185" i="13"/>
  <c r="X185" i="13"/>
  <c r="CW184" i="13"/>
  <c r="CP184" i="13"/>
  <c r="AV184" i="13"/>
  <c r="W184" i="13"/>
  <c r="CV183" i="13"/>
  <c r="BT183" i="13"/>
  <c r="AU183" i="13"/>
  <c r="V183" i="13"/>
  <c r="CR182" i="13"/>
  <c r="BS182" i="13"/>
  <c r="AT182" i="13"/>
  <c r="CX181" i="13"/>
  <c r="CQ181" i="13"/>
  <c r="BR181" i="13"/>
  <c r="X181" i="13"/>
  <c r="CW180" i="13"/>
  <c r="CP180" i="13"/>
  <c r="AV180" i="13"/>
  <c r="W180" i="13"/>
  <c r="CV179" i="13"/>
  <c r="BT179" i="13"/>
  <c r="AU179" i="13"/>
  <c r="V179" i="13"/>
  <c r="CR178" i="13"/>
  <c r="BS178" i="13"/>
  <c r="AT178" i="13"/>
  <c r="BS207" i="13"/>
  <c r="BR206" i="13"/>
  <c r="BS205" i="13"/>
  <c r="CX204" i="13"/>
  <c r="BR204" i="13"/>
  <c r="CW203" i="13"/>
  <c r="AV203" i="13"/>
  <c r="CV202" i="13"/>
  <c r="AU202" i="13"/>
  <c r="CX201" i="13"/>
  <c r="CP201" i="13"/>
  <c r="AT201" i="13"/>
  <c r="CW200" i="13"/>
  <c r="BT200" i="13"/>
  <c r="X200" i="13"/>
  <c r="CV199" i="13"/>
  <c r="BS199" i="13"/>
  <c r="W199" i="13"/>
  <c r="CR198" i="13"/>
  <c r="BR198" i="13"/>
  <c r="V198" i="13"/>
  <c r="CQ197" i="13"/>
  <c r="AV197" i="13"/>
  <c r="CX196" i="13"/>
  <c r="CP196" i="13"/>
  <c r="AU196" i="13"/>
  <c r="CW195" i="13"/>
  <c r="BT195" i="13"/>
  <c r="AT195" i="13"/>
  <c r="CV194" i="13"/>
  <c r="BS194" i="13"/>
  <c r="X194" i="13"/>
  <c r="CR193" i="13"/>
  <c r="BR193" i="13"/>
  <c r="W193" i="13"/>
  <c r="CQ192" i="13"/>
  <c r="AV192" i="13"/>
  <c r="V192" i="13"/>
  <c r="CP191" i="13"/>
  <c r="AU191" i="13"/>
  <c r="CX190" i="13"/>
  <c r="BT190" i="13"/>
  <c r="AT190" i="13"/>
  <c r="CW189" i="13"/>
  <c r="BS189" i="13"/>
  <c r="X189" i="13"/>
  <c r="CV188" i="13"/>
  <c r="BR188" i="13"/>
  <c r="W188" i="13"/>
  <c r="CR187" i="13"/>
  <c r="AV187" i="13"/>
  <c r="V187" i="13"/>
  <c r="CQ186" i="13"/>
  <c r="AU186" i="13"/>
  <c r="CX185" i="13"/>
  <c r="CP185" i="13"/>
  <c r="AV185" i="13"/>
  <c r="W185" i="13"/>
  <c r="CV184" i="13"/>
  <c r="BT184" i="13"/>
  <c r="AU184" i="13"/>
  <c r="V184" i="13"/>
  <c r="CR183" i="13"/>
  <c r="BS183" i="13"/>
  <c r="AT183" i="13"/>
  <c r="CX182" i="13"/>
  <c r="CQ182" i="13"/>
  <c r="BR182" i="13"/>
  <c r="X182" i="13"/>
  <c r="CW181" i="13"/>
  <c r="CP181" i="13"/>
  <c r="AV181" i="13"/>
  <c r="W181" i="13"/>
  <c r="CV180" i="13"/>
  <c r="BT180" i="13"/>
  <c r="AU180" i="13"/>
  <c r="V180" i="13"/>
  <c r="CR179" i="13"/>
  <c r="BS179" i="13"/>
  <c r="AT179" i="13"/>
  <c r="CX178" i="13"/>
  <c r="CQ178" i="13"/>
  <c r="BR178" i="13"/>
  <c r="X178" i="13"/>
  <c r="CW177" i="13"/>
  <c r="AT207" i="13"/>
  <c r="AU204" i="13"/>
  <c r="AT202" i="13"/>
  <c r="CV200" i="13"/>
  <c r="AV199" i="13"/>
  <c r="CX197" i="13"/>
  <c r="BT196" i="13"/>
  <c r="W195" i="13"/>
  <c r="CQ193" i="13"/>
  <c r="AU192" i="13"/>
  <c r="CV190" i="13"/>
  <c r="BR189" i="13"/>
  <c r="V188" i="13"/>
  <c r="BT186" i="13"/>
  <c r="AU185" i="13"/>
  <c r="AT184" i="13"/>
  <c r="X183" i="13"/>
  <c r="W182" i="13"/>
  <c r="V181" i="13"/>
  <c r="CX179" i="13"/>
  <c r="CW178" i="13"/>
  <c r="CX177" i="13"/>
  <c r="CP177" i="13"/>
  <c r="AV177" i="13"/>
  <c r="W177" i="13"/>
  <c r="CV176" i="13"/>
  <c r="BT176" i="13"/>
  <c r="AU176" i="13"/>
  <c r="V176" i="13"/>
  <c r="CR175" i="13"/>
  <c r="BS175" i="13"/>
  <c r="AT175" i="13"/>
  <c r="CX174" i="13"/>
  <c r="CQ174" i="13"/>
  <c r="BR174" i="13"/>
  <c r="X174" i="13"/>
  <c r="CW173" i="13"/>
  <c r="CP173" i="13"/>
  <c r="AV173" i="13"/>
  <c r="W173" i="13"/>
  <c r="CV172" i="13"/>
  <c r="BT172" i="13"/>
  <c r="AU172" i="13"/>
  <c r="V172" i="13"/>
  <c r="CR171" i="13"/>
  <c r="BS171" i="13"/>
  <c r="AT171" i="13"/>
  <c r="CX170" i="13"/>
  <c r="CQ170" i="13"/>
  <c r="BR170" i="13"/>
  <c r="X170" i="13"/>
  <c r="CW169" i="13"/>
  <c r="CP169" i="13"/>
  <c r="AV169" i="13"/>
  <c r="W169" i="13"/>
  <c r="CV168" i="13"/>
  <c r="BT168" i="13"/>
  <c r="AU168" i="13"/>
  <c r="V168" i="13"/>
  <c r="CR167" i="13"/>
  <c r="BS167" i="13"/>
  <c r="AT167" i="13"/>
  <c r="CX166" i="13"/>
  <c r="CQ166" i="13"/>
  <c r="BR166" i="13"/>
  <c r="X166" i="13"/>
  <c r="CW165" i="13"/>
  <c r="CP165" i="13"/>
  <c r="AV165" i="13"/>
  <c r="W165" i="13"/>
  <c r="CV164" i="13"/>
  <c r="BT164" i="13"/>
  <c r="AU164" i="13"/>
  <c r="V164" i="13"/>
  <c r="CR163" i="13"/>
  <c r="BS163" i="13"/>
  <c r="AT163" i="13"/>
  <c r="CX162" i="13"/>
  <c r="CQ162" i="13"/>
  <c r="BR162" i="13"/>
  <c r="X162" i="13"/>
  <c r="CW161" i="13"/>
  <c r="CP161" i="13"/>
  <c r="AV161" i="13"/>
  <c r="W161" i="13"/>
  <c r="CV160" i="13"/>
  <c r="BT160" i="13"/>
  <c r="AU160" i="13"/>
  <c r="V160" i="13"/>
  <c r="CR159" i="13"/>
  <c r="BS159" i="13"/>
  <c r="AT159" i="13"/>
  <c r="CX158" i="13"/>
  <c r="CQ158" i="13"/>
  <c r="BR158" i="13"/>
  <c r="X158" i="13"/>
  <c r="CW157" i="13"/>
  <c r="CP157" i="13"/>
  <c r="AV157" i="13"/>
  <c r="W157" i="13"/>
  <c r="CV156" i="13"/>
  <c r="BT156" i="13"/>
  <c r="AU156" i="13"/>
  <c r="V156" i="13"/>
  <c r="X206" i="13"/>
  <c r="CR203" i="13"/>
  <c r="CW201" i="13"/>
  <c r="BR200" i="13"/>
  <c r="V199" i="13"/>
  <c r="CP197" i="13"/>
  <c r="X196" i="13"/>
  <c r="CR194" i="13"/>
  <c r="AV193" i="13"/>
  <c r="CW191" i="13"/>
  <c r="BS190" i="13"/>
  <c r="W189" i="13"/>
  <c r="CP187" i="13"/>
  <c r="AT186" i="13"/>
  <c r="V185" i="13"/>
  <c r="CX183" i="13"/>
  <c r="CW182" i="13"/>
  <c r="CV181" i="13"/>
  <c r="CR180" i="13"/>
  <c r="CQ179" i="13"/>
  <c r="CP178" i="13"/>
  <c r="CV177" i="13"/>
  <c r="BT177" i="13"/>
  <c r="AU177" i="13"/>
  <c r="V177" i="13"/>
  <c r="CR176" i="13"/>
  <c r="BS176" i="13"/>
  <c r="AT176" i="13"/>
  <c r="CX175" i="13"/>
  <c r="CQ175" i="13"/>
  <c r="BR175" i="13"/>
  <c r="X175" i="13"/>
  <c r="CW174" i="13"/>
  <c r="CP174" i="13"/>
  <c r="AV174" i="13"/>
  <c r="W174" i="13"/>
  <c r="CV173" i="13"/>
  <c r="BT173" i="13"/>
  <c r="AU173" i="13"/>
  <c r="V173" i="13"/>
  <c r="CR172" i="13"/>
  <c r="BS172" i="13"/>
  <c r="AT172" i="13"/>
  <c r="CX171" i="13"/>
  <c r="CQ171" i="13"/>
  <c r="BR171" i="13"/>
  <c r="X171" i="13"/>
  <c r="CW170" i="13"/>
  <c r="CP170" i="13"/>
  <c r="AV170" i="13"/>
  <c r="W170" i="13"/>
  <c r="CV169" i="13"/>
  <c r="BT169" i="13"/>
  <c r="AU169" i="13"/>
  <c r="V169" i="13"/>
  <c r="CR168" i="13"/>
  <c r="BS168" i="13"/>
  <c r="AT168" i="13"/>
  <c r="CX167" i="13"/>
  <c r="CQ167" i="13"/>
  <c r="BR167" i="13"/>
  <c r="X167" i="13"/>
  <c r="CW166" i="13"/>
  <c r="CP166" i="13"/>
  <c r="AV166" i="13"/>
  <c r="W166" i="13"/>
  <c r="CV165" i="13"/>
  <c r="BT165" i="13"/>
  <c r="AU165" i="13"/>
  <c r="V165" i="13"/>
  <c r="CR164" i="13"/>
  <c r="BS164" i="13"/>
  <c r="AT164" i="13"/>
  <c r="CX163" i="13"/>
  <c r="CQ163" i="13"/>
  <c r="BR163" i="13"/>
  <c r="X163" i="13"/>
  <c r="CW162" i="13"/>
  <c r="CP162" i="13"/>
  <c r="AV162" i="13"/>
  <c r="W162" i="13"/>
  <c r="CV161" i="13"/>
  <c r="CV204" i="13"/>
  <c r="CQ202" i="13"/>
  <c r="X201" i="13"/>
  <c r="CR199" i="13"/>
  <c r="AU198" i="13"/>
  <c r="CW196" i="13"/>
  <c r="BS195" i="13"/>
  <c r="V194" i="13"/>
  <c r="CP192" i="13"/>
  <c r="AT191" i="13"/>
  <c r="CR189" i="13"/>
  <c r="AV188" i="13"/>
  <c r="CX186" i="13"/>
  <c r="BT185" i="13"/>
  <c r="BS184" i="13"/>
  <c r="BR183" i="13"/>
  <c r="AV182" i="13"/>
  <c r="AU181" i="13"/>
  <c r="AT180" i="13"/>
  <c r="X179" i="13"/>
  <c r="W178" i="13"/>
  <c r="CQ177" i="13"/>
  <c r="BR177" i="13"/>
  <c r="X177" i="13"/>
  <c r="CW176" i="13"/>
  <c r="CP176" i="13"/>
  <c r="AV176" i="13"/>
  <c r="W176" i="13"/>
  <c r="CV175" i="13"/>
  <c r="BT175" i="13"/>
  <c r="AU175" i="13"/>
  <c r="V175" i="13"/>
  <c r="CR174" i="13"/>
  <c r="BS174" i="13"/>
  <c r="AT174" i="13"/>
  <c r="CX173" i="13"/>
  <c r="CQ173" i="13"/>
  <c r="BR173" i="13"/>
  <c r="X173" i="13"/>
  <c r="CW172" i="13"/>
  <c r="CP172" i="13"/>
  <c r="AV172" i="13"/>
  <c r="W172" i="13"/>
  <c r="CV171" i="13"/>
  <c r="BT171" i="13"/>
  <c r="AU171" i="13"/>
  <c r="V171" i="13"/>
  <c r="CR170" i="13"/>
  <c r="BS170" i="13"/>
  <c r="AT170" i="13"/>
  <c r="CX169" i="13"/>
  <c r="CQ169" i="13"/>
  <c r="BR169" i="13"/>
  <c r="X169" i="13"/>
  <c r="CW168" i="13"/>
  <c r="CP168" i="13"/>
  <c r="AV168" i="13"/>
  <c r="W168" i="13"/>
  <c r="CV167" i="13"/>
  <c r="BT167" i="13"/>
  <c r="AU167" i="13"/>
  <c r="V167" i="13"/>
  <c r="CR166" i="13"/>
  <c r="BS166" i="13"/>
  <c r="AT166" i="13"/>
  <c r="CX165" i="13"/>
  <c r="CQ165" i="13"/>
  <c r="BR165" i="13"/>
  <c r="X165" i="13"/>
  <c r="CW164" i="13"/>
  <c r="CP164" i="13"/>
  <c r="AV164" i="13"/>
  <c r="W164" i="13"/>
  <c r="CV163" i="13"/>
  <c r="BT163" i="13"/>
  <c r="AU163" i="13"/>
  <c r="V163" i="13"/>
  <c r="CR162" i="13"/>
  <c r="BS162" i="13"/>
  <c r="AT162" i="13"/>
  <c r="CX161" i="13"/>
  <c r="CQ161" i="13"/>
  <c r="BR161" i="13"/>
  <c r="X161" i="13"/>
  <c r="CW160" i="13"/>
  <c r="AV205" i="13"/>
  <c r="CQ198" i="13"/>
  <c r="CX192" i="13"/>
  <c r="AU187" i="13"/>
  <c r="CP182" i="13"/>
  <c r="AV178" i="13"/>
  <c r="CX176" i="13"/>
  <c r="CW175" i="13"/>
  <c r="CV174" i="13"/>
  <c r="CR173" i="13"/>
  <c r="CQ172" i="13"/>
  <c r="CP171" i="13"/>
  <c r="BT170" i="13"/>
  <c r="BS169" i="13"/>
  <c r="BR168" i="13"/>
  <c r="AV167" i="13"/>
  <c r="AU166" i="13"/>
  <c r="AT165" i="13"/>
  <c r="X164" i="13"/>
  <c r="W163" i="13"/>
  <c r="V162" i="13"/>
  <c r="AU161" i="13"/>
  <c r="CR160" i="13"/>
  <c r="BR160" i="13"/>
  <c r="W160" i="13"/>
  <c r="CQ159" i="13"/>
  <c r="AV159" i="13"/>
  <c r="V159" i="13"/>
  <c r="CP158" i="13"/>
  <c r="AU158" i="13"/>
  <c r="CX157" i="13"/>
  <c r="BT157" i="13"/>
  <c r="AT157" i="13"/>
  <c r="CW156" i="13"/>
  <c r="BS156" i="13"/>
  <c r="X156" i="13"/>
  <c r="CV155" i="13"/>
  <c r="BT155" i="13"/>
  <c r="AU155" i="13"/>
  <c r="V155" i="13"/>
  <c r="CR154" i="13"/>
  <c r="BS154" i="13"/>
  <c r="AT154" i="13"/>
  <c r="CX153" i="13"/>
  <c r="CQ153" i="13"/>
  <c r="BR153" i="13"/>
  <c r="X153" i="13"/>
  <c r="CW152" i="13"/>
  <c r="CP152" i="13"/>
  <c r="AV152" i="13"/>
  <c r="W152" i="13"/>
  <c r="CV151" i="13"/>
  <c r="BT151" i="13"/>
  <c r="AU151" i="13"/>
  <c r="V151" i="13"/>
  <c r="CR150" i="13"/>
  <c r="BS150" i="13"/>
  <c r="AT150" i="13"/>
  <c r="CX149" i="13"/>
  <c r="CQ149" i="13"/>
  <c r="BR149" i="13"/>
  <c r="X149" i="13"/>
  <c r="CW148" i="13"/>
  <c r="CP148" i="13"/>
  <c r="AV148" i="13"/>
  <c r="W148" i="13"/>
  <c r="CV147" i="13"/>
  <c r="BT147" i="13"/>
  <c r="AU147" i="13"/>
  <c r="V147" i="13"/>
  <c r="CR146" i="13"/>
  <c r="BS146" i="13"/>
  <c r="AT146" i="13"/>
  <c r="CX145" i="13"/>
  <c r="CQ145" i="13"/>
  <c r="BR145" i="13"/>
  <c r="X145" i="13"/>
  <c r="CW144" i="13"/>
  <c r="CP144" i="13"/>
  <c r="AV144" i="13"/>
  <c r="W144" i="13"/>
  <c r="CV143" i="13"/>
  <c r="BT143" i="13"/>
  <c r="AU143" i="13"/>
  <c r="V143" i="13"/>
  <c r="CR142" i="13"/>
  <c r="BS142" i="13"/>
  <c r="AT142" i="13"/>
  <c r="CX141" i="13"/>
  <c r="CQ141" i="13"/>
  <c r="BR141" i="13"/>
  <c r="X141" i="13"/>
  <c r="AT203" i="13"/>
  <c r="AT197" i="13"/>
  <c r="BT191" i="13"/>
  <c r="CW185" i="13"/>
  <c r="BT181" i="13"/>
  <c r="CR177" i="13"/>
  <c r="CQ176" i="13"/>
  <c r="CP175" i="13"/>
  <c r="BT174" i="13"/>
  <c r="BS173" i="13"/>
  <c r="BR172" i="13"/>
  <c r="AV171" i="13"/>
  <c r="AU170" i="13"/>
  <c r="AT169" i="13"/>
  <c r="X168" i="13"/>
  <c r="W167" i="13"/>
  <c r="V166" i="13"/>
  <c r="CX164" i="13"/>
  <c r="CW163" i="13"/>
  <c r="CV162" i="13"/>
  <c r="CR161" i="13"/>
  <c r="AT161" i="13"/>
  <c r="CQ160" i="13"/>
  <c r="AV160" i="13"/>
  <c r="CX159" i="13"/>
  <c r="CP159" i="13"/>
  <c r="AU159" i="13"/>
  <c r="CW158" i="13"/>
  <c r="BT158" i="13"/>
  <c r="AT158" i="13"/>
  <c r="CV157" i="13"/>
  <c r="BS157" i="13"/>
  <c r="X157" i="13"/>
  <c r="CR156" i="13"/>
  <c r="BR156" i="13"/>
  <c r="W156" i="13"/>
  <c r="CR155" i="13"/>
  <c r="BS155" i="13"/>
  <c r="AT155" i="13"/>
  <c r="CX154" i="13"/>
  <c r="CQ154" i="13"/>
  <c r="BR154" i="13"/>
  <c r="X154" i="13"/>
  <c r="CW153" i="13"/>
  <c r="CP153" i="13"/>
  <c r="AV153" i="13"/>
  <c r="W153" i="13"/>
  <c r="CV152" i="13"/>
  <c r="BT152" i="13"/>
  <c r="AU152" i="13"/>
  <c r="V152" i="13"/>
  <c r="CR151" i="13"/>
  <c r="BS151" i="13"/>
  <c r="AT151" i="13"/>
  <c r="CX150" i="13"/>
  <c r="CQ150" i="13"/>
  <c r="BR150" i="13"/>
  <c r="X150" i="13"/>
  <c r="CW149" i="13"/>
  <c r="CP149" i="13"/>
  <c r="AV149" i="13"/>
  <c r="W149" i="13"/>
  <c r="CV148" i="13"/>
  <c r="BT148" i="13"/>
  <c r="AU148" i="13"/>
  <c r="V148" i="13"/>
  <c r="CR147" i="13"/>
  <c r="BS147" i="13"/>
  <c r="AT147" i="13"/>
  <c r="CX146" i="13"/>
  <c r="CQ146" i="13"/>
  <c r="BR146" i="13"/>
  <c r="X146" i="13"/>
  <c r="CW145" i="13"/>
  <c r="CP145" i="13"/>
  <c r="AV145" i="13"/>
  <c r="W145" i="13"/>
  <c r="CV144" i="13"/>
  <c r="BT144" i="13"/>
  <c r="AU144" i="13"/>
  <c r="V144" i="13"/>
  <c r="CR143" i="13"/>
  <c r="BS143" i="13"/>
  <c r="AT143" i="13"/>
  <c r="CX142" i="13"/>
  <c r="BS201" i="13"/>
  <c r="CV195" i="13"/>
  <c r="X190" i="13"/>
  <c r="CR184" i="13"/>
  <c r="BS180" i="13"/>
  <c r="BS177" i="13"/>
  <c r="BR176" i="13"/>
  <c r="AV175" i="13"/>
  <c r="AU174" i="13"/>
  <c r="AT173" i="13"/>
  <c r="X172" i="13"/>
  <c r="W171" i="13"/>
  <c r="V170" i="13"/>
  <c r="CX168" i="13"/>
  <c r="CW167" i="13"/>
  <c r="CV166" i="13"/>
  <c r="CR165" i="13"/>
  <c r="CQ164" i="13"/>
  <c r="CP163" i="13"/>
  <c r="BT162" i="13"/>
  <c r="BT161" i="13"/>
  <c r="V161" i="13"/>
  <c r="CP160" i="13"/>
  <c r="AT160" i="13"/>
  <c r="CW159" i="13"/>
  <c r="BT159" i="13"/>
  <c r="X159" i="13"/>
  <c r="CV158" i="13"/>
  <c r="BS158" i="13"/>
  <c r="W158" i="13"/>
  <c r="CR157" i="13"/>
  <c r="BR157" i="13"/>
  <c r="V157" i="13"/>
  <c r="CQ156" i="13"/>
  <c r="AV156" i="13"/>
  <c r="CX155" i="13"/>
  <c r="CQ155" i="13"/>
  <c r="BR155" i="13"/>
  <c r="X155" i="13"/>
  <c r="CW154" i="13"/>
  <c r="CP154" i="13"/>
  <c r="AV154" i="13"/>
  <c r="W154" i="13"/>
  <c r="CV153" i="13"/>
  <c r="BT153" i="13"/>
  <c r="AU153" i="13"/>
  <c r="V153" i="13"/>
  <c r="CR152" i="13"/>
  <c r="BS152" i="13"/>
  <c r="AT152" i="13"/>
  <c r="CX151" i="13"/>
  <c r="CQ151" i="13"/>
  <c r="BR151" i="13"/>
  <c r="X151" i="13"/>
  <c r="CW150" i="13"/>
  <c r="CP150" i="13"/>
  <c r="AV150" i="13"/>
  <c r="W150" i="13"/>
  <c r="CV149" i="13"/>
  <c r="BT149" i="13"/>
  <c r="AU149" i="13"/>
  <c r="V149" i="13"/>
  <c r="CR148" i="13"/>
  <c r="BS148" i="13"/>
  <c r="AT148" i="13"/>
  <c r="CX147" i="13"/>
  <c r="CQ147" i="13"/>
  <c r="BR147" i="13"/>
  <c r="X147" i="13"/>
  <c r="CW146" i="13"/>
  <c r="CP146" i="13"/>
  <c r="AV146" i="13"/>
  <c r="W146" i="13"/>
  <c r="CV145" i="13"/>
  <c r="BT145" i="13"/>
  <c r="AU145" i="13"/>
  <c r="V145" i="13"/>
  <c r="CR144" i="13"/>
  <c r="BS144" i="13"/>
  <c r="AT144" i="13"/>
  <c r="CX143" i="13"/>
  <c r="CQ143" i="13"/>
  <c r="BR143" i="13"/>
  <c r="X143" i="13"/>
  <c r="CW142" i="13"/>
  <c r="CP142" i="13"/>
  <c r="AV142" i="13"/>
  <c r="W142" i="13"/>
  <c r="CV141" i="13"/>
  <c r="BT141" i="13"/>
  <c r="AU141" i="13"/>
  <c r="V141" i="13"/>
  <c r="CR140" i="13"/>
  <c r="BS140" i="13"/>
  <c r="AT140" i="13"/>
  <c r="CX139" i="13"/>
  <c r="CQ139" i="13"/>
  <c r="BR139" i="13"/>
  <c r="X139" i="13"/>
  <c r="CW138" i="13"/>
  <c r="CP138" i="13"/>
  <c r="AV138" i="13"/>
  <c r="W138" i="13"/>
  <c r="CV137" i="13"/>
  <c r="BT137" i="13"/>
  <c r="AU137" i="13"/>
  <c r="V137" i="13"/>
  <c r="CR136" i="13"/>
  <c r="W200" i="13"/>
  <c r="BR179" i="13"/>
  <c r="V174" i="13"/>
  <c r="CR169" i="13"/>
  <c r="BS165" i="13"/>
  <c r="BS161" i="13"/>
  <c r="CV159" i="13"/>
  <c r="AV158" i="13"/>
  <c r="CX156" i="13"/>
  <c r="CP155" i="13"/>
  <c r="BT154" i="13"/>
  <c r="BS153" i="13"/>
  <c r="BR152" i="13"/>
  <c r="AV151" i="13"/>
  <c r="AU150" i="13"/>
  <c r="AT149" i="13"/>
  <c r="X148" i="13"/>
  <c r="W147" i="13"/>
  <c r="V146" i="13"/>
  <c r="CX144" i="13"/>
  <c r="CW143" i="13"/>
  <c r="CV142" i="13"/>
  <c r="AU142" i="13"/>
  <c r="CR141" i="13"/>
  <c r="AT141" i="13"/>
  <c r="CV140" i="13"/>
  <c r="BR140" i="13"/>
  <c r="W140" i="13"/>
  <c r="CR139" i="13"/>
  <c r="AV139" i="13"/>
  <c r="V139" i="13"/>
  <c r="CQ138" i="13"/>
  <c r="AU138" i="13"/>
  <c r="CX137" i="13"/>
  <c r="CP137" i="13"/>
  <c r="AT137" i="13"/>
  <c r="CW136" i="13"/>
  <c r="BT136" i="13"/>
  <c r="AU136" i="13"/>
  <c r="V136" i="13"/>
  <c r="CR135" i="13"/>
  <c r="BS135" i="13"/>
  <c r="AT135" i="13"/>
  <c r="CX134" i="13"/>
  <c r="CQ134" i="13"/>
  <c r="BR134" i="13"/>
  <c r="X134" i="13"/>
  <c r="CW133" i="13"/>
  <c r="CP133" i="13"/>
  <c r="AV133" i="13"/>
  <c r="W133" i="13"/>
  <c r="CV132" i="13"/>
  <c r="BT132" i="13"/>
  <c r="AU132" i="13"/>
  <c r="V132" i="13"/>
  <c r="CR131" i="13"/>
  <c r="BS131" i="13"/>
  <c r="AT131" i="13"/>
  <c r="CX130" i="13"/>
  <c r="CQ130" i="13"/>
  <c r="BR130" i="13"/>
  <c r="X130" i="13"/>
  <c r="CW129" i="13"/>
  <c r="CP129" i="13"/>
  <c r="AV129" i="13"/>
  <c r="W129" i="13"/>
  <c r="CV128" i="13"/>
  <c r="BT128" i="13"/>
  <c r="AU128" i="13"/>
  <c r="V128" i="13"/>
  <c r="CR127" i="13"/>
  <c r="BS127" i="13"/>
  <c r="AT127" i="13"/>
  <c r="CX126" i="13"/>
  <c r="CQ126" i="13"/>
  <c r="BR126" i="13"/>
  <c r="X126" i="13"/>
  <c r="CW125" i="13"/>
  <c r="CP125" i="13"/>
  <c r="AV125" i="13"/>
  <c r="W125" i="13"/>
  <c r="CV124" i="13"/>
  <c r="BT124" i="13"/>
  <c r="AU124" i="13"/>
  <c r="V124" i="13"/>
  <c r="CR123" i="13"/>
  <c r="BS123" i="13"/>
  <c r="AT123" i="13"/>
  <c r="CX122" i="13"/>
  <c r="CQ122" i="13"/>
  <c r="BR122" i="13"/>
  <c r="X122" i="13"/>
  <c r="CW121" i="13"/>
  <c r="CP121" i="13"/>
  <c r="AV121" i="13"/>
  <c r="W121" i="13"/>
  <c r="CV120" i="13"/>
  <c r="BT120" i="13"/>
  <c r="AU120" i="13"/>
  <c r="V120" i="13"/>
  <c r="CR119" i="13"/>
  <c r="BS119" i="13"/>
  <c r="AT119" i="13"/>
  <c r="CX118" i="13"/>
  <c r="CQ118" i="13"/>
  <c r="BR118" i="13"/>
  <c r="X118" i="13"/>
  <c r="CW117" i="13"/>
  <c r="CP117" i="13"/>
  <c r="AV117" i="13"/>
  <c r="W117" i="13"/>
  <c r="CV116" i="13"/>
  <c r="BT116" i="13"/>
  <c r="AU116" i="13"/>
  <c r="V116" i="13"/>
  <c r="CR115" i="13"/>
  <c r="BS115" i="13"/>
  <c r="AT115" i="13"/>
  <c r="CX114" i="13"/>
  <c r="CQ114" i="13"/>
  <c r="BR114" i="13"/>
  <c r="X114" i="13"/>
  <c r="CW113" i="13"/>
  <c r="CP113" i="13"/>
  <c r="AV113" i="13"/>
  <c r="W113" i="13"/>
  <c r="CV112" i="13"/>
  <c r="BT112" i="13"/>
  <c r="AU112" i="13"/>
  <c r="V112" i="13"/>
  <c r="CR111" i="13"/>
  <c r="BS111" i="13"/>
  <c r="AT111" i="13"/>
  <c r="CX110" i="13"/>
  <c r="CQ110" i="13"/>
  <c r="BR110" i="13"/>
  <c r="X110" i="13"/>
  <c r="CW109" i="13"/>
  <c r="CP109" i="13"/>
  <c r="AV109" i="13"/>
  <c r="W109" i="13"/>
  <c r="CV108" i="13"/>
  <c r="BT108" i="13"/>
  <c r="AU108" i="13"/>
  <c r="V108" i="13"/>
  <c r="CR107" i="13"/>
  <c r="BS107" i="13"/>
  <c r="AT107" i="13"/>
  <c r="CX106" i="13"/>
  <c r="CQ106" i="13"/>
  <c r="BR106" i="13"/>
  <c r="X106" i="13"/>
  <c r="CW105" i="13"/>
  <c r="CP105" i="13"/>
  <c r="AV105" i="13"/>
  <c r="W105" i="13"/>
  <c r="CV104" i="13"/>
  <c r="BT104" i="13"/>
  <c r="AU104" i="13"/>
  <c r="V104" i="13"/>
  <c r="CR103" i="13"/>
  <c r="BS103" i="13"/>
  <c r="AT103" i="13"/>
  <c r="BR194" i="13"/>
  <c r="AT177" i="13"/>
  <c r="CX172" i="13"/>
  <c r="CQ168" i="13"/>
  <c r="BR164" i="13"/>
  <c r="CX160" i="13"/>
  <c r="BR159" i="13"/>
  <c r="V158" i="13"/>
  <c r="CP156" i="13"/>
  <c r="AV155" i="13"/>
  <c r="AU154" i="13"/>
  <c r="AT153" i="13"/>
  <c r="X152" i="13"/>
  <c r="W151" i="13"/>
  <c r="V150" i="13"/>
  <c r="CX148" i="13"/>
  <c r="CW147" i="13"/>
  <c r="CV146" i="13"/>
  <c r="CR145" i="13"/>
  <c r="CQ144" i="13"/>
  <c r="CP143" i="13"/>
  <c r="CQ142" i="13"/>
  <c r="X142" i="13"/>
  <c r="CP141" i="13"/>
  <c r="W141" i="13"/>
  <c r="CQ140" i="13"/>
  <c r="AV140" i="13"/>
  <c r="V140" i="13"/>
  <c r="CP139" i="13"/>
  <c r="AU139" i="13"/>
  <c r="CX138" i="13"/>
  <c r="BT138" i="13"/>
  <c r="AT138" i="13"/>
  <c r="CW137" i="13"/>
  <c r="BS137" i="13"/>
  <c r="X137" i="13"/>
  <c r="CV136" i="13"/>
  <c r="BS136" i="13"/>
  <c r="AT136" i="13"/>
  <c r="CX135" i="13"/>
  <c r="CQ135" i="13"/>
  <c r="BR135" i="13"/>
  <c r="X135" i="13"/>
  <c r="CW134" i="13"/>
  <c r="CP134" i="13"/>
  <c r="AV134" i="13"/>
  <c r="W134" i="13"/>
  <c r="CV133" i="13"/>
  <c r="BT133" i="13"/>
  <c r="AU133" i="13"/>
  <c r="V133" i="13"/>
  <c r="CR132" i="13"/>
  <c r="BS132" i="13"/>
  <c r="AT132" i="13"/>
  <c r="CX131" i="13"/>
  <c r="CQ131" i="13"/>
  <c r="BR131" i="13"/>
  <c r="X131" i="13"/>
  <c r="CW130" i="13"/>
  <c r="CP130" i="13"/>
  <c r="AV130" i="13"/>
  <c r="W130" i="13"/>
  <c r="CV129" i="13"/>
  <c r="BT129" i="13"/>
  <c r="AU129" i="13"/>
  <c r="V129" i="13"/>
  <c r="CR128" i="13"/>
  <c r="BS128" i="13"/>
  <c r="AT128" i="13"/>
  <c r="CX127" i="13"/>
  <c r="CQ127" i="13"/>
  <c r="BR127" i="13"/>
  <c r="X127" i="13"/>
  <c r="CW126" i="13"/>
  <c r="CP126" i="13"/>
  <c r="AV126" i="13"/>
  <c r="W126" i="13"/>
  <c r="CV125" i="13"/>
  <c r="BT125" i="13"/>
  <c r="AU125" i="13"/>
  <c r="V125" i="13"/>
  <c r="CR124" i="13"/>
  <c r="BS124" i="13"/>
  <c r="AT124" i="13"/>
  <c r="CX123" i="13"/>
  <c r="CQ123" i="13"/>
  <c r="BR123" i="13"/>
  <c r="X123" i="13"/>
  <c r="CW122" i="13"/>
  <c r="CP122" i="13"/>
  <c r="AV122" i="13"/>
  <c r="W122" i="13"/>
  <c r="CV121" i="13"/>
  <c r="BT121" i="13"/>
  <c r="AU121" i="13"/>
  <c r="V121" i="13"/>
  <c r="CR120" i="13"/>
  <c r="BS120" i="13"/>
  <c r="AT120" i="13"/>
  <c r="CX119" i="13"/>
  <c r="CQ119" i="13"/>
  <c r="BR119" i="13"/>
  <c r="X119" i="13"/>
  <c r="CW118" i="13"/>
  <c r="CP118" i="13"/>
  <c r="AV118" i="13"/>
  <c r="W118" i="13"/>
  <c r="CV117" i="13"/>
  <c r="BT117" i="13"/>
  <c r="AU117" i="13"/>
  <c r="V117" i="13"/>
  <c r="CR116" i="13"/>
  <c r="BS116" i="13"/>
  <c r="AT116" i="13"/>
  <c r="CX115" i="13"/>
  <c r="CQ115" i="13"/>
  <c r="BR115" i="13"/>
  <c r="X115" i="13"/>
  <c r="CW114" i="13"/>
  <c r="CP114" i="13"/>
  <c r="AV114" i="13"/>
  <c r="W114" i="13"/>
  <c r="CV113" i="13"/>
  <c r="BT113" i="13"/>
  <c r="AU113" i="13"/>
  <c r="V113" i="13"/>
  <c r="CR112" i="13"/>
  <c r="BS112" i="13"/>
  <c r="AT112" i="13"/>
  <c r="CX111" i="13"/>
  <c r="CQ111" i="13"/>
  <c r="BR111" i="13"/>
  <c r="X111" i="13"/>
  <c r="CW110" i="13"/>
  <c r="CP110" i="13"/>
  <c r="AV110" i="13"/>
  <c r="W110" i="13"/>
  <c r="CV109" i="13"/>
  <c r="BT109" i="13"/>
  <c r="AU109" i="13"/>
  <c r="V109" i="13"/>
  <c r="CR108" i="13"/>
  <c r="BS108" i="13"/>
  <c r="AT108" i="13"/>
  <c r="CX107" i="13"/>
  <c r="CQ107" i="13"/>
  <c r="BR107" i="13"/>
  <c r="X107" i="13"/>
  <c r="CW106" i="13"/>
  <c r="CP106" i="13"/>
  <c r="AV106" i="13"/>
  <c r="W106" i="13"/>
  <c r="CV105" i="13"/>
  <c r="BT105" i="13"/>
  <c r="AU105" i="13"/>
  <c r="V105" i="13"/>
  <c r="CR104" i="13"/>
  <c r="CQ188" i="13"/>
  <c r="X176" i="13"/>
  <c r="CW171" i="13"/>
  <c r="CP167" i="13"/>
  <c r="AV163" i="13"/>
  <c r="BS160" i="13"/>
  <c r="W159" i="13"/>
  <c r="CQ157" i="13"/>
  <c r="AT156" i="13"/>
  <c r="W155" i="13"/>
  <c r="V154" i="13"/>
  <c r="CX152" i="13"/>
  <c r="CW151" i="13"/>
  <c r="CV150" i="13"/>
  <c r="CR149" i="13"/>
  <c r="CQ148" i="13"/>
  <c r="CP147" i="13"/>
  <c r="BT146" i="13"/>
  <c r="BS145" i="13"/>
  <c r="BR144" i="13"/>
  <c r="AV143" i="13"/>
  <c r="BT142" i="13"/>
  <c r="V142" i="13"/>
  <c r="BS141" i="13"/>
  <c r="CX140" i="13"/>
  <c r="CP140" i="13"/>
  <c r="AU140" i="13"/>
  <c r="CW139" i="13"/>
  <c r="BT139" i="13"/>
  <c r="AT139" i="13"/>
  <c r="CV138" i="13"/>
  <c r="BS138" i="13"/>
  <c r="X138" i="13"/>
  <c r="CR137" i="13"/>
  <c r="BR137" i="13"/>
  <c r="W137" i="13"/>
  <c r="CQ136" i="13"/>
  <c r="BR136" i="13"/>
  <c r="X136" i="13"/>
  <c r="CW135" i="13"/>
  <c r="CP135" i="13"/>
  <c r="AV135" i="13"/>
  <c r="W135" i="13"/>
  <c r="CV134" i="13"/>
  <c r="BT134" i="13"/>
  <c r="AU134" i="13"/>
  <c r="V134" i="13"/>
  <c r="CR133" i="13"/>
  <c r="BS133" i="13"/>
  <c r="AT133" i="13"/>
  <c r="CX132" i="13"/>
  <c r="CQ132" i="13"/>
  <c r="BR132" i="13"/>
  <c r="X132" i="13"/>
  <c r="CW131" i="13"/>
  <c r="CP131" i="13"/>
  <c r="AV131" i="13"/>
  <c r="W131" i="13"/>
  <c r="CV130" i="13"/>
  <c r="BT130" i="13"/>
  <c r="AU130" i="13"/>
  <c r="V130" i="13"/>
  <c r="CR129" i="13"/>
  <c r="BS129" i="13"/>
  <c r="AT129" i="13"/>
  <c r="CX128" i="13"/>
  <c r="CQ128" i="13"/>
  <c r="BR128" i="13"/>
  <c r="X128" i="13"/>
  <c r="CW127" i="13"/>
  <c r="CP127" i="13"/>
  <c r="AV127" i="13"/>
  <c r="W127" i="13"/>
  <c r="CV126" i="13"/>
  <c r="BT126" i="13"/>
  <c r="AU126" i="13"/>
  <c r="V126" i="13"/>
  <c r="CR125" i="13"/>
  <c r="BS125" i="13"/>
  <c r="AT125" i="13"/>
  <c r="CX124" i="13"/>
  <c r="CQ124" i="13"/>
  <c r="BR124" i="13"/>
  <c r="X124" i="13"/>
  <c r="CW123" i="13"/>
  <c r="CP123" i="13"/>
  <c r="AV123" i="13"/>
  <c r="W123" i="13"/>
  <c r="CV122" i="13"/>
  <c r="BT122" i="13"/>
  <c r="AU122" i="13"/>
  <c r="V122" i="13"/>
  <c r="CR121" i="13"/>
  <c r="BS121" i="13"/>
  <c r="AT121" i="13"/>
  <c r="CX120" i="13"/>
  <c r="CQ120" i="13"/>
  <c r="BR120" i="13"/>
  <c r="X120" i="13"/>
  <c r="CW119" i="13"/>
  <c r="CP119" i="13"/>
  <c r="AV119" i="13"/>
  <c r="W119" i="13"/>
  <c r="CV118" i="13"/>
  <c r="BT118" i="13"/>
  <c r="AU118" i="13"/>
  <c r="V118" i="13"/>
  <c r="CR117" i="13"/>
  <c r="BS117" i="13"/>
  <c r="AT117" i="13"/>
  <c r="CX116" i="13"/>
  <c r="CQ116" i="13"/>
  <c r="BR116" i="13"/>
  <c r="X116" i="13"/>
  <c r="CW115" i="13"/>
  <c r="CP115" i="13"/>
  <c r="AV115" i="13"/>
  <c r="W115" i="13"/>
  <c r="CV114" i="13"/>
  <c r="BT114" i="13"/>
  <c r="AU114" i="13"/>
  <c r="V114" i="13"/>
  <c r="CR113" i="13"/>
  <c r="BS113" i="13"/>
  <c r="AT113" i="13"/>
  <c r="CX112" i="13"/>
  <c r="CQ112" i="13"/>
  <c r="BR112" i="13"/>
  <c r="X112" i="13"/>
  <c r="CW111" i="13"/>
  <c r="CP111" i="13"/>
  <c r="AV111" i="13"/>
  <c r="W111" i="13"/>
  <c r="CV110" i="13"/>
  <c r="BT110" i="13"/>
  <c r="AU110" i="13"/>
  <c r="V110" i="13"/>
  <c r="CR109" i="13"/>
  <c r="BS109" i="13"/>
  <c r="AT109" i="13"/>
  <c r="CX108" i="13"/>
  <c r="CQ108" i="13"/>
  <c r="BR108" i="13"/>
  <c r="X108" i="13"/>
  <c r="CW107" i="13"/>
  <c r="CP107" i="13"/>
  <c r="AV107" i="13"/>
  <c r="W107" i="13"/>
  <c r="CV106" i="13"/>
  <c r="BT106" i="13"/>
  <c r="AU106" i="13"/>
  <c r="V106" i="13"/>
  <c r="CR105" i="13"/>
  <c r="BS105" i="13"/>
  <c r="AT105" i="13"/>
  <c r="CX104" i="13"/>
  <c r="CQ104" i="13"/>
  <c r="BR104" i="13"/>
  <c r="X104" i="13"/>
  <c r="CW103" i="13"/>
  <c r="CP103" i="13"/>
  <c r="AV103" i="13"/>
  <c r="W103" i="13"/>
  <c r="CV102" i="13"/>
  <c r="BT102" i="13"/>
  <c r="AU102" i="13"/>
  <c r="V102" i="13"/>
  <c r="CR101" i="13"/>
  <c r="BS101" i="13"/>
  <c r="AT101" i="13"/>
  <c r="CQ183" i="13"/>
  <c r="AU162" i="13"/>
  <c r="CW155" i="13"/>
  <c r="CP151" i="13"/>
  <c r="AV147" i="13"/>
  <c r="W143" i="13"/>
  <c r="CW140" i="13"/>
  <c r="BS139" i="13"/>
  <c r="V138" i="13"/>
  <c r="CP136" i="13"/>
  <c r="BT135" i="13"/>
  <c r="BS134" i="13"/>
  <c r="BR133" i="13"/>
  <c r="AV132" i="13"/>
  <c r="AU131" i="13"/>
  <c r="AT130" i="13"/>
  <c r="X129" i="13"/>
  <c r="W128" i="13"/>
  <c r="V127" i="13"/>
  <c r="CX125" i="13"/>
  <c r="CW124" i="13"/>
  <c r="CV123" i="13"/>
  <c r="CR122" i="13"/>
  <c r="CQ121" i="13"/>
  <c r="CP120" i="13"/>
  <c r="BT119" i="13"/>
  <c r="BS118" i="13"/>
  <c r="BR117" i="13"/>
  <c r="AV116" i="13"/>
  <c r="AU115" i="13"/>
  <c r="AT114" i="13"/>
  <c r="X113" i="13"/>
  <c r="W112" i="13"/>
  <c r="V111" i="13"/>
  <c r="CX109" i="13"/>
  <c r="CW108" i="13"/>
  <c r="CV107" i="13"/>
  <c r="CR106" i="13"/>
  <c r="CQ105" i="13"/>
  <c r="CP104" i="13"/>
  <c r="W104" i="13"/>
  <c r="BT103" i="13"/>
  <c r="V103" i="13"/>
  <c r="CQ102" i="13"/>
  <c r="AV102" i="13"/>
  <c r="CX101" i="13"/>
  <c r="CP101" i="13"/>
  <c r="AU101" i="13"/>
  <c r="CX100" i="13"/>
  <c r="CQ100" i="13"/>
  <c r="BR100" i="13"/>
  <c r="X100" i="13"/>
  <c r="CW99" i="13"/>
  <c r="CP99" i="13"/>
  <c r="AV99" i="13"/>
  <c r="W99" i="13"/>
  <c r="CV98" i="13"/>
  <c r="BT98" i="13"/>
  <c r="AU98" i="13"/>
  <c r="V98" i="13"/>
  <c r="CR97" i="13"/>
  <c r="BS97" i="13"/>
  <c r="AT97" i="13"/>
  <c r="CX96" i="13"/>
  <c r="CQ96" i="13"/>
  <c r="BR96" i="13"/>
  <c r="X96" i="13"/>
  <c r="CW95" i="13"/>
  <c r="CP95" i="13"/>
  <c r="AV95" i="13"/>
  <c r="W95" i="13"/>
  <c r="CV94" i="13"/>
  <c r="BT94" i="13"/>
  <c r="AU94" i="13"/>
  <c r="V94" i="13"/>
  <c r="CR93" i="13"/>
  <c r="BS93" i="13"/>
  <c r="AT93" i="13"/>
  <c r="CX92" i="13"/>
  <c r="CQ92" i="13"/>
  <c r="BR92" i="13"/>
  <c r="X92" i="13"/>
  <c r="CW91" i="13"/>
  <c r="CP91" i="13"/>
  <c r="AV91" i="13"/>
  <c r="W91" i="13"/>
  <c r="CV90" i="13"/>
  <c r="BT90" i="13"/>
  <c r="AU90" i="13"/>
  <c r="V90" i="13"/>
  <c r="CR89" i="13"/>
  <c r="BS89" i="13"/>
  <c r="AT89" i="13"/>
  <c r="CX88" i="13"/>
  <c r="CQ88" i="13"/>
  <c r="BR88" i="13"/>
  <c r="X88" i="13"/>
  <c r="CW87" i="13"/>
  <c r="CP87" i="13"/>
  <c r="AV87" i="13"/>
  <c r="W87" i="13"/>
  <c r="CV86" i="13"/>
  <c r="BT86" i="13"/>
  <c r="AU86" i="13"/>
  <c r="V86" i="13"/>
  <c r="CR85" i="13"/>
  <c r="BS85" i="13"/>
  <c r="AT85" i="13"/>
  <c r="CX84" i="13"/>
  <c r="CQ84" i="13"/>
  <c r="BR84" i="13"/>
  <c r="X84" i="13"/>
  <c r="CW83" i="13"/>
  <c r="CP83" i="13"/>
  <c r="AV83" i="13"/>
  <c r="W83" i="13"/>
  <c r="CV82" i="13"/>
  <c r="BT82" i="13"/>
  <c r="AU82" i="13"/>
  <c r="V82" i="13"/>
  <c r="CR81" i="13"/>
  <c r="BS81" i="13"/>
  <c r="AT81" i="13"/>
  <c r="CX80" i="13"/>
  <c r="CQ80" i="13"/>
  <c r="BR80" i="13"/>
  <c r="X80" i="13"/>
  <c r="CW79" i="13"/>
  <c r="CP79" i="13"/>
  <c r="AV79" i="13"/>
  <c r="W79" i="13"/>
  <c r="CV78" i="13"/>
  <c r="BT78" i="13"/>
  <c r="AU78" i="13"/>
  <c r="V78" i="13"/>
  <c r="CR77" i="13"/>
  <c r="BS77" i="13"/>
  <c r="AT77" i="13"/>
  <c r="CX76" i="13"/>
  <c r="CQ76" i="13"/>
  <c r="BR76" i="13"/>
  <c r="X76" i="13"/>
  <c r="CW75" i="13"/>
  <c r="CP75" i="13"/>
  <c r="AV75" i="13"/>
  <c r="W75" i="13"/>
  <c r="CV74" i="13"/>
  <c r="BT74" i="13"/>
  <c r="AU74" i="13"/>
  <c r="V74" i="13"/>
  <c r="CR73" i="13"/>
  <c r="BS73" i="13"/>
  <c r="AT73" i="13"/>
  <c r="CX72" i="13"/>
  <c r="CQ72" i="13"/>
  <c r="BR72" i="13"/>
  <c r="X72" i="13"/>
  <c r="CW71" i="13"/>
  <c r="CP71" i="13"/>
  <c r="AV71" i="13"/>
  <c r="W71" i="13"/>
  <c r="CV70" i="13"/>
  <c r="BT70" i="13"/>
  <c r="AU70" i="13"/>
  <c r="V70" i="13"/>
  <c r="CR69" i="13"/>
  <c r="BS69" i="13"/>
  <c r="AT69" i="13"/>
  <c r="CX68" i="13"/>
  <c r="CQ68" i="13"/>
  <c r="W175" i="13"/>
  <c r="X160" i="13"/>
  <c r="CV154" i="13"/>
  <c r="BT150" i="13"/>
  <c r="AU146" i="13"/>
  <c r="BR142" i="13"/>
  <c r="BT140" i="13"/>
  <c r="W139" i="13"/>
  <c r="CQ137" i="13"/>
  <c r="AV136" i="13"/>
  <c r="AU135" i="13"/>
  <c r="AT134" i="13"/>
  <c r="X133" i="13"/>
  <c r="W132" i="13"/>
  <c r="V131" i="13"/>
  <c r="CX129" i="13"/>
  <c r="CW128" i="13"/>
  <c r="CV127" i="13"/>
  <c r="CR126" i="13"/>
  <c r="CQ125" i="13"/>
  <c r="CP124" i="13"/>
  <c r="BT123" i="13"/>
  <c r="BS122" i="13"/>
  <c r="BR121" i="13"/>
  <c r="AV120" i="13"/>
  <c r="AU119" i="13"/>
  <c r="AT118" i="13"/>
  <c r="X117" i="13"/>
  <c r="W116" i="13"/>
  <c r="V115" i="13"/>
  <c r="CX113" i="13"/>
  <c r="CW112" i="13"/>
  <c r="CV111" i="13"/>
  <c r="CR110" i="13"/>
  <c r="CQ109" i="13"/>
  <c r="CP108" i="13"/>
  <c r="BT107" i="13"/>
  <c r="BS106" i="13"/>
  <c r="BR105" i="13"/>
  <c r="BS104" i="13"/>
  <c r="CX103" i="13"/>
  <c r="BR103" i="13"/>
  <c r="CX102" i="13"/>
  <c r="CP102" i="13"/>
  <c r="AT102" i="13"/>
  <c r="CW101" i="13"/>
  <c r="BT101" i="13"/>
  <c r="X101" i="13"/>
  <c r="CW100" i="13"/>
  <c r="CP100" i="13"/>
  <c r="AV100" i="13"/>
  <c r="W100" i="13"/>
  <c r="CV99" i="13"/>
  <c r="BT99" i="13"/>
  <c r="AU99" i="13"/>
  <c r="V99" i="13"/>
  <c r="CR98" i="13"/>
  <c r="BS98" i="13"/>
  <c r="AT98" i="13"/>
  <c r="CX97" i="13"/>
  <c r="CQ97" i="13"/>
  <c r="BR97" i="13"/>
  <c r="X97" i="13"/>
  <c r="CW96" i="13"/>
  <c r="CP96" i="13"/>
  <c r="AV96" i="13"/>
  <c r="W96" i="13"/>
  <c r="CV95" i="13"/>
  <c r="BT95" i="13"/>
  <c r="AU95" i="13"/>
  <c r="V95" i="13"/>
  <c r="CR94" i="13"/>
  <c r="BS94" i="13"/>
  <c r="AT94" i="13"/>
  <c r="CX93" i="13"/>
  <c r="CQ93" i="13"/>
  <c r="BR93" i="13"/>
  <c r="X93" i="13"/>
  <c r="CW92" i="13"/>
  <c r="CP92" i="13"/>
  <c r="AV92" i="13"/>
  <c r="W92" i="13"/>
  <c r="CV91" i="13"/>
  <c r="BT91" i="13"/>
  <c r="AU91" i="13"/>
  <c r="V91" i="13"/>
  <c r="CR90" i="13"/>
  <c r="BS90" i="13"/>
  <c r="AT90" i="13"/>
  <c r="CX89" i="13"/>
  <c r="CQ89" i="13"/>
  <c r="BR89" i="13"/>
  <c r="X89" i="13"/>
  <c r="CW88" i="13"/>
  <c r="CP88" i="13"/>
  <c r="AV88" i="13"/>
  <c r="W88" i="13"/>
  <c r="CV87" i="13"/>
  <c r="BT87" i="13"/>
  <c r="AU87" i="13"/>
  <c r="V87" i="13"/>
  <c r="CR86" i="13"/>
  <c r="BS86" i="13"/>
  <c r="AT86" i="13"/>
  <c r="CX85" i="13"/>
  <c r="CQ85" i="13"/>
  <c r="BR85" i="13"/>
  <c r="X85" i="13"/>
  <c r="CW84" i="13"/>
  <c r="CP84" i="13"/>
  <c r="AV84" i="13"/>
  <c r="W84" i="13"/>
  <c r="CV83" i="13"/>
  <c r="BT83" i="13"/>
  <c r="AU83" i="13"/>
  <c r="V83" i="13"/>
  <c r="CR82" i="13"/>
  <c r="BS82" i="13"/>
  <c r="AT82" i="13"/>
  <c r="CX81" i="13"/>
  <c r="CQ81" i="13"/>
  <c r="BR81" i="13"/>
  <c r="X81" i="13"/>
  <c r="CW80" i="13"/>
  <c r="CP80" i="13"/>
  <c r="AV80" i="13"/>
  <c r="W80" i="13"/>
  <c r="CV79" i="13"/>
  <c r="BT79" i="13"/>
  <c r="AU79" i="13"/>
  <c r="V79" i="13"/>
  <c r="CR78" i="13"/>
  <c r="BS78" i="13"/>
  <c r="AT78" i="13"/>
  <c r="CX77" i="13"/>
  <c r="CQ77" i="13"/>
  <c r="BR77" i="13"/>
  <c r="X77" i="13"/>
  <c r="CW76" i="13"/>
  <c r="CP76" i="13"/>
  <c r="AV76" i="13"/>
  <c r="W76" i="13"/>
  <c r="CV75" i="13"/>
  <c r="BT75" i="13"/>
  <c r="AU75" i="13"/>
  <c r="V75" i="13"/>
  <c r="CR74" i="13"/>
  <c r="BS74" i="13"/>
  <c r="AT74" i="13"/>
  <c r="CX73" i="13"/>
  <c r="CQ73" i="13"/>
  <c r="BR73" i="13"/>
  <c r="X73" i="13"/>
  <c r="CW72" i="13"/>
  <c r="CP72" i="13"/>
  <c r="AV72" i="13"/>
  <c r="W72" i="13"/>
  <c r="CV71" i="13"/>
  <c r="BT71" i="13"/>
  <c r="AU71" i="13"/>
  <c r="V71" i="13"/>
  <c r="CV170" i="13"/>
  <c r="CR158" i="13"/>
  <c r="CR153" i="13"/>
  <c r="BS149" i="13"/>
  <c r="AT145" i="13"/>
  <c r="CW141" i="13"/>
  <c r="X140" i="13"/>
  <c r="CR138" i="13"/>
  <c r="AV137" i="13"/>
  <c r="W136" i="13"/>
  <c r="V135" i="13"/>
  <c r="CX133" i="13"/>
  <c r="CW132" i="13"/>
  <c r="CV131" i="13"/>
  <c r="CR130" i="13"/>
  <c r="CQ129" i="13"/>
  <c r="CP128" i="13"/>
  <c r="BT127" i="13"/>
  <c r="BS126" i="13"/>
  <c r="BR125" i="13"/>
  <c r="AV124" i="13"/>
  <c r="AU123" i="13"/>
  <c r="AT122" i="13"/>
  <c r="X121" i="13"/>
  <c r="W120" i="13"/>
  <c r="V119" i="13"/>
  <c r="CX117" i="13"/>
  <c r="CW116" i="13"/>
  <c r="CV115" i="13"/>
  <c r="CR114" i="13"/>
  <c r="CQ113" i="13"/>
  <c r="CP112" i="13"/>
  <c r="BT111" i="13"/>
  <c r="BS110" i="13"/>
  <c r="BR109" i="13"/>
  <c r="AV108" i="13"/>
  <c r="AU107" i="13"/>
  <c r="AT106" i="13"/>
  <c r="X105" i="13"/>
  <c r="AV104" i="13"/>
  <c r="CV103" i="13"/>
  <c r="AU103" i="13"/>
  <c r="CW102" i="13"/>
  <c r="BS102" i="13"/>
  <c r="X102" i="13"/>
  <c r="CV101" i="13"/>
  <c r="BR101" i="13"/>
  <c r="W101" i="13"/>
  <c r="CV100" i="13"/>
  <c r="BT100" i="13"/>
  <c r="AU100" i="13"/>
  <c r="V100" i="13"/>
  <c r="CR99" i="13"/>
  <c r="BS99" i="13"/>
  <c r="AT99" i="13"/>
  <c r="CX98" i="13"/>
  <c r="CQ98" i="13"/>
  <c r="BR98" i="13"/>
  <c r="X98" i="13"/>
  <c r="CW97" i="13"/>
  <c r="CP97" i="13"/>
  <c r="AV97" i="13"/>
  <c r="W97" i="13"/>
  <c r="CV96" i="13"/>
  <c r="BT96" i="13"/>
  <c r="AU96" i="13"/>
  <c r="V96" i="13"/>
  <c r="CR95" i="13"/>
  <c r="BS95" i="13"/>
  <c r="AT95" i="13"/>
  <c r="CX94" i="13"/>
  <c r="CQ94" i="13"/>
  <c r="BR94" i="13"/>
  <c r="X94" i="13"/>
  <c r="CW93" i="13"/>
  <c r="CP93" i="13"/>
  <c r="AV93" i="13"/>
  <c r="W93" i="13"/>
  <c r="CV92" i="13"/>
  <c r="BT92" i="13"/>
  <c r="AU92" i="13"/>
  <c r="V92" i="13"/>
  <c r="CR91" i="13"/>
  <c r="BS91" i="13"/>
  <c r="AT91" i="13"/>
  <c r="CX90" i="13"/>
  <c r="CQ90" i="13"/>
  <c r="BR90" i="13"/>
  <c r="X90" i="13"/>
  <c r="CW89" i="13"/>
  <c r="CP89" i="13"/>
  <c r="AV89" i="13"/>
  <c r="W89" i="13"/>
  <c r="CV88" i="13"/>
  <c r="BT88" i="13"/>
  <c r="AU88" i="13"/>
  <c r="V88" i="13"/>
  <c r="CR87" i="13"/>
  <c r="BS87" i="13"/>
  <c r="AT87" i="13"/>
  <c r="CX86" i="13"/>
  <c r="CQ86" i="13"/>
  <c r="BR86" i="13"/>
  <c r="X86" i="13"/>
  <c r="CW85" i="13"/>
  <c r="CP85" i="13"/>
  <c r="AV85" i="13"/>
  <c r="W85" i="13"/>
  <c r="CV84" i="13"/>
  <c r="BT84" i="13"/>
  <c r="AU84" i="13"/>
  <c r="V84" i="13"/>
  <c r="CR83" i="13"/>
  <c r="BS83" i="13"/>
  <c r="AT83" i="13"/>
  <c r="CX82" i="13"/>
  <c r="CQ82" i="13"/>
  <c r="BR82" i="13"/>
  <c r="X82" i="13"/>
  <c r="CW81" i="13"/>
  <c r="CP81" i="13"/>
  <c r="AV81" i="13"/>
  <c r="W81" i="13"/>
  <c r="CV80" i="13"/>
  <c r="BT80" i="13"/>
  <c r="AU80" i="13"/>
  <c r="V80" i="13"/>
  <c r="CR79" i="13"/>
  <c r="BS79" i="13"/>
  <c r="AT79" i="13"/>
  <c r="CX78" i="13"/>
  <c r="CQ78" i="13"/>
  <c r="BR78" i="13"/>
  <c r="X78" i="13"/>
  <c r="CW77" i="13"/>
  <c r="CP77" i="13"/>
  <c r="AV77" i="13"/>
  <c r="W77" i="13"/>
  <c r="CV76" i="13"/>
  <c r="BT76" i="13"/>
  <c r="AU76" i="13"/>
  <c r="V76" i="13"/>
  <c r="CR75" i="13"/>
  <c r="BS75" i="13"/>
  <c r="AT75" i="13"/>
  <c r="CX74" i="13"/>
  <c r="CQ74" i="13"/>
  <c r="BR74" i="13"/>
  <c r="X74" i="13"/>
  <c r="CW73" i="13"/>
  <c r="CP73" i="13"/>
  <c r="AV73" i="13"/>
  <c r="W73" i="13"/>
  <c r="CV72" i="13"/>
  <c r="BT72" i="13"/>
  <c r="AU72" i="13"/>
  <c r="V72" i="13"/>
  <c r="CR71" i="13"/>
  <c r="BS71" i="13"/>
  <c r="AT71" i="13"/>
  <c r="CX70" i="13"/>
  <c r="CQ70" i="13"/>
  <c r="BR70" i="13"/>
  <c r="X70" i="13"/>
  <c r="CW69" i="13"/>
  <c r="CP69" i="13"/>
  <c r="AV69" i="13"/>
  <c r="W69" i="13"/>
  <c r="CV68" i="13"/>
  <c r="BT68" i="13"/>
  <c r="AU68" i="13"/>
  <c r="V68" i="13"/>
  <c r="CR67" i="13"/>
  <c r="BS67" i="13"/>
  <c r="AT67" i="13"/>
  <c r="CX66" i="13"/>
  <c r="CQ66" i="13"/>
  <c r="BR66" i="13"/>
  <c r="X66" i="13"/>
  <c r="BT166" i="13"/>
  <c r="X144" i="13"/>
  <c r="CX136" i="13"/>
  <c r="CP132" i="13"/>
  <c r="AV128" i="13"/>
  <c r="W124" i="13"/>
  <c r="CV119" i="13"/>
  <c r="BT115" i="13"/>
  <c r="AU111" i="13"/>
  <c r="V107" i="13"/>
  <c r="CQ103" i="13"/>
  <c r="W102" i="13"/>
  <c r="CR100" i="13"/>
  <c r="CQ99" i="13"/>
  <c r="CP98" i="13"/>
  <c r="BT97" i="13"/>
  <c r="BS96" i="13"/>
  <c r="BR95" i="13"/>
  <c r="AV94" i="13"/>
  <c r="AU93" i="13"/>
  <c r="AT92" i="13"/>
  <c r="X91" i="13"/>
  <c r="W90" i="13"/>
  <c r="V89" i="13"/>
  <c r="CX87" i="13"/>
  <c r="CW86" i="13"/>
  <c r="CV85" i="13"/>
  <c r="CR84" i="13"/>
  <c r="CQ83" i="13"/>
  <c r="CP82" i="13"/>
  <c r="BT81" i="13"/>
  <c r="BS80" i="13"/>
  <c r="BR79" i="13"/>
  <c r="AV78" i="13"/>
  <c r="AU77" i="13"/>
  <c r="AT76" i="13"/>
  <c r="X75" i="13"/>
  <c r="W74" i="13"/>
  <c r="V73" i="13"/>
  <c r="CX71" i="13"/>
  <c r="CW70" i="13"/>
  <c r="AV70" i="13"/>
  <c r="CV69" i="13"/>
  <c r="AU69" i="13"/>
  <c r="CR68" i="13"/>
  <c r="AV68" i="13"/>
  <c r="CX67" i="13"/>
  <c r="CP67" i="13"/>
  <c r="AU67" i="13"/>
  <c r="CW66" i="13"/>
  <c r="BT66" i="13"/>
  <c r="AT66" i="13"/>
  <c r="CW65" i="13"/>
  <c r="CP65" i="13"/>
  <c r="AV65" i="13"/>
  <c r="W65" i="13"/>
  <c r="CV64" i="13"/>
  <c r="BT64" i="13"/>
  <c r="AU64" i="13"/>
  <c r="V64" i="13"/>
  <c r="CR63" i="13"/>
  <c r="BS63" i="13"/>
  <c r="AT63" i="13"/>
  <c r="CX62" i="13"/>
  <c r="CQ62" i="13"/>
  <c r="BR62" i="13"/>
  <c r="X62" i="13"/>
  <c r="CW61" i="13"/>
  <c r="CP61" i="13"/>
  <c r="AV61" i="13"/>
  <c r="W61" i="13"/>
  <c r="CV60" i="13"/>
  <c r="BT60" i="13"/>
  <c r="AU60" i="13"/>
  <c r="V60" i="13"/>
  <c r="CR59" i="13"/>
  <c r="BS59" i="13"/>
  <c r="AT59" i="13"/>
  <c r="CX58" i="13"/>
  <c r="CQ58" i="13"/>
  <c r="BR58" i="13"/>
  <c r="X58" i="13"/>
  <c r="CW57" i="13"/>
  <c r="CP57" i="13"/>
  <c r="AV57" i="13"/>
  <c r="W57" i="13"/>
  <c r="CV56" i="13"/>
  <c r="BT56" i="13"/>
  <c r="AU56" i="13"/>
  <c r="V56" i="13"/>
  <c r="CR55" i="13"/>
  <c r="BS55" i="13"/>
  <c r="AT55" i="13"/>
  <c r="CX54" i="13"/>
  <c r="CQ54" i="13"/>
  <c r="BR54" i="13"/>
  <c r="X54" i="13"/>
  <c r="CW53" i="13"/>
  <c r="CP53" i="13"/>
  <c r="AV53" i="13"/>
  <c r="W53" i="13"/>
  <c r="CV52" i="13"/>
  <c r="BT52" i="13"/>
  <c r="AU52" i="13"/>
  <c r="V52" i="13"/>
  <c r="CR51" i="13"/>
  <c r="BS51" i="13"/>
  <c r="AT51" i="13"/>
  <c r="CX50" i="13"/>
  <c r="CQ50" i="13"/>
  <c r="BR50" i="13"/>
  <c r="X50" i="13"/>
  <c r="CW49" i="13"/>
  <c r="CP49" i="13"/>
  <c r="AV49" i="13"/>
  <c r="W49" i="13"/>
  <c r="CV48" i="13"/>
  <c r="BT48" i="13"/>
  <c r="AU48" i="13"/>
  <c r="V48" i="13"/>
  <c r="CR47" i="13"/>
  <c r="BS47" i="13"/>
  <c r="AT47" i="13"/>
  <c r="CX46" i="13"/>
  <c r="CQ46" i="13"/>
  <c r="BR46" i="13"/>
  <c r="X46" i="13"/>
  <c r="CW45" i="13"/>
  <c r="CP45" i="13"/>
  <c r="AV45" i="13"/>
  <c r="W45" i="13"/>
  <c r="CV44" i="13"/>
  <c r="BT44" i="13"/>
  <c r="AU44" i="13"/>
  <c r="V44" i="13"/>
  <c r="CR43" i="13"/>
  <c r="BS43" i="13"/>
  <c r="AT43" i="13"/>
  <c r="CX42" i="13"/>
  <c r="CQ42" i="13"/>
  <c r="AU157" i="13"/>
  <c r="AV141" i="13"/>
  <c r="CV135" i="13"/>
  <c r="BT131" i="13"/>
  <c r="AU127" i="13"/>
  <c r="V123" i="13"/>
  <c r="CR118" i="13"/>
  <c r="BS114" i="13"/>
  <c r="AT110" i="13"/>
  <c r="CX105" i="13"/>
  <c r="X103" i="13"/>
  <c r="CQ101" i="13"/>
  <c r="BS100" i="13"/>
  <c r="BR99" i="13"/>
  <c r="AV98" i="13"/>
  <c r="AU97" i="13"/>
  <c r="AT96" i="13"/>
  <c r="X95" i="13"/>
  <c r="W94" i="13"/>
  <c r="V93" i="13"/>
  <c r="CX91" i="13"/>
  <c r="CW90" i="13"/>
  <c r="CV89" i="13"/>
  <c r="CR88" i="13"/>
  <c r="CQ87" i="13"/>
  <c r="CP86" i="13"/>
  <c r="BT85" i="13"/>
  <c r="BS84" i="13"/>
  <c r="BR83" i="13"/>
  <c r="AV82" i="13"/>
  <c r="AU81" i="13"/>
  <c r="AT80" i="13"/>
  <c r="X79" i="13"/>
  <c r="W78" i="13"/>
  <c r="V77" i="13"/>
  <c r="CX75" i="13"/>
  <c r="CW74" i="13"/>
  <c r="CV73" i="13"/>
  <c r="CR72" i="13"/>
  <c r="CQ71" i="13"/>
  <c r="CR70" i="13"/>
  <c r="AT70" i="13"/>
  <c r="CQ69" i="13"/>
  <c r="X69" i="13"/>
  <c r="CP68" i="13"/>
  <c r="AT68" i="13"/>
  <c r="CW67" i="13"/>
  <c r="BT67" i="13"/>
  <c r="X67" i="13"/>
  <c r="CV66" i="13"/>
  <c r="BS66" i="13"/>
  <c r="W66" i="13"/>
  <c r="CV65" i="13"/>
  <c r="BT65" i="13"/>
  <c r="AU65" i="13"/>
  <c r="V65" i="13"/>
  <c r="CR64" i="13"/>
  <c r="BS64" i="13"/>
  <c r="AT64" i="13"/>
  <c r="CX63" i="13"/>
  <c r="CQ63" i="13"/>
  <c r="BR63" i="13"/>
  <c r="X63" i="13"/>
  <c r="CW62" i="13"/>
  <c r="CP62" i="13"/>
  <c r="AV62" i="13"/>
  <c r="W62" i="13"/>
  <c r="CV61" i="13"/>
  <c r="BT61" i="13"/>
  <c r="AU61" i="13"/>
  <c r="V61" i="13"/>
  <c r="CR60" i="13"/>
  <c r="BS60" i="13"/>
  <c r="AT60" i="13"/>
  <c r="CX59" i="13"/>
  <c r="CQ59" i="13"/>
  <c r="BR59" i="13"/>
  <c r="X59" i="13"/>
  <c r="CW58" i="13"/>
  <c r="CP58" i="13"/>
  <c r="AV58" i="13"/>
  <c r="W58" i="13"/>
  <c r="CV57" i="13"/>
  <c r="BT57" i="13"/>
  <c r="AU57" i="13"/>
  <c r="V57" i="13"/>
  <c r="CR56" i="13"/>
  <c r="BS56" i="13"/>
  <c r="AT56" i="13"/>
  <c r="CX55" i="13"/>
  <c r="CQ55" i="13"/>
  <c r="BR55" i="13"/>
  <c r="X55" i="13"/>
  <c r="CW54" i="13"/>
  <c r="CP54" i="13"/>
  <c r="AV54" i="13"/>
  <c r="W54" i="13"/>
  <c r="CV53" i="13"/>
  <c r="BT53" i="13"/>
  <c r="AU53" i="13"/>
  <c r="V53" i="13"/>
  <c r="CR52" i="13"/>
  <c r="BS52" i="13"/>
  <c r="AT52" i="13"/>
  <c r="CX51" i="13"/>
  <c r="CQ51" i="13"/>
  <c r="BR51" i="13"/>
  <c r="X51" i="13"/>
  <c r="CW50" i="13"/>
  <c r="CP50" i="13"/>
  <c r="AV50" i="13"/>
  <c r="W50" i="13"/>
  <c r="CV49" i="13"/>
  <c r="BT49" i="13"/>
  <c r="AU49" i="13"/>
  <c r="V49" i="13"/>
  <c r="CR48" i="13"/>
  <c r="BS48" i="13"/>
  <c r="AT48" i="13"/>
  <c r="CX47" i="13"/>
  <c r="CQ47" i="13"/>
  <c r="BR47" i="13"/>
  <c r="X47" i="13"/>
  <c r="CW46" i="13"/>
  <c r="CP46" i="13"/>
  <c r="AV46" i="13"/>
  <c r="W46" i="13"/>
  <c r="CQ152" i="13"/>
  <c r="CV139" i="13"/>
  <c r="CR134" i="13"/>
  <c r="BS130" i="13"/>
  <c r="AT126" i="13"/>
  <c r="CX121" i="13"/>
  <c r="CQ117" i="13"/>
  <c r="BR113" i="13"/>
  <c r="X109" i="13"/>
  <c r="CW104" i="13"/>
  <c r="CR102" i="13"/>
  <c r="AV101" i="13"/>
  <c r="AT100" i="13"/>
  <c r="X99" i="13"/>
  <c r="W98" i="13"/>
  <c r="V97" i="13"/>
  <c r="CX95" i="13"/>
  <c r="CW94" i="13"/>
  <c r="CV93" i="13"/>
  <c r="CR92" i="13"/>
  <c r="CQ91" i="13"/>
  <c r="CP90" i="13"/>
  <c r="BT89" i="13"/>
  <c r="BS88" i="13"/>
  <c r="BR87" i="13"/>
  <c r="AV86" i="13"/>
  <c r="AU85" i="13"/>
  <c r="AT84" i="13"/>
  <c r="X83" i="13"/>
  <c r="W82" i="13"/>
  <c r="V81" i="13"/>
  <c r="CX79" i="13"/>
  <c r="CW78" i="13"/>
  <c r="CV77" i="13"/>
  <c r="CR76" i="13"/>
  <c r="CQ75" i="13"/>
  <c r="CP74" i="13"/>
  <c r="BT73" i="13"/>
  <c r="BS72" i="13"/>
  <c r="BR71" i="13"/>
  <c r="CP70" i="13"/>
  <c r="W70" i="13"/>
  <c r="BT69" i="13"/>
  <c r="V69" i="13"/>
  <c r="BS68" i="13"/>
  <c r="X68" i="13"/>
  <c r="CV67" i="13"/>
  <c r="BR67" i="13"/>
  <c r="W67" i="13"/>
  <c r="CR66" i="13"/>
  <c r="AV66" i="13"/>
  <c r="V66" i="13"/>
  <c r="CR65" i="13"/>
  <c r="BS65" i="13"/>
  <c r="AT65" i="13"/>
  <c r="CX64" i="13"/>
  <c r="CQ64" i="13"/>
  <c r="BR64" i="13"/>
  <c r="X64" i="13"/>
  <c r="CW63" i="13"/>
  <c r="CP63" i="13"/>
  <c r="AV63" i="13"/>
  <c r="W63" i="13"/>
  <c r="CV62" i="13"/>
  <c r="BT62" i="13"/>
  <c r="AU62" i="13"/>
  <c r="V62" i="13"/>
  <c r="CR61" i="13"/>
  <c r="BS61" i="13"/>
  <c r="AT61" i="13"/>
  <c r="CX60" i="13"/>
  <c r="CQ60" i="13"/>
  <c r="BR60" i="13"/>
  <c r="X60" i="13"/>
  <c r="CW59" i="13"/>
  <c r="CP59" i="13"/>
  <c r="AV59" i="13"/>
  <c r="W59" i="13"/>
  <c r="CV58" i="13"/>
  <c r="BT58" i="13"/>
  <c r="AU58" i="13"/>
  <c r="V58" i="13"/>
  <c r="CR57" i="13"/>
  <c r="BS57" i="13"/>
  <c r="AT57" i="13"/>
  <c r="CX56" i="13"/>
  <c r="CQ56" i="13"/>
  <c r="BR56" i="13"/>
  <c r="X56" i="13"/>
  <c r="CW55" i="13"/>
  <c r="CP55" i="13"/>
  <c r="AV55" i="13"/>
  <c r="W55" i="13"/>
  <c r="CV54" i="13"/>
  <c r="BT54" i="13"/>
  <c r="AU54" i="13"/>
  <c r="V54" i="13"/>
  <c r="CR53" i="13"/>
  <c r="BS53" i="13"/>
  <c r="AT53" i="13"/>
  <c r="BR148" i="13"/>
  <c r="BR138" i="13"/>
  <c r="CQ133" i="13"/>
  <c r="BR129" i="13"/>
  <c r="X125" i="13"/>
  <c r="CW120" i="13"/>
  <c r="CP116" i="13"/>
  <c r="AV112" i="13"/>
  <c r="W108" i="13"/>
  <c r="AT104" i="13"/>
  <c r="BR102" i="13"/>
  <c r="V101" i="13"/>
  <c r="CX99" i="13"/>
  <c r="CW98" i="13"/>
  <c r="CV97" i="13"/>
  <c r="CR96" i="13"/>
  <c r="CQ95" i="13"/>
  <c r="CP94" i="13"/>
  <c r="BT93" i="13"/>
  <c r="BS92" i="13"/>
  <c r="BR91" i="13"/>
  <c r="AV90" i="13"/>
  <c r="AU89" i="13"/>
  <c r="AT88" i="13"/>
  <c r="X87" i="13"/>
  <c r="W86" i="13"/>
  <c r="V85" i="13"/>
  <c r="CX83" i="13"/>
  <c r="CW82" i="13"/>
  <c r="CV81" i="13"/>
  <c r="CR80" i="13"/>
  <c r="CQ79" i="13"/>
  <c r="CP78" i="13"/>
  <c r="BT77" i="13"/>
  <c r="BS76" i="13"/>
  <c r="BR75" i="13"/>
  <c r="AV74" i="13"/>
  <c r="AU73" i="13"/>
  <c r="AT72" i="13"/>
  <c r="X71" i="13"/>
  <c r="BS70" i="13"/>
  <c r="CX69" i="13"/>
  <c r="BR69" i="13"/>
  <c r="CW68" i="13"/>
  <c r="BR68" i="13"/>
  <c r="W68" i="13"/>
  <c r="CQ67" i="13"/>
  <c r="AV67" i="13"/>
  <c r="V67" i="13"/>
  <c r="CP66" i="13"/>
  <c r="AU66" i="13"/>
  <c r="CX65" i="13"/>
  <c r="CQ65" i="13"/>
  <c r="BR65" i="13"/>
  <c r="X65" i="13"/>
  <c r="CW64" i="13"/>
  <c r="CP64" i="13"/>
  <c r="AV64" i="13"/>
  <c r="W64" i="13"/>
  <c r="CV63" i="13"/>
  <c r="BT63" i="13"/>
  <c r="AU63" i="13"/>
  <c r="V63" i="13"/>
  <c r="CR62" i="13"/>
  <c r="BS62" i="13"/>
  <c r="AT62" i="13"/>
  <c r="CX61" i="13"/>
  <c r="CQ61" i="13"/>
  <c r="BR61" i="13"/>
  <c r="X61" i="13"/>
  <c r="CW60" i="13"/>
  <c r="CP60" i="13"/>
  <c r="AV60" i="13"/>
  <c r="W60" i="13"/>
  <c r="CV59" i="13"/>
  <c r="BT59" i="13"/>
  <c r="AU59" i="13"/>
  <c r="V59" i="13"/>
  <c r="CR58" i="13"/>
  <c r="BS58" i="13"/>
  <c r="AT58" i="13"/>
  <c r="CX57" i="13"/>
  <c r="CQ57" i="13"/>
  <c r="BR57" i="13"/>
  <c r="X57" i="13"/>
  <c r="CW56" i="13"/>
  <c r="CP56" i="13"/>
  <c r="AV56" i="13"/>
  <c r="W56" i="13"/>
  <c r="CV55" i="13"/>
  <c r="BT55" i="13"/>
  <c r="AU55" i="13"/>
  <c r="V55" i="13"/>
  <c r="CR54" i="13"/>
  <c r="BS54" i="13"/>
  <c r="AT54" i="13"/>
  <c r="CX53" i="13"/>
  <c r="CQ53" i="13"/>
  <c r="BR53" i="13"/>
  <c r="X53" i="13"/>
  <c r="CW52" i="13"/>
  <c r="CP52" i="13"/>
  <c r="AV52" i="13"/>
  <c r="W52" i="13"/>
  <c r="CV51" i="13"/>
  <c r="BT51" i="13"/>
  <c r="AU51" i="13"/>
  <c r="V51" i="13"/>
  <c r="CR50" i="13"/>
  <c r="BS50" i="13"/>
  <c r="AT50" i="13"/>
  <c r="CX49" i="13"/>
  <c r="CQ49" i="13"/>
  <c r="BR49" i="13"/>
  <c r="X49" i="13"/>
  <c r="CW48" i="13"/>
  <c r="CP48" i="13"/>
  <c r="AV48" i="13"/>
  <c r="W48" i="13"/>
  <c r="CV47" i="13"/>
  <c r="BT47" i="13"/>
  <c r="AU47" i="13"/>
  <c r="V47" i="13"/>
  <c r="CR46" i="13"/>
  <c r="BS46" i="13"/>
  <c r="AT46" i="13"/>
  <c r="CX45" i="13"/>
  <c r="CQ45" i="13"/>
  <c r="BR45" i="13"/>
  <c r="X45" i="13"/>
  <c r="CW44" i="13"/>
  <c r="CP44" i="13"/>
  <c r="AV44" i="13"/>
  <c r="W44" i="13"/>
  <c r="CV43" i="13"/>
  <c r="BT43" i="13"/>
  <c r="AU43" i="13"/>
  <c r="V43" i="13"/>
  <c r="CR42" i="13"/>
  <c r="BS42" i="13"/>
  <c r="AT42" i="13"/>
  <c r="CX41" i="13"/>
  <c r="CQ41" i="13"/>
  <c r="BR41" i="13"/>
  <c r="X41" i="13"/>
  <c r="CW40" i="13"/>
  <c r="CP40" i="13"/>
  <c r="AV40" i="13"/>
  <c r="W40" i="13"/>
  <c r="CV39" i="13"/>
  <c r="BT39" i="13"/>
  <c r="AU39" i="13"/>
  <c r="V39" i="13"/>
  <c r="CR38" i="13"/>
  <c r="BS38" i="13"/>
  <c r="AT38" i="13"/>
  <c r="CX37" i="13"/>
  <c r="CQ37" i="13"/>
  <c r="BR37" i="13"/>
  <c r="X37" i="13"/>
  <c r="CW36" i="13"/>
  <c r="CP36" i="13"/>
  <c r="AV36" i="13"/>
  <c r="W36" i="13"/>
  <c r="CV35" i="13"/>
  <c r="BT35" i="13"/>
  <c r="AU35" i="13"/>
  <c r="V35" i="13"/>
  <c r="CR34" i="13"/>
  <c r="BS34" i="13"/>
  <c r="CX52" i="13"/>
  <c r="CW51" i="13"/>
  <c r="CV50" i="13"/>
  <c r="CR49" i="13"/>
  <c r="CQ48" i="13"/>
  <c r="CP47" i="13"/>
  <c r="BT46" i="13"/>
  <c r="CR45" i="13"/>
  <c r="AT45" i="13"/>
  <c r="CQ44" i="13"/>
  <c r="X44" i="13"/>
  <c r="CP43" i="13"/>
  <c r="W43" i="13"/>
  <c r="BT42" i="13"/>
  <c r="X42" i="13"/>
  <c r="CV41" i="13"/>
  <c r="BS41" i="13"/>
  <c r="W41" i="13"/>
  <c r="CR40" i="13"/>
  <c r="BR40" i="13"/>
  <c r="V40" i="13"/>
  <c r="CQ39" i="13"/>
  <c r="AV39" i="13"/>
  <c r="CX38" i="13"/>
  <c r="CP38" i="13"/>
  <c r="AU38" i="13"/>
  <c r="CW37" i="13"/>
  <c r="BT37" i="13"/>
  <c r="AT37" i="13"/>
  <c r="CV36" i="13"/>
  <c r="BS36" i="13"/>
  <c r="X36" i="13"/>
  <c r="CR35" i="13"/>
  <c r="BR35" i="13"/>
  <c r="W35" i="13"/>
  <c r="CQ34" i="13"/>
  <c r="AV34" i="13"/>
  <c r="W34" i="13"/>
  <c r="CV33" i="13"/>
  <c r="BT33" i="13"/>
  <c r="AU33" i="13"/>
  <c r="V33" i="13"/>
  <c r="CR32" i="13"/>
  <c r="BS32" i="13"/>
  <c r="AT32" i="13"/>
  <c r="CX31" i="13"/>
  <c r="CQ31" i="13"/>
  <c r="BR31" i="13"/>
  <c r="X31" i="13"/>
  <c r="CW30" i="13"/>
  <c r="CP30" i="13"/>
  <c r="AV30" i="13"/>
  <c r="W30" i="13"/>
  <c r="CV29" i="13"/>
  <c r="BT29" i="13"/>
  <c r="AU29" i="13"/>
  <c r="V29" i="13"/>
  <c r="CR28" i="13"/>
  <c r="BS28" i="13"/>
  <c r="AT28" i="13"/>
  <c r="CX27" i="13"/>
  <c r="CQ27" i="13"/>
  <c r="BR27" i="13"/>
  <c r="X27" i="13"/>
  <c r="CW26" i="13"/>
  <c r="CP26" i="13"/>
  <c r="AV26" i="13"/>
  <c r="W26" i="13"/>
  <c r="CV25" i="13"/>
  <c r="BT25" i="13"/>
  <c r="AU25" i="13"/>
  <c r="V25" i="13"/>
  <c r="CR24" i="13"/>
  <c r="BS24" i="13"/>
  <c r="AT24" i="13"/>
  <c r="CX23" i="13"/>
  <c r="CQ23" i="13"/>
  <c r="BR23" i="13"/>
  <c r="X23" i="13"/>
  <c r="CW22" i="13"/>
  <c r="CP22" i="13"/>
  <c r="AV22" i="13"/>
  <c r="W22" i="13"/>
  <c r="CV21" i="13"/>
  <c r="BT21" i="13"/>
  <c r="AU21" i="13"/>
  <c r="V21" i="13"/>
  <c r="CR20" i="13"/>
  <c r="BS20" i="13"/>
  <c r="AT20" i="13"/>
  <c r="CX19" i="13"/>
  <c r="CQ19" i="13"/>
  <c r="BR19" i="13"/>
  <c r="X19" i="13"/>
  <c r="CW18" i="13"/>
  <c r="CP18" i="13"/>
  <c r="AV18" i="13"/>
  <c r="W18" i="13"/>
  <c r="CV17" i="13"/>
  <c r="BT17" i="13"/>
  <c r="AU17" i="13"/>
  <c r="V17" i="13"/>
  <c r="CR16" i="13"/>
  <c r="BS16" i="13"/>
  <c r="AT16" i="13"/>
  <c r="CX15" i="13"/>
  <c r="CQ15" i="13"/>
  <c r="BR15" i="13"/>
  <c r="X15" i="13"/>
  <c r="CW14" i="13"/>
  <c r="CP14" i="13"/>
  <c r="AV14" i="13"/>
  <c r="W14" i="13"/>
  <c r="CV13" i="13"/>
  <c r="BT13" i="13"/>
  <c r="AU13" i="13"/>
  <c r="V13" i="13"/>
  <c r="CR12" i="13"/>
  <c r="BS12" i="13"/>
  <c r="AT12" i="13"/>
  <c r="CX11" i="13"/>
  <c r="CQ11" i="13"/>
  <c r="BR11" i="13"/>
  <c r="X11" i="13"/>
  <c r="CW10" i="13"/>
  <c r="CP10" i="13"/>
  <c r="AV10" i="13"/>
  <c r="W10" i="13"/>
  <c r="CV9" i="13"/>
  <c r="BT9" i="13"/>
  <c r="AU9" i="13"/>
  <c r="V9" i="13"/>
  <c r="CR8" i="13"/>
  <c r="BS8" i="13"/>
  <c r="AT8" i="13"/>
  <c r="CX7" i="13"/>
  <c r="CQ7" i="13"/>
  <c r="BR7" i="13"/>
  <c r="X7" i="13"/>
  <c r="CW4" i="13"/>
  <c r="CP4" i="13"/>
  <c r="CG4" i="13"/>
  <c r="BZ4" i="13"/>
  <c r="BR4" i="13"/>
  <c r="BI4" i="13"/>
  <c r="BB4" i="13"/>
  <c r="AT4" i="13"/>
  <c r="AK4" i="13"/>
  <c r="AD4" i="13"/>
  <c r="V4" i="13"/>
  <c r="M4" i="13"/>
  <c r="F4" i="13"/>
  <c r="CV207" i="4"/>
  <c r="BT207" i="4"/>
  <c r="AU207" i="4"/>
  <c r="V207" i="4"/>
  <c r="CR206" i="4"/>
  <c r="BS206" i="4"/>
  <c r="AT206" i="4"/>
  <c r="CX205" i="4"/>
  <c r="CQ205" i="4"/>
  <c r="BR205" i="4"/>
  <c r="X205" i="4"/>
  <c r="CW204" i="4"/>
  <c r="CP204" i="4"/>
  <c r="AV204" i="4"/>
  <c r="W204" i="4"/>
  <c r="CV203" i="4"/>
  <c r="BT203" i="4"/>
  <c r="AU203" i="4"/>
  <c r="V203" i="4"/>
  <c r="CR202" i="4"/>
  <c r="BS202" i="4"/>
  <c r="AT202" i="4"/>
  <c r="CX201" i="4"/>
  <c r="CQ201" i="4"/>
  <c r="BR201" i="4"/>
  <c r="X201" i="4"/>
  <c r="CW200" i="4"/>
  <c r="CP200" i="4"/>
  <c r="AV200" i="4"/>
  <c r="CQ52" i="13"/>
  <c r="CP51" i="13"/>
  <c r="BT50" i="13"/>
  <c r="BS49" i="13"/>
  <c r="BR48" i="13"/>
  <c r="AV47" i="13"/>
  <c r="AU46" i="13"/>
  <c r="BT45" i="13"/>
  <c r="V45" i="13"/>
  <c r="BS44" i="13"/>
  <c r="CX43" i="13"/>
  <c r="BR43" i="13"/>
  <c r="CW42" i="13"/>
  <c r="BR42" i="13"/>
  <c r="W42" i="13"/>
  <c r="CR41" i="13"/>
  <c r="AV41" i="13"/>
  <c r="V41" i="13"/>
  <c r="CQ40" i="13"/>
  <c r="AU40" i="13"/>
  <c r="CX39" i="13"/>
  <c r="CP39" i="13"/>
  <c r="AT39" i="13"/>
  <c r="CW38" i="13"/>
  <c r="BT38" i="13"/>
  <c r="X38" i="13"/>
  <c r="CV37" i="13"/>
  <c r="BS37" i="13"/>
  <c r="W37" i="13"/>
  <c r="CR36" i="13"/>
  <c r="BR36" i="13"/>
  <c r="V36" i="13"/>
  <c r="CQ35" i="13"/>
  <c r="AV35" i="13"/>
  <c r="CX34" i="13"/>
  <c r="CP34" i="13"/>
  <c r="AU34" i="13"/>
  <c r="V34" i="13"/>
  <c r="CR33" i="13"/>
  <c r="BS33" i="13"/>
  <c r="AT33" i="13"/>
  <c r="CX32" i="13"/>
  <c r="CQ32" i="13"/>
  <c r="BR32" i="13"/>
  <c r="X32" i="13"/>
  <c r="CW31" i="13"/>
  <c r="CP31" i="13"/>
  <c r="AV31" i="13"/>
  <c r="W31" i="13"/>
  <c r="CV30" i="13"/>
  <c r="BT30" i="13"/>
  <c r="AU30" i="13"/>
  <c r="V30" i="13"/>
  <c r="CR29" i="13"/>
  <c r="BS29" i="13"/>
  <c r="AT29" i="13"/>
  <c r="CX28" i="13"/>
  <c r="CQ28" i="13"/>
  <c r="BR28" i="13"/>
  <c r="X28" i="13"/>
  <c r="CW27" i="13"/>
  <c r="CP27" i="13"/>
  <c r="AV27" i="13"/>
  <c r="W27" i="13"/>
  <c r="CV26" i="13"/>
  <c r="BT26" i="13"/>
  <c r="AU26" i="13"/>
  <c r="V26" i="13"/>
  <c r="CR25" i="13"/>
  <c r="BS25" i="13"/>
  <c r="AT25" i="13"/>
  <c r="CX24" i="13"/>
  <c r="CQ24" i="13"/>
  <c r="BR24" i="13"/>
  <c r="X24" i="13"/>
  <c r="CW23" i="13"/>
  <c r="CP23" i="13"/>
  <c r="AV23" i="13"/>
  <c r="W23" i="13"/>
  <c r="CV22" i="13"/>
  <c r="BT22" i="13"/>
  <c r="AU22" i="13"/>
  <c r="V22" i="13"/>
  <c r="CR21" i="13"/>
  <c r="BS21" i="13"/>
  <c r="AT21" i="13"/>
  <c r="CX20" i="13"/>
  <c r="CQ20" i="13"/>
  <c r="BR20" i="13"/>
  <c r="X20" i="13"/>
  <c r="CW19" i="13"/>
  <c r="CP19" i="13"/>
  <c r="AV19" i="13"/>
  <c r="W19" i="13"/>
  <c r="CV18" i="13"/>
  <c r="BT18" i="13"/>
  <c r="AU18" i="13"/>
  <c r="V18" i="13"/>
  <c r="CR17" i="13"/>
  <c r="BS17" i="13"/>
  <c r="AT17" i="13"/>
  <c r="CX16" i="13"/>
  <c r="CQ16" i="13"/>
  <c r="BR16" i="13"/>
  <c r="X16" i="13"/>
  <c r="CW15" i="13"/>
  <c r="CP15" i="13"/>
  <c r="AV15" i="13"/>
  <c r="W15" i="13"/>
  <c r="CV14" i="13"/>
  <c r="BT14" i="13"/>
  <c r="AU14" i="13"/>
  <c r="V14" i="13"/>
  <c r="CR13" i="13"/>
  <c r="BS13" i="13"/>
  <c r="AT13" i="13"/>
  <c r="CX12" i="13"/>
  <c r="CQ12" i="13"/>
  <c r="BR12" i="13"/>
  <c r="X12" i="13"/>
  <c r="CW11" i="13"/>
  <c r="CP11" i="13"/>
  <c r="AV11" i="13"/>
  <c r="W11" i="13"/>
  <c r="CV10" i="13"/>
  <c r="BT10" i="13"/>
  <c r="AU10" i="13"/>
  <c r="V10" i="13"/>
  <c r="CR9" i="13"/>
  <c r="BS9" i="13"/>
  <c r="AT9" i="13"/>
  <c r="CX8" i="13"/>
  <c r="CQ8" i="13"/>
  <c r="BR8" i="13"/>
  <c r="X8" i="13"/>
  <c r="CW7" i="13"/>
  <c r="CP7" i="13"/>
  <c r="AV7" i="13"/>
  <c r="W7" i="13"/>
  <c r="CV4" i="13"/>
  <c r="CM4" i="13"/>
  <c r="CF4" i="13"/>
  <c r="BY4" i="13"/>
  <c r="L7" i="14" s="1"/>
  <c r="BO4" i="13"/>
  <c r="BH4" i="13"/>
  <c r="BA4" i="13"/>
  <c r="I7" i="14" s="1"/>
  <c r="AQ4" i="13"/>
  <c r="AJ4" i="13"/>
  <c r="AC4" i="13"/>
  <c r="F7" i="14" s="1"/>
  <c r="S4" i="13"/>
  <c r="L4" i="13"/>
  <c r="E4" i="13"/>
  <c r="C7" i="14" s="1"/>
  <c r="CR207" i="4"/>
  <c r="BS207" i="4"/>
  <c r="AT207" i="4"/>
  <c r="CX206" i="4"/>
  <c r="CQ206" i="4"/>
  <c r="BR206" i="4"/>
  <c r="X206" i="4"/>
  <c r="CW205" i="4"/>
  <c r="CP205" i="4"/>
  <c r="AV205" i="4"/>
  <c r="W205" i="4"/>
  <c r="CV204" i="4"/>
  <c r="BT204" i="4"/>
  <c r="AU204" i="4"/>
  <c r="V204" i="4"/>
  <c r="CR203" i="4"/>
  <c r="BS203" i="4"/>
  <c r="BR52" i="13"/>
  <c r="AV51" i="13"/>
  <c r="AU50" i="13"/>
  <c r="AT49" i="13"/>
  <c r="X48" i="13"/>
  <c r="W47" i="13"/>
  <c r="V46" i="13"/>
  <c r="BS45" i="13"/>
  <c r="CX44" i="13"/>
  <c r="BR44" i="13"/>
  <c r="CW43" i="13"/>
  <c r="AV43" i="13"/>
  <c r="CV42" i="13"/>
  <c r="AV42" i="13"/>
  <c r="V42" i="13"/>
  <c r="CP41" i="13"/>
  <c r="AU41" i="13"/>
  <c r="CX40" i="13"/>
  <c r="BT40" i="13"/>
  <c r="AT40" i="13"/>
  <c r="CW39" i="13"/>
  <c r="BS39" i="13"/>
  <c r="X39" i="13"/>
  <c r="CV38" i="13"/>
  <c r="BR38" i="13"/>
  <c r="W38" i="13"/>
  <c r="CR37" i="13"/>
  <c r="AV37" i="13"/>
  <c r="V37" i="13"/>
  <c r="CQ36" i="13"/>
  <c r="AU36" i="13"/>
  <c r="CX35" i="13"/>
  <c r="CP35" i="13"/>
  <c r="AT35" i="13"/>
  <c r="CW34" i="13"/>
  <c r="BT34" i="13"/>
  <c r="AT34" i="13"/>
  <c r="CX33" i="13"/>
  <c r="CQ33" i="13"/>
  <c r="BR33" i="13"/>
  <c r="X33" i="13"/>
  <c r="CW32" i="13"/>
  <c r="CP32" i="13"/>
  <c r="AV32" i="13"/>
  <c r="W32" i="13"/>
  <c r="CV31" i="13"/>
  <c r="BT31" i="13"/>
  <c r="AU31" i="13"/>
  <c r="V31" i="13"/>
  <c r="CR30" i="13"/>
  <c r="BS30" i="13"/>
  <c r="AT30" i="13"/>
  <c r="CX29" i="13"/>
  <c r="CQ29" i="13"/>
  <c r="BR29" i="13"/>
  <c r="X29" i="13"/>
  <c r="CW28" i="13"/>
  <c r="CP28" i="13"/>
  <c r="AV28" i="13"/>
  <c r="W28" i="13"/>
  <c r="CV27" i="13"/>
  <c r="BT27" i="13"/>
  <c r="AU27" i="13"/>
  <c r="V27" i="13"/>
  <c r="CR26" i="13"/>
  <c r="BS26" i="13"/>
  <c r="AT26" i="13"/>
  <c r="CX25" i="13"/>
  <c r="CQ25" i="13"/>
  <c r="BR25" i="13"/>
  <c r="X25" i="13"/>
  <c r="CW24" i="13"/>
  <c r="CP24" i="13"/>
  <c r="AV24" i="13"/>
  <c r="W24" i="13"/>
  <c r="CV23" i="13"/>
  <c r="BT23" i="13"/>
  <c r="AU23" i="13"/>
  <c r="V23" i="13"/>
  <c r="CR22" i="13"/>
  <c r="BS22" i="13"/>
  <c r="AT22" i="13"/>
  <c r="CX21" i="13"/>
  <c r="CQ21" i="13"/>
  <c r="BR21" i="13"/>
  <c r="X21" i="13"/>
  <c r="CW20" i="13"/>
  <c r="CP20" i="13"/>
  <c r="AV20" i="13"/>
  <c r="W20" i="13"/>
  <c r="CV19" i="13"/>
  <c r="BT19" i="13"/>
  <c r="AU19" i="13"/>
  <c r="V19" i="13"/>
  <c r="CR18" i="13"/>
  <c r="BS18" i="13"/>
  <c r="AT18" i="13"/>
  <c r="CX17" i="13"/>
  <c r="CQ17" i="13"/>
  <c r="BR17" i="13"/>
  <c r="X17" i="13"/>
  <c r="CW16" i="13"/>
  <c r="CP16" i="13"/>
  <c r="AV16" i="13"/>
  <c r="W16" i="13"/>
  <c r="CV15" i="13"/>
  <c r="BT15" i="13"/>
  <c r="AU15" i="13"/>
  <c r="V15" i="13"/>
  <c r="CR14" i="13"/>
  <c r="BS14" i="13"/>
  <c r="AT14" i="13"/>
  <c r="CX13" i="13"/>
  <c r="CQ13" i="13"/>
  <c r="BR13" i="13"/>
  <c r="X13" i="13"/>
  <c r="CW12" i="13"/>
  <c r="CP12" i="13"/>
  <c r="AV12" i="13"/>
  <c r="W12" i="13"/>
  <c r="CV11" i="13"/>
  <c r="BT11" i="13"/>
  <c r="AU11" i="13"/>
  <c r="V11" i="13"/>
  <c r="CR10" i="13"/>
  <c r="BS10" i="13"/>
  <c r="AT10" i="13"/>
  <c r="CX9" i="13"/>
  <c r="CQ9" i="13"/>
  <c r="BR9" i="13"/>
  <c r="X9" i="13"/>
  <c r="CW8" i="13"/>
  <c r="CP8" i="13"/>
  <c r="AV8" i="13"/>
  <c r="W8" i="13"/>
  <c r="CV7" i="13"/>
  <c r="BT7" i="13"/>
  <c r="AU7" i="13"/>
  <c r="V7" i="13"/>
  <c r="CR4" i="13"/>
  <c r="H52" i="9" s="1"/>
  <c r="H59" i="9" s="1"/>
  <c r="CL4" i="13"/>
  <c r="CE4" i="13"/>
  <c r="M7" i="14" s="1"/>
  <c r="BT4" i="13"/>
  <c r="H37" i="9" s="1"/>
  <c r="H44" i="9" s="1"/>
  <c r="BN4" i="13"/>
  <c r="X52" i="13"/>
  <c r="W51" i="13"/>
  <c r="V50" i="13"/>
  <c r="CX48" i="13"/>
  <c r="CW47" i="13"/>
  <c r="CV46" i="13"/>
  <c r="CV45" i="13"/>
  <c r="AU45" i="13"/>
  <c r="CR44" i="13"/>
  <c r="AT44" i="13"/>
  <c r="CQ43" i="13"/>
  <c r="X43" i="13"/>
  <c r="CP42" i="13"/>
  <c r="AU42" i="13"/>
  <c r="CW41" i="13"/>
  <c r="BT41" i="13"/>
  <c r="AT41" i="13"/>
  <c r="CV40" i="13"/>
  <c r="BS40" i="13"/>
  <c r="X40" i="13"/>
  <c r="CR39" i="13"/>
  <c r="BR39" i="13"/>
  <c r="W39" i="13"/>
  <c r="CQ38" i="13"/>
  <c r="AV38" i="13"/>
  <c r="V38" i="13"/>
  <c r="CP37" i="13"/>
  <c r="AU37" i="13"/>
  <c r="CX36" i="13"/>
  <c r="BT36" i="13"/>
  <c r="AT36" i="13"/>
  <c r="CW35" i="13"/>
  <c r="BS35" i="13"/>
  <c r="X35" i="13"/>
  <c r="CV34" i="13"/>
  <c r="BR34" i="13"/>
  <c r="X34" i="13"/>
  <c r="CW33" i="13"/>
  <c r="CP33" i="13"/>
  <c r="AV33" i="13"/>
  <c r="W33" i="13"/>
  <c r="CV32" i="13"/>
  <c r="BT32" i="13"/>
  <c r="AU32" i="13"/>
  <c r="V32" i="13"/>
  <c r="CR31" i="13"/>
  <c r="BS31" i="13"/>
  <c r="AT31" i="13"/>
  <c r="CX30" i="13"/>
  <c r="CQ30" i="13"/>
  <c r="BR30" i="13"/>
  <c r="X30" i="13"/>
  <c r="CW29" i="13"/>
  <c r="CP29" i="13"/>
  <c r="AV29" i="13"/>
  <c r="W29" i="13"/>
  <c r="CV28" i="13"/>
  <c r="BT28" i="13"/>
  <c r="AU28" i="13"/>
  <c r="V28" i="13"/>
  <c r="CR27" i="13"/>
  <c r="BS27" i="13"/>
  <c r="AT27" i="13"/>
  <c r="CX26" i="13"/>
  <c r="CQ26" i="13"/>
  <c r="BR26" i="13"/>
  <c r="X26" i="13"/>
  <c r="CW25" i="13"/>
  <c r="CP25" i="13"/>
  <c r="AV25" i="13"/>
  <c r="W25" i="13"/>
  <c r="CV24" i="13"/>
  <c r="BT24" i="13"/>
  <c r="AU24" i="13"/>
  <c r="V24" i="13"/>
  <c r="CR23" i="13"/>
  <c r="BS23" i="13"/>
  <c r="AT23" i="13"/>
  <c r="CX22" i="13"/>
  <c r="CQ22" i="13"/>
  <c r="BR22" i="13"/>
  <c r="X22" i="13"/>
  <c r="CW21" i="13"/>
  <c r="CP21" i="13"/>
  <c r="AV21" i="13"/>
  <c r="W21" i="13"/>
  <c r="CV20" i="13"/>
  <c r="BT20" i="13"/>
  <c r="AU20" i="13"/>
  <c r="V20" i="13"/>
  <c r="CR19" i="13"/>
  <c r="BS19" i="13"/>
  <c r="AT19" i="13"/>
  <c r="CX18" i="13"/>
  <c r="CQ18" i="13"/>
  <c r="BR18" i="13"/>
  <c r="X18" i="13"/>
  <c r="CW17" i="13"/>
  <c r="CP17" i="13"/>
  <c r="AV17" i="13"/>
  <c r="W17" i="13"/>
  <c r="CV16" i="13"/>
  <c r="BT16" i="13"/>
  <c r="AU16" i="13"/>
  <c r="V16" i="13"/>
  <c r="CR15" i="13"/>
  <c r="BS15" i="13"/>
  <c r="AT15" i="13"/>
  <c r="CX14" i="13"/>
  <c r="CQ14" i="13"/>
  <c r="BR14" i="13"/>
  <c r="X14" i="13"/>
  <c r="CW13" i="13"/>
  <c r="CP13" i="13"/>
  <c r="AV13" i="13"/>
  <c r="W13" i="13"/>
  <c r="CV12" i="13"/>
  <c r="BT12" i="13"/>
  <c r="AU12" i="13"/>
  <c r="V12" i="13"/>
  <c r="CR11" i="13"/>
  <c r="BS11" i="13"/>
  <c r="AT11" i="13"/>
  <c r="CX10" i="13"/>
  <c r="CQ10" i="13"/>
  <c r="BR10" i="13"/>
  <c r="X10" i="13"/>
  <c r="CW9" i="13"/>
  <c r="CP9" i="13"/>
  <c r="AV9" i="13"/>
  <c r="W9" i="13"/>
  <c r="CV8" i="13"/>
  <c r="BT8" i="13"/>
  <c r="AU8" i="13"/>
  <c r="V8" i="13"/>
  <c r="CR7" i="13"/>
  <c r="BS7" i="13"/>
  <c r="AT7" i="13"/>
  <c r="CX4" i="13"/>
  <c r="CQ4" i="13"/>
  <c r="H60" i="9" s="1"/>
  <c r="CK4" i="13"/>
  <c r="N7" i="14" s="1"/>
  <c r="CA4" i="13"/>
  <c r="BS4" i="13"/>
  <c r="H45" i="9" s="1"/>
  <c r="BM4" i="13"/>
  <c r="K7" i="14" s="1"/>
  <c r="BC4" i="13"/>
  <c r="AU4" i="13"/>
  <c r="H30" i="9" s="1"/>
  <c r="AO4" i="13"/>
  <c r="H7" i="14" s="1"/>
  <c r="AE4" i="13"/>
  <c r="W4" i="13"/>
  <c r="H15" i="9" s="1"/>
  <c r="Q4" i="13"/>
  <c r="E7" i="14" s="1"/>
  <c r="G4" i="13"/>
  <c r="CW207" i="4"/>
  <c r="CP207" i="4"/>
  <c r="AV207" i="4"/>
  <c r="W207" i="4"/>
  <c r="CV206" i="4"/>
  <c r="BT206" i="4"/>
  <c r="AU206" i="4"/>
  <c r="V206" i="4"/>
  <c r="CR205" i="4"/>
  <c r="BS205" i="4"/>
  <c r="AT205" i="4"/>
  <c r="CX204" i="4"/>
  <c r="CQ204" i="4"/>
  <c r="BR204" i="4"/>
  <c r="X204" i="4"/>
  <c r="CW203" i="4"/>
  <c r="CP203" i="4"/>
  <c r="AV203" i="4"/>
  <c r="W203" i="4"/>
  <c r="CV202" i="4"/>
  <c r="BT202" i="4"/>
  <c r="AU202" i="4"/>
  <c r="V202" i="4"/>
  <c r="CR201" i="4"/>
  <c r="BS201" i="4"/>
  <c r="AT201" i="4"/>
  <c r="CX200" i="4"/>
  <c r="CQ200" i="4"/>
  <c r="BR200" i="4"/>
  <c r="X200" i="4"/>
  <c r="CW199" i="4"/>
  <c r="CP199" i="4"/>
  <c r="AV199" i="4"/>
  <c r="W199" i="4"/>
  <c r="CV198" i="4"/>
  <c r="BT198" i="4"/>
  <c r="AU198" i="4"/>
  <c r="V198" i="4"/>
  <c r="CR197" i="4"/>
  <c r="BS197" i="4"/>
  <c r="AT197" i="4"/>
  <c r="CX196" i="4"/>
  <c r="CQ196" i="4"/>
  <c r="BR196" i="4"/>
  <c r="X196" i="4"/>
  <c r="CW195" i="4"/>
  <c r="CP195" i="4"/>
  <c r="AV195" i="4"/>
  <c r="W195" i="4"/>
  <c r="CV194" i="4"/>
  <c r="BT194" i="4"/>
  <c r="AU194" i="4"/>
  <c r="V194" i="4"/>
  <c r="CR193" i="4"/>
  <c r="BS193" i="4"/>
  <c r="AT193" i="4"/>
  <c r="CX192" i="4"/>
  <c r="CQ192" i="4"/>
  <c r="BR192" i="4"/>
  <c r="BG4" i="13"/>
  <c r="J7" i="14" s="1"/>
  <c r="X4" i="13"/>
  <c r="H7" i="9" s="1"/>
  <c r="CX207" i="4"/>
  <c r="CW206" i="4"/>
  <c r="CV205" i="4"/>
  <c r="CR204" i="4"/>
  <c r="CQ203" i="4"/>
  <c r="CX202" i="4"/>
  <c r="BR202" i="4"/>
  <c r="CW201" i="4"/>
  <c r="AV201" i="4"/>
  <c r="CV200" i="4"/>
  <c r="AU200" i="4"/>
  <c r="CX199" i="4"/>
  <c r="BT199" i="4"/>
  <c r="AT199" i="4"/>
  <c r="CW198" i="4"/>
  <c r="BS198" i="4"/>
  <c r="X198" i="4"/>
  <c r="CV197" i="4"/>
  <c r="BR197" i="4"/>
  <c r="W197" i="4"/>
  <c r="CR196" i="4"/>
  <c r="AV196" i="4"/>
  <c r="V196" i="4"/>
  <c r="CQ195" i="4"/>
  <c r="AU195" i="4"/>
  <c r="CX194" i="4"/>
  <c r="CP194" i="4"/>
  <c r="AT194" i="4"/>
  <c r="CW193" i="4"/>
  <c r="BT193" i="4"/>
  <c r="X193" i="4"/>
  <c r="CV192" i="4"/>
  <c r="BS192" i="4"/>
  <c r="X192" i="4"/>
  <c r="CW191" i="4"/>
  <c r="CP191" i="4"/>
  <c r="AV191" i="4"/>
  <c r="W191" i="4"/>
  <c r="CV190" i="4"/>
  <c r="BT190" i="4"/>
  <c r="AU190" i="4"/>
  <c r="V190" i="4"/>
  <c r="CR189" i="4"/>
  <c r="BS189" i="4"/>
  <c r="AT189" i="4"/>
  <c r="CX188" i="4"/>
  <c r="CQ188" i="4"/>
  <c r="BR188" i="4"/>
  <c r="X188" i="4"/>
  <c r="CW187" i="4"/>
  <c r="CP187" i="4"/>
  <c r="AV187" i="4"/>
  <c r="W187" i="4"/>
  <c r="CV186" i="4"/>
  <c r="BT186" i="4"/>
  <c r="AU186" i="4"/>
  <c r="V186" i="4"/>
  <c r="CR185" i="4"/>
  <c r="BS185" i="4"/>
  <c r="AT185" i="4"/>
  <c r="CX184" i="4"/>
  <c r="CQ184" i="4"/>
  <c r="BR184" i="4"/>
  <c r="X184" i="4"/>
  <c r="CW183" i="4"/>
  <c r="CP183" i="4"/>
  <c r="AV183" i="4"/>
  <c r="W183" i="4"/>
  <c r="CV182" i="4"/>
  <c r="BT182" i="4"/>
  <c r="AU182" i="4"/>
  <c r="V182" i="4"/>
  <c r="CR181" i="4"/>
  <c r="BS181" i="4"/>
  <c r="AT181" i="4"/>
  <c r="CX180" i="4"/>
  <c r="CQ180" i="4"/>
  <c r="BR180" i="4"/>
  <c r="X180" i="4"/>
  <c r="CW179" i="4"/>
  <c r="CP179" i="4"/>
  <c r="AV179" i="4"/>
  <c r="W179" i="4"/>
  <c r="CV178" i="4"/>
  <c r="BT178" i="4"/>
  <c r="AU178" i="4"/>
  <c r="V178" i="4"/>
  <c r="CR177" i="4"/>
  <c r="BS177" i="4"/>
  <c r="AT177" i="4"/>
  <c r="CX176" i="4"/>
  <c r="CQ176" i="4"/>
  <c r="BR176" i="4"/>
  <c r="X176" i="4"/>
  <c r="CW175" i="4"/>
  <c r="CP175" i="4"/>
  <c r="AV175" i="4"/>
  <c r="W175" i="4"/>
  <c r="CV174" i="4"/>
  <c r="BT174" i="4"/>
  <c r="AU174" i="4"/>
  <c r="V174" i="4"/>
  <c r="CR173" i="4"/>
  <c r="BS173" i="4"/>
  <c r="AT173" i="4"/>
  <c r="CX172" i="4"/>
  <c r="CQ172" i="4"/>
  <c r="BR172" i="4"/>
  <c r="X172" i="4"/>
  <c r="CW171" i="4"/>
  <c r="CP171" i="4"/>
  <c r="AV171" i="4"/>
  <c r="W171" i="4"/>
  <c r="CV170" i="4"/>
  <c r="BT170" i="4"/>
  <c r="AU170" i="4"/>
  <c r="V170" i="4"/>
  <c r="CR169" i="4"/>
  <c r="BS169" i="4"/>
  <c r="AT169" i="4"/>
  <c r="CX168" i="4"/>
  <c r="CQ168" i="4"/>
  <c r="BR168" i="4"/>
  <c r="X168" i="4"/>
  <c r="CW167" i="4"/>
  <c r="CP167" i="4"/>
  <c r="AV167" i="4"/>
  <c r="W167" i="4"/>
  <c r="CV166" i="4"/>
  <c r="BT166" i="4"/>
  <c r="AU166" i="4"/>
  <c r="V166" i="4"/>
  <c r="CR165" i="4"/>
  <c r="BS165" i="4"/>
  <c r="AT165" i="4"/>
  <c r="CX164" i="4"/>
  <c r="CQ164" i="4"/>
  <c r="BR164" i="4"/>
  <c r="X164" i="4"/>
  <c r="CW163" i="4"/>
  <c r="CP163" i="4"/>
  <c r="AV163" i="4"/>
  <c r="W163" i="4"/>
  <c r="CV162" i="4"/>
  <c r="BT162" i="4"/>
  <c r="AU162" i="4"/>
  <c r="V162" i="4"/>
  <c r="CR161" i="4"/>
  <c r="BS161" i="4"/>
  <c r="AT161" i="4"/>
  <c r="CX160" i="4"/>
  <c r="CQ160" i="4"/>
  <c r="BR160" i="4"/>
  <c r="X160" i="4"/>
  <c r="CW159" i="4"/>
  <c r="CP159" i="4"/>
  <c r="AV159" i="4"/>
  <c r="W159" i="4"/>
  <c r="CV158" i="4"/>
  <c r="BT158" i="4"/>
  <c r="AU158" i="4"/>
  <c r="V158" i="4"/>
  <c r="CR157" i="4"/>
  <c r="BS157" i="4"/>
  <c r="AT157" i="4"/>
  <c r="CX156" i="4"/>
  <c r="CQ156" i="4"/>
  <c r="BR156" i="4"/>
  <c r="X156" i="4"/>
  <c r="CW155" i="4"/>
  <c r="CP155" i="4"/>
  <c r="AV155" i="4"/>
  <c r="W155" i="4"/>
  <c r="CV154" i="4"/>
  <c r="BT154" i="4"/>
  <c r="AU154" i="4"/>
  <c r="V154" i="4"/>
  <c r="CR153" i="4"/>
  <c r="BS153" i="4"/>
  <c r="AT153" i="4"/>
  <c r="CX152" i="4"/>
  <c r="CQ152" i="4"/>
  <c r="BR152" i="4"/>
  <c r="X152" i="4"/>
  <c r="CW151" i="4"/>
  <c r="CP151" i="4"/>
  <c r="AV151" i="4"/>
  <c r="W151" i="4"/>
  <c r="CV150" i="4"/>
  <c r="BT150" i="4"/>
  <c r="AU150" i="4"/>
  <c r="V150" i="4"/>
  <c r="CR149" i="4"/>
  <c r="BS149" i="4"/>
  <c r="AT149" i="4"/>
  <c r="CX148" i="4"/>
  <c r="CQ148" i="4"/>
  <c r="BR148" i="4"/>
  <c r="X148" i="4"/>
  <c r="CW147" i="4"/>
  <c r="CP147" i="4"/>
  <c r="AV147" i="4"/>
  <c r="W147" i="4"/>
  <c r="CV146" i="4"/>
  <c r="BT146" i="4"/>
  <c r="AU146" i="4"/>
  <c r="V146" i="4"/>
  <c r="CR145" i="4"/>
  <c r="BS145" i="4"/>
  <c r="AT145" i="4"/>
  <c r="CX144" i="4"/>
  <c r="CQ144" i="4"/>
  <c r="BR144" i="4"/>
  <c r="X144" i="4"/>
  <c r="CW143" i="4"/>
  <c r="CP143" i="4"/>
  <c r="AV143" i="4"/>
  <c r="W143" i="4"/>
  <c r="CV142" i="4"/>
  <c r="BT142" i="4"/>
  <c r="AU142" i="4"/>
  <c r="V142" i="4"/>
  <c r="CR141" i="4"/>
  <c r="BS141" i="4"/>
  <c r="AT141" i="4"/>
  <c r="CX140" i="4"/>
  <c r="CQ140" i="4"/>
  <c r="BR140" i="4"/>
  <c r="X140" i="4"/>
  <c r="CW139" i="4"/>
  <c r="CP139" i="4"/>
  <c r="AV139" i="4"/>
  <c r="W139" i="4"/>
  <c r="CV138" i="4"/>
  <c r="BT138" i="4"/>
  <c r="AU138" i="4"/>
  <c r="V138" i="4"/>
  <c r="CR137" i="4"/>
  <c r="BS137" i="4"/>
  <c r="AT137" i="4"/>
  <c r="CX136" i="4"/>
  <c r="CQ136" i="4"/>
  <c r="BR136" i="4"/>
  <c r="X136" i="4"/>
  <c r="CW135" i="4"/>
  <c r="CP135" i="4"/>
  <c r="AV135" i="4"/>
  <c r="W135" i="4"/>
  <c r="CV134" i="4"/>
  <c r="BT134" i="4"/>
  <c r="AU134" i="4"/>
  <c r="V134" i="4"/>
  <c r="CR133" i="4"/>
  <c r="BS133" i="4"/>
  <c r="AT133" i="4"/>
  <c r="CX132" i="4"/>
  <c r="CQ132" i="4"/>
  <c r="BR132" i="4"/>
  <c r="X132" i="4"/>
  <c r="CW131" i="4"/>
  <c r="CP131" i="4"/>
  <c r="AV131" i="4"/>
  <c r="W131" i="4"/>
  <c r="CV130" i="4"/>
  <c r="BT130" i="4"/>
  <c r="AU130" i="4"/>
  <c r="V130" i="4"/>
  <c r="CR129" i="4"/>
  <c r="BS129" i="4"/>
  <c r="AT129" i="4"/>
  <c r="CX128" i="4"/>
  <c r="CQ128" i="4"/>
  <c r="BR128" i="4"/>
  <c r="X128" i="4"/>
  <c r="CW127" i="4"/>
  <c r="CP127" i="4"/>
  <c r="AV127" i="4"/>
  <c r="W127" i="4"/>
  <c r="CV126" i="4"/>
  <c r="BT126" i="4"/>
  <c r="AU126" i="4"/>
  <c r="V126" i="4"/>
  <c r="CR125" i="4"/>
  <c r="BS125" i="4"/>
  <c r="AT125" i="4"/>
  <c r="CX124" i="4"/>
  <c r="CQ124" i="4"/>
  <c r="BR124" i="4"/>
  <c r="X124" i="4"/>
  <c r="CW123" i="4"/>
  <c r="CP123" i="4"/>
  <c r="AV123" i="4"/>
  <c r="W123" i="4"/>
  <c r="CV122" i="4"/>
  <c r="BT122" i="4"/>
  <c r="AU122" i="4"/>
  <c r="V122" i="4"/>
  <c r="CR121" i="4"/>
  <c r="BS121" i="4"/>
  <c r="AT121" i="4"/>
  <c r="CX120" i="4"/>
  <c r="CQ120" i="4"/>
  <c r="BR120" i="4"/>
  <c r="X120" i="4"/>
  <c r="CW119" i="4"/>
  <c r="CP119" i="4"/>
  <c r="AV119" i="4"/>
  <c r="W119" i="4"/>
  <c r="CV118" i="4"/>
  <c r="BT118" i="4"/>
  <c r="AU118" i="4"/>
  <c r="V118" i="4"/>
  <c r="CR117" i="4"/>
  <c r="AV4" i="13"/>
  <c r="H22" i="9" s="1"/>
  <c r="H29" i="9" s="1"/>
  <c r="R4" i="13"/>
  <c r="CQ207" i="4"/>
  <c r="CP206" i="4"/>
  <c r="BT205" i="4"/>
  <c r="BS204" i="4"/>
  <c r="BR203" i="4"/>
  <c r="CW202" i="4"/>
  <c r="AV202" i="4"/>
  <c r="CV201" i="4"/>
  <c r="AU201" i="4"/>
  <c r="CR200" i="4"/>
  <c r="AT200" i="4"/>
  <c r="CV199" i="4"/>
  <c r="BS199" i="4"/>
  <c r="X199" i="4"/>
  <c r="CR198" i="4"/>
  <c r="BR198" i="4"/>
  <c r="W198" i="4"/>
  <c r="CQ197" i="4"/>
  <c r="AV197" i="4"/>
  <c r="V197" i="4"/>
  <c r="CP196" i="4"/>
  <c r="AU196" i="4"/>
  <c r="CX195" i="4"/>
  <c r="BT195" i="4"/>
  <c r="AT195" i="4"/>
  <c r="CW194" i="4"/>
  <c r="BS194" i="4"/>
  <c r="X194" i="4"/>
  <c r="CV193" i="4"/>
  <c r="BR193" i="4"/>
  <c r="W193" i="4"/>
  <c r="CR192" i="4"/>
  <c r="AV192" i="4"/>
  <c r="W192" i="4"/>
  <c r="CV191" i="4"/>
  <c r="BT191" i="4"/>
  <c r="AU191" i="4"/>
  <c r="V191" i="4"/>
  <c r="CR190" i="4"/>
  <c r="BS190" i="4"/>
  <c r="AT190" i="4"/>
  <c r="CX189" i="4"/>
  <c r="CQ189" i="4"/>
  <c r="BR189" i="4"/>
  <c r="X189" i="4"/>
  <c r="CW188" i="4"/>
  <c r="CP188" i="4"/>
  <c r="AV188" i="4"/>
  <c r="W188" i="4"/>
  <c r="CV187" i="4"/>
  <c r="BT187" i="4"/>
  <c r="AU187" i="4"/>
  <c r="V187" i="4"/>
  <c r="CR186" i="4"/>
  <c r="BS186" i="4"/>
  <c r="AT186" i="4"/>
  <c r="CX185" i="4"/>
  <c r="CQ185" i="4"/>
  <c r="BR185" i="4"/>
  <c r="X185" i="4"/>
  <c r="CW184" i="4"/>
  <c r="CP184" i="4"/>
  <c r="AV184" i="4"/>
  <c r="W184" i="4"/>
  <c r="CV183" i="4"/>
  <c r="BT183" i="4"/>
  <c r="AU183" i="4"/>
  <c r="V183" i="4"/>
  <c r="CR182" i="4"/>
  <c r="BS182" i="4"/>
  <c r="AT182" i="4"/>
  <c r="CX181" i="4"/>
  <c r="CQ181" i="4"/>
  <c r="BR181" i="4"/>
  <c r="X181" i="4"/>
  <c r="CW180" i="4"/>
  <c r="CP180" i="4"/>
  <c r="AV180" i="4"/>
  <c r="W180" i="4"/>
  <c r="CV179" i="4"/>
  <c r="BT179" i="4"/>
  <c r="AU179" i="4"/>
  <c r="V179" i="4"/>
  <c r="CR178" i="4"/>
  <c r="BS178" i="4"/>
  <c r="AT178" i="4"/>
  <c r="CX177" i="4"/>
  <c r="CQ177" i="4"/>
  <c r="BR177" i="4"/>
  <c r="X177" i="4"/>
  <c r="CW176" i="4"/>
  <c r="CP176" i="4"/>
  <c r="AV176" i="4"/>
  <c r="W176" i="4"/>
  <c r="CV175" i="4"/>
  <c r="BT175" i="4"/>
  <c r="AU175" i="4"/>
  <c r="V175" i="4"/>
  <c r="CR174" i="4"/>
  <c r="BS174" i="4"/>
  <c r="AT174" i="4"/>
  <c r="CX173" i="4"/>
  <c r="CQ173" i="4"/>
  <c r="AP4" i="13"/>
  <c r="K4" i="13"/>
  <c r="D7" i="14" s="1"/>
  <c r="BR207" i="4"/>
  <c r="AV206" i="4"/>
  <c r="AU205" i="4"/>
  <c r="AT204" i="4"/>
  <c r="AT203" i="4"/>
  <c r="CQ202" i="4"/>
  <c r="X202" i="4"/>
  <c r="CP201" i="4"/>
  <c r="W201" i="4"/>
  <c r="BT200" i="4"/>
  <c r="W200" i="4"/>
  <c r="CR199" i="4"/>
  <c r="BR199" i="4"/>
  <c r="V199" i="4"/>
  <c r="CQ198" i="4"/>
  <c r="AV198" i="4"/>
  <c r="CX197" i="4"/>
  <c r="CP197" i="4"/>
  <c r="AU197" i="4"/>
  <c r="CW196" i="4"/>
  <c r="BT196" i="4"/>
  <c r="AT196" i="4"/>
  <c r="CV195" i="4"/>
  <c r="BS195" i="4"/>
  <c r="X195" i="4"/>
  <c r="CR194" i="4"/>
  <c r="BR194" i="4"/>
  <c r="W194" i="4"/>
  <c r="CQ193" i="4"/>
  <c r="AV193" i="4"/>
  <c r="V193" i="4"/>
  <c r="CP192" i="4"/>
  <c r="AU192" i="4"/>
  <c r="V192" i="4"/>
  <c r="CR191" i="4"/>
  <c r="BS191" i="4"/>
  <c r="AT191" i="4"/>
  <c r="CX190" i="4"/>
  <c r="CQ190" i="4"/>
  <c r="BR190" i="4"/>
  <c r="X190" i="4"/>
  <c r="CW189" i="4"/>
  <c r="CP189" i="4"/>
  <c r="AV189" i="4"/>
  <c r="W189" i="4"/>
  <c r="CV188" i="4"/>
  <c r="BT188" i="4"/>
  <c r="AU188" i="4"/>
  <c r="V188" i="4"/>
  <c r="CR187" i="4"/>
  <c r="BS187" i="4"/>
  <c r="AT187" i="4"/>
  <c r="CX186" i="4"/>
  <c r="CQ186" i="4"/>
  <c r="BR186" i="4"/>
  <c r="X186" i="4"/>
  <c r="CW185" i="4"/>
  <c r="CP185" i="4"/>
  <c r="AV185" i="4"/>
  <c r="W185" i="4"/>
  <c r="CV184" i="4"/>
  <c r="BT184" i="4"/>
  <c r="AU184" i="4"/>
  <c r="V184" i="4"/>
  <c r="CR183" i="4"/>
  <c r="BS183" i="4"/>
  <c r="AT183" i="4"/>
  <c r="CX182" i="4"/>
  <c r="CQ182" i="4"/>
  <c r="BR182" i="4"/>
  <c r="X182" i="4"/>
  <c r="CW181" i="4"/>
  <c r="CP181" i="4"/>
  <c r="AV181" i="4"/>
  <c r="W181" i="4"/>
  <c r="CV180" i="4"/>
  <c r="BT180" i="4"/>
  <c r="AU180" i="4"/>
  <c r="V180" i="4"/>
  <c r="CR179" i="4"/>
  <c r="BS179" i="4"/>
  <c r="AT179" i="4"/>
  <c r="CX178" i="4"/>
  <c r="CQ178" i="4"/>
  <c r="BR178" i="4"/>
  <c r="X178" i="4"/>
  <c r="CW177" i="4"/>
  <c r="CP177" i="4"/>
  <c r="AV177" i="4"/>
  <c r="W177" i="4"/>
  <c r="CV176" i="4"/>
  <c r="BT176" i="4"/>
  <c r="AU176" i="4"/>
  <c r="V176" i="4"/>
  <c r="CR175" i="4"/>
  <c r="BS175" i="4"/>
  <c r="AT175" i="4"/>
  <c r="CX174" i="4"/>
  <c r="CQ174" i="4"/>
  <c r="BR174" i="4"/>
  <c r="X174" i="4"/>
  <c r="CW173" i="4"/>
  <c r="CP173" i="4"/>
  <c r="AV173" i="4"/>
  <c r="W173" i="4"/>
  <c r="CV172" i="4"/>
  <c r="BT172" i="4"/>
  <c r="AU172" i="4"/>
  <c r="V172" i="4"/>
  <c r="CR171" i="4"/>
  <c r="BS171" i="4"/>
  <c r="AT171" i="4"/>
  <c r="CX170" i="4"/>
  <c r="CQ170" i="4"/>
  <c r="BR170" i="4"/>
  <c r="X170" i="4"/>
  <c r="CW169" i="4"/>
  <c r="CP169" i="4"/>
  <c r="AV169" i="4"/>
  <c r="W169" i="4"/>
  <c r="CV168" i="4"/>
  <c r="BT168" i="4"/>
  <c r="AU168" i="4"/>
  <c r="V168" i="4"/>
  <c r="CR167" i="4"/>
  <c r="BS167" i="4"/>
  <c r="AT167" i="4"/>
  <c r="CX166" i="4"/>
  <c r="CQ166" i="4"/>
  <c r="BR166" i="4"/>
  <c r="X166" i="4"/>
  <c r="CW165" i="4"/>
  <c r="CP165" i="4"/>
  <c r="AV165" i="4"/>
  <c r="W165" i="4"/>
  <c r="CV164" i="4"/>
  <c r="BT164" i="4"/>
  <c r="AU164" i="4"/>
  <c r="V164" i="4"/>
  <c r="CR163" i="4"/>
  <c r="BS163" i="4"/>
  <c r="AT163" i="4"/>
  <c r="CX162" i="4"/>
  <c r="CQ162" i="4"/>
  <c r="BR162" i="4"/>
  <c r="X162" i="4"/>
  <c r="CW161" i="4"/>
  <c r="CP161" i="4"/>
  <c r="AV161" i="4"/>
  <c r="W161" i="4"/>
  <c r="CV160" i="4"/>
  <c r="BT160" i="4"/>
  <c r="AU160" i="4"/>
  <c r="V160" i="4"/>
  <c r="CR159" i="4"/>
  <c r="BS159" i="4"/>
  <c r="AT159" i="4"/>
  <c r="CX158" i="4"/>
  <c r="CQ158" i="4"/>
  <c r="BR158" i="4"/>
  <c r="X158" i="4"/>
  <c r="CW157" i="4"/>
  <c r="CP157" i="4"/>
  <c r="AV157" i="4"/>
  <c r="W157" i="4"/>
  <c r="CV156" i="4"/>
  <c r="BT156" i="4"/>
  <c r="AU156" i="4"/>
  <c r="V156" i="4"/>
  <c r="CR155" i="4"/>
  <c r="BS155" i="4"/>
  <c r="AT155" i="4"/>
  <c r="CX154" i="4"/>
  <c r="CQ154" i="4"/>
  <c r="BR154" i="4"/>
  <c r="X154" i="4"/>
  <c r="CW153" i="4"/>
  <c r="CP153" i="4"/>
  <c r="AV153" i="4"/>
  <c r="W153" i="4"/>
  <c r="CV152" i="4"/>
  <c r="BT152" i="4"/>
  <c r="AU152" i="4"/>
  <c r="V152" i="4"/>
  <c r="CR151" i="4"/>
  <c r="BS151" i="4"/>
  <c r="AT151" i="4"/>
  <c r="CX150" i="4"/>
  <c r="CQ150" i="4"/>
  <c r="BR150" i="4"/>
  <c r="X150" i="4"/>
  <c r="CW149" i="4"/>
  <c r="CP149" i="4"/>
  <c r="AV149" i="4"/>
  <c r="W149" i="4"/>
  <c r="CV148" i="4"/>
  <c r="BT148" i="4"/>
  <c r="AU148" i="4"/>
  <c r="V148" i="4"/>
  <c r="CR147" i="4"/>
  <c r="BS147" i="4"/>
  <c r="AT147" i="4"/>
  <c r="CX146" i="4"/>
  <c r="CQ146" i="4"/>
  <c r="BR146" i="4"/>
  <c r="X146" i="4"/>
  <c r="CW145" i="4"/>
  <c r="CP145" i="4"/>
  <c r="AV145" i="4"/>
  <c r="W145" i="4"/>
  <c r="CV144" i="4"/>
  <c r="BT144" i="4"/>
  <c r="AU144" i="4"/>
  <c r="V144" i="4"/>
  <c r="CR143" i="4"/>
  <c r="BS143" i="4"/>
  <c r="AT143" i="4"/>
  <c r="CX142" i="4"/>
  <c r="CQ142" i="4"/>
  <c r="BR142" i="4"/>
  <c r="X142" i="4"/>
  <c r="CW141" i="4"/>
  <c r="CP141" i="4"/>
  <c r="AV141" i="4"/>
  <c r="W141" i="4"/>
  <c r="CV140" i="4"/>
  <c r="BT140" i="4"/>
  <c r="AU140" i="4"/>
  <c r="V140" i="4"/>
  <c r="CR139" i="4"/>
  <c r="BS139" i="4"/>
  <c r="AT139" i="4"/>
  <c r="CX138" i="4"/>
  <c r="CQ138" i="4"/>
  <c r="BR138" i="4"/>
  <c r="X138" i="4"/>
  <c r="CW137" i="4"/>
  <c r="CP137" i="4"/>
  <c r="AV137" i="4"/>
  <c r="W137" i="4"/>
  <c r="CV136" i="4"/>
  <c r="BT136" i="4"/>
  <c r="AU136" i="4"/>
  <c r="V136" i="4"/>
  <c r="CR135" i="4"/>
  <c r="BS135" i="4"/>
  <c r="AT135" i="4"/>
  <c r="CX134" i="4"/>
  <c r="CQ134" i="4"/>
  <c r="BR134" i="4"/>
  <c r="X134" i="4"/>
  <c r="CW133" i="4"/>
  <c r="CP133" i="4"/>
  <c r="AV133" i="4"/>
  <c r="W133" i="4"/>
  <c r="CV132" i="4"/>
  <c r="AI4" i="13"/>
  <c r="G7" i="14" s="1"/>
  <c r="X207" i="4"/>
  <c r="W206" i="4"/>
  <c r="V205" i="4"/>
  <c r="CX203" i="4"/>
  <c r="X203" i="4"/>
  <c r="CP202" i="4"/>
  <c r="W202" i="4"/>
  <c r="BT201" i="4"/>
  <c r="V201" i="4"/>
  <c r="BS200" i="4"/>
  <c r="V200" i="4"/>
  <c r="CQ199" i="4"/>
  <c r="AU199" i="4"/>
  <c r="CX198" i="4"/>
  <c r="CP198" i="4"/>
  <c r="AT198" i="4"/>
  <c r="CW197" i="4"/>
  <c r="BT197" i="4"/>
  <c r="X197" i="4"/>
  <c r="CV196" i="4"/>
  <c r="BS196" i="4"/>
  <c r="W196" i="4"/>
  <c r="CR195" i="4"/>
  <c r="BR195" i="4"/>
  <c r="V195" i="4"/>
  <c r="CQ194" i="4"/>
  <c r="AV194" i="4"/>
  <c r="CX193" i="4"/>
  <c r="CP193" i="4"/>
  <c r="AU193" i="4"/>
  <c r="CW192" i="4"/>
  <c r="BT192" i="4"/>
  <c r="AT192" i="4"/>
  <c r="CX191" i="4"/>
  <c r="CQ191" i="4"/>
  <c r="BR191" i="4"/>
  <c r="X191" i="4"/>
  <c r="CW190" i="4"/>
  <c r="CP190" i="4"/>
  <c r="AV190" i="4"/>
  <c r="W190" i="4"/>
  <c r="CV189" i="4"/>
  <c r="BT189" i="4"/>
  <c r="AU189" i="4"/>
  <c r="V189" i="4"/>
  <c r="CR188" i="4"/>
  <c r="BS188" i="4"/>
  <c r="AT188" i="4"/>
  <c r="CX187" i="4"/>
  <c r="CQ187" i="4"/>
  <c r="BR187" i="4"/>
  <c r="X187" i="4"/>
  <c r="CW186" i="4"/>
  <c r="CP186" i="4"/>
  <c r="AV186" i="4"/>
  <c r="W186" i="4"/>
  <c r="CV185" i="4"/>
  <c r="BT185" i="4"/>
  <c r="AU185" i="4"/>
  <c r="V185" i="4"/>
  <c r="CR184" i="4"/>
  <c r="BS184" i="4"/>
  <c r="AT184" i="4"/>
  <c r="CX183" i="4"/>
  <c r="CQ183" i="4"/>
  <c r="BR183" i="4"/>
  <c r="X183" i="4"/>
  <c r="CW182" i="4"/>
  <c r="CP182" i="4"/>
  <c r="AV182" i="4"/>
  <c r="W182" i="4"/>
  <c r="CV181" i="4"/>
  <c r="BT181" i="4"/>
  <c r="AU181" i="4"/>
  <c r="V181" i="4"/>
  <c r="CR180" i="4"/>
  <c r="BS180" i="4"/>
  <c r="AT180" i="4"/>
  <c r="CX179" i="4"/>
  <c r="CQ179" i="4"/>
  <c r="BR179" i="4"/>
  <c r="X179" i="4"/>
  <c r="CW178" i="4"/>
  <c r="CP178" i="4"/>
  <c r="AV178" i="4"/>
  <c r="W178" i="4"/>
  <c r="CV177" i="4"/>
  <c r="BT177" i="4"/>
  <c r="AU177" i="4"/>
  <c r="V177" i="4"/>
  <c r="CR176" i="4"/>
  <c r="BS176" i="4"/>
  <c r="AT176" i="4"/>
  <c r="CX175" i="4"/>
  <c r="CQ175" i="4"/>
  <c r="BR175" i="4"/>
  <c r="X175" i="4"/>
  <c r="CW174" i="4"/>
  <c r="CP174" i="4"/>
  <c r="AV174" i="4"/>
  <c r="W174" i="4"/>
  <c r="CV173" i="4"/>
  <c r="BT173" i="4"/>
  <c r="AU173" i="4"/>
  <c r="V173" i="4"/>
  <c r="CR172" i="4"/>
  <c r="BS172" i="4"/>
  <c r="AT172" i="4"/>
  <c r="CX171" i="4"/>
  <c r="CQ171" i="4"/>
  <c r="BR171" i="4"/>
  <c r="X171" i="4"/>
  <c r="CW170" i="4"/>
  <c r="CP170" i="4"/>
  <c r="AV170" i="4"/>
  <c r="W170" i="4"/>
  <c r="CV169" i="4"/>
  <c r="BT169" i="4"/>
  <c r="AU169" i="4"/>
  <c r="V169" i="4"/>
  <c r="CR168" i="4"/>
  <c r="BS168" i="4"/>
  <c r="AT168" i="4"/>
  <c r="CX167" i="4"/>
  <c r="CQ167" i="4"/>
  <c r="BR167" i="4"/>
  <c r="X167" i="4"/>
  <c r="CW166" i="4"/>
  <c r="CP166" i="4"/>
  <c r="AV166" i="4"/>
  <c r="W166" i="4"/>
  <c r="CV165" i="4"/>
  <c r="BT165" i="4"/>
  <c r="AU165" i="4"/>
  <c r="V165" i="4"/>
  <c r="CR164" i="4"/>
  <c r="BS164" i="4"/>
  <c r="AT164" i="4"/>
  <c r="CX163" i="4"/>
  <c r="CQ163" i="4"/>
  <c r="BR163" i="4"/>
  <c r="X163" i="4"/>
  <c r="CW162" i="4"/>
  <c r="CP162" i="4"/>
  <c r="AV162" i="4"/>
  <c r="W162" i="4"/>
  <c r="CV161" i="4"/>
  <c r="BT161" i="4"/>
  <c r="AU161" i="4"/>
  <c r="V161" i="4"/>
  <c r="CR160" i="4"/>
  <c r="BS160" i="4"/>
  <c r="AT160" i="4"/>
  <c r="CX159" i="4"/>
  <c r="CQ159" i="4"/>
  <c r="BR159" i="4"/>
  <c r="X159" i="4"/>
  <c r="CW158" i="4"/>
  <c r="CP158" i="4"/>
  <c r="AV158" i="4"/>
  <c r="W158" i="4"/>
  <c r="CV157" i="4"/>
  <c r="BT157" i="4"/>
  <c r="AU157" i="4"/>
  <c r="V157" i="4"/>
  <c r="CR156" i="4"/>
  <c r="BS156" i="4"/>
  <c r="AT156" i="4"/>
  <c r="CX155" i="4"/>
  <c r="CQ155" i="4"/>
  <c r="BR155" i="4"/>
  <c r="X155" i="4"/>
  <c r="CW154" i="4"/>
  <c r="CP154" i="4"/>
  <c r="AV154" i="4"/>
  <c r="W154" i="4"/>
  <c r="CV153" i="4"/>
  <c r="BT153" i="4"/>
  <c r="AU153" i="4"/>
  <c r="V153" i="4"/>
  <c r="CR152" i="4"/>
  <c r="BS152" i="4"/>
  <c r="AT152" i="4"/>
  <c r="CX151" i="4"/>
  <c r="CQ151" i="4"/>
  <c r="BR151" i="4"/>
  <c r="X151" i="4"/>
  <c r="CW150" i="4"/>
  <c r="CP150" i="4"/>
  <c r="AV150" i="4"/>
  <c r="W150" i="4"/>
  <c r="CV149" i="4"/>
  <c r="BT149" i="4"/>
  <c r="AU149" i="4"/>
  <c r="V149" i="4"/>
  <c r="CR148" i="4"/>
  <c r="BS148" i="4"/>
  <c r="AT148" i="4"/>
  <c r="CX147" i="4"/>
  <c r="CQ147" i="4"/>
  <c r="BR147" i="4"/>
  <c r="X147" i="4"/>
  <c r="CW146" i="4"/>
  <c r="CP146" i="4"/>
  <c r="AV146" i="4"/>
  <c r="W146" i="4"/>
  <c r="CV145" i="4"/>
  <c r="BT145" i="4"/>
  <c r="AU145" i="4"/>
  <c r="V145" i="4"/>
  <c r="CR144" i="4"/>
  <c r="BS144" i="4"/>
  <c r="AT144" i="4"/>
  <c r="CX143" i="4"/>
  <c r="CQ143" i="4"/>
  <c r="BR143" i="4"/>
  <c r="X143" i="4"/>
  <c r="CW142" i="4"/>
  <c r="CP142" i="4"/>
  <c r="AV142" i="4"/>
  <c r="W142" i="4"/>
  <c r="CV141" i="4"/>
  <c r="BT141" i="4"/>
  <c r="AU141" i="4"/>
  <c r="V141" i="4"/>
  <c r="CR140" i="4"/>
  <c r="BS140" i="4"/>
  <c r="AT140" i="4"/>
  <c r="CX139" i="4"/>
  <c r="CQ139" i="4"/>
  <c r="BR139" i="4"/>
  <c r="X139" i="4"/>
  <c r="CW138" i="4"/>
  <c r="CP138" i="4"/>
  <c r="AV138" i="4"/>
  <c r="W138" i="4"/>
  <c r="CV137" i="4"/>
  <c r="BT137" i="4"/>
  <c r="AU137" i="4"/>
  <c r="V137" i="4"/>
  <c r="CR136" i="4"/>
  <c r="BS136" i="4"/>
  <c r="AT136" i="4"/>
  <c r="CX135" i="4"/>
  <c r="CQ135" i="4"/>
  <c r="BR135" i="4"/>
  <c r="X135" i="4"/>
  <c r="CW134" i="4"/>
  <c r="CP134" i="4"/>
  <c r="AV134" i="4"/>
  <c r="W134" i="4"/>
  <c r="CV133" i="4"/>
  <c r="BT133" i="4"/>
  <c r="AU133" i="4"/>
  <c r="V133" i="4"/>
  <c r="CR132" i="4"/>
  <c r="BS132" i="4"/>
  <c r="AT132" i="4"/>
  <c r="CX131" i="4"/>
  <c r="CQ131" i="4"/>
  <c r="BR131" i="4"/>
  <c r="X131" i="4"/>
  <c r="CW130" i="4"/>
  <c r="CP130" i="4"/>
  <c r="AV130" i="4"/>
  <c r="W130" i="4"/>
  <c r="CV129" i="4"/>
  <c r="BT129" i="4"/>
  <c r="AU129" i="4"/>
  <c r="V129" i="4"/>
  <c r="CR128" i="4"/>
  <c r="BS128" i="4"/>
  <c r="AT128" i="4"/>
  <c r="CX127" i="4"/>
  <c r="CQ127" i="4"/>
  <c r="BR127" i="4"/>
  <c r="X127" i="4"/>
  <c r="CW126" i="4"/>
  <c r="CP126" i="4"/>
  <c r="AV126" i="4"/>
  <c r="W126" i="4"/>
  <c r="CV125" i="4"/>
  <c r="BT125" i="4"/>
  <c r="AU125" i="4"/>
  <c r="V125" i="4"/>
  <c r="CR124" i="4"/>
  <c r="BS124" i="4"/>
  <c r="AT124" i="4"/>
  <c r="CX123" i="4"/>
  <c r="CQ123" i="4"/>
  <c r="BR123" i="4"/>
  <c r="X123" i="4"/>
  <c r="CW122" i="4"/>
  <c r="CP122" i="4"/>
  <c r="AV122" i="4"/>
  <c r="W122" i="4"/>
  <c r="CV121" i="4"/>
  <c r="BT121" i="4"/>
  <c r="AU121" i="4"/>
  <c r="V121" i="4"/>
  <c r="CR120" i="4"/>
  <c r="BS120" i="4"/>
  <c r="AT120" i="4"/>
  <c r="CX119" i="4"/>
  <c r="CQ119" i="4"/>
  <c r="BR119" i="4"/>
  <c r="X119" i="4"/>
  <c r="CW118" i="4"/>
  <c r="CP118" i="4"/>
  <c r="AV118" i="4"/>
  <c r="W118" i="4"/>
  <c r="CV117" i="4"/>
  <c r="BT117" i="4"/>
  <c r="AU117" i="4"/>
  <c r="V117" i="4"/>
  <c r="CR116" i="4"/>
  <c r="BS116" i="4"/>
  <c r="AT116" i="4"/>
  <c r="CX115" i="4"/>
  <c r="CQ115" i="4"/>
  <c r="BR115" i="4"/>
  <c r="X115" i="4"/>
  <c r="CW114" i="4"/>
  <c r="CP114" i="4"/>
  <c r="AV114" i="4"/>
  <c r="W114" i="4"/>
  <c r="CV113" i="4"/>
  <c r="BT113" i="4"/>
  <c r="AU113" i="4"/>
  <c r="V113" i="4"/>
  <c r="CR112" i="4"/>
  <c r="BS112" i="4"/>
  <c r="AT112" i="4"/>
  <c r="CX111" i="4"/>
  <c r="CQ111" i="4"/>
  <c r="BR111" i="4"/>
  <c r="X111" i="4"/>
  <c r="CW110" i="4"/>
  <c r="CP110" i="4"/>
  <c r="BR173" i="4"/>
  <c r="AV172" i="4"/>
  <c r="AU171" i="4"/>
  <c r="AT170" i="4"/>
  <c r="X169" i="4"/>
  <c r="W168" i="4"/>
  <c r="V167" i="4"/>
  <c r="CX165" i="4"/>
  <c r="CW164" i="4"/>
  <c r="CV163" i="4"/>
  <c r="CR162" i="4"/>
  <c r="CQ161" i="4"/>
  <c r="CP160" i="4"/>
  <c r="BT159" i="4"/>
  <c r="BS158" i="4"/>
  <c r="BR157" i="4"/>
  <c r="AV156" i="4"/>
  <c r="AU155" i="4"/>
  <c r="AT154" i="4"/>
  <c r="X153" i="4"/>
  <c r="W152" i="4"/>
  <c r="V151" i="4"/>
  <c r="CX149" i="4"/>
  <c r="CW148" i="4"/>
  <c r="CV147" i="4"/>
  <c r="CR146" i="4"/>
  <c r="CQ145" i="4"/>
  <c r="CP144" i="4"/>
  <c r="BT143" i="4"/>
  <c r="BS142" i="4"/>
  <c r="BR141" i="4"/>
  <c r="AV140" i="4"/>
  <c r="AU139" i="4"/>
  <c r="AT138" i="4"/>
  <c r="X137" i="4"/>
  <c r="W136" i="4"/>
  <c r="V135" i="4"/>
  <c r="CX133" i="4"/>
  <c r="CW132" i="4"/>
  <c r="AU132" i="4"/>
  <c r="CR131" i="4"/>
  <c r="AT131" i="4"/>
  <c r="CQ130" i="4"/>
  <c r="X130" i="4"/>
  <c r="CP129" i="4"/>
  <c r="W129" i="4"/>
  <c r="BT128" i="4"/>
  <c r="V128" i="4"/>
  <c r="BS127" i="4"/>
  <c r="CX126" i="4"/>
  <c r="BR126" i="4"/>
  <c r="CW125" i="4"/>
  <c r="AV125" i="4"/>
  <c r="CV124" i="4"/>
  <c r="AU124" i="4"/>
  <c r="CR123" i="4"/>
  <c r="AT123" i="4"/>
  <c r="CQ122" i="4"/>
  <c r="X122" i="4"/>
  <c r="CP121" i="4"/>
  <c r="W121" i="4"/>
  <c r="BT120" i="4"/>
  <c r="V120" i="4"/>
  <c r="BS119" i="4"/>
  <c r="CX118" i="4"/>
  <c r="BR118" i="4"/>
  <c r="CW117" i="4"/>
  <c r="BR117" i="4"/>
  <c r="W117" i="4"/>
  <c r="CQ116" i="4"/>
  <c r="AV116" i="4"/>
  <c r="V116" i="4"/>
  <c r="CP115" i="4"/>
  <c r="AU115" i="4"/>
  <c r="CX114" i="4"/>
  <c r="BT114" i="4"/>
  <c r="AT114" i="4"/>
  <c r="CW113" i="4"/>
  <c r="BS113" i="4"/>
  <c r="X113" i="4"/>
  <c r="CV112" i="4"/>
  <c r="BR112" i="4"/>
  <c r="W112" i="4"/>
  <c r="CR111" i="4"/>
  <c r="AV111" i="4"/>
  <c r="V111" i="4"/>
  <c r="CQ110" i="4"/>
  <c r="AV110" i="4"/>
  <c r="W110" i="4"/>
  <c r="CV109" i="4"/>
  <c r="BT109" i="4"/>
  <c r="AU109" i="4"/>
  <c r="V109" i="4"/>
  <c r="CR108" i="4"/>
  <c r="BS108" i="4"/>
  <c r="AT108" i="4"/>
  <c r="CX107" i="4"/>
  <c r="CQ107" i="4"/>
  <c r="BR107" i="4"/>
  <c r="X107" i="4"/>
  <c r="CW106" i="4"/>
  <c r="CP106" i="4"/>
  <c r="AV106" i="4"/>
  <c r="W106" i="4"/>
  <c r="CV105" i="4"/>
  <c r="BT105" i="4"/>
  <c r="AU105" i="4"/>
  <c r="V105" i="4"/>
  <c r="CR104" i="4"/>
  <c r="BS104" i="4"/>
  <c r="AT104" i="4"/>
  <c r="CX103" i="4"/>
  <c r="CQ103" i="4"/>
  <c r="BR103" i="4"/>
  <c r="X103" i="4"/>
  <c r="CW102" i="4"/>
  <c r="CP102" i="4"/>
  <c r="AV102" i="4"/>
  <c r="W102" i="4"/>
  <c r="CV101" i="4"/>
  <c r="BT101" i="4"/>
  <c r="AU101" i="4"/>
  <c r="V101" i="4"/>
  <c r="CR100" i="4"/>
  <c r="BS100" i="4"/>
  <c r="AT100" i="4"/>
  <c r="CX99" i="4"/>
  <c r="CQ99" i="4"/>
  <c r="BR99" i="4"/>
  <c r="X99" i="4"/>
  <c r="CW98" i="4"/>
  <c r="CP98" i="4"/>
  <c r="AV98" i="4"/>
  <c r="W98" i="4"/>
  <c r="CV97" i="4"/>
  <c r="BT97" i="4"/>
  <c r="AU97" i="4"/>
  <c r="V97" i="4"/>
  <c r="CR96" i="4"/>
  <c r="BS96" i="4"/>
  <c r="AT96" i="4"/>
  <c r="CX95" i="4"/>
  <c r="CQ95" i="4"/>
  <c r="BR95" i="4"/>
  <c r="X95" i="4"/>
  <c r="CW94" i="4"/>
  <c r="CP94" i="4"/>
  <c r="AV94" i="4"/>
  <c r="W94" i="4"/>
  <c r="CV93" i="4"/>
  <c r="BT93" i="4"/>
  <c r="AU93" i="4"/>
  <c r="V93" i="4"/>
  <c r="CR92" i="4"/>
  <c r="BS92" i="4"/>
  <c r="AT92" i="4"/>
  <c r="CX91" i="4"/>
  <c r="CQ91" i="4"/>
  <c r="BR91" i="4"/>
  <c r="X91" i="4"/>
  <c r="CW90" i="4"/>
  <c r="CP90" i="4"/>
  <c r="AV90" i="4"/>
  <c r="W90" i="4"/>
  <c r="CV89" i="4"/>
  <c r="BT89" i="4"/>
  <c r="AU89" i="4"/>
  <c r="V89" i="4"/>
  <c r="CR88" i="4"/>
  <c r="BS88" i="4"/>
  <c r="AT88" i="4"/>
  <c r="CX87" i="4"/>
  <c r="CQ87" i="4"/>
  <c r="BR87" i="4"/>
  <c r="X87" i="4"/>
  <c r="CW86" i="4"/>
  <c r="CP86" i="4"/>
  <c r="AV86" i="4"/>
  <c r="W86" i="4"/>
  <c r="CV85" i="4"/>
  <c r="BT85" i="4"/>
  <c r="AU85" i="4"/>
  <c r="V85" i="4"/>
  <c r="CR84" i="4"/>
  <c r="BS84" i="4"/>
  <c r="AT84" i="4"/>
  <c r="CX83" i="4"/>
  <c r="CQ83" i="4"/>
  <c r="BR83" i="4"/>
  <c r="X83" i="4"/>
  <c r="CW82" i="4"/>
  <c r="CP82" i="4"/>
  <c r="AV82" i="4"/>
  <c r="W82" i="4"/>
  <c r="CV81" i="4"/>
  <c r="BT81" i="4"/>
  <c r="AU81" i="4"/>
  <c r="V81" i="4"/>
  <c r="CR80" i="4"/>
  <c r="BS80" i="4"/>
  <c r="AT80" i="4"/>
  <c r="CX79" i="4"/>
  <c r="CQ79" i="4"/>
  <c r="BR79" i="4"/>
  <c r="X79" i="4"/>
  <c r="CW78" i="4"/>
  <c r="CP78" i="4"/>
  <c r="AV78" i="4"/>
  <c r="W78" i="4"/>
  <c r="CV77" i="4"/>
  <c r="BT77" i="4"/>
  <c r="AU77" i="4"/>
  <c r="V77" i="4"/>
  <c r="CR76" i="4"/>
  <c r="BS76" i="4"/>
  <c r="AT76" i="4"/>
  <c r="CX75" i="4"/>
  <c r="CQ75" i="4"/>
  <c r="BR75" i="4"/>
  <c r="X75" i="4"/>
  <c r="CW74" i="4"/>
  <c r="CP74" i="4"/>
  <c r="AV74" i="4"/>
  <c r="W74" i="4"/>
  <c r="CV73" i="4"/>
  <c r="BT73" i="4"/>
  <c r="AU73" i="4"/>
  <c r="V73" i="4"/>
  <c r="CR72" i="4"/>
  <c r="BS72" i="4"/>
  <c r="AT72" i="4"/>
  <c r="CX71" i="4"/>
  <c r="CQ71" i="4"/>
  <c r="BR71" i="4"/>
  <c r="X71" i="4"/>
  <c r="CW70" i="4"/>
  <c r="CP70" i="4"/>
  <c r="AV70" i="4"/>
  <c r="W70" i="4"/>
  <c r="CV69" i="4"/>
  <c r="BT69" i="4"/>
  <c r="AU69" i="4"/>
  <c r="V69" i="4"/>
  <c r="CR68" i="4"/>
  <c r="BS68" i="4"/>
  <c r="AT68" i="4"/>
  <c r="CX67" i="4"/>
  <c r="CQ67" i="4"/>
  <c r="BR67" i="4"/>
  <c r="X67" i="4"/>
  <c r="CW66" i="4"/>
  <c r="CP66" i="4"/>
  <c r="AV66" i="4"/>
  <c r="W66" i="4"/>
  <c r="CV65" i="4"/>
  <c r="BT65" i="4"/>
  <c r="AU65" i="4"/>
  <c r="V65" i="4"/>
  <c r="CR64" i="4"/>
  <c r="BS64" i="4"/>
  <c r="AT64" i="4"/>
  <c r="CX63" i="4"/>
  <c r="CQ63" i="4"/>
  <c r="BR63" i="4"/>
  <c r="X63" i="4"/>
  <c r="CW62" i="4"/>
  <c r="CP62" i="4"/>
  <c r="AV62" i="4"/>
  <c r="W62" i="4"/>
  <c r="CV61" i="4"/>
  <c r="BT61" i="4"/>
  <c r="AU61" i="4"/>
  <c r="V61" i="4"/>
  <c r="CR60" i="4"/>
  <c r="BS60" i="4"/>
  <c r="AT60" i="4"/>
  <c r="CX59" i="4"/>
  <c r="CQ59" i="4"/>
  <c r="BR59" i="4"/>
  <c r="X59" i="4"/>
  <c r="CW58" i="4"/>
  <c r="CP58" i="4"/>
  <c r="AV58" i="4"/>
  <c r="W58" i="4"/>
  <c r="CV57" i="4"/>
  <c r="BT57" i="4"/>
  <c r="AU57" i="4"/>
  <c r="V57" i="4"/>
  <c r="CR56" i="4"/>
  <c r="BS56" i="4"/>
  <c r="AT56" i="4"/>
  <c r="CX55" i="4"/>
  <c r="CQ55" i="4"/>
  <c r="BR55" i="4"/>
  <c r="X55" i="4"/>
  <c r="CW54" i="4"/>
  <c r="CP54" i="4"/>
  <c r="AV54" i="4"/>
  <c r="W54" i="4"/>
  <c r="CV53" i="4"/>
  <c r="BT53" i="4"/>
  <c r="AU53" i="4"/>
  <c r="V53" i="4"/>
  <c r="CR52" i="4"/>
  <c r="BS52" i="4"/>
  <c r="AT52" i="4"/>
  <c r="CX51" i="4"/>
  <c r="CQ51" i="4"/>
  <c r="BR51" i="4"/>
  <c r="X51" i="4"/>
  <c r="CW50" i="4"/>
  <c r="CP50" i="4"/>
  <c r="AV50" i="4"/>
  <c r="W50" i="4"/>
  <c r="CV49" i="4"/>
  <c r="BT49" i="4"/>
  <c r="AU49" i="4"/>
  <c r="V49" i="4"/>
  <c r="CR48" i="4"/>
  <c r="BS48" i="4"/>
  <c r="AT48" i="4"/>
  <c r="CX47" i="4"/>
  <c r="CQ47" i="4"/>
  <c r="BR47" i="4"/>
  <c r="X47" i="4"/>
  <c r="CW46" i="4"/>
  <c r="CP46" i="4"/>
  <c r="AV46" i="4"/>
  <c r="W46" i="4"/>
  <c r="CV45" i="4"/>
  <c r="BT45" i="4"/>
  <c r="AU45" i="4"/>
  <c r="V45" i="4"/>
  <c r="CR44" i="4"/>
  <c r="BS44" i="4"/>
  <c r="AT44" i="4"/>
  <c r="CX43" i="4"/>
  <c r="CQ43" i="4"/>
  <c r="BR43" i="4"/>
  <c r="X43" i="4"/>
  <c r="CW42" i="4"/>
  <c r="X173" i="4"/>
  <c r="W172" i="4"/>
  <c r="V171" i="4"/>
  <c r="CX169" i="4"/>
  <c r="CW168" i="4"/>
  <c r="CV167" i="4"/>
  <c r="CR166" i="4"/>
  <c r="CQ165" i="4"/>
  <c r="CP164" i="4"/>
  <c r="BT163" i="4"/>
  <c r="BS162" i="4"/>
  <c r="BR161" i="4"/>
  <c r="AV160" i="4"/>
  <c r="AU159" i="4"/>
  <c r="AT158" i="4"/>
  <c r="X157" i="4"/>
  <c r="W156" i="4"/>
  <c r="V155" i="4"/>
  <c r="CX153" i="4"/>
  <c r="CW152" i="4"/>
  <c r="CV151" i="4"/>
  <c r="CR150" i="4"/>
  <c r="CQ149" i="4"/>
  <c r="CP148" i="4"/>
  <c r="BT147" i="4"/>
  <c r="BS146" i="4"/>
  <c r="BR145" i="4"/>
  <c r="AV144" i="4"/>
  <c r="AU143" i="4"/>
  <c r="AT142" i="4"/>
  <c r="X141" i="4"/>
  <c r="W140" i="4"/>
  <c r="V139" i="4"/>
  <c r="CX137" i="4"/>
  <c r="CW136" i="4"/>
  <c r="CV135" i="4"/>
  <c r="CR134" i="4"/>
  <c r="CQ133" i="4"/>
  <c r="CP132" i="4"/>
  <c r="W132" i="4"/>
  <c r="BT131" i="4"/>
  <c r="V131" i="4"/>
  <c r="BS130" i="4"/>
  <c r="CX129" i="4"/>
  <c r="BR129" i="4"/>
  <c r="CW128" i="4"/>
  <c r="AV128" i="4"/>
  <c r="CV127" i="4"/>
  <c r="AU127" i="4"/>
  <c r="CR126" i="4"/>
  <c r="AT126" i="4"/>
  <c r="CQ125" i="4"/>
  <c r="X125" i="4"/>
  <c r="CP124" i="4"/>
  <c r="W124" i="4"/>
  <c r="BT123" i="4"/>
  <c r="V123" i="4"/>
  <c r="BS122" i="4"/>
  <c r="CX121" i="4"/>
  <c r="BR121" i="4"/>
  <c r="CW120" i="4"/>
  <c r="AV120" i="4"/>
  <c r="CV119" i="4"/>
  <c r="AU119" i="4"/>
  <c r="CR118" i="4"/>
  <c r="AT118" i="4"/>
  <c r="CQ117" i="4"/>
  <c r="AV117" i="4"/>
  <c r="CX116" i="4"/>
  <c r="CP116" i="4"/>
  <c r="AU116" i="4"/>
  <c r="CW115" i="4"/>
  <c r="BT115" i="4"/>
  <c r="AT115" i="4"/>
  <c r="CV114" i="4"/>
  <c r="BS114" i="4"/>
  <c r="X114" i="4"/>
  <c r="CR113" i="4"/>
  <c r="BR113" i="4"/>
  <c r="W113" i="4"/>
  <c r="CQ112" i="4"/>
  <c r="AV112" i="4"/>
  <c r="V112" i="4"/>
  <c r="CP111" i="4"/>
  <c r="AU111" i="4"/>
  <c r="CX110" i="4"/>
  <c r="BT110" i="4"/>
  <c r="AU110" i="4"/>
  <c r="V110" i="4"/>
  <c r="CR109" i="4"/>
  <c r="BS109" i="4"/>
  <c r="AT109" i="4"/>
  <c r="CX108" i="4"/>
  <c r="CQ108" i="4"/>
  <c r="BR108" i="4"/>
  <c r="X108" i="4"/>
  <c r="CW107" i="4"/>
  <c r="CP107" i="4"/>
  <c r="AV107" i="4"/>
  <c r="W107" i="4"/>
  <c r="CV106" i="4"/>
  <c r="BT106" i="4"/>
  <c r="AU106" i="4"/>
  <c r="V106" i="4"/>
  <c r="CR105" i="4"/>
  <c r="BS105" i="4"/>
  <c r="AT105" i="4"/>
  <c r="CX104" i="4"/>
  <c r="CQ104" i="4"/>
  <c r="BR104" i="4"/>
  <c r="X104" i="4"/>
  <c r="CW103" i="4"/>
  <c r="CP103" i="4"/>
  <c r="AV103" i="4"/>
  <c r="W103" i="4"/>
  <c r="CV102" i="4"/>
  <c r="BT102" i="4"/>
  <c r="AU102" i="4"/>
  <c r="V102" i="4"/>
  <c r="CR101" i="4"/>
  <c r="BS101" i="4"/>
  <c r="AT101" i="4"/>
  <c r="CX100" i="4"/>
  <c r="CQ100" i="4"/>
  <c r="BR100" i="4"/>
  <c r="X100" i="4"/>
  <c r="CW99" i="4"/>
  <c r="CP99" i="4"/>
  <c r="AV99" i="4"/>
  <c r="W99" i="4"/>
  <c r="CV98" i="4"/>
  <c r="BT98" i="4"/>
  <c r="AU98" i="4"/>
  <c r="V98" i="4"/>
  <c r="CR97" i="4"/>
  <c r="BS97" i="4"/>
  <c r="AT97" i="4"/>
  <c r="CX96" i="4"/>
  <c r="CQ96" i="4"/>
  <c r="BR96" i="4"/>
  <c r="X96" i="4"/>
  <c r="CW95" i="4"/>
  <c r="CP95" i="4"/>
  <c r="AV95" i="4"/>
  <c r="W95" i="4"/>
  <c r="CV94" i="4"/>
  <c r="BT94" i="4"/>
  <c r="AU94" i="4"/>
  <c r="V94" i="4"/>
  <c r="CR93" i="4"/>
  <c r="BS93" i="4"/>
  <c r="AT93" i="4"/>
  <c r="CX92" i="4"/>
  <c r="CQ92" i="4"/>
  <c r="BR92" i="4"/>
  <c r="X92" i="4"/>
  <c r="CW91" i="4"/>
  <c r="CP91" i="4"/>
  <c r="AV91" i="4"/>
  <c r="W91" i="4"/>
  <c r="CV90" i="4"/>
  <c r="BT90" i="4"/>
  <c r="AU90" i="4"/>
  <c r="V90" i="4"/>
  <c r="CR89" i="4"/>
  <c r="BS89" i="4"/>
  <c r="AT89" i="4"/>
  <c r="CX88" i="4"/>
  <c r="CQ88" i="4"/>
  <c r="BR88" i="4"/>
  <c r="X88" i="4"/>
  <c r="CW87" i="4"/>
  <c r="CP87" i="4"/>
  <c r="AV87" i="4"/>
  <c r="W87" i="4"/>
  <c r="CV86" i="4"/>
  <c r="BT86" i="4"/>
  <c r="AU86" i="4"/>
  <c r="V86" i="4"/>
  <c r="CR85" i="4"/>
  <c r="BS85" i="4"/>
  <c r="AT85" i="4"/>
  <c r="CX84" i="4"/>
  <c r="CQ84" i="4"/>
  <c r="BR84" i="4"/>
  <c r="X84" i="4"/>
  <c r="CW83" i="4"/>
  <c r="CP83" i="4"/>
  <c r="AV83" i="4"/>
  <c r="W83" i="4"/>
  <c r="CV82" i="4"/>
  <c r="BT82" i="4"/>
  <c r="AU82" i="4"/>
  <c r="V82" i="4"/>
  <c r="CR81" i="4"/>
  <c r="BS81" i="4"/>
  <c r="AT81" i="4"/>
  <c r="CX80" i="4"/>
  <c r="CQ80" i="4"/>
  <c r="BR80" i="4"/>
  <c r="X80" i="4"/>
  <c r="CW79" i="4"/>
  <c r="CP79" i="4"/>
  <c r="AV79" i="4"/>
  <c r="W79" i="4"/>
  <c r="CV78" i="4"/>
  <c r="BT78" i="4"/>
  <c r="AU78" i="4"/>
  <c r="V78" i="4"/>
  <c r="CR77" i="4"/>
  <c r="BS77" i="4"/>
  <c r="AT77" i="4"/>
  <c r="CX76" i="4"/>
  <c r="CQ76" i="4"/>
  <c r="BR76" i="4"/>
  <c r="X76" i="4"/>
  <c r="CW75" i="4"/>
  <c r="CP75" i="4"/>
  <c r="AV75" i="4"/>
  <c r="W75" i="4"/>
  <c r="CV74" i="4"/>
  <c r="BT74" i="4"/>
  <c r="AU74" i="4"/>
  <c r="V74" i="4"/>
  <c r="CR73" i="4"/>
  <c r="BS73" i="4"/>
  <c r="AT73" i="4"/>
  <c r="CX72" i="4"/>
  <c r="CQ72" i="4"/>
  <c r="BR72" i="4"/>
  <c r="X72" i="4"/>
  <c r="CW71" i="4"/>
  <c r="CP71" i="4"/>
  <c r="AV71" i="4"/>
  <c r="W71" i="4"/>
  <c r="CV70" i="4"/>
  <c r="BT70" i="4"/>
  <c r="AU70" i="4"/>
  <c r="V70" i="4"/>
  <c r="CR69" i="4"/>
  <c r="BS69" i="4"/>
  <c r="AT69" i="4"/>
  <c r="CX68" i="4"/>
  <c r="CQ68" i="4"/>
  <c r="BR68" i="4"/>
  <c r="X68" i="4"/>
  <c r="CW67" i="4"/>
  <c r="CP67" i="4"/>
  <c r="AV67" i="4"/>
  <c r="W67" i="4"/>
  <c r="CV66" i="4"/>
  <c r="BT66" i="4"/>
  <c r="AU66" i="4"/>
  <c r="V66" i="4"/>
  <c r="CR65" i="4"/>
  <c r="BS65" i="4"/>
  <c r="AT65" i="4"/>
  <c r="CX64" i="4"/>
  <c r="CQ64" i="4"/>
  <c r="BR64" i="4"/>
  <c r="X64" i="4"/>
  <c r="CW63" i="4"/>
  <c r="CP63" i="4"/>
  <c r="AV63" i="4"/>
  <c r="W63" i="4"/>
  <c r="CV62" i="4"/>
  <c r="BT62" i="4"/>
  <c r="AU62" i="4"/>
  <c r="V62" i="4"/>
  <c r="CR61" i="4"/>
  <c r="BS61" i="4"/>
  <c r="AT61" i="4"/>
  <c r="CX60" i="4"/>
  <c r="CQ60" i="4"/>
  <c r="BR60" i="4"/>
  <c r="X60" i="4"/>
  <c r="CW59" i="4"/>
  <c r="CP59" i="4"/>
  <c r="AV59" i="4"/>
  <c r="W59" i="4"/>
  <c r="CV58" i="4"/>
  <c r="BT58" i="4"/>
  <c r="AU58" i="4"/>
  <c r="V58" i="4"/>
  <c r="CR57" i="4"/>
  <c r="BS57" i="4"/>
  <c r="AT57" i="4"/>
  <c r="CX56" i="4"/>
  <c r="CQ56" i="4"/>
  <c r="BR56" i="4"/>
  <c r="X56" i="4"/>
  <c r="CW55" i="4"/>
  <c r="CP55" i="4"/>
  <c r="AV55" i="4"/>
  <c r="W55" i="4"/>
  <c r="CV54" i="4"/>
  <c r="BT54" i="4"/>
  <c r="AU54" i="4"/>
  <c r="V54" i="4"/>
  <c r="CR53" i="4"/>
  <c r="BS53" i="4"/>
  <c r="AT53" i="4"/>
  <c r="CX52" i="4"/>
  <c r="CQ52" i="4"/>
  <c r="BR52" i="4"/>
  <c r="X52" i="4"/>
  <c r="CW51" i="4"/>
  <c r="CP51" i="4"/>
  <c r="CW172" i="4"/>
  <c r="CR170" i="4"/>
  <c r="CP168" i="4"/>
  <c r="BS166" i="4"/>
  <c r="AV164" i="4"/>
  <c r="AT162" i="4"/>
  <c r="W160" i="4"/>
  <c r="CX157" i="4"/>
  <c r="CV155" i="4"/>
  <c r="CQ153" i="4"/>
  <c r="BT151" i="4"/>
  <c r="BR149" i="4"/>
  <c r="AU147" i="4"/>
  <c r="X145" i="4"/>
  <c r="V143" i="4"/>
  <c r="CW140" i="4"/>
  <c r="CR138" i="4"/>
  <c r="CP136" i="4"/>
  <c r="BS134" i="4"/>
  <c r="BT132" i="4"/>
  <c r="BS131" i="4"/>
  <c r="BR130" i="4"/>
  <c r="AV129" i="4"/>
  <c r="AU128" i="4"/>
  <c r="AT127" i="4"/>
  <c r="X126" i="4"/>
  <c r="W125" i="4"/>
  <c r="V124" i="4"/>
  <c r="CX122" i="4"/>
  <c r="CW121" i="4"/>
  <c r="CV120" i="4"/>
  <c r="CR119" i="4"/>
  <c r="CQ118" i="4"/>
  <c r="CP117" i="4"/>
  <c r="CW116" i="4"/>
  <c r="X116" i="4"/>
  <c r="BS115" i="4"/>
  <c r="CR114" i="4"/>
  <c r="V114" i="4"/>
  <c r="AV113" i="4"/>
  <c r="CP112" i="4"/>
  <c r="CW111" i="4"/>
  <c r="AT111" i="4"/>
  <c r="BS110" i="4"/>
  <c r="CX109" i="4"/>
  <c r="BR109" i="4"/>
  <c r="CW108" i="4"/>
  <c r="AV108" i="4"/>
  <c r="CV107" i="4"/>
  <c r="AU107" i="4"/>
  <c r="CR106" i="4"/>
  <c r="AT106" i="4"/>
  <c r="CQ105" i="4"/>
  <c r="X105" i="4"/>
  <c r="CP104" i="4"/>
  <c r="W104" i="4"/>
  <c r="BT103" i="4"/>
  <c r="V103" i="4"/>
  <c r="BS102" i="4"/>
  <c r="CX101" i="4"/>
  <c r="BR101" i="4"/>
  <c r="CW100" i="4"/>
  <c r="AV100" i="4"/>
  <c r="CV99" i="4"/>
  <c r="AU99" i="4"/>
  <c r="CR98" i="4"/>
  <c r="AT98" i="4"/>
  <c r="CQ97" i="4"/>
  <c r="X97" i="4"/>
  <c r="CP96" i="4"/>
  <c r="W96" i="4"/>
  <c r="BT95" i="4"/>
  <c r="V95" i="4"/>
  <c r="BS94" i="4"/>
  <c r="CX93" i="4"/>
  <c r="BR93" i="4"/>
  <c r="CW92" i="4"/>
  <c r="AV92" i="4"/>
  <c r="CV91" i="4"/>
  <c r="AU91" i="4"/>
  <c r="CR90" i="4"/>
  <c r="AT90" i="4"/>
  <c r="CQ89" i="4"/>
  <c r="X89" i="4"/>
  <c r="CP88" i="4"/>
  <c r="W88" i="4"/>
  <c r="BT87" i="4"/>
  <c r="V87" i="4"/>
  <c r="BS86" i="4"/>
  <c r="CX85" i="4"/>
  <c r="BR85" i="4"/>
  <c r="CW84" i="4"/>
  <c r="AV84" i="4"/>
  <c r="CV83" i="4"/>
  <c r="AU83" i="4"/>
  <c r="CR82" i="4"/>
  <c r="AT82" i="4"/>
  <c r="CQ81" i="4"/>
  <c r="X81" i="4"/>
  <c r="CP80" i="4"/>
  <c r="W80" i="4"/>
  <c r="BT79" i="4"/>
  <c r="V79" i="4"/>
  <c r="BS78" i="4"/>
  <c r="CX77" i="4"/>
  <c r="BR77" i="4"/>
  <c r="CW76" i="4"/>
  <c r="AV76" i="4"/>
  <c r="CV75" i="4"/>
  <c r="AU75" i="4"/>
  <c r="CR74" i="4"/>
  <c r="AT74" i="4"/>
  <c r="CQ73" i="4"/>
  <c r="X73" i="4"/>
  <c r="CP72" i="4"/>
  <c r="W72" i="4"/>
  <c r="BT71" i="4"/>
  <c r="V71" i="4"/>
  <c r="BS70" i="4"/>
  <c r="CX69" i="4"/>
  <c r="BR69" i="4"/>
  <c r="CW68" i="4"/>
  <c r="AV68" i="4"/>
  <c r="CV67" i="4"/>
  <c r="AU67" i="4"/>
  <c r="CR66" i="4"/>
  <c r="AT66" i="4"/>
  <c r="CQ65" i="4"/>
  <c r="X65" i="4"/>
  <c r="CP64" i="4"/>
  <c r="W64" i="4"/>
  <c r="BT63" i="4"/>
  <c r="V63" i="4"/>
  <c r="BS62" i="4"/>
  <c r="CX61" i="4"/>
  <c r="BR61" i="4"/>
  <c r="CW60" i="4"/>
  <c r="AV60" i="4"/>
  <c r="CV59" i="4"/>
  <c r="AU59" i="4"/>
  <c r="CR58" i="4"/>
  <c r="AT58" i="4"/>
  <c r="CQ57" i="4"/>
  <c r="X57" i="4"/>
  <c r="CP56" i="4"/>
  <c r="W56" i="4"/>
  <c r="BT55" i="4"/>
  <c r="V55" i="4"/>
  <c r="BS54" i="4"/>
  <c r="CX53" i="4"/>
  <c r="BR53" i="4"/>
  <c r="CW52" i="4"/>
  <c r="AV52" i="4"/>
  <c r="CV51" i="4"/>
  <c r="AV51" i="4"/>
  <c r="V51" i="4"/>
  <c r="CQ50" i="4"/>
  <c r="AU50" i="4"/>
  <c r="CX49" i="4"/>
  <c r="CP49" i="4"/>
  <c r="AT49" i="4"/>
  <c r="CW48" i="4"/>
  <c r="BT48" i="4"/>
  <c r="X48" i="4"/>
  <c r="CV47" i="4"/>
  <c r="BS47" i="4"/>
  <c r="W47" i="4"/>
  <c r="CR46" i="4"/>
  <c r="BR46" i="4"/>
  <c r="V46" i="4"/>
  <c r="CQ45" i="4"/>
  <c r="AV45" i="4"/>
  <c r="CX44" i="4"/>
  <c r="CP44" i="4"/>
  <c r="AU44" i="4"/>
  <c r="CW43" i="4"/>
  <c r="BT43" i="4"/>
  <c r="AT43" i="4"/>
  <c r="CV42" i="4"/>
  <c r="BT42" i="4"/>
  <c r="AU42" i="4"/>
  <c r="V42" i="4"/>
  <c r="CR41" i="4"/>
  <c r="BS41" i="4"/>
  <c r="AT41" i="4"/>
  <c r="CX40" i="4"/>
  <c r="CQ40" i="4"/>
  <c r="BR40" i="4"/>
  <c r="X40" i="4"/>
  <c r="CW39" i="4"/>
  <c r="CP39" i="4"/>
  <c r="AV39" i="4"/>
  <c r="W39" i="4"/>
  <c r="CV38" i="4"/>
  <c r="BT38" i="4"/>
  <c r="AU38" i="4"/>
  <c r="V38" i="4"/>
  <c r="CR37" i="4"/>
  <c r="BS37" i="4"/>
  <c r="AT37" i="4"/>
  <c r="CX36" i="4"/>
  <c r="CQ36" i="4"/>
  <c r="BR36" i="4"/>
  <c r="X36" i="4"/>
  <c r="CW35" i="4"/>
  <c r="CP35" i="4"/>
  <c r="AV35" i="4"/>
  <c r="W35" i="4"/>
  <c r="CV34" i="4"/>
  <c r="BT34" i="4"/>
  <c r="AU34" i="4"/>
  <c r="V34" i="4"/>
  <c r="CR33" i="4"/>
  <c r="BS33" i="4"/>
  <c r="AT33" i="4"/>
  <c r="CX32" i="4"/>
  <c r="CQ32" i="4"/>
  <c r="BR32" i="4"/>
  <c r="X32" i="4"/>
  <c r="CW31" i="4"/>
  <c r="CP31" i="4"/>
  <c r="AV31" i="4"/>
  <c r="W31" i="4"/>
  <c r="CV30" i="4"/>
  <c r="BT30" i="4"/>
  <c r="AU30" i="4"/>
  <c r="V30" i="4"/>
  <c r="CR29" i="4"/>
  <c r="BS29" i="4"/>
  <c r="AT29" i="4"/>
  <c r="CX28" i="4"/>
  <c r="CQ28" i="4"/>
  <c r="BR28" i="4"/>
  <c r="X28" i="4"/>
  <c r="CW27" i="4"/>
  <c r="CP27" i="4"/>
  <c r="AV27" i="4"/>
  <c r="W27" i="4"/>
  <c r="CV26" i="4"/>
  <c r="BT26" i="4"/>
  <c r="AU26" i="4"/>
  <c r="V26" i="4"/>
  <c r="CR25" i="4"/>
  <c r="BS25" i="4"/>
  <c r="AT25" i="4"/>
  <c r="CX24" i="4"/>
  <c r="CQ24" i="4"/>
  <c r="BR24" i="4"/>
  <c r="X24" i="4"/>
  <c r="CW23" i="4"/>
  <c r="CP23" i="4"/>
  <c r="AV23" i="4"/>
  <c r="W23" i="4"/>
  <c r="CV22" i="4"/>
  <c r="BT22" i="4"/>
  <c r="AU22" i="4"/>
  <c r="V22" i="4"/>
  <c r="CR21" i="4"/>
  <c r="BS21" i="4"/>
  <c r="AT21" i="4"/>
  <c r="CX20" i="4"/>
  <c r="CQ20" i="4"/>
  <c r="BR20" i="4"/>
  <c r="X20" i="4"/>
  <c r="CW19" i="4"/>
  <c r="CP19" i="4"/>
  <c r="AV19" i="4"/>
  <c r="W19" i="4"/>
  <c r="CV18" i="4"/>
  <c r="BT18" i="4"/>
  <c r="AU18" i="4"/>
  <c r="V18" i="4"/>
  <c r="CR17" i="4"/>
  <c r="BS17" i="4"/>
  <c r="AT17" i="4"/>
  <c r="CX16" i="4"/>
  <c r="CQ16" i="4"/>
  <c r="BR16" i="4"/>
  <c r="X16" i="4"/>
  <c r="CW15" i="4"/>
  <c r="CP15" i="4"/>
  <c r="AV15" i="4"/>
  <c r="W15" i="4"/>
  <c r="CV14" i="4"/>
  <c r="BT14" i="4"/>
  <c r="AU14" i="4"/>
  <c r="V14" i="4"/>
  <c r="CR13" i="4"/>
  <c r="BS13" i="4"/>
  <c r="AT13" i="4"/>
  <c r="CX12" i="4"/>
  <c r="CQ12" i="4"/>
  <c r="BR12" i="4"/>
  <c r="X12" i="4"/>
  <c r="CW11" i="4"/>
  <c r="CP11" i="4"/>
  <c r="AV11" i="4"/>
  <c r="W11" i="4"/>
  <c r="CV10" i="4"/>
  <c r="BT10" i="4"/>
  <c r="AU10" i="4"/>
  <c r="V10" i="4"/>
  <c r="CR9" i="4"/>
  <c r="BS9" i="4"/>
  <c r="AT9" i="4"/>
  <c r="CX8" i="4"/>
  <c r="CQ8" i="4"/>
  <c r="BR8" i="4"/>
  <c r="X8" i="4"/>
  <c r="CW7" i="4"/>
  <c r="CP7" i="4"/>
  <c r="AV7" i="4"/>
  <c r="W7" i="4"/>
  <c r="CV4" i="4"/>
  <c r="CM4" i="4"/>
  <c r="CF4" i="4"/>
  <c r="BY4" i="4"/>
  <c r="L6" i="14" s="1"/>
  <c r="L8" i="14" s="1"/>
  <c r="BO4" i="4"/>
  <c r="BH4" i="4"/>
  <c r="BA4" i="4"/>
  <c r="I6" i="14" s="1"/>
  <c r="AQ4" i="4"/>
  <c r="AJ4" i="4"/>
  <c r="AC4" i="4"/>
  <c r="F6" i="14" s="1"/>
  <c r="S4" i="4"/>
  <c r="L4" i="4"/>
  <c r="E4" i="4"/>
  <c r="C6" i="14" s="1"/>
  <c r="CQ169" i="4"/>
  <c r="X161" i="4"/>
  <c r="CR154" i="4"/>
  <c r="BS150" i="4"/>
  <c r="CP172" i="4"/>
  <c r="BS170" i="4"/>
  <c r="AV168" i="4"/>
  <c r="AT166" i="4"/>
  <c r="W164" i="4"/>
  <c r="CX161" i="4"/>
  <c r="CV159" i="4"/>
  <c r="CQ157" i="4"/>
  <c r="BT155" i="4"/>
  <c r="BR153" i="4"/>
  <c r="AU151" i="4"/>
  <c r="X149" i="4"/>
  <c r="V147" i="4"/>
  <c r="CW144" i="4"/>
  <c r="CR142" i="4"/>
  <c r="CP140" i="4"/>
  <c r="BS138" i="4"/>
  <c r="AV136" i="4"/>
  <c r="AT134" i="4"/>
  <c r="AV132" i="4"/>
  <c r="AU131" i="4"/>
  <c r="AT130" i="4"/>
  <c r="X129" i="4"/>
  <c r="W128" i="4"/>
  <c r="V127" i="4"/>
  <c r="CX125" i="4"/>
  <c r="CW124" i="4"/>
  <c r="CV123" i="4"/>
  <c r="CR122" i="4"/>
  <c r="CQ121" i="4"/>
  <c r="CP120" i="4"/>
  <c r="BT119" i="4"/>
  <c r="BS118" i="4"/>
  <c r="BS117" i="4"/>
  <c r="CV116" i="4"/>
  <c r="W116" i="4"/>
  <c r="AV115" i="4"/>
  <c r="CQ114" i="4"/>
  <c r="CX113" i="4"/>
  <c r="AT113" i="4"/>
  <c r="BT112" i="4"/>
  <c r="CV111" i="4"/>
  <c r="W111" i="4"/>
  <c r="BR110" i="4"/>
  <c r="CW109" i="4"/>
  <c r="AV109" i="4"/>
  <c r="CV108" i="4"/>
  <c r="AU108" i="4"/>
  <c r="CR107" i="4"/>
  <c r="AT107" i="4"/>
  <c r="CQ106" i="4"/>
  <c r="X106" i="4"/>
  <c r="CP105" i="4"/>
  <c r="W105" i="4"/>
  <c r="BT104" i="4"/>
  <c r="V104" i="4"/>
  <c r="BS103" i="4"/>
  <c r="CX102" i="4"/>
  <c r="BR102" i="4"/>
  <c r="CW101" i="4"/>
  <c r="AV101" i="4"/>
  <c r="CV100" i="4"/>
  <c r="AU100" i="4"/>
  <c r="CR99" i="4"/>
  <c r="AT99" i="4"/>
  <c r="CQ98" i="4"/>
  <c r="X98" i="4"/>
  <c r="CP97" i="4"/>
  <c r="W97" i="4"/>
  <c r="BT96" i="4"/>
  <c r="V96" i="4"/>
  <c r="BS95" i="4"/>
  <c r="CX94" i="4"/>
  <c r="BR94" i="4"/>
  <c r="CW93" i="4"/>
  <c r="AV93" i="4"/>
  <c r="CV92" i="4"/>
  <c r="AU92" i="4"/>
  <c r="CR91" i="4"/>
  <c r="AT91" i="4"/>
  <c r="CQ90" i="4"/>
  <c r="X90" i="4"/>
  <c r="CP89" i="4"/>
  <c r="W89" i="4"/>
  <c r="BT88" i="4"/>
  <c r="V88" i="4"/>
  <c r="BS87" i="4"/>
  <c r="CX86" i="4"/>
  <c r="BR86" i="4"/>
  <c r="CW85" i="4"/>
  <c r="AV85" i="4"/>
  <c r="CV84" i="4"/>
  <c r="AU84" i="4"/>
  <c r="CR83" i="4"/>
  <c r="AT83" i="4"/>
  <c r="CQ82" i="4"/>
  <c r="X82" i="4"/>
  <c r="CP81" i="4"/>
  <c r="W81" i="4"/>
  <c r="BT80" i="4"/>
  <c r="V80" i="4"/>
  <c r="BS79" i="4"/>
  <c r="CX78" i="4"/>
  <c r="BR78" i="4"/>
  <c r="CW77" i="4"/>
  <c r="AV77" i="4"/>
  <c r="CV76" i="4"/>
  <c r="AU76" i="4"/>
  <c r="CR75" i="4"/>
  <c r="AT75" i="4"/>
  <c r="CQ74" i="4"/>
  <c r="X74" i="4"/>
  <c r="CP73" i="4"/>
  <c r="W73" i="4"/>
  <c r="BT72" i="4"/>
  <c r="V72" i="4"/>
  <c r="BS71" i="4"/>
  <c r="CX70" i="4"/>
  <c r="BR70" i="4"/>
  <c r="CW69" i="4"/>
  <c r="AV69" i="4"/>
  <c r="CV68" i="4"/>
  <c r="AU68" i="4"/>
  <c r="CR67" i="4"/>
  <c r="AT67" i="4"/>
  <c r="CQ66" i="4"/>
  <c r="X66" i="4"/>
  <c r="CP65" i="4"/>
  <c r="W65" i="4"/>
  <c r="BT64" i="4"/>
  <c r="V64" i="4"/>
  <c r="BS63" i="4"/>
  <c r="CX62" i="4"/>
  <c r="BR62" i="4"/>
  <c r="CW61" i="4"/>
  <c r="AV61" i="4"/>
  <c r="CV60" i="4"/>
  <c r="AU60" i="4"/>
  <c r="CR59" i="4"/>
  <c r="AT59" i="4"/>
  <c r="CQ58" i="4"/>
  <c r="X58" i="4"/>
  <c r="CP57" i="4"/>
  <c r="W57" i="4"/>
  <c r="BT56" i="4"/>
  <c r="V56" i="4"/>
  <c r="BS55" i="4"/>
  <c r="CX54" i="4"/>
  <c r="BR54" i="4"/>
  <c r="CW53" i="4"/>
  <c r="AV53" i="4"/>
  <c r="CV52" i="4"/>
  <c r="AU52" i="4"/>
  <c r="CR51" i="4"/>
  <c r="AU51" i="4"/>
  <c r="CX50" i="4"/>
  <c r="BT50" i="4"/>
  <c r="AT50" i="4"/>
  <c r="CW49" i="4"/>
  <c r="BS49" i="4"/>
  <c r="X49" i="4"/>
  <c r="CV48" i="4"/>
  <c r="BR48" i="4"/>
  <c r="W48" i="4"/>
  <c r="CR47" i="4"/>
  <c r="AV47" i="4"/>
  <c r="V47" i="4"/>
  <c r="CQ46" i="4"/>
  <c r="AU46" i="4"/>
  <c r="CX45" i="4"/>
  <c r="CP45" i="4"/>
  <c r="AT45" i="4"/>
  <c r="CW44" i="4"/>
  <c r="BT44" i="4"/>
  <c r="X44" i="4"/>
  <c r="CV43" i="4"/>
  <c r="BS43" i="4"/>
  <c r="W43" i="4"/>
  <c r="CR42" i="4"/>
  <c r="BS42" i="4"/>
  <c r="AT42" i="4"/>
  <c r="CX41" i="4"/>
  <c r="CQ41" i="4"/>
  <c r="BR41" i="4"/>
  <c r="X41" i="4"/>
  <c r="CW40" i="4"/>
  <c r="CP40" i="4"/>
  <c r="AV40" i="4"/>
  <c r="W40" i="4"/>
  <c r="CV39" i="4"/>
  <c r="BT39" i="4"/>
  <c r="AU39" i="4"/>
  <c r="V39" i="4"/>
  <c r="CR38" i="4"/>
  <c r="BS38" i="4"/>
  <c r="AT38" i="4"/>
  <c r="CX37" i="4"/>
  <c r="CQ37" i="4"/>
  <c r="BR37" i="4"/>
  <c r="X37" i="4"/>
  <c r="CW36" i="4"/>
  <c r="CP36" i="4"/>
  <c r="AV36" i="4"/>
  <c r="W36" i="4"/>
  <c r="CV35" i="4"/>
  <c r="BT35" i="4"/>
  <c r="AU35" i="4"/>
  <c r="V35" i="4"/>
  <c r="CR34" i="4"/>
  <c r="BS34" i="4"/>
  <c r="AT34" i="4"/>
  <c r="CX33" i="4"/>
  <c r="CQ33" i="4"/>
  <c r="BR33" i="4"/>
  <c r="X33" i="4"/>
  <c r="CW32" i="4"/>
  <c r="CP32" i="4"/>
  <c r="AV32" i="4"/>
  <c r="W32" i="4"/>
  <c r="CV31" i="4"/>
  <c r="BT31" i="4"/>
  <c r="AU31" i="4"/>
  <c r="V31" i="4"/>
  <c r="CR30" i="4"/>
  <c r="BS30" i="4"/>
  <c r="AT30" i="4"/>
  <c r="CX29" i="4"/>
  <c r="CQ29" i="4"/>
  <c r="BR29" i="4"/>
  <c r="X29" i="4"/>
  <c r="CW28" i="4"/>
  <c r="CP28" i="4"/>
  <c r="AV28" i="4"/>
  <c r="W28" i="4"/>
  <c r="CV27" i="4"/>
  <c r="BT27" i="4"/>
  <c r="AU27" i="4"/>
  <c r="V27" i="4"/>
  <c r="CR26" i="4"/>
  <c r="BS26" i="4"/>
  <c r="AT26" i="4"/>
  <c r="CX25" i="4"/>
  <c r="CQ25" i="4"/>
  <c r="BR25" i="4"/>
  <c r="X25" i="4"/>
  <c r="CW24" i="4"/>
  <c r="CP24" i="4"/>
  <c r="AV24" i="4"/>
  <c r="W24" i="4"/>
  <c r="CV23" i="4"/>
  <c r="BT23" i="4"/>
  <c r="AU23" i="4"/>
  <c r="V23" i="4"/>
  <c r="CR22" i="4"/>
  <c r="BS22" i="4"/>
  <c r="AT22" i="4"/>
  <c r="CX21" i="4"/>
  <c r="CQ21" i="4"/>
  <c r="BR21" i="4"/>
  <c r="X21" i="4"/>
  <c r="CW20" i="4"/>
  <c r="CP20" i="4"/>
  <c r="AV20" i="4"/>
  <c r="W20" i="4"/>
  <c r="CV19" i="4"/>
  <c r="BT19" i="4"/>
  <c r="AU19" i="4"/>
  <c r="V19" i="4"/>
  <c r="CR18" i="4"/>
  <c r="BS18" i="4"/>
  <c r="AT18" i="4"/>
  <c r="CX17" i="4"/>
  <c r="CQ17" i="4"/>
  <c r="BR17" i="4"/>
  <c r="X17" i="4"/>
  <c r="CW16" i="4"/>
  <c r="CP16" i="4"/>
  <c r="AV16" i="4"/>
  <c r="W16" i="4"/>
  <c r="CV15" i="4"/>
  <c r="BT15" i="4"/>
  <c r="AU15" i="4"/>
  <c r="V15" i="4"/>
  <c r="CR14" i="4"/>
  <c r="BS14" i="4"/>
  <c r="AT14" i="4"/>
  <c r="CX13" i="4"/>
  <c r="CQ13" i="4"/>
  <c r="BR13" i="4"/>
  <c r="X13" i="4"/>
  <c r="CW12" i="4"/>
  <c r="CP12" i="4"/>
  <c r="AV12" i="4"/>
  <c r="W12" i="4"/>
  <c r="CV11" i="4"/>
  <c r="BT11" i="4"/>
  <c r="AU11" i="4"/>
  <c r="V11" i="4"/>
  <c r="CR10" i="4"/>
  <c r="BS10" i="4"/>
  <c r="AT10" i="4"/>
  <c r="CX9" i="4"/>
  <c r="CQ9" i="4"/>
  <c r="BR9" i="4"/>
  <c r="X9" i="4"/>
  <c r="CW8" i="4"/>
  <c r="CP8" i="4"/>
  <c r="AV8" i="4"/>
  <c r="W8" i="4"/>
  <c r="CV7" i="4"/>
  <c r="BT7" i="4"/>
  <c r="AU7" i="4"/>
  <c r="V7" i="4"/>
  <c r="CR4" i="4"/>
  <c r="D52" i="9" s="1"/>
  <c r="CL4" i="4"/>
  <c r="CE4" i="4"/>
  <c r="M6" i="14" s="1"/>
  <c r="BT4" i="4"/>
  <c r="D37" i="9" s="1"/>
  <c r="BN4" i="4"/>
  <c r="BG4" i="4"/>
  <c r="J6" i="14" s="1"/>
  <c r="AV4" i="4"/>
  <c r="D22" i="9" s="1"/>
  <c r="AP4" i="4"/>
  <c r="AI4" i="4"/>
  <c r="G6" i="14" s="1"/>
  <c r="X4" i="4"/>
  <c r="D7" i="9" s="1"/>
  <c r="R4" i="4"/>
  <c r="K4" i="4"/>
  <c r="D6" i="14" s="1"/>
  <c r="D8" i="14" s="1"/>
  <c r="CV171" i="4"/>
  <c r="BT167" i="4"/>
  <c r="BR165" i="4"/>
  <c r="AU163" i="4"/>
  <c r="V159" i="4"/>
  <c r="CW156" i="4"/>
  <c r="CP152" i="4"/>
  <c r="AV148" i="4"/>
  <c r="AT146" i="4"/>
  <c r="W144" i="4"/>
  <c r="CX141" i="4"/>
  <c r="CV139" i="4"/>
  <c r="CQ137" i="4"/>
  <c r="BT135" i="4"/>
  <c r="BT171" i="4"/>
  <c r="BR169" i="4"/>
  <c r="AU167" i="4"/>
  <c r="X165" i="4"/>
  <c r="V163" i="4"/>
  <c r="CW160" i="4"/>
  <c r="CR158" i="4"/>
  <c r="CP156" i="4"/>
  <c r="BS154" i="4"/>
  <c r="AV152" i="4"/>
  <c r="AT150" i="4"/>
  <c r="W148" i="4"/>
  <c r="CX145" i="4"/>
  <c r="CV143" i="4"/>
  <c r="CQ141" i="4"/>
  <c r="BT139" i="4"/>
  <c r="BR137" i="4"/>
  <c r="AU135" i="4"/>
  <c r="X133" i="4"/>
  <c r="CV131" i="4"/>
  <c r="CR130" i="4"/>
  <c r="CQ129" i="4"/>
  <c r="CP128" i="4"/>
  <c r="BT127" i="4"/>
  <c r="BS126" i="4"/>
  <c r="BR125" i="4"/>
  <c r="AV124" i="4"/>
  <c r="AU123" i="4"/>
  <c r="AT122" i="4"/>
  <c r="X121" i="4"/>
  <c r="W120" i="4"/>
  <c r="V119" i="4"/>
  <c r="CX117" i="4"/>
  <c r="X117" i="4"/>
  <c r="BR116" i="4"/>
  <c r="CR115" i="4"/>
  <c r="V115" i="4"/>
  <c r="AU114" i="4"/>
  <c r="CP113" i="4"/>
  <c r="CW112" i="4"/>
  <c r="X112" i="4"/>
  <c r="BS111" i="4"/>
  <c r="CR110" i="4"/>
  <c r="X110" i="4"/>
  <c r="CP109" i="4"/>
  <c r="W109" i="4"/>
  <c r="BT108" i="4"/>
  <c r="V108" i="4"/>
  <c r="BS107" i="4"/>
  <c r="CX106" i="4"/>
  <c r="BR106" i="4"/>
  <c r="CW105" i="4"/>
  <c r="AV105" i="4"/>
  <c r="CV104" i="4"/>
  <c r="AU104" i="4"/>
  <c r="CR103" i="4"/>
  <c r="AT103" i="4"/>
  <c r="CQ102" i="4"/>
  <c r="X102" i="4"/>
  <c r="CP101" i="4"/>
  <c r="W101" i="4"/>
  <c r="BT100" i="4"/>
  <c r="V100" i="4"/>
  <c r="BS99" i="4"/>
  <c r="CX98" i="4"/>
  <c r="BR98" i="4"/>
  <c r="CW97" i="4"/>
  <c r="AV97" i="4"/>
  <c r="CV96" i="4"/>
  <c r="AU96" i="4"/>
  <c r="CR95" i="4"/>
  <c r="AT95" i="4"/>
  <c r="CQ94" i="4"/>
  <c r="X94" i="4"/>
  <c r="CP93" i="4"/>
  <c r="W93" i="4"/>
  <c r="BT92" i="4"/>
  <c r="V92" i="4"/>
  <c r="BS91" i="4"/>
  <c r="CX90" i="4"/>
  <c r="BR90" i="4"/>
  <c r="CW89" i="4"/>
  <c r="AV89" i="4"/>
  <c r="CV88" i="4"/>
  <c r="AU88" i="4"/>
  <c r="CR87" i="4"/>
  <c r="AT87" i="4"/>
  <c r="CQ86" i="4"/>
  <c r="X86" i="4"/>
  <c r="CP85" i="4"/>
  <c r="W85" i="4"/>
  <c r="BT84" i="4"/>
  <c r="V84" i="4"/>
  <c r="BS83" i="4"/>
  <c r="CX82" i="4"/>
  <c r="BR82" i="4"/>
  <c r="CW81" i="4"/>
  <c r="AV81" i="4"/>
  <c r="CV80" i="4"/>
  <c r="AU80" i="4"/>
  <c r="CR79" i="4"/>
  <c r="AT79" i="4"/>
  <c r="CQ78" i="4"/>
  <c r="X78" i="4"/>
  <c r="CP77" i="4"/>
  <c r="W77" i="4"/>
  <c r="BT76" i="4"/>
  <c r="V76" i="4"/>
  <c r="BS75" i="4"/>
  <c r="CX74" i="4"/>
  <c r="BR74" i="4"/>
  <c r="CW73" i="4"/>
  <c r="AV73" i="4"/>
  <c r="CV72" i="4"/>
  <c r="AU72" i="4"/>
  <c r="CR71" i="4"/>
  <c r="AT71" i="4"/>
  <c r="CQ70" i="4"/>
  <c r="X70" i="4"/>
  <c r="CP69" i="4"/>
  <c r="W69" i="4"/>
  <c r="BT68" i="4"/>
  <c r="V68" i="4"/>
  <c r="BS67" i="4"/>
  <c r="CX66" i="4"/>
  <c r="BR66" i="4"/>
  <c r="CW65" i="4"/>
  <c r="AV65" i="4"/>
  <c r="CV64" i="4"/>
  <c r="AU64" i="4"/>
  <c r="CR63" i="4"/>
  <c r="AT63" i="4"/>
  <c r="CQ62" i="4"/>
  <c r="X62" i="4"/>
  <c r="CP61" i="4"/>
  <c r="W61" i="4"/>
  <c r="BT60" i="4"/>
  <c r="V60" i="4"/>
  <c r="BS59" i="4"/>
  <c r="CX58" i="4"/>
  <c r="BR58" i="4"/>
  <c r="CW57" i="4"/>
  <c r="AV57" i="4"/>
  <c r="CV56" i="4"/>
  <c r="AU56" i="4"/>
  <c r="CR55" i="4"/>
  <c r="AT55" i="4"/>
  <c r="CQ54" i="4"/>
  <c r="X54" i="4"/>
  <c r="CP53" i="4"/>
  <c r="W53" i="4"/>
  <c r="BT52" i="4"/>
  <c r="V52" i="4"/>
  <c r="BS51" i="4"/>
  <c r="W51" i="4"/>
  <c r="CR50" i="4"/>
  <c r="BR50" i="4"/>
  <c r="V50" i="4"/>
  <c r="CQ49" i="4"/>
  <c r="AV49" i="4"/>
  <c r="CX48" i="4"/>
  <c r="CP48" i="4"/>
  <c r="AU48" i="4"/>
  <c r="CW47" i="4"/>
  <c r="BT47" i="4"/>
  <c r="AT47" i="4"/>
  <c r="CV46" i="4"/>
  <c r="BS46" i="4"/>
  <c r="X46" i="4"/>
  <c r="CR45" i="4"/>
  <c r="BR45" i="4"/>
  <c r="W45" i="4"/>
  <c r="CQ44" i="4"/>
  <c r="AV44" i="4"/>
  <c r="V44" i="4"/>
  <c r="CP43" i="4"/>
  <c r="AU43" i="4"/>
  <c r="CX42" i="4"/>
  <c r="CP42" i="4"/>
  <c r="AV42" i="4"/>
  <c r="W42" i="4"/>
  <c r="CV41" i="4"/>
  <c r="BT41" i="4"/>
  <c r="AU41" i="4"/>
  <c r="V41" i="4"/>
  <c r="CR40" i="4"/>
  <c r="BS40" i="4"/>
  <c r="AT40" i="4"/>
  <c r="CX39" i="4"/>
  <c r="CQ39" i="4"/>
  <c r="BR39" i="4"/>
  <c r="X39" i="4"/>
  <c r="CW38" i="4"/>
  <c r="CP38" i="4"/>
  <c r="AV38" i="4"/>
  <c r="W38" i="4"/>
  <c r="CV37" i="4"/>
  <c r="BT37" i="4"/>
  <c r="AU37" i="4"/>
  <c r="V37" i="4"/>
  <c r="CR36" i="4"/>
  <c r="BS36" i="4"/>
  <c r="AT36" i="4"/>
  <c r="CX35" i="4"/>
  <c r="CQ35" i="4"/>
  <c r="BR35" i="4"/>
  <c r="X35" i="4"/>
  <c r="CW34" i="4"/>
  <c r="CP34" i="4"/>
  <c r="AV34" i="4"/>
  <c r="W34" i="4"/>
  <c r="CV33" i="4"/>
  <c r="BT33" i="4"/>
  <c r="AU33" i="4"/>
  <c r="V33" i="4"/>
  <c r="CR32" i="4"/>
  <c r="BS32" i="4"/>
  <c r="AT32" i="4"/>
  <c r="CX31" i="4"/>
  <c r="CQ31" i="4"/>
  <c r="BR31" i="4"/>
  <c r="X31" i="4"/>
  <c r="CW30" i="4"/>
  <c r="CP30" i="4"/>
  <c r="AV30" i="4"/>
  <c r="W30" i="4"/>
  <c r="CV29" i="4"/>
  <c r="BT29" i="4"/>
  <c r="AU29" i="4"/>
  <c r="V29" i="4"/>
  <c r="CR28" i="4"/>
  <c r="BS28" i="4"/>
  <c r="AT28" i="4"/>
  <c r="CX27" i="4"/>
  <c r="CQ27" i="4"/>
  <c r="BR27" i="4"/>
  <c r="X27" i="4"/>
  <c r="CW26" i="4"/>
  <c r="CP26" i="4"/>
  <c r="AV26" i="4"/>
  <c r="W26" i="4"/>
  <c r="CV25" i="4"/>
  <c r="BT25" i="4"/>
  <c r="AU25" i="4"/>
  <c r="V25" i="4"/>
  <c r="CR24" i="4"/>
  <c r="BS24" i="4"/>
  <c r="AT24" i="4"/>
  <c r="CX23" i="4"/>
  <c r="CQ23" i="4"/>
  <c r="BR23" i="4"/>
  <c r="X23" i="4"/>
  <c r="CW22" i="4"/>
  <c r="CP22" i="4"/>
  <c r="AV22" i="4"/>
  <c r="W22" i="4"/>
  <c r="CV21" i="4"/>
  <c r="BT21" i="4"/>
  <c r="AU21" i="4"/>
  <c r="V21" i="4"/>
  <c r="CR20" i="4"/>
  <c r="BS20" i="4"/>
  <c r="AT20" i="4"/>
  <c r="CX19" i="4"/>
  <c r="CQ19" i="4"/>
  <c r="BR19" i="4"/>
  <c r="X19" i="4"/>
  <c r="CW18" i="4"/>
  <c r="CP18" i="4"/>
  <c r="AV18" i="4"/>
  <c r="W18" i="4"/>
  <c r="CV17" i="4"/>
  <c r="BT17" i="4"/>
  <c r="AU17" i="4"/>
  <c r="V17" i="4"/>
  <c r="CR16" i="4"/>
  <c r="BS16" i="4"/>
  <c r="AT16" i="4"/>
  <c r="CX15" i="4"/>
  <c r="CQ15" i="4"/>
  <c r="BR15" i="4"/>
  <c r="X15" i="4"/>
  <c r="CW14" i="4"/>
  <c r="CP14" i="4"/>
  <c r="AV14" i="4"/>
  <c r="W14" i="4"/>
  <c r="CV13" i="4"/>
  <c r="BT13" i="4"/>
  <c r="AU13" i="4"/>
  <c r="V13" i="4"/>
  <c r="CR12" i="4"/>
  <c r="BS12" i="4"/>
  <c r="AT12" i="4"/>
  <c r="CX11" i="4"/>
  <c r="CQ11" i="4"/>
  <c r="BR11" i="4"/>
  <c r="X11" i="4"/>
  <c r="CW10" i="4"/>
  <c r="CP10" i="4"/>
  <c r="AV10" i="4"/>
  <c r="W10" i="4"/>
  <c r="CV9" i="4"/>
  <c r="BT9" i="4"/>
  <c r="AU9" i="4"/>
  <c r="V9" i="4"/>
  <c r="CR8" i="4"/>
  <c r="BS8" i="4"/>
  <c r="AT8" i="4"/>
  <c r="CX7" i="4"/>
  <c r="CQ7" i="4"/>
  <c r="BR7" i="4"/>
  <c r="X7" i="4"/>
  <c r="CW4" i="4"/>
  <c r="CP4" i="4"/>
  <c r="CG4" i="4"/>
  <c r="BZ4" i="4"/>
  <c r="BR4" i="4"/>
  <c r="BI4" i="4"/>
  <c r="BB4" i="4"/>
  <c r="AT4" i="4"/>
  <c r="AK4" i="4"/>
  <c r="AD4" i="4"/>
  <c r="V4" i="4"/>
  <c r="M4" i="4"/>
  <c r="F4" i="4"/>
  <c r="BR133" i="4"/>
  <c r="CV128" i="4"/>
  <c r="BT124" i="4"/>
  <c r="AU120" i="4"/>
  <c r="BT116" i="4"/>
  <c r="CQ113" i="4"/>
  <c r="CV110" i="4"/>
  <c r="CP108" i="4"/>
  <c r="BS106" i="4"/>
  <c r="AV104" i="4"/>
  <c r="AT102" i="4"/>
  <c r="W100" i="4"/>
  <c r="CX97" i="4"/>
  <c r="CV95" i="4"/>
  <c r="CQ93" i="4"/>
  <c r="BT91" i="4"/>
  <c r="BR89" i="4"/>
  <c r="AU87" i="4"/>
  <c r="X85" i="4"/>
  <c r="V83" i="4"/>
  <c r="CW80" i="4"/>
  <c r="CR78" i="4"/>
  <c r="CP76" i="4"/>
  <c r="BS74" i="4"/>
  <c r="AV72" i="4"/>
  <c r="AT70" i="4"/>
  <c r="W68" i="4"/>
  <c r="CX65" i="4"/>
  <c r="CV63" i="4"/>
  <c r="CQ61" i="4"/>
  <c r="BT59" i="4"/>
  <c r="BR57" i="4"/>
  <c r="AU55" i="4"/>
  <c r="X53" i="4"/>
  <c r="AT51" i="4"/>
  <c r="CR49" i="4"/>
  <c r="AV48" i="4"/>
  <c r="CX46" i="4"/>
  <c r="BS45" i="4"/>
  <c r="W44" i="4"/>
  <c r="CQ42" i="4"/>
  <c r="CP41" i="4"/>
  <c r="BT40" i="4"/>
  <c r="BS39" i="4"/>
  <c r="BR38" i="4"/>
  <c r="AV37" i="4"/>
  <c r="AU36" i="4"/>
  <c r="AT35" i="4"/>
  <c r="X34" i="4"/>
  <c r="W33" i="4"/>
  <c r="V32" i="4"/>
  <c r="CX30" i="4"/>
  <c r="CW29" i="4"/>
  <c r="CV28" i="4"/>
  <c r="CR27" i="4"/>
  <c r="CQ26" i="4"/>
  <c r="CP25" i="4"/>
  <c r="BT24" i="4"/>
  <c r="BS23" i="4"/>
  <c r="BR22" i="4"/>
  <c r="AV21" i="4"/>
  <c r="AU20" i="4"/>
  <c r="AT19" i="4"/>
  <c r="X18" i="4"/>
  <c r="W17" i="4"/>
  <c r="V16" i="4"/>
  <c r="CX14" i="4"/>
  <c r="CW13" i="4"/>
  <c r="CV12" i="4"/>
  <c r="CR11" i="4"/>
  <c r="CQ10" i="4"/>
  <c r="CP9" i="4"/>
  <c r="BT8" i="4"/>
  <c r="BS7" i="4"/>
  <c r="CK4" i="4"/>
  <c r="N6" i="14" s="1"/>
  <c r="BC4" i="4"/>
  <c r="W4" i="4"/>
  <c r="D15" i="9" s="1"/>
  <c r="CQ126" i="4"/>
  <c r="W115" i="4"/>
  <c r="BT107" i="4"/>
  <c r="AU103" i="4"/>
  <c r="CW96" i="4"/>
  <c r="CP92" i="4"/>
  <c r="AV88" i="4"/>
  <c r="W84" i="4"/>
  <c r="CV79" i="4"/>
  <c r="BT75" i="4"/>
  <c r="AU71" i="4"/>
  <c r="V67" i="4"/>
  <c r="CR62" i="4"/>
  <c r="BS58" i="4"/>
  <c r="AT54" i="4"/>
  <c r="W49" i="4"/>
  <c r="AT46" i="4"/>
  <c r="AV43" i="4"/>
  <c r="V40" i="4"/>
  <c r="CW37" i="4"/>
  <c r="CR35" i="4"/>
  <c r="CP33" i="4"/>
  <c r="BS31" i="4"/>
  <c r="AV29" i="4"/>
  <c r="AT27" i="4"/>
  <c r="W25" i="4"/>
  <c r="CX22" i="4"/>
  <c r="CV20" i="4"/>
  <c r="CQ18" i="4"/>
  <c r="BT16" i="4"/>
  <c r="BR14" i="4"/>
  <c r="AT11" i="4"/>
  <c r="V8" i="4"/>
  <c r="BS4" i="4"/>
  <c r="D45" i="9" s="1"/>
  <c r="V132" i="4"/>
  <c r="CR127" i="4"/>
  <c r="BS123" i="4"/>
  <c r="AT119" i="4"/>
  <c r="CV115" i="4"/>
  <c r="CX112" i="4"/>
  <c r="AT110" i="4"/>
  <c r="W108" i="4"/>
  <c r="CX105" i="4"/>
  <c r="CV103" i="4"/>
  <c r="CQ101" i="4"/>
  <c r="BT99" i="4"/>
  <c r="BR97" i="4"/>
  <c r="AU95" i="4"/>
  <c r="X93" i="4"/>
  <c r="V91" i="4"/>
  <c r="CW88" i="4"/>
  <c r="CR86" i="4"/>
  <c r="CP84" i="4"/>
  <c r="BS82" i="4"/>
  <c r="AV80" i="4"/>
  <c r="AT78" i="4"/>
  <c r="W76" i="4"/>
  <c r="CX73" i="4"/>
  <c r="CV71" i="4"/>
  <c r="CQ69" i="4"/>
  <c r="BT67" i="4"/>
  <c r="BR65" i="4"/>
  <c r="AU63" i="4"/>
  <c r="X61" i="4"/>
  <c r="V59" i="4"/>
  <c r="CW56" i="4"/>
  <c r="CR54" i="4"/>
  <c r="CP52" i="4"/>
  <c r="CV50" i="4"/>
  <c r="BR49" i="4"/>
  <c r="V48" i="4"/>
  <c r="BT46" i="4"/>
  <c r="X45" i="4"/>
  <c r="CR43" i="4"/>
  <c r="BR42" i="4"/>
  <c r="AV41" i="4"/>
  <c r="AU40" i="4"/>
  <c r="AT39" i="4"/>
  <c r="X38" i="4"/>
  <c r="W37" i="4"/>
  <c r="V36" i="4"/>
  <c r="CX34" i="4"/>
  <c r="CW33" i="4"/>
  <c r="CV32" i="4"/>
  <c r="CR31" i="4"/>
  <c r="CQ30" i="4"/>
  <c r="CP29" i="4"/>
  <c r="BT28" i="4"/>
  <c r="BS27" i="4"/>
  <c r="BR26" i="4"/>
  <c r="AV25" i="4"/>
  <c r="AU24" i="4"/>
  <c r="AT23" i="4"/>
  <c r="X22" i="4"/>
  <c r="W21" i="4"/>
  <c r="V20" i="4"/>
  <c r="CX18" i="4"/>
  <c r="CW17" i="4"/>
  <c r="CV16" i="4"/>
  <c r="CR15" i="4"/>
  <c r="CQ14" i="4"/>
  <c r="CP13" i="4"/>
  <c r="BT12" i="4"/>
  <c r="BS11" i="4"/>
  <c r="BR10" i="4"/>
  <c r="AV9" i="4"/>
  <c r="AU8" i="4"/>
  <c r="AT7" i="4"/>
  <c r="CA4" i="4"/>
  <c r="AU4" i="4"/>
  <c r="D30" i="9" s="1"/>
  <c r="Q4" i="4"/>
  <c r="E6" i="14" s="1"/>
  <c r="CX130" i="4"/>
  <c r="BR122" i="4"/>
  <c r="X118" i="4"/>
  <c r="AU112" i="4"/>
  <c r="CQ109" i="4"/>
  <c r="BR105" i="4"/>
  <c r="X101" i="4"/>
  <c r="V99" i="4"/>
  <c r="CR94" i="4"/>
  <c r="BS90" i="4"/>
  <c r="AT86" i="4"/>
  <c r="CX81" i="4"/>
  <c r="CQ77" i="4"/>
  <c r="BR73" i="4"/>
  <c r="X69" i="4"/>
  <c r="CW64" i="4"/>
  <c r="CP60" i="4"/>
  <c r="AV56" i="4"/>
  <c r="W52" i="4"/>
  <c r="BS50" i="4"/>
  <c r="CP47" i="4"/>
  <c r="CV44" i="4"/>
  <c r="X42" i="4"/>
  <c r="W41" i="4"/>
  <c r="CX38" i="4"/>
  <c r="CV36" i="4"/>
  <c r="CQ34" i="4"/>
  <c r="BT32" i="4"/>
  <c r="BR30" i="4"/>
  <c r="AU28" i="4"/>
  <c r="X26" i="4"/>
  <c r="V24" i="4"/>
  <c r="CW21" i="4"/>
  <c r="CR19" i="4"/>
  <c r="CP17" i="4"/>
  <c r="BS15" i="4"/>
  <c r="AV13" i="4"/>
  <c r="AU12" i="4"/>
  <c r="X10" i="4"/>
  <c r="W9" i="4"/>
  <c r="CX4" i="4"/>
  <c r="AO4" i="4"/>
  <c r="H6" i="14" s="1"/>
  <c r="G4" i="4"/>
  <c r="CW129" i="4"/>
  <c r="CP125" i="4"/>
  <c r="AV121" i="4"/>
  <c r="AT117" i="4"/>
  <c r="BR114" i="4"/>
  <c r="BT111" i="4"/>
  <c r="X109" i="4"/>
  <c r="V107" i="4"/>
  <c r="CW104" i="4"/>
  <c r="CR102" i="4"/>
  <c r="CP100" i="4"/>
  <c r="BS98" i="4"/>
  <c r="AV96" i="4"/>
  <c r="AT94" i="4"/>
  <c r="W92" i="4"/>
  <c r="CX89" i="4"/>
  <c r="CV87" i="4"/>
  <c r="CQ85" i="4"/>
  <c r="BT83" i="4"/>
  <c r="BR81" i="4"/>
  <c r="AU79" i="4"/>
  <c r="X77" i="4"/>
  <c r="V75" i="4"/>
  <c r="CW72" i="4"/>
  <c r="CR70" i="4"/>
  <c r="CP68" i="4"/>
  <c r="BS66" i="4"/>
  <c r="AV64" i="4"/>
  <c r="AT62" i="4"/>
  <c r="W60" i="4"/>
  <c r="CX57" i="4"/>
  <c r="CV55" i="4"/>
  <c r="CQ53" i="4"/>
  <c r="BT51" i="4"/>
  <c r="X50" i="4"/>
  <c r="CQ48" i="4"/>
  <c r="AU47" i="4"/>
  <c r="CW45" i="4"/>
  <c r="BR44" i="4"/>
  <c r="V43" i="4"/>
  <c r="CW41" i="4"/>
  <c r="CV40" i="4"/>
  <c r="CR39" i="4"/>
  <c r="CQ38" i="4"/>
  <c r="CP37" i="4"/>
  <c r="BT36" i="4"/>
  <c r="BS35" i="4"/>
  <c r="BR34" i="4"/>
  <c r="AV33" i="4"/>
  <c r="AU32" i="4"/>
  <c r="AT31" i="4"/>
  <c r="X30" i="4"/>
  <c r="W29" i="4"/>
  <c r="V28" i="4"/>
  <c r="CX26" i="4"/>
  <c r="CW25" i="4"/>
  <c r="CV24" i="4"/>
  <c r="CR23" i="4"/>
  <c r="CQ22" i="4"/>
  <c r="CP21" i="4"/>
  <c r="BT20" i="4"/>
  <c r="BS19" i="4"/>
  <c r="BR18" i="4"/>
  <c r="AV17" i="4"/>
  <c r="AU16" i="4"/>
  <c r="AT15" i="4"/>
  <c r="X14" i="4"/>
  <c r="W13" i="4"/>
  <c r="V12" i="4"/>
  <c r="CX10" i="4"/>
  <c r="CW9" i="4"/>
  <c r="CV8" i="4"/>
  <c r="CR7" i="4"/>
  <c r="CQ4" i="4"/>
  <c r="D60" i="9" s="1"/>
  <c r="BM4" i="4"/>
  <c r="K6" i="14" s="1"/>
  <c r="AE4" i="4"/>
  <c r="B11" i="16"/>
  <c r="C20" i="16"/>
  <c r="B50" i="17" s="1"/>
  <c r="B14" i="16"/>
  <c r="B12" i="16"/>
  <c r="C56" i="17"/>
  <c r="B21" i="16" s="1"/>
  <c r="E48" i="9" l="1"/>
  <c r="K8" i="14"/>
  <c r="H8" i="14"/>
  <c r="N8" i="14"/>
  <c r="D13" i="9"/>
  <c r="D9" i="9" s="1"/>
  <c r="D28" i="9"/>
  <c r="D24" i="9" s="1"/>
  <c r="H54" i="9"/>
  <c r="D58" i="9"/>
  <c r="D54" i="9" s="1"/>
  <c r="H9" i="9"/>
  <c r="H2" i="9"/>
  <c r="I2" i="14"/>
  <c r="I2" i="10"/>
  <c r="I2" i="12"/>
  <c r="AH2" i="13"/>
  <c r="J2" i="13"/>
  <c r="BF2" i="13"/>
  <c r="CD2" i="13"/>
  <c r="J2" i="4"/>
  <c r="CD2" i="4"/>
  <c r="AH2" i="4"/>
  <c r="BF2" i="4"/>
  <c r="G8" i="14"/>
  <c r="H39" i="9"/>
  <c r="I8" i="14"/>
  <c r="E8" i="14"/>
  <c r="D43" i="9"/>
  <c r="D39" i="9" s="1"/>
  <c r="M8" i="14"/>
  <c r="H14" i="9"/>
  <c r="H67" i="9"/>
  <c r="H74" i="9" s="1"/>
  <c r="F8" i="14"/>
  <c r="H24" i="9"/>
  <c r="H75" i="9"/>
  <c r="E33" i="9"/>
  <c r="D67" i="9"/>
  <c r="C8" i="14"/>
  <c r="O6" i="14"/>
  <c r="J8" i="14"/>
  <c r="O7" i="14"/>
  <c r="E63" i="9"/>
  <c r="D75" i="9"/>
  <c r="E18" i="9"/>
  <c r="H69" i="9" l="1"/>
  <c r="E78" i="9"/>
  <c r="O8" i="14"/>
  <c r="D73" i="9"/>
  <c r="D6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bizpep</author>
  </authors>
  <commentList>
    <comment ref="B5" authorId="0" shapeId="0" xr:uid="{00000000-0006-0000-0100-000001000000}">
      <text>
        <r>
          <rPr>
            <sz val="9"/>
            <color indexed="81"/>
            <rFont val="Tahoma"/>
            <family val="2"/>
          </rPr>
          <t>Input the start date of your finacial year. Following months are calculated from this date.
To start a new year with the same account strucutre simply save the file with a new name and then delete the previous Comments, Received and Paid inputs on the Income and Expense sheets.</t>
        </r>
      </text>
    </comment>
    <comment ref="Z5" authorId="0" shapeId="0" xr:uid="{00000000-0006-0000-0100-000002000000}">
      <text>
        <r>
          <rPr>
            <sz val="9"/>
            <color indexed="81"/>
            <rFont val="Tahoma"/>
            <family val="2"/>
          </rPr>
          <t>Input the start date of your finacial year. Following months are calculated from this date.</t>
        </r>
      </text>
    </comment>
    <comment ref="B6" authorId="0" shapeId="0" xr:uid="{00000000-0006-0000-0100-000003000000}">
      <text>
        <r>
          <rPr>
            <sz val="9"/>
            <color indexed="81"/>
            <rFont val="Tahoma"/>
            <family val="2"/>
          </rPr>
          <t>Select the Account item from the drop down list.</t>
        </r>
      </text>
    </comment>
    <comment ref="C6" authorId="0" shapeId="0" xr:uid="{00000000-0006-0000-0100-000004000000}">
      <text>
        <r>
          <rPr>
            <sz val="9"/>
            <color indexed="81"/>
            <rFont val="Tahoma"/>
            <family val="2"/>
          </rPr>
          <t>Input any required additional information regarding the transaction ie customer, date, reference number.</t>
        </r>
      </text>
    </comment>
    <comment ref="G6" authorId="0" shapeId="0" xr:uid="{00000000-0006-0000-0100-000005000000}">
      <text>
        <r>
          <rPr>
            <sz val="9"/>
            <color indexed="81"/>
            <rFont val="Tahoma"/>
            <family val="2"/>
          </rPr>
          <t>Input the total amount received including any tax component.</t>
        </r>
      </text>
    </comment>
    <comment ref="H6" authorId="0" shapeId="0" xr:uid="{00000000-0006-0000-0100-000006000000}">
      <text>
        <r>
          <rPr>
            <sz val="9"/>
            <color indexed="81"/>
            <rFont val="Tahoma"/>
            <family val="2"/>
          </rPr>
          <t>Select the Account item from the drop down list.</t>
        </r>
      </text>
    </comment>
    <comment ref="I6" authorId="0" shapeId="0" xr:uid="{00000000-0006-0000-0100-000007000000}">
      <text>
        <r>
          <rPr>
            <sz val="9"/>
            <color indexed="81"/>
            <rFont val="Tahoma"/>
            <family val="2"/>
          </rPr>
          <t>Input any required additional information regarding the transaction ie customer, date, reference number.</t>
        </r>
      </text>
    </comment>
    <comment ref="M6" authorId="0" shapeId="0" xr:uid="{00000000-0006-0000-0100-000008000000}">
      <text>
        <r>
          <rPr>
            <sz val="9"/>
            <color indexed="81"/>
            <rFont val="Tahoma"/>
            <family val="2"/>
          </rPr>
          <t>Input the total amount received including any tax component.</t>
        </r>
      </text>
    </comment>
    <comment ref="N6" authorId="0" shapeId="0" xr:uid="{00000000-0006-0000-0100-000009000000}">
      <text>
        <r>
          <rPr>
            <sz val="9"/>
            <color indexed="81"/>
            <rFont val="Tahoma"/>
            <family val="2"/>
          </rPr>
          <t>Select the Account item from the drop down list.</t>
        </r>
      </text>
    </comment>
    <comment ref="O6" authorId="0" shapeId="0" xr:uid="{00000000-0006-0000-0100-00000A000000}">
      <text>
        <r>
          <rPr>
            <sz val="9"/>
            <color indexed="81"/>
            <rFont val="Tahoma"/>
            <family val="2"/>
          </rPr>
          <t>Input any required additional information regarding the transaction ie customer, date, reference number.</t>
        </r>
      </text>
    </comment>
    <comment ref="S6" authorId="0" shapeId="0" xr:uid="{00000000-0006-0000-0100-00000B000000}">
      <text>
        <r>
          <rPr>
            <sz val="9"/>
            <color indexed="81"/>
            <rFont val="Tahoma"/>
            <family val="2"/>
          </rPr>
          <t>Input the total amount received including any tax component.</t>
        </r>
      </text>
    </comment>
    <comment ref="Z6" authorId="0" shapeId="0" xr:uid="{00000000-0006-0000-0100-00000C000000}">
      <text>
        <r>
          <rPr>
            <sz val="9"/>
            <color indexed="81"/>
            <rFont val="Tahoma"/>
            <family val="2"/>
          </rPr>
          <t>Select the Account item from the drop down list.</t>
        </r>
      </text>
    </comment>
    <comment ref="AA6" authorId="0" shapeId="0" xr:uid="{00000000-0006-0000-0100-00000D000000}">
      <text>
        <r>
          <rPr>
            <sz val="9"/>
            <color indexed="81"/>
            <rFont val="Tahoma"/>
            <family val="2"/>
          </rPr>
          <t>Input any required additional information regarding the transaction ie customer, date, reference number.</t>
        </r>
      </text>
    </comment>
    <comment ref="AE6" authorId="0" shapeId="0" xr:uid="{00000000-0006-0000-0100-00000E000000}">
      <text>
        <r>
          <rPr>
            <sz val="9"/>
            <color indexed="81"/>
            <rFont val="Tahoma"/>
            <family val="2"/>
          </rPr>
          <t>Input the total amount received including any tax component.</t>
        </r>
      </text>
    </comment>
    <comment ref="AF6" authorId="0" shapeId="0" xr:uid="{00000000-0006-0000-0100-00000F000000}">
      <text>
        <r>
          <rPr>
            <sz val="9"/>
            <color indexed="81"/>
            <rFont val="Tahoma"/>
            <family val="2"/>
          </rPr>
          <t>Select the Account item from the drop down list.</t>
        </r>
      </text>
    </comment>
    <comment ref="AG6" authorId="0" shapeId="0" xr:uid="{00000000-0006-0000-0100-000010000000}">
      <text>
        <r>
          <rPr>
            <sz val="9"/>
            <color indexed="81"/>
            <rFont val="Tahoma"/>
            <family val="2"/>
          </rPr>
          <t>Input any required additional information regarding the transaction ie customer, date, reference number.</t>
        </r>
      </text>
    </comment>
    <comment ref="AK6" authorId="0" shapeId="0" xr:uid="{00000000-0006-0000-0100-000011000000}">
      <text>
        <r>
          <rPr>
            <sz val="9"/>
            <color indexed="81"/>
            <rFont val="Tahoma"/>
            <family val="2"/>
          </rPr>
          <t>Input the total amount received including any tax component.</t>
        </r>
      </text>
    </comment>
    <comment ref="AL6" authorId="0" shapeId="0" xr:uid="{00000000-0006-0000-0100-000012000000}">
      <text>
        <r>
          <rPr>
            <sz val="9"/>
            <color indexed="81"/>
            <rFont val="Tahoma"/>
            <family val="2"/>
          </rPr>
          <t>Select the Account item from the drop down list.</t>
        </r>
      </text>
    </comment>
    <comment ref="AM6" authorId="0" shapeId="0" xr:uid="{00000000-0006-0000-0100-000013000000}">
      <text>
        <r>
          <rPr>
            <sz val="9"/>
            <color indexed="81"/>
            <rFont val="Tahoma"/>
            <family val="2"/>
          </rPr>
          <t>Input any required additional information regarding the transaction ie customer, date, reference number.</t>
        </r>
      </text>
    </comment>
    <comment ref="AQ6" authorId="0" shapeId="0" xr:uid="{00000000-0006-0000-0100-000014000000}">
      <text>
        <r>
          <rPr>
            <sz val="9"/>
            <color indexed="81"/>
            <rFont val="Tahoma"/>
            <family val="2"/>
          </rPr>
          <t>Input the total amount received including any tax component.</t>
        </r>
      </text>
    </comment>
    <comment ref="AX6" authorId="0" shapeId="0" xr:uid="{00000000-0006-0000-0100-000015000000}">
      <text>
        <r>
          <rPr>
            <sz val="9"/>
            <color indexed="81"/>
            <rFont val="Tahoma"/>
            <family val="2"/>
          </rPr>
          <t>Select the Account item from the drop down list.</t>
        </r>
      </text>
    </comment>
    <comment ref="AY6" authorId="0" shapeId="0" xr:uid="{00000000-0006-0000-0100-000016000000}">
      <text>
        <r>
          <rPr>
            <sz val="9"/>
            <color indexed="81"/>
            <rFont val="Tahoma"/>
            <family val="2"/>
          </rPr>
          <t>Input any required additional information regarding the transaction ie customer, date, reference number.</t>
        </r>
      </text>
    </comment>
    <comment ref="BC6" authorId="0" shapeId="0" xr:uid="{00000000-0006-0000-0100-000017000000}">
      <text>
        <r>
          <rPr>
            <sz val="9"/>
            <color indexed="81"/>
            <rFont val="Tahoma"/>
            <family val="2"/>
          </rPr>
          <t>Input the total amount received including any tax component.</t>
        </r>
      </text>
    </comment>
    <comment ref="BD6" authorId="0" shapeId="0" xr:uid="{00000000-0006-0000-0100-000018000000}">
      <text>
        <r>
          <rPr>
            <sz val="9"/>
            <color indexed="81"/>
            <rFont val="Tahoma"/>
            <family val="2"/>
          </rPr>
          <t>Select the Account item from the drop down list.</t>
        </r>
      </text>
    </comment>
    <comment ref="BE6" authorId="0" shapeId="0" xr:uid="{00000000-0006-0000-0100-000019000000}">
      <text>
        <r>
          <rPr>
            <sz val="9"/>
            <color indexed="81"/>
            <rFont val="Tahoma"/>
            <family val="2"/>
          </rPr>
          <t>Input any required additional information regarding the transaction ie customer, date, reference number.</t>
        </r>
      </text>
    </comment>
    <comment ref="BI6" authorId="0" shapeId="0" xr:uid="{00000000-0006-0000-0100-00001A000000}">
      <text>
        <r>
          <rPr>
            <sz val="9"/>
            <color indexed="81"/>
            <rFont val="Tahoma"/>
            <family val="2"/>
          </rPr>
          <t>Input the total amount received including any tax component.</t>
        </r>
      </text>
    </comment>
    <comment ref="BJ6" authorId="0" shapeId="0" xr:uid="{00000000-0006-0000-0100-00001B000000}">
      <text>
        <r>
          <rPr>
            <sz val="9"/>
            <color indexed="81"/>
            <rFont val="Tahoma"/>
            <family val="2"/>
          </rPr>
          <t>Select the Account item from the drop down list.</t>
        </r>
      </text>
    </comment>
    <comment ref="BK6" authorId="0" shapeId="0" xr:uid="{00000000-0006-0000-0100-00001C000000}">
      <text>
        <r>
          <rPr>
            <sz val="9"/>
            <color indexed="81"/>
            <rFont val="Tahoma"/>
            <family val="2"/>
          </rPr>
          <t>Input any required additional information regarding the transaction ie customer, date, reference number.</t>
        </r>
      </text>
    </comment>
    <comment ref="BO6" authorId="0" shapeId="0" xr:uid="{00000000-0006-0000-0100-00001D000000}">
      <text>
        <r>
          <rPr>
            <sz val="9"/>
            <color indexed="81"/>
            <rFont val="Tahoma"/>
            <family val="2"/>
          </rPr>
          <t>Input the total amount received including any tax component.</t>
        </r>
      </text>
    </comment>
    <comment ref="BV6" authorId="0" shapeId="0" xr:uid="{00000000-0006-0000-0100-00001E000000}">
      <text>
        <r>
          <rPr>
            <sz val="9"/>
            <color indexed="81"/>
            <rFont val="Tahoma"/>
            <family val="2"/>
          </rPr>
          <t>Select the Account item from the drop down list.</t>
        </r>
      </text>
    </comment>
    <comment ref="BW6" authorId="0" shapeId="0" xr:uid="{00000000-0006-0000-0100-00001F000000}">
      <text>
        <r>
          <rPr>
            <sz val="9"/>
            <color indexed="81"/>
            <rFont val="Tahoma"/>
            <family val="2"/>
          </rPr>
          <t>Input any required additional information regarding the transaction ie customer, date, reference number.</t>
        </r>
      </text>
    </comment>
    <comment ref="CA6" authorId="0" shapeId="0" xr:uid="{00000000-0006-0000-0100-000020000000}">
      <text>
        <r>
          <rPr>
            <sz val="9"/>
            <color indexed="81"/>
            <rFont val="Tahoma"/>
            <family val="2"/>
          </rPr>
          <t>Input the total amount received including any tax component.</t>
        </r>
      </text>
    </comment>
    <comment ref="CB6" authorId="0" shapeId="0" xr:uid="{00000000-0006-0000-0100-000021000000}">
      <text>
        <r>
          <rPr>
            <sz val="9"/>
            <color indexed="81"/>
            <rFont val="Tahoma"/>
            <family val="2"/>
          </rPr>
          <t>Select the Account item from the drop down list.</t>
        </r>
      </text>
    </comment>
    <comment ref="CC6" authorId="0" shapeId="0" xr:uid="{00000000-0006-0000-0100-000022000000}">
      <text>
        <r>
          <rPr>
            <sz val="9"/>
            <color indexed="81"/>
            <rFont val="Tahoma"/>
            <family val="2"/>
          </rPr>
          <t>Input any required additional information regarding the transaction ie customer, date, reference number.</t>
        </r>
      </text>
    </comment>
    <comment ref="CG6" authorId="0" shapeId="0" xr:uid="{00000000-0006-0000-0100-000023000000}">
      <text>
        <r>
          <rPr>
            <sz val="9"/>
            <color indexed="81"/>
            <rFont val="Tahoma"/>
            <family val="2"/>
          </rPr>
          <t>Input the total amount received including any tax component.</t>
        </r>
      </text>
    </comment>
    <comment ref="CH6" authorId="0" shapeId="0" xr:uid="{00000000-0006-0000-0100-000024000000}">
      <text>
        <r>
          <rPr>
            <sz val="9"/>
            <color indexed="81"/>
            <rFont val="Tahoma"/>
            <family val="2"/>
          </rPr>
          <t>Select the Account item from the drop down list.</t>
        </r>
      </text>
    </comment>
    <comment ref="CI6" authorId="0" shapeId="0" xr:uid="{00000000-0006-0000-0100-000025000000}">
      <text>
        <r>
          <rPr>
            <sz val="9"/>
            <color indexed="81"/>
            <rFont val="Tahoma"/>
            <family val="2"/>
          </rPr>
          <t>Input any required additional information regarding the transaction ie customer, date, reference number.</t>
        </r>
      </text>
    </comment>
    <comment ref="CM6" authorId="0" shapeId="0" xr:uid="{00000000-0006-0000-0100-000026000000}">
      <text>
        <r>
          <rPr>
            <sz val="9"/>
            <color indexed="81"/>
            <rFont val="Tahoma"/>
            <family val="2"/>
          </rPr>
          <t>Input the total amount received including any tax component.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bizpep</author>
  </authors>
  <commentList>
    <comment ref="Z5" authorId="0" shapeId="0" xr:uid="{00000000-0006-0000-0200-000001000000}">
      <text>
        <r>
          <rPr>
            <sz val="9"/>
            <color indexed="81"/>
            <rFont val="Tahoma"/>
            <family val="2"/>
          </rPr>
          <t>Input the start date of your finacial year. Following months are calculated from this date.</t>
        </r>
      </text>
    </comment>
    <comment ref="AX5" authorId="0" shapeId="0" xr:uid="{00000000-0006-0000-0200-000002000000}">
      <text>
        <r>
          <rPr>
            <sz val="9"/>
            <color indexed="81"/>
            <rFont val="Tahoma"/>
            <family val="2"/>
          </rPr>
          <t>Input the start date of your finacial year. Following months are calculated from this date.</t>
        </r>
      </text>
    </comment>
    <comment ref="BV5" authorId="0" shapeId="0" xr:uid="{00000000-0006-0000-0200-000003000000}">
      <text>
        <r>
          <rPr>
            <sz val="9"/>
            <color indexed="81"/>
            <rFont val="Tahoma"/>
            <family val="2"/>
          </rPr>
          <t>Input the start date of your finacial year. Following months are calculated from this date.</t>
        </r>
      </text>
    </comment>
    <comment ref="B6" authorId="0" shapeId="0" xr:uid="{00000000-0006-0000-0200-000004000000}">
      <text>
        <r>
          <rPr>
            <sz val="9"/>
            <color indexed="81"/>
            <rFont val="Tahoma"/>
            <family val="2"/>
          </rPr>
          <t>Select the Account item from the drop down list.</t>
        </r>
      </text>
    </comment>
    <comment ref="C6" authorId="0" shapeId="0" xr:uid="{00000000-0006-0000-0200-000005000000}">
      <text>
        <r>
          <rPr>
            <sz val="9"/>
            <color indexed="81"/>
            <rFont val="Tahoma"/>
            <family val="2"/>
          </rPr>
          <t>Input any required additional information regarding the transaction ie supplier, date, reference number.</t>
        </r>
      </text>
    </comment>
    <comment ref="G6" authorId="0" shapeId="0" xr:uid="{00000000-0006-0000-0200-000006000000}">
      <text>
        <r>
          <rPr>
            <sz val="9"/>
            <color indexed="81"/>
            <rFont val="Tahoma"/>
            <family val="2"/>
          </rPr>
          <t>Input the total amount paid including any tax component.</t>
        </r>
      </text>
    </comment>
    <comment ref="H6" authorId="0" shapeId="0" xr:uid="{00000000-0006-0000-0200-000007000000}">
      <text>
        <r>
          <rPr>
            <sz val="9"/>
            <color indexed="81"/>
            <rFont val="Tahoma"/>
            <family val="2"/>
          </rPr>
          <t>Select the Account item from the drop down list.</t>
        </r>
      </text>
    </comment>
    <comment ref="I6" authorId="0" shapeId="0" xr:uid="{00000000-0006-0000-0200-000008000000}">
      <text>
        <r>
          <rPr>
            <sz val="9"/>
            <color indexed="81"/>
            <rFont val="Tahoma"/>
            <family val="2"/>
          </rPr>
          <t>Input any required additional information regarding the transaction ie supplier, date, reference number.</t>
        </r>
      </text>
    </comment>
    <comment ref="M6" authorId="0" shapeId="0" xr:uid="{00000000-0006-0000-0200-000009000000}">
      <text>
        <r>
          <rPr>
            <sz val="9"/>
            <color indexed="81"/>
            <rFont val="Tahoma"/>
            <family val="2"/>
          </rPr>
          <t>Input the total amount paid including any tax component.</t>
        </r>
      </text>
    </comment>
    <comment ref="N6" authorId="0" shapeId="0" xr:uid="{00000000-0006-0000-0200-00000A000000}">
      <text>
        <r>
          <rPr>
            <sz val="9"/>
            <color indexed="81"/>
            <rFont val="Tahoma"/>
            <family val="2"/>
          </rPr>
          <t>Select the Account item from the drop down list.</t>
        </r>
      </text>
    </comment>
    <comment ref="O6" authorId="0" shapeId="0" xr:uid="{00000000-0006-0000-0200-00000B000000}">
      <text>
        <r>
          <rPr>
            <sz val="9"/>
            <color indexed="81"/>
            <rFont val="Tahoma"/>
            <family val="2"/>
          </rPr>
          <t>Input any required additional information regarding the transaction ie supplier, date, reference number.</t>
        </r>
      </text>
    </comment>
    <comment ref="S6" authorId="0" shapeId="0" xr:uid="{00000000-0006-0000-0200-00000C000000}">
      <text>
        <r>
          <rPr>
            <sz val="9"/>
            <color indexed="81"/>
            <rFont val="Tahoma"/>
            <family val="2"/>
          </rPr>
          <t>Input the total amount paid including any tax component.</t>
        </r>
      </text>
    </comment>
    <comment ref="Z6" authorId="0" shapeId="0" xr:uid="{00000000-0006-0000-0200-00000D000000}">
      <text>
        <r>
          <rPr>
            <sz val="9"/>
            <color indexed="81"/>
            <rFont val="Tahoma"/>
            <family val="2"/>
          </rPr>
          <t>Select the Account item from the drop down list.</t>
        </r>
      </text>
    </comment>
    <comment ref="AA6" authorId="0" shapeId="0" xr:uid="{00000000-0006-0000-0200-00000E000000}">
      <text>
        <r>
          <rPr>
            <sz val="9"/>
            <color indexed="81"/>
            <rFont val="Tahoma"/>
            <family val="2"/>
          </rPr>
          <t>Input any required additional information regarding the transaction ie supplier, date, reference number.</t>
        </r>
      </text>
    </comment>
    <comment ref="AE6" authorId="0" shapeId="0" xr:uid="{00000000-0006-0000-0200-00000F000000}">
      <text>
        <r>
          <rPr>
            <sz val="9"/>
            <color indexed="81"/>
            <rFont val="Tahoma"/>
            <family val="2"/>
          </rPr>
          <t>Input the total amount paid including any tax component.</t>
        </r>
      </text>
    </comment>
    <comment ref="AF6" authorId="0" shapeId="0" xr:uid="{00000000-0006-0000-0200-000010000000}">
      <text>
        <r>
          <rPr>
            <sz val="9"/>
            <color indexed="81"/>
            <rFont val="Tahoma"/>
            <family val="2"/>
          </rPr>
          <t>Select the Account item from the drop down list.</t>
        </r>
      </text>
    </comment>
    <comment ref="AG6" authorId="0" shapeId="0" xr:uid="{00000000-0006-0000-0200-000011000000}">
      <text>
        <r>
          <rPr>
            <sz val="9"/>
            <color indexed="81"/>
            <rFont val="Tahoma"/>
            <family val="2"/>
          </rPr>
          <t>Input any required additional information regarding the transaction ie supplier, date, reference number.</t>
        </r>
      </text>
    </comment>
    <comment ref="AK6" authorId="0" shapeId="0" xr:uid="{00000000-0006-0000-0200-000012000000}">
      <text>
        <r>
          <rPr>
            <sz val="9"/>
            <color indexed="81"/>
            <rFont val="Tahoma"/>
            <family val="2"/>
          </rPr>
          <t>Input the total amount paid including any tax component.</t>
        </r>
      </text>
    </comment>
    <comment ref="AL6" authorId="0" shapeId="0" xr:uid="{00000000-0006-0000-0200-000013000000}">
      <text>
        <r>
          <rPr>
            <sz val="9"/>
            <color indexed="81"/>
            <rFont val="Tahoma"/>
            <family val="2"/>
          </rPr>
          <t>Select the Account item from the drop down list.</t>
        </r>
      </text>
    </comment>
    <comment ref="AM6" authorId="0" shapeId="0" xr:uid="{00000000-0006-0000-0200-000014000000}">
      <text>
        <r>
          <rPr>
            <sz val="9"/>
            <color indexed="81"/>
            <rFont val="Tahoma"/>
            <family val="2"/>
          </rPr>
          <t>Input any required additional information regarding the transaction ie supplier, date, reference number.</t>
        </r>
      </text>
    </comment>
    <comment ref="AQ6" authorId="0" shapeId="0" xr:uid="{00000000-0006-0000-0200-000015000000}">
      <text>
        <r>
          <rPr>
            <sz val="9"/>
            <color indexed="81"/>
            <rFont val="Tahoma"/>
            <family val="2"/>
          </rPr>
          <t>Input the total amount paid including any tax component.</t>
        </r>
      </text>
    </comment>
    <comment ref="AX6" authorId="0" shapeId="0" xr:uid="{00000000-0006-0000-0200-000016000000}">
      <text>
        <r>
          <rPr>
            <sz val="9"/>
            <color indexed="81"/>
            <rFont val="Tahoma"/>
            <family val="2"/>
          </rPr>
          <t>Select the Account item from the drop down list.</t>
        </r>
      </text>
    </comment>
    <comment ref="AY6" authorId="0" shapeId="0" xr:uid="{00000000-0006-0000-0200-000017000000}">
      <text>
        <r>
          <rPr>
            <sz val="9"/>
            <color indexed="81"/>
            <rFont val="Tahoma"/>
            <family val="2"/>
          </rPr>
          <t>Input any required additional information regarding the transaction ie supplier, date, reference number.</t>
        </r>
      </text>
    </comment>
    <comment ref="BC6" authorId="0" shapeId="0" xr:uid="{00000000-0006-0000-0200-000018000000}">
      <text>
        <r>
          <rPr>
            <sz val="9"/>
            <color indexed="81"/>
            <rFont val="Tahoma"/>
            <family val="2"/>
          </rPr>
          <t>Input the total amount paid including any tax component.</t>
        </r>
      </text>
    </comment>
    <comment ref="BD6" authorId="0" shapeId="0" xr:uid="{00000000-0006-0000-0200-000019000000}">
      <text>
        <r>
          <rPr>
            <sz val="9"/>
            <color indexed="81"/>
            <rFont val="Tahoma"/>
            <family val="2"/>
          </rPr>
          <t>Select the Account item from the drop down list.</t>
        </r>
      </text>
    </comment>
    <comment ref="BE6" authorId="0" shapeId="0" xr:uid="{00000000-0006-0000-0200-00001A000000}">
      <text>
        <r>
          <rPr>
            <sz val="9"/>
            <color indexed="81"/>
            <rFont val="Tahoma"/>
            <family val="2"/>
          </rPr>
          <t>Input any required additional information regarding the transaction ie supplier, date, reference number.</t>
        </r>
      </text>
    </comment>
    <comment ref="BI6" authorId="0" shapeId="0" xr:uid="{00000000-0006-0000-0200-00001B000000}">
      <text>
        <r>
          <rPr>
            <sz val="9"/>
            <color indexed="81"/>
            <rFont val="Tahoma"/>
            <family val="2"/>
          </rPr>
          <t>Input the total amount paid including any tax component.</t>
        </r>
      </text>
    </comment>
    <comment ref="BJ6" authorId="0" shapeId="0" xr:uid="{00000000-0006-0000-0200-00001C000000}">
      <text>
        <r>
          <rPr>
            <sz val="9"/>
            <color indexed="81"/>
            <rFont val="Tahoma"/>
            <family val="2"/>
          </rPr>
          <t>Select the Account item from the drop down list.</t>
        </r>
      </text>
    </comment>
    <comment ref="BK6" authorId="0" shapeId="0" xr:uid="{00000000-0006-0000-0200-00001D000000}">
      <text>
        <r>
          <rPr>
            <sz val="9"/>
            <color indexed="81"/>
            <rFont val="Tahoma"/>
            <family val="2"/>
          </rPr>
          <t>Input any required additional information regarding the transaction ie supplier, date, reference number.</t>
        </r>
      </text>
    </comment>
    <comment ref="BO6" authorId="0" shapeId="0" xr:uid="{00000000-0006-0000-0200-00001E000000}">
      <text>
        <r>
          <rPr>
            <sz val="9"/>
            <color indexed="81"/>
            <rFont val="Tahoma"/>
            <family val="2"/>
          </rPr>
          <t>Input the total amount paid including any tax component.</t>
        </r>
      </text>
    </comment>
    <comment ref="BV6" authorId="0" shapeId="0" xr:uid="{00000000-0006-0000-0200-00001F000000}">
      <text>
        <r>
          <rPr>
            <sz val="9"/>
            <color indexed="81"/>
            <rFont val="Tahoma"/>
            <family val="2"/>
          </rPr>
          <t>Select the Account item from the drop down list.</t>
        </r>
      </text>
    </comment>
    <comment ref="BW6" authorId="0" shapeId="0" xr:uid="{00000000-0006-0000-0200-000020000000}">
      <text>
        <r>
          <rPr>
            <sz val="9"/>
            <color indexed="81"/>
            <rFont val="Tahoma"/>
            <family val="2"/>
          </rPr>
          <t>Input any required additional information regarding the transaction ie supplier, date, reference number.</t>
        </r>
      </text>
    </comment>
    <comment ref="CA6" authorId="0" shapeId="0" xr:uid="{00000000-0006-0000-0200-000021000000}">
      <text>
        <r>
          <rPr>
            <sz val="9"/>
            <color indexed="81"/>
            <rFont val="Tahoma"/>
            <family val="2"/>
          </rPr>
          <t>Input the total amount paid including any tax component.</t>
        </r>
      </text>
    </comment>
    <comment ref="CB6" authorId="0" shapeId="0" xr:uid="{00000000-0006-0000-0200-000022000000}">
      <text>
        <r>
          <rPr>
            <sz val="9"/>
            <color indexed="81"/>
            <rFont val="Tahoma"/>
            <family val="2"/>
          </rPr>
          <t>Select the Account item from the drop down list.</t>
        </r>
      </text>
    </comment>
    <comment ref="CC6" authorId="0" shapeId="0" xr:uid="{00000000-0006-0000-0200-000023000000}">
      <text>
        <r>
          <rPr>
            <sz val="9"/>
            <color indexed="81"/>
            <rFont val="Tahoma"/>
            <family val="2"/>
          </rPr>
          <t>Input any required additional information regarding the transaction ie supplier, date, reference number.</t>
        </r>
      </text>
    </comment>
    <comment ref="CG6" authorId="0" shapeId="0" xr:uid="{00000000-0006-0000-0200-000024000000}">
      <text>
        <r>
          <rPr>
            <sz val="9"/>
            <color indexed="81"/>
            <rFont val="Tahoma"/>
            <family val="2"/>
          </rPr>
          <t>Input the total amount paid including any tax component.</t>
        </r>
      </text>
    </comment>
    <comment ref="CH6" authorId="0" shapeId="0" xr:uid="{00000000-0006-0000-0200-000025000000}">
      <text>
        <r>
          <rPr>
            <sz val="9"/>
            <color indexed="81"/>
            <rFont val="Tahoma"/>
            <family val="2"/>
          </rPr>
          <t>Select the Account item from the drop down list.</t>
        </r>
      </text>
    </comment>
    <comment ref="CI6" authorId="0" shapeId="0" xr:uid="{00000000-0006-0000-0200-000026000000}">
      <text>
        <r>
          <rPr>
            <sz val="9"/>
            <color indexed="81"/>
            <rFont val="Tahoma"/>
            <family val="2"/>
          </rPr>
          <t>Input any required additional information regarding the transaction ie supplier, date, reference number.</t>
        </r>
      </text>
    </comment>
    <comment ref="CM6" authorId="0" shapeId="0" xr:uid="{00000000-0006-0000-0200-000027000000}">
      <text>
        <r>
          <rPr>
            <sz val="9"/>
            <color indexed="81"/>
            <rFont val="Tahoma"/>
            <family val="2"/>
          </rPr>
          <t>Input the total amount paid including any tax component.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bizpep</author>
  </authors>
  <commentList>
    <comment ref="B4" authorId="0" shapeId="0" xr:uid="{00000000-0006-0000-0300-000001000000}">
      <text>
        <r>
          <rPr>
            <sz val="9"/>
            <color indexed="81"/>
            <rFont val="Tahoma"/>
            <family val="2"/>
          </rPr>
          <t xml:space="preserve">Input an Income Account Name and select any applicable Tax from the dropdown list. The Income Item tax amount set in the Tax sheet will be applied.
</t>
        </r>
      </text>
    </comment>
    <comment ref="F4" authorId="0" shapeId="0" xr:uid="{00000000-0006-0000-0300-000002000000}">
      <text>
        <r>
          <rPr>
            <sz val="9"/>
            <color indexed="81"/>
            <rFont val="Tahoma"/>
            <family val="2"/>
          </rPr>
          <t>Input an Expense Account Name and select any applicable Tax from the dropdown list. The Expense Item tax amount set in the Tax sheet will be applied.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bizpep</author>
  </authors>
  <commentList>
    <comment ref="B4" authorId="0" shapeId="0" xr:uid="{00000000-0006-0000-0400-000001000000}">
      <text>
        <r>
          <rPr>
            <sz val="9"/>
            <color indexed="81"/>
            <rFont val="Tahoma"/>
            <family val="2"/>
          </rPr>
          <t>Basic GST BAS tax rates are pre set. For these to be reflected in the BAS sheet the descriptions must not be changed. To set up additional tax rates for Income items. Input a Tax Item name and a % value ie 10 for 10%. You can then allocate tax rates to accounts on the Accounts sheet.</t>
        </r>
      </text>
    </comment>
    <comment ref="E4" authorId="0" shapeId="0" xr:uid="{00000000-0006-0000-0400-000002000000}">
      <text>
        <r>
          <rPr>
            <sz val="9"/>
            <color indexed="81"/>
            <rFont val="Tahoma"/>
            <family val="2"/>
          </rPr>
          <t>Basic GST BAS tax rates are pre set. For these to be reflected in the BAS sheet the descriptions must not be changed. To set up additional tax rates for Expense items. Input a Tax Item name and a % value ie 10 for 10%. You can then allocate tax rates to accounts on the Accounts sheet.</t>
        </r>
      </text>
    </comment>
  </commentList>
</comments>
</file>

<file path=xl/sharedStrings.xml><?xml version="1.0" encoding="utf-8"?>
<sst xmlns="http://schemas.openxmlformats.org/spreadsheetml/2006/main" count="917" uniqueCount="61">
  <si>
    <t>Income</t>
  </si>
  <si>
    <t>Expense</t>
  </si>
  <si>
    <t>Tax</t>
  </si>
  <si>
    <t>Total</t>
  </si>
  <si>
    <t>%</t>
  </si>
  <si>
    <t>Received</t>
  </si>
  <si>
    <t>Paid</t>
  </si>
  <si>
    <t xml:space="preserve"> </t>
  </si>
  <si>
    <t>G5</t>
  </si>
  <si>
    <t>G1</t>
  </si>
  <si>
    <t>G2</t>
  </si>
  <si>
    <t>G3</t>
  </si>
  <si>
    <t>G10</t>
  </si>
  <si>
    <t>G11</t>
  </si>
  <si>
    <t>1A/G9</t>
  </si>
  <si>
    <t>1B/G20</t>
  </si>
  <si>
    <t>Payment Amount Due</t>
  </si>
  <si>
    <t>Total Sales with no GST Component</t>
  </si>
  <si>
    <t>Total sales (amount includes GST)</t>
  </si>
  <si>
    <t>Total Sales with GST Component</t>
  </si>
  <si>
    <t>Total Purchases (amount includes GST)</t>
  </si>
  <si>
    <t>Total Purchases with GST Component</t>
  </si>
  <si>
    <t>Total Purchases with no GST Component</t>
  </si>
  <si>
    <t>GST on sales</t>
  </si>
  <si>
    <t>Quarter 1</t>
  </si>
  <si>
    <t>Locked</t>
  </si>
  <si>
    <t>Account</t>
  </si>
  <si>
    <t>Quarter 2</t>
  </si>
  <si>
    <t>Quarter 3</t>
  </si>
  <si>
    <t>Quarter 4</t>
  </si>
  <si>
    <t>Tax Item</t>
  </si>
  <si>
    <t>GST on purchases</t>
  </si>
  <si>
    <t>Profit</t>
  </si>
  <si>
    <t>Full Year</t>
  </si>
  <si>
    <t>Then add transactions to the Income and Expense sheets using the drop down lists.</t>
  </si>
  <si>
    <t>Comments</t>
  </si>
  <si>
    <r>
      <rPr>
        <b/>
        <sz val="10"/>
        <color indexed="8"/>
        <rFont val="Arial"/>
        <family val="2"/>
      </rPr>
      <t>To start</t>
    </r>
    <r>
      <rPr>
        <sz val="10"/>
        <color indexed="8"/>
        <rFont val="Arial"/>
        <family val="2"/>
      </rPr>
      <t xml:space="preserve"> use the sheet tabs to set up Accounts with the applicable GST.</t>
    </r>
  </si>
  <si>
    <t>GST</t>
  </si>
  <si>
    <t>No GST</t>
  </si>
  <si>
    <t>Export No GST</t>
  </si>
  <si>
    <t>Other No GST</t>
  </si>
  <si>
    <t>Capital GST</t>
  </si>
  <si>
    <t>Non-capital GST</t>
  </si>
  <si>
    <t>Total Non-capital purchases (including any GST)</t>
  </si>
  <si>
    <t>Input Licensed Email Address:</t>
  </si>
  <si>
    <t>Input License Code:</t>
  </si>
  <si>
    <t>License Valid to Date:</t>
  </si>
  <si>
    <t>bizpep.com</t>
  </si>
  <si>
    <t>Build: 20211206 by bizpep.com</t>
  </si>
  <si>
    <t>BAS Business Accounts is an easy to use business accounting application encompassing Australian Goods and Services Tax (GST) and Business Activity Statement reporting (BAS). It includes a quarterly and an annual Business Activity Statement (BAS) generated directly from the Accounts. It is intended for small business using the Cash Accounting method and reporting Australian GST.</t>
  </si>
  <si>
    <t>Application is a standard spreadsheet .xlsx file developed with Microsoft Excel and will run on most spreadsheet applications.</t>
  </si>
  <si>
    <t>Input is in the blue cells. Non-input cells are protected to maintain formula integrity.</t>
  </si>
  <si>
    <t>Application License Details:</t>
  </si>
  <si>
    <t>Input your License Details in the blue cells below</t>
  </si>
  <si>
    <t>Suitability must be independently assessed and use indicates acceptance of any and all associated risk.</t>
  </si>
  <si>
    <t>© bizpep.com</t>
  </si>
  <si>
    <t>b</t>
  </si>
  <si>
    <t>a</t>
  </si>
  <si>
    <t>BAS Business Accounts</t>
  </si>
  <si>
    <t>https://bizpep.com/basbusinessaccounts.html?display=license</t>
  </si>
  <si>
    <t>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</si>
</sst>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C09]d\ mmmm\ yyyy;@"/>
  </numFmts>
  <fonts count="27" x14ac:knownFonts="1">
    <font>
      <sz val="11"/>
      <color theme="1"/>
      <name val="Calibri"/>
      <family val="2"/>
      <scheme val="minor"/>
    </font>
    <font>
      <sz val="11"/>
      <color indexed="8"/>
      <name val="Calibri"/>
      <family val="2"/>
    </font>
    <font>
      <u/>
      <sz val="11"/>
      <color indexed="12"/>
      <name val="Calibri"/>
      <family val="2"/>
    </font>
    <font>
      <sz val="10"/>
      <name val="Arial"/>
      <family val="2"/>
    </font>
    <font>
      <u/>
      <sz val="10"/>
      <color indexed="12"/>
      <name val="Arial"/>
      <family val="2"/>
    </font>
    <font>
      <b/>
      <sz val="10"/>
      <color indexed="10"/>
      <name val="Arial"/>
      <family val="2"/>
    </font>
    <font>
      <sz val="8"/>
      <color indexed="8"/>
      <name val="Arial"/>
      <family val="2"/>
    </font>
    <font>
      <sz val="10"/>
      <color indexed="8"/>
      <name val="Arial"/>
      <family val="2"/>
    </font>
    <font>
      <b/>
      <sz val="10"/>
      <color indexed="8"/>
      <name val="Arial"/>
      <family val="2"/>
    </font>
    <font>
      <b/>
      <sz val="14"/>
      <color indexed="18"/>
      <name val="Arial"/>
      <family val="2"/>
    </font>
    <font>
      <b/>
      <sz val="8"/>
      <color indexed="10"/>
      <name val="Arial"/>
      <family val="2"/>
    </font>
    <font>
      <b/>
      <sz val="10"/>
      <color indexed="18"/>
      <name val="Arial"/>
      <family val="2"/>
    </font>
    <font>
      <u/>
      <sz val="10"/>
      <color indexed="8"/>
      <name val="Arial"/>
      <family val="2"/>
    </font>
    <font>
      <b/>
      <u/>
      <sz val="10"/>
      <color indexed="8"/>
      <name val="Arial"/>
      <family val="2"/>
    </font>
    <font>
      <sz val="9"/>
      <color indexed="81"/>
      <name val="Tahoma"/>
      <family val="2"/>
    </font>
    <font>
      <sz val="8"/>
      <color indexed="23"/>
      <name val="Arial"/>
      <family val="2"/>
    </font>
    <font>
      <b/>
      <sz val="10"/>
      <color indexed="17"/>
      <name val="Arial"/>
      <family val="2"/>
    </font>
    <font>
      <b/>
      <sz val="10"/>
      <color indexed="12"/>
      <name val="Arial"/>
      <family val="2"/>
    </font>
    <font>
      <b/>
      <sz val="10"/>
      <color rgb="FFFF0000"/>
      <name val="Arial"/>
      <family val="2"/>
    </font>
    <font>
      <u/>
      <sz val="8"/>
      <color indexed="12"/>
      <name val="Arial"/>
      <family val="2"/>
    </font>
    <font>
      <sz val="10"/>
      <color rgb="FFFF0000"/>
      <name val="Arial"/>
      <family val="2"/>
    </font>
    <font>
      <sz val="8"/>
      <color theme="0"/>
      <name val="Arial"/>
      <family val="2"/>
    </font>
    <font>
      <sz val="11"/>
      <color theme="1"/>
      <name val="Calibri"/>
      <family val="2"/>
      <scheme val="minor"/>
    </font>
    <font>
      <b/>
      <sz val="10"/>
      <name val="Arial"/>
      <family val="2"/>
    </font>
    <font>
      <b/>
      <sz val="10"/>
      <color indexed="58"/>
      <name val="Arial"/>
      <family val="2"/>
    </font>
    <font>
      <sz val="10"/>
      <color indexed="58"/>
      <name val="Arial"/>
      <family val="2"/>
    </font>
    <font>
      <u/>
      <sz val="10"/>
      <color theme="0"/>
      <name val="Arial"/>
      <family val="2"/>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7"/>
        <bgColor indexed="64"/>
      </patternFill>
    </fill>
    <fill>
      <patternFill patternType="solid">
        <fgColor theme="8" tint="0.79998168889431442"/>
        <bgColor indexed="64"/>
      </patternFill>
    </fill>
  </fills>
  <borders count="16">
    <border>
      <left/>
      <right/>
      <top/>
      <bottom/>
      <diagonal/>
    </border>
    <border>
      <left style="thin">
        <color indexed="64"/>
      </left>
      <right/>
      <top/>
      <bottom/>
      <diagonal/>
    </border>
    <border>
      <left/>
      <right/>
      <top/>
      <bottom style="thin">
        <color indexed="52"/>
      </bottom>
      <diagonal/>
    </border>
    <border>
      <left/>
      <right/>
      <top style="thin">
        <color indexed="52"/>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52"/>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2" borderId="0"/>
    <xf numFmtId="0" fontId="3" fillId="0" borderId="0"/>
    <xf numFmtId="9" fontId="1" fillId="0" borderId="0" applyFont="0" applyFill="0" applyBorder="0" applyAlignment="0" applyProtection="0"/>
    <xf numFmtId="0" fontId="22" fillId="0" borderId="0"/>
    <xf numFmtId="0" fontId="2" fillId="0" borderId="0" applyNumberFormat="0" applyFill="0" applyBorder="0" applyAlignment="0" applyProtection="0">
      <alignment vertical="top"/>
      <protection locked="0"/>
    </xf>
    <xf numFmtId="0" fontId="3" fillId="2" borderId="0"/>
  </cellStyleXfs>
  <cellXfs count="150">
    <xf numFmtId="0" fontId="0" fillId="0" borderId="0" xfId="0"/>
    <xf numFmtId="0" fontId="7" fillId="0" borderId="0" xfId="0" applyFont="1" applyAlignment="1" applyProtection="1">
      <alignment horizontal="right"/>
      <protection hidden="1"/>
    </xf>
    <xf numFmtId="0" fontId="7" fillId="0" borderId="0" xfId="0" applyFont="1" applyProtection="1">
      <protection hidden="1"/>
    </xf>
    <xf numFmtId="0" fontId="8" fillId="0" borderId="0" xfId="0" applyFont="1" applyAlignment="1" applyProtection="1">
      <alignment horizontal="right"/>
      <protection hidden="1"/>
    </xf>
    <xf numFmtId="0" fontId="7" fillId="0" borderId="0" xfId="0" applyFont="1" applyBorder="1" applyProtection="1">
      <protection hidden="1"/>
    </xf>
    <xf numFmtId="0" fontId="7" fillId="0" borderId="0" xfId="0" applyFont="1"/>
    <xf numFmtId="0" fontId="7" fillId="3" borderId="1" xfId="0" applyFont="1" applyFill="1" applyBorder="1" applyProtection="1">
      <protection locked="0"/>
    </xf>
    <xf numFmtId="2" fontId="7" fillId="3" borderId="0" xfId="0" applyNumberFormat="1" applyFont="1" applyFill="1" applyProtection="1">
      <protection locked="0"/>
    </xf>
    <xf numFmtId="0" fontId="7" fillId="3" borderId="0" xfId="0" applyFont="1" applyFill="1" applyProtection="1">
      <protection locked="0"/>
    </xf>
    <xf numFmtId="0" fontId="7" fillId="3" borderId="0" xfId="0" applyFont="1" applyFill="1" applyBorder="1" applyProtection="1">
      <protection locked="0"/>
    </xf>
    <xf numFmtId="0" fontId="7" fillId="0" borderId="0" xfId="0" applyFont="1" applyFill="1" applyBorder="1" applyProtection="1">
      <protection hidden="1"/>
    </xf>
    <xf numFmtId="0" fontId="11" fillId="0" borderId="0" xfId="0" applyFont="1" applyFill="1" applyBorder="1" applyProtection="1">
      <protection hidden="1"/>
    </xf>
    <xf numFmtId="0" fontId="7"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16" fontId="8" fillId="0" borderId="0" xfId="0" applyNumberFormat="1" applyFont="1" applyFill="1" applyBorder="1" applyAlignment="1" applyProtection="1">
      <alignment horizontal="right"/>
      <protection hidden="1"/>
    </xf>
    <xf numFmtId="0" fontId="7"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2" fontId="7" fillId="0" borderId="0" xfId="0" applyNumberFormat="1" applyFont="1" applyFill="1" applyBorder="1" applyProtection="1">
      <protection hidden="1"/>
    </xf>
    <xf numFmtId="16" fontId="7" fillId="0" borderId="0" xfId="0" applyNumberFormat="1" applyFont="1" applyFill="1" applyBorder="1" applyAlignment="1" applyProtection="1">
      <alignment horizontal="right"/>
      <protection hidden="1"/>
    </xf>
    <xf numFmtId="17" fontId="7" fillId="0" borderId="0" xfId="0" applyNumberFormat="1" applyFont="1" applyFill="1" applyBorder="1" applyAlignment="1" applyProtection="1">
      <alignment horizontal="center"/>
      <protection hidden="1"/>
    </xf>
    <xf numFmtId="17" fontId="8" fillId="0" borderId="2" xfId="0" applyNumberFormat="1" applyFont="1" applyFill="1" applyBorder="1" applyAlignment="1" applyProtection="1">
      <alignment horizontal="center"/>
      <protection hidden="1"/>
    </xf>
    <xf numFmtId="0" fontId="10" fillId="0" borderId="2" xfId="0" applyFont="1" applyFill="1" applyBorder="1" applyAlignment="1" applyProtection="1">
      <alignment horizontal="left"/>
      <protection hidden="1"/>
    </xf>
    <xf numFmtId="0" fontId="6" fillId="0" borderId="2" xfId="0" applyFont="1" applyFill="1" applyBorder="1" applyAlignment="1" applyProtection="1">
      <alignment horizontal="left"/>
      <protection hidden="1"/>
    </xf>
    <xf numFmtId="0" fontId="11" fillId="0" borderId="2" xfId="0" applyFont="1" applyFill="1" applyBorder="1" applyAlignment="1" applyProtection="1">
      <alignment horizontal="right"/>
      <protection hidden="1"/>
    </xf>
    <xf numFmtId="0" fontId="7" fillId="0" borderId="2" xfId="0" applyFont="1" applyFill="1" applyBorder="1" applyProtection="1">
      <protection hidden="1"/>
    </xf>
    <xf numFmtId="0" fontId="7" fillId="0" borderId="0" xfId="0" applyFont="1" applyFill="1" applyBorder="1" applyAlignment="1" applyProtection="1">
      <alignment horizontal="right"/>
      <protection hidden="1"/>
    </xf>
    <xf numFmtId="0" fontId="7" fillId="0" borderId="2" xfId="0" applyFont="1" applyFill="1" applyBorder="1" applyAlignment="1" applyProtection="1">
      <alignment horizontal="right"/>
      <protection hidden="1"/>
    </xf>
    <xf numFmtId="0" fontId="11" fillId="0" borderId="0" xfId="0" applyFont="1" applyFill="1" applyBorder="1" applyAlignment="1" applyProtection="1">
      <alignment horizontal="right"/>
      <protection hidden="1"/>
    </xf>
    <xf numFmtId="0" fontId="7" fillId="4" borderId="0" xfId="0" applyFont="1" applyFill="1" applyBorder="1" applyAlignment="1" applyProtection="1">
      <alignment horizontal="right"/>
      <protection locked="0"/>
    </xf>
    <xf numFmtId="2" fontId="7" fillId="4" borderId="0" xfId="0" applyNumberFormat="1" applyFont="1" applyFill="1" applyBorder="1" applyAlignment="1" applyProtection="1">
      <alignment horizontal="right"/>
      <protection locked="0"/>
    </xf>
    <xf numFmtId="0" fontId="7" fillId="3" borderId="0" xfId="0" applyFont="1" applyFill="1" applyBorder="1" applyAlignment="1" applyProtection="1">
      <alignment horizontal="right"/>
      <protection locked="0"/>
    </xf>
    <xf numFmtId="0" fontId="11" fillId="0" borderId="3" xfId="0" applyFont="1" applyFill="1" applyBorder="1" applyProtection="1">
      <protection hidden="1"/>
    </xf>
    <xf numFmtId="0" fontId="7" fillId="0" borderId="3" xfId="0" applyFont="1" applyFill="1" applyBorder="1" applyProtection="1">
      <protection hidden="1"/>
    </xf>
    <xf numFmtId="16" fontId="8" fillId="0" borderId="4" xfId="0" applyNumberFormat="1" applyFont="1" applyFill="1" applyBorder="1" applyAlignment="1" applyProtection="1">
      <alignment horizontal="right"/>
      <protection hidden="1"/>
    </xf>
    <xf numFmtId="16" fontId="8" fillId="0" borderId="5" xfId="0" applyNumberFormat="1" applyFont="1" applyFill="1" applyBorder="1" applyAlignment="1" applyProtection="1">
      <alignment horizontal="right"/>
      <protection hidden="1"/>
    </xf>
    <xf numFmtId="2" fontId="12" fillId="0" borderId="5" xfId="0" applyNumberFormat="1" applyFont="1" applyFill="1" applyBorder="1" applyProtection="1">
      <protection hidden="1"/>
    </xf>
    <xf numFmtId="0" fontId="8" fillId="5" borderId="6" xfId="0" applyFont="1" applyFill="1" applyBorder="1" applyAlignment="1" applyProtection="1">
      <alignment horizontal="center"/>
      <protection hidden="1"/>
    </xf>
    <xf numFmtId="2" fontId="7" fillId="0" borderId="0" xfId="0" applyNumberFormat="1" applyFont="1" applyProtection="1">
      <protection hidden="1"/>
    </xf>
    <xf numFmtId="0" fontId="7" fillId="0" borderId="3" xfId="0" applyFont="1" applyFill="1" applyBorder="1" applyAlignment="1" applyProtection="1">
      <alignment horizontal="left"/>
      <protection hidden="1"/>
    </xf>
    <xf numFmtId="0" fontId="8" fillId="5" borderId="7" xfId="0" applyFont="1" applyFill="1" applyBorder="1" applyAlignment="1" applyProtection="1">
      <alignment horizontal="center"/>
      <protection hidden="1"/>
    </xf>
    <xf numFmtId="0" fontId="7" fillId="0" borderId="1" xfId="0" applyNumberFormat="1" applyFont="1" applyBorder="1" applyAlignment="1" applyProtection="1">
      <alignment horizontal="left"/>
      <protection hidden="1"/>
    </xf>
    <xf numFmtId="0" fontId="7" fillId="0" borderId="1" xfId="0" applyFont="1" applyBorder="1" applyProtection="1">
      <protection hidden="1"/>
    </xf>
    <xf numFmtId="0" fontId="7" fillId="0" borderId="0" xfId="0" applyFont="1" applyFill="1" applyProtection="1">
      <protection hidden="1"/>
    </xf>
    <xf numFmtId="0" fontId="7" fillId="4" borderId="1" xfId="0" applyFont="1" applyFill="1" applyBorder="1" applyProtection="1">
      <protection locked="0"/>
    </xf>
    <xf numFmtId="0" fontId="7" fillId="4" borderId="1" xfId="0" applyFont="1" applyFill="1" applyBorder="1" applyAlignment="1" applyProtection="1">
      <protection locked="0"/>
    </xf>
    <xf numFmtId="0" fontId="8" fillId="0" borderId="0" xfId="0" applyFont="1" applyFill="1" applyAlignment="1" applyProtection="1">
      <alignment horizontal="center"/>
      <protection hidden="1"/>
    </xf>
    <xf numFmtId="0" fontId="7" fillId="0" borderId="0" xfId="0" applyFont="1" applyFill="1" applyBorder="1" applyAlignment="1" applyProtection="1">
      <protection hidden="1"/>
    </xf>
    <xf numFmtId="0" fontId="7" fillId="0" borderId="3" xfId="0" applyFont="1" applyFill="1" applyBorder="1" applyAlignment="1" applyProtection="1">
      <protection hidden="1"/>
    </xf>
    <xf numFmtId="2" fontId="7" fillId="4" borderId="1" xfId="0" applyNumberFormat="1" applyFont="1" applyFill="1" applyBorder="1" applyProtection="1">
      <protection locked="0"/>
    </xf>
    <xf numFmtId="0" fontId="7" fillId="0" borderId="0" xfId="0" applyFont="1" applyBorder="1"/>
    <xf numFmtId="0" fontId="7" fillId="0" borderId="8" xfId="0" applyFont="1" applyFill="1" applyBorder="1" applyProtection="1">
      <protection hidden="1"/>
    </xf>
    <xf numFmtId="2" fontId="7" fillId="0" borderId="8" xfId="0" applyNumberFormat="1" applyFont="1" applyFill="1" applyBorder="1" applyProtection="1">
      <protection hidden="1"/>
    </xf>
    <xf numFmtId="0" fontId="10" fillId="0" borderId="9" xfId="0" applyFont="1" applyFill="1" applyBorder="1" applyAlignment="1" applyProtection="1">
      <alignment horizontal="right"/>
      <protection hidden="1"/>
    </xf>
    <xf numFmtId="17" fontId="8" fillId="5" borderId="10" xfId="0" applyNumberFormat="1" applyFont="1" applyFill="1" applyBorder="1" applyAlignment="1" applyProtection="1">
      <alignment horizontal="center"/>
      <protection hidden="1"/>
    </xf>
    <xf numFmtId="17" fontId="8" fillId="5" borderId="6" xfId="0" applyNumberFormat="1" applyFont="1" applyFill="1" applyBorder="1" applyAlignment="1" applyProtection="1">
      <alignment horizontal="center"/>
      <protection hidden="1"/>
    </xf>
    <xf numFmtId="16" fontId="8" fillId="5" borderId="6" xfId="0" applyNumberFormat="1" applyFont="1" applyFill="1" applyBorder="1" applyAlignment="1" applyProtection="1">
      <alignment horizontal="center"/>
      <protection hidden="1"/>
    </xf>
    <xf numFmtId="0" fontId="12" fillId="0" borderId="0" xfId="0" applyFont="1" applyProtection="1">
      <protection hidden="1"/>
    </xf>
    <xf numFmtId="0" fontId="7" fillId="0" borderId="2" xfId="0" applyFont="1" applyBorder="1" applyProtection="1">
      <protection hidden="1"/>
    </xf>
    <xf numFmtId="0" fontId="7" fillId="0" borderId="2" xfId="0" applyFont="1" applyBorder="1" applyAlignment="1" applyProtection="1">
      <alignment horizontal="right"/>
      <protection hidden="1"/>
    </xf>
    <xf numFmtId="0" fontId="8" fillId="5" borderId="0" xfId="0" applyFont="1" applyFill="1" applyAlignment="1" applyProtection="1">
      <alignment horizontal="center"/>
      <protection hidden="1"/>
    </xf>
    <xf numFmtId="0" fontId="15" fillId="0" borderId="0" xfId="0" applyFont="1" applyAlignment="1" applyProtection="1">
      <alignment horizontal="right"/>
      <protection hidden="1"/>
    </xf>
    <xf numFmtId="0" fontId="15" fillId="0" borderId="2" xfId="0" applyFont="1" applyBorder="1" applyAlignment="1" applyProtection="1">
      <alignment horizontal="right"/>
      <protection hidden="1"/>
    </xf>
    <xf numFmtId="0" fontId="15" fillId="0" borderId="2" xfId="0" applyFont="1" applyBorder="1" applyProtection="1">
      <protection hidden="1"/>
    </xf>
    <xf numFmtId="17" fontId="8" fillId="5" borderId="0" xfId="0" applyNumberFormat="1" applyFont="1" applyFill="1" applyAlignment="1" applyProtection="1">
      <alignment horizontal="right"/>
      <protection hidden="1"/>
    </xf>
    <xf numFmtId="2" fontId="7" fillId="0" borderId="0" xfId="0" applyNumberFormat="1" applyFont="1" applyFill="1" applyBorder="1" applyAlignment="1" applyProtection="1">
      <alignment horizontal="right"/>
      <protection hidden="1"/>
    </xf>
    <xf numFmtId="2" fontId="11" fillId="0" borderId="2" xfId="0" applyNumberFormat="1" applyFont="1" applyFill="1" applyBorder="1" applyAlignment="1" applyProtection="1">
      <alignment horizontal="right"/>
      <protection hidden="1"/>
    </xf>
    <xf numFmtId="2" fontId="11" fillId="0" borderId="0" xfId="0" applyNumberFormat="1" applyFont="1" applyFill="1" applyBorder="1" applyAlignment="1" applyProtection="1">
      <alignment horizontal="right"/>
      <protection hidden="1"/>
    </xf>
    <xf numFmtId="2" fontId="8" fillId="0" borderId="2" xfId="0" applyNumberFormat="1" applyFont="1" applyFill="1" applyBorder="1" applyAlignment="1" applyProtection="1">
      <alignment horizontal="center"/>
      <protection hidden="1"/>
    </xf>
    <xf numFmtId="4" fontId="11" fillId="0" borderId="2" xfId="0" applyNumberFormat="1" applyFont="1" applyFill="1" applyBorder="1" applyAlignment="1" applyProtection="1">
      <alignment horizontal="right"/>
      <protection hidden="1"/>
    </xf>
    <xf numFmtId="4" fontId="8" fillId="0" borderId="2" xfId="0" applyNumberFormat="1" applyFont="1" applyBorder="1" applyAlignment="1" applyProtection="1">
      <alignment horizontal="right"/>
      <protection hidden="1"/>
    </xf>
    <xf numFmtId="17" fontId="8" fillId="5" borderId="0" xfId="0" applyNumberFormat="1" applyFont="1" applyFill="1" applyAlignment="1" applyProtection="1">
      <alignment horizontal="left"/>
      <protection hidden="1"/>
    </xf>
    <xf numFmtId="0" fontId="7" fillId="0" borderId="2" xfId="0" applyFont="1" applyFill="1" applyBorder="1" applyAlignment="1" applyProtection="1">
      <protection hidden="1"/>
    </xf>
    <xf numFmtId="0" fontId="11" fillId="0" borderId="0" xfId="0" applyFont="1" applyFill="1" applyBorder="1" applyAlignment="1" applyProtection="1">
      <protection hidden="1"/>
    </xf>
    <xf numFmtId="17" fontId="8" fillId="5" borderId="6" xfId="0" applyNumberFormat="1" applyFont="1" applyFill="1" applyBorder="1" applyAlignment="1" applyProtection="1">
      <alignment horizontal="right"/>
      <protection hidden="1"/>
    </xf>
    <xf numFmtId="17" fontId="7" fillId="5" borderId="10" xfId="0" applyNumberFormat="1" applyFont="1" applyFill="1" applyBorder="1" applyAlignment="1" applyProtection="1">
      <alignment horizontal="right"/>
      <protection hidden="1"/>
    </xf>
    <xf numFmtId="0" fontId="8" fillId="5" borderId="11" xfId="0" applyFont="1" applyFill="1" applyBorder="1" applyAlignment="1" applyProtection="1">
      <alignment horizontal="right"/>
      <protection hidden="1"/>
    </xf>
    <xf numFmtId="16" fontId="16" fillId="0" borderId="1" xfId="0" applyNumberFormat="1" applyFont="1" applyFill="1" applyBorder="1" applyAlignment="1" applyProtection="1">
      <alignment horizontal="right"/>
      <protection hidden="1"/>
    </xf>
    <xf numFmtId="16" fontId="5" fillId="0" borderId="1" xfId="0" applyNumberFormat="1" applyFont="1" applyFill="1" applyBorder="1" applyAlignment="1" applyProtection="1">
      <alignment horizontal="right"/>
      <protection hidden="1"/>
    </xf>
    <xf numFmtId="0" fontId="17" fillId="0" borderId="12" xfId="0" applyFont="1" applyFill="1" applyBorder="1" applyAlignment="1" applyProtection="1">
      <alignment horizontal="right"/>
      <protection hidden="1"/>
    </xf>
    <xf numFmtId="4" fontId="7" fillId="0" borderId="0" xfId="0" applyNumberFormat="1" applyFont="1" applyFill="1" applyBorder="1" applyAlignment="1" applyProtection="1">
      <alignment horizontal="right"/>
      <protection hidden="1"/>
    </xf>
    <xf numFmtId="4" fontId="13" fillId="0" borderId="13" xfId="0" applyNumberFormat="1" applyFont="1" applyFill="1" applyBorder="1" applyAlignment="1" applyProtection="1">
      <alignment horizontal="right"/>
      <protection hidden="1"/>
    </xf>
    <xf numFmtId="4" fontId="7" fillId="0" borderId="14" xfId="0" applyNumberFormat="1" applyFont="1" applyFill="1" applyBorder="1" applyAlignment="1" applyProtection="1">
      <alignment horizontal="right"/>
      <protection hidden="1"/>
    </xf>
    <xf numFmtId="4" fontId="13" fillId="0" borderId="15" xfId="0" applyNumberFormat="1" applyFont="1" applyFill="1" applyBorder="1" applyAlignment="1" applyProtection="1">
      <alignment horizontal="right"/>
      <protection hidden="1"/>
    </xf>
    <xf numFmtId="0" fontId="8" fillId="0" borderId="6" xfId="0" applyFont="1" applyBorder="1" applyAlignment="1" applyProtection="1">
      <alignment horizontal="center"/>
      <protection hidden="1"/>
    </xf>
    <xf numFmtId="17" fontId="8" fillId="0" borderId="10" xfId="0" applyNumberFormat="1" applyFont="1" applyBorder="1" applyAlignment="1" applyProtection="1">
      <alignment horizontal="left"/>
      <protection hidden="1"/>
    </xf>
    <xf numFmtId="17" fontId="8" fillId="0" borderId="7" xfId="0" applyNumberFormat="1" applyFont="1" applyBorder="1" applyAlignment="1" applyProtection="1">
      <alignment horizontal="right"/>
      <protection hidden="1"/>
    </xf>
    <xf numFmtId="0" fontId="10" fillId="0" borderId="0" xfId="0" applyFont="1" applyFill="1" applyBorder="1" applyAlignment="1" applyProtection="1">
      <alignment horizontal="left"/>
      <protection hidden="1"/>
    </xf>
    <xf numFmtId="4" fontId="8" fillId="5" borderId="0" xfId="0" applyNumberFormat="1" applyFont="1" applyFill="1" applyAlignment="1" applyProtection="1">
      <alignment horizontal="right"/>
      <protection hidden="1"/>
    </xf>
    <xf numFmtId="4" fontId="12" fillId="0" borderId="0" xfId="0" applyNumberFormat="1" applyFont="1" applyAlignment="1" applyProtection="1">
      <alignment horizontal="right"/>
      <protection hidden="1"/>
    </xf>
    <xf numFmtId="4" fontId="7" fillId="0" borderId="0" xfId="0" applyNumberFormat="1" applyFont="1" applyAlignment="1" applyProtection="1">
      <alignment horizontal="right"/>
      <protection hidden="1"/>
    </xf>
    <xf numFmtId="4" fontId="7" fillId="0" borderId="0" xfId="5" applyNumberFormat="1" applyFont="1" applyAlignment="1" applyProtection="1">
      <alignment horizontal="right"/>
      <protection hidden="1"/>
    </xf>
    <xf numFmtId="2" fontId="13" fillId="0" borderId="2" xfId="0" applyNumberFormat="1" applyFont="1" applyBorder="1" applyAlignment="1" applyProtection="1">
      <alignment horizontal="right"/>
      <protection hidden="1"/>
    </xf>
    <xf numFmtId="4" fontId="7" fillId="0" borderId="2" xfId="0" applyNumberFormat="1" applyFont="1" applyBorder="1" applyAlignment="1" applyProtection="1">
      <alignment horizontal="right"/>
      <protection hidden="1"/>
    </xf>
    <xf numFmtId="0" fontId="7" fillId="0" borderId="0" xfId="0" applyFont="1" applyAlignment="1" applyProtection="1">
      <alignment horizontal="right" wrapText="1"/>
      <protection hidden="1"/>
    </xf>
    <xf numFmtId="2" fontId="12" fillId="0" borderId="6" xfId="0" applyNumberFormat="1" applyFont="1" applyFill="1" applyBorder="1" applyProtection="1">
      <protection hidden="1"/>
    </xf>
    <xf numFmtId="2" fontId="12" fillId="0" borderId="7" xfId="0" applyNumberFormat="1" applyFont="1" applyFill="1" applyBorder="1" applyProtection="1">
      <protection hidden="1"/>
    </xf>
    <xf numFmtId="0" fontId="19" fillId="0" borderId="2" xfId="1" applyFont="1" applyFill="1" applyBorder="1" applyAlignment="1" applyProtection="1">
      <alignment horizontal="left"/>
      <protection hidden="1"/>
    </xf>
    <xf numFmtId="0" fontId="7" fillId="0" borderId="0" xfId="0" applyFont="1" applyAlignment="1" applyProtection="1">
      <alignment horizontal="center"/>
      <protection hidden="1"/>
    </xf>
    <xf numFmtId="0" fontId="8" fillId="0" borderId="10"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7" xfId="0" applyFont="1" applyBorder="1" applyAlignment="1" applyProtection="1">
      <alignment horizontal="center"/>
      <protection hidden="1"/>
    </xf>
    <xf numFmtId="17" fontId="8" fillId="3" borderId="10" xfId="0" applyNumberFormat="1" applyFont="1" applyFill="1" applyBorder="1" applyAlignment="1" applyProtection="1">
      <alignment horizontal="center"/>
      <protection locked="0"/>
    </xf>
    <xf numFmtId="17" fontId="8" fillId="3" borderId="6" xfId="0" applyNumberFormat="1" applyFont="1" applyFill="1" applyBorder="1" applyAlignment="1" applyProtection="1">
      <alignment horizontal="center"/>
      <protection locked="0"/>
    </xf>
    <xf numFmtId="17" fontId="8" fillId="3" borderId="7" xfId="0" applyNumberFormat="1" applyFont="1" applyFill="1" applyBorder="1" applyAlignment="1" applyProtection="1">
      <alignment horizontal="center"/>
      <protection locked="0"/>
    </xf>
    <xf numFmtId="17" fontId="8" fillId="0" borderId="10" xfId="0" applyNumberFormat="1" applyFont="1" applyFill="1" applyBorder="1" applyAlignment="1" applyProtection="1">
      <alignment horizontal="center"/>
      <protection hidden="1"/>
    </xf>
    <xf numFmtId="17" fontId="8" fillId="0" borderId="6" xfId="0" applyNumberFormat="1" applyFont="1" applyFill="1" applyBorder="1" applyAlignment="1" applyProtection="1">
      <alignment horizontal="center"/>
      <protection hidden="1"/>
    </xf>
    <xf numFmtId="17" fontId="8" fillId="0" borderId="7" xfId="0" applyNumberFormat="1" applyFont="1" applyFill="1" applyBorder="1" applyAlignment="1" applyProtection="1">
      <alignment horizontal="center"/>
      <protection hidden="1"/>
    </xf>
    <xf numFmtId="17" fontId="8" fillId="0" borderId="10" xfId="0" applyNumberFormat="1" applyFont="1" applyBorder="1" applyAlignment="1" applyProtection="1">
      <alignment horizontal="center"/>
      <protection hidden="1"/>
    </xf>
    <xf numFmtId="17" fontId="8" fillId="0" borderId="6" xfId="0" applyNumberFormat="1" applyFont="1" applyBorder="1" applyAlignment="1" applyProtection="1">
      <alignment horizontal="center"/>
      <protection hidden="1"/>
    </xf>
    <xf numFmtId="17" fontId="8" fillId="0" borderId="7" xfId="0" applyNumberFormat="1" applyFont="1" applyBorder="1" applyAlignment="1" applyProtection="1">
      <alignment horizontal="center"/>
      <protection hidden="1"/>
    </xf>
    <xf numFmtId="17" fontId="7"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16" fontId="8" fillId="0" borderId="0" xfId="0" applyNumberFormat="1" applyFont="1" applyFill="1" applyBorder="1" applyAlignment="1" applyProtection="1">
      <alignment horizontal="center"/>
      <protection hidden="1"/>
    </xf>
    <xf numFmtId="2" fontId="8" fillId="0" borderId="0" xfId="0" applyNumberFormat="1" applyFont="1" applyFill="1" applyBorder="1" applyAlignment="1" applyProtection="1">
      <alignment horizontal="center"/>
      <protection hidden="1"/>
    </xf>
    <xf numFmtId="16" fontId="8" fillId="0" borderId="2" xfId="0" applyNumberFormat="1" applyFont="1" applyBorder="1" applyAlignment="1" applyProtection="1">
      <alignment horizontal="center"/>
      <protection hidden="1"/>
    </xf>
    <xf numFmtId="0" fontId="8" fillId="0" borderId="2" xfId="0" applyFont="1" applyBorder="1" applyAlignment="1" applyProtection="1">
      <alignment horizontal="center"/>
      <protection hidden="1"/>
    </xf>
    <xf numFmtId="2" fontId="8" fillId="0" borderId="2" xfId="0" applyNumberFormat="1" applyFont="1" applyBorder="1" applyAlignment="1" applyProtection="1">
      <alignment horizontal="center"/>
      <protection hidden="1"/>
    </xf>
    <xf numFmtId="0" fontId="9" fillId="0" borderId="0" xfId="6" applyFont="1" applyAlignment="1" applyProtection="1">
      <alignment horizontal="center"/>
      <protection hidden="1"/>
    </xf>
    <xf numFmtId="0" fontId="7" fillId="0" borderId="0" xfId="6" applyFont="1" applyProtection="1">
      <protection hidden="1"/>
    </xf>
    <xf numFmtId="0" fontId="4" fillId="0" borderId="0" xfId="2" applyBorder="1" applyAlignment="1" applyProtection="1">
      <alignment horizontal="center"/>
      <protection hidden="1"/>
    </xf>
    <xf numFmtId="0" fontId="7" fillId="0" borderId="0" xfId="6" applyFont="1" applyAlignment="1" applyProtection="1">
      <alignment horizontal="center" vertical="top" wrapText="1"/>
      <protection hidden="1"/>
    </xf>
    <xf numFmtId="0" fontId="7" fillId="0" borderId="0" xfId="6" applyFont="1" applyAlignment="1" applyProtection="1">
      <alignment horizontal="justify" vertical="top" wrapText="1"/>
      <protection hidden="1"/>
    </xf>
    <xf numFmtId="0" fontId="7" fillId="0" borderId="0" xfId="6" applyFont="1" applyAlignment="1" applyProtection="1">
      <alignment horizontal="center"/>
      <protection hidden="1"/>
    </xf>
    <xf numFmtId="0" fontId="3" fillId="0" borderId="0" xfId="6" applyFont="1" applyAlignment="1" applyProtection="1">
      <alignment horizontal="center"/>
      <protection hidden="1"/>
    </xf>
    <xf numFmtId="0" fontId="2" fillId="2" borderId="0" xfId="1" applyFill="1" applyAlignment="1" applyProtection="1">
      <alignment horizontal="center"/>
    </xf>
    <xf numFmtId="0" fontId="4" fillId="2" borderId="0" xfId="2" applyFill="1" applyAlignment="1" applyProtection="1">
      <alignment horizontal="center"/>
    </xf>
    <xf numFmtId="0" fontId="8" fillId="0" borderId="0" xfId="6" applyFont="1" applyProtection="1">
      <protection hidden="1"/>
    </xf>
    <xf numFmtId="0" fontId="8" fillId="0" borderId="0" xfId="6" applyFont="1" applyAlignment="1" applyProtection="1">
      <alignment horizontal="right"/>
      <protection hidden="1"/>
    </xf>
    <xf numFmtId="0" fontId="20" fillId="0" borderId="0" xfId="6" applyFont="1" applyAlignment="1" applyProtection="1">
      <alignment horizontal="center"/>
      <protection hidden="1"/>
    </xf>
    <xf numFmtId="0" fontId="20" fillId="0" borderId="0" xfId="6" applyFont="1" applyProtection="1">
      <protection hidden="1"/>
    </xf>
    <xf numFmtId="0" fontId="20" fillId="0" borderId="0" xfId="6" applyFont="1" applyAlignment="1" applyProtection="1">
      <alignment horizontal="right"/>
      <protection hidden="1"/>
    </xf>
    <xf numFmtId="0" fontId="4" fillId="6" borderId="0" xfId="2" applyFill="1" applyBorder="1" applyAlignment="1" applyProtection="1">
      <protection locked="0"/>
    </xf>
    <xf numFmtId="1" fontId="23" fillId="6" borderId="0" xfId="6" applyNumberFormat="1" applyFont="1" applyFill="1" applyAlignment="1" applyProtection="1">
      <alignment horizontal="left"/>
      <protection locked="0"/>
    </xf>
    <xf numFmtId="0" fontId="7" fillId="0" borderId="0" xfId="6" applyFont="1" applyAlignment="1" applyProtection="1">
      <alignment horizontal="right"/>
      <protection hidden="1"/>
    </xf>
    <xf numFmtId="165" fontId="18" fillId="0" borderId="0" xfId="7" applyNumberFormat="1" applyFont="1" applyFill="1" applyBorder="1" applyAlignment="1" applyProtection="1">
      <alignment horizontal="left"/>
      <protection hidden="1"/>
    </xf>
    <xf numFmtId="3" fontId="24" fillId="0" borderId="0" xfId="8" applyNumberFormat="1" applyFont="1" applyFill="1" applyAlignment="1" applyProtection="1">
      <alignment horizontal="center" vertical="top"/>
      <protection hidden="1"/>
    </xf>
    <xf numFmtId="3" fontId="25" fillId="0" borderId="0" xfId="8" applyNumberFormat="1" applyFont="1" applyFill="1" applyAlignment="1" applyProtection="1">
      <alignment vertical="top"/>
      <protection hidden="1"/>
    </xf>
    <xf numFmtId="3" fontId="25" fillId="0" borderId="0" xfId="8" applyNumberFormat="1" applyFont="1" applyFill="1" applyProtection="1">
      <protection hidden="1"/>
    </xf>
    <xf numFmtId="0" fontId="7" fillId="0" borderId="0" xfId="6" applyFont="1" applyAlignment="1" applyProtection="1">
      <alignment horizontal="center"/>
      <protection hidden="1"/>
    </xf>
    <xf numFmtId="0" fontId="21" fillId="0" borderId="0" xfId="6" applyFont="1"/>
    <xf numFmtId="1" fontId="21" fillId="2" borderId="0" xfId="6" applyNumberFormat="1" applyFont="1" applyFill="1" applyProtection="1">
      <protection hidden="1"/>
    </xf>
    <xf numFmtId="0" fontId="21" fillId="2" borderId="0" xfId="6" applyFont="1" applyFill="1" applyProtection="1">
      <protection hidden="1"/>
    </xf>
    <xf numFmtId="0" fontId="21" fillId="0" borderId="0" xfId="6" applyFont="1" applyProtection="1">
      <protection hidden="1"/>
    </xf>
    <xf numFmtId="0" fontId="21" fillId="2" borderId="0" xfId="6" applyFont="1" applyFill="1" applyAlignment="1" applyProtection="1">
      <alignment horizontal="right"/>
      <protection hidden="1"/>
    </xf>
    <xf numFmtId="14" fontId="21" fillId="0" borderId="0" xfId="6" applyNumberFormat="1" applyFont="1"/>
    <xf numFmtId="165" fontId="21" fillId="2" borderId="0" xfId="6" applyNumberFormat="1" applyFont="1" applyFill="1" applyAlignment="1" applyProtection="1">
      <alignment horizontal="right"/>
      <protection hidden="1"/>
    </xf>
    <xf numFmtId="0" fontId="26" fillId="0" borderId="0" xfId="2" applyFont="1" applyAlignment="1" applyProtection="1"/>
    <xf numFmtId="1" fontId="21" fillId="0" borderId="0" xfId="6" applyNumberFormat="1" applyFont="1"/>
    <xf numFmtId="49" fontId="21" fillId="2" borderId="0" xfId="6" applyNumberFormat="1" applyFont="1" applyFill="1" applyProtection="1">
      <protection hidden="1"/>
    </xf>
    <xf numFmtId="0" fontId="2" fillId="0" borderId="0" xfId="1" applyAlignment="1" applyProtection="1">
      <alignment horizontal="center" vertical="top" wrapText="1"/>
      <protection hidden="1"/>
    </xf>
  </cellXfs>
  <cellStyles count="9">
    <cellStyle name="Hyperlink" xfId="1" builtinId="8"/>
    <cellStyle name="Hyperlink 2" xfId="2" xr:uid="{00000000-0005-0000-0000-000001000000}"/>
    <cellStyle name="Hyperlink 3" xfId="7" xr:uid="{6995ECDA-BB6D-43C8-AAA2-AA45C9EA1B7B}"/>
    <cellStyle name="Normal" xfId="0" builtinId="0"/>
    <cellStyle name="Normal 2" xfId="3" xr:uid="{00000000-0005-0000-0000-000003000000}"/>
    <cellStyle name="Normal 3" xfId="4" xr:uid="{00000000-0005-0000-0000-000004000000}"/>
    <cellStyle name="Normal 4" xfId="8" xr:uid="{83EA62DD-99CC-43CF-A037-8B803087D441}"/>
    <cellStyle name="Normal 4 2" xfId="6" xr:uid="{B251B881-EF98-4B42-B7FE-70FFE302D421}"/>
    <cellStyle name="Percent" xfId="5" builtinId="5"/>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AU"/>
              <a:t>Income and Expense by Month</a:t>
            </a:r>
          </a:p>
        </c:rich>
      </c:tx>
      <c:layout>
        <c:manualLayout>
          <c:xMode val="edge"/>
          <c:yMode val="edge"/>
          <c:x val="0.39374444339811709"/>
          <c:y val="4.072398190045249E-2"/>
        </c:manualLayout>
      </c:layout>
      <c:overlay val="0"/>
      <c:spPr>
        <a:noFill/>
        <a:ln w="25400">
          <a:noFill/>
        </a:ln>
      </c:spPr>
    </c:title>
    <c:autoTitleDeleted val="0"/>
    <c:plotArea>
      <c:layout>
        <c:manualLayout>
          <c:layoutTarget val="inner"/>
          <c:xMode val="edge"/>
          <c:yMode val="edge"/>
          <c:x val="5.4277853268498655E-2"/>
          <c:y val="0.14555076543033932"/>
          <c:w val="0.91168394218783344"/>
          <c:h val="0.68325863113264684"/>
        </c:manualLayout>
      </c:layout>
      <c:lineChart>
        <c:grouping val="standard"/>
        <c:varyColors val="0"/>
        <c:ser>
          <c:idx val="0"/>
          <c:order val="0"/>
          <c:tx>
            <c:strRef>
              <c:f>'Income and Expense by Month'!$B$6</c:f>
              <c:strCache>
                <c:ptCount val="1"/>
                <c:pt idx="0">
                  <c:v>Income</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numRef>
              <c:f>'Income and Expense by Month'!$C$5:$N$5</c:f>
              <c:numCache>
                <c:formatCode>mmm\-yy</c:formatCode>
                <c:ptCount val="12"/>
                <c:pt idx="0">
                  <c:v>44378</c:v>
                </c:pt>
                <c:pt idx="1">
                  <c:v>44409</c:v>
                </c:pt>
                <c:pt idx="2">
                  <c:v>44440</c:v>
                </c:pt>
                <c:pt idx="3">
                  <c:v>44471</c:v>
                </c:pt>
                <c:pt idx="4">
                  <c:v>44502</c:v>
                </c:pt>
                <c:pt idx="5">
                  <c:v>44533</c:v>
                </c:pt>
                <c:pt idx="6">
                  <c:v>44564</c:v>
                </c:pt>
                <c:pt idx="7">
                  <c:v>44595</c:v>
                </c:pt>
                <c:pt idx="8">
                  <c:v>44626</c:v>
                </c:pt>
                <c:pt idx="9">
                  <c:v>44657</c:v>
                </c:pt>
                <c:pt idx="10">
                  <c:v>44688</c:v>
                </c:pt>
                <c:pt idx="11">
                  <c:v>44719</c:v>
                </c:pt>
              </c:numCache>
            </c:numRef>
          </c:cat>
          <c:val>
            <c:numRef>
              <c:f>'Income and Expense by Month'!$C$6:$N$6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A30-435A-83F4-D70D386B9244}"/>
            </c:ext>
          </c:extLst>
        </c:ser>
        <c:ser>
          <c:idx val="1"/>
          <c:order val="1"/>
          <c:tx>
            <c:strRef>
              <c:f>'Income and Expense by Month'!$B$7</c:f>
              <c:strCache>
                <c:ptCount val="1"/>
                <c:pt idx="0">
                  <c:v>Expense</c:v>
                </c:pt>
              </c:strCache>
            </c:strRef>
          </c:tx>
          <c:spPr>
            <a:ln w="12700">
              <a:solidFill>
                <a:srgbClr val="FF0000"/>
              </a:solidFill>
              <a:prstDash val="solid"/>
            </a:ln>
          </c:spPr>
          <c:marker>
            <c:symbol val="square"/>
            <c:size val="5"/>
            <c:spPr>
              <a:solidFill>
                <a:srgbClr val="FF0000"/>
              </a:solidFill>
              <a:ln>
                <a:solidFill>
                  <a:srgbClr val="FF0000"/>
                </a:solidFill>
                <a:prstDash val="solid"/>
              </a:ln>
            </c:spPr>
          </c:marker>
          <c:cat>
            <c:numRef>
              <c:f>'Income and Expense by Month'!$C$5:$N$5</c:f>
              <c:numCache>
                <c:formatCode>mmm\-yy</c:formatCode>
                <c:ptCount val="12"/>
                <c:pt idx="0">
                  <c:v>44378</c:v>
                </c:pt>
                <c:pt idx="1">
                  <c:v>44409</c:v>
                </c:pt>
                <c:pt idx="2">
                  <c:v>44440</c:v>
                </c:pt>
                <c:pt idx="3">
                  <c:v>44471</c:v>
                </c:pt>
                <c:pt idx="4">
                  <c:v>44502</c:v>
                </c:pt>
                <c:pt idx="5">
                  <c:v>44533</c:v>
                </c:pt>
                <c:pt idx="6">
                  <c:v>44564</c:v>
                </c:pt>
                <c:pt idx="7">
                  <c:v>44595</c:v>
                </c:pt>
                <c:pt idx="8">
                  <c:v>44626</c:v>
                </c:pt>
                <c:pt idx="9">
                  <c:v>44657</c:v>
                </c:pt>
                <c:pt idx="10">
                  <c:v>44688</c:v>
                </c:pt>
                <c:pt idx="11">
                  <c:v>44719</c:v>
                </c:pt>
              </c:numCache>
            </c:numRef>
          </c:cat>
          <c:val>
            <c:numRef>
              <c:f>'Income and Expense by Month'!$C$7:$N$7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A30-435A-83F4-D70D386B9244}"/>
            </c:ext>
          </c:extLst>
        </c:ser>
        <c:ser>
          <c:idx val="2"/>
          <c:order val="2"/>
          <c:tx>
            <c:strRef>
              <c:f>'Income and Expense by Month'!$B$8</c:f>
              <c:strCache>
                <c:ptCount val="1"/>
                <c:pt idx="0">
                  <c:v>Profit</c:v>
                </c:pt>
              </c:strCache>
            </c:strRef>
          </c:tx>
          <c:spPr>
            <a:ln w="12700">
              <a:solidFill>
                <a:srgbClr val="0000FF"/>
              </a:solidFill>
              <a:prstDash val="solid"/>
            </a:ln>
          </c:spPr>
          <c:marker>
            <c:symbol val="triangle"/>
            <c:size val="5"/>
            <c:spPr>
              <a:solidFill>
                <a:srgbClr val="0000FF"/>
              </a:solidFill>
              <a:ln>
                <a:solidFill>
                  <a:srgbClr val="0000FF"/>
                </a:solidFill>
                <a:prstDash val="solid"/>
              </a:ln>
            </c:spPr>
          </c:marker>
          <c:cat>
            <c:numRef>
              <c:f>'Income and Expense by Month'!$C$5:$N$5</c:f>
              <c:numCache>
                <c:formatCode>mmm\-yy</c:formatCode>
                <c:ptCount val="12"/>
                <c:pt idx="0">
                  <c:v>44378</c:v>
                </c:pt>
                <c:pt idx="1">
                  <c:v>44409</c:v>
                </c:pt>
                <c:pt idx="2">
                  <c:v>44440</c:v>
                </c:pt>
                <c:pt idx="3">
                  <c:v>44471</c:v>
                </c:pt>
                <c:pt idx="4">
                  <c:v>44502</c:v>
                </c:pt>
                <c:pt idx="5">
                  <c:v>44533</c:v>
                </c:pt>
                <c:pt idx="6">
                  <c:v>44564</c:v>
                </c:pt>
                <c:pt idx="7">
                  <c:v>44595</c:v>
                </c:pt>
                <c:pt idx="8">
                  <c:v>44626</c:v>
                </c:pt>
                <c:pt idx="9">
                  <c:v>44657</c:v>
                </c:pt>
                <c:pt idx="10">
                  <c:v>44688</c:v>
                </c:pt>
                <c:pt idx="11">
                  <c:v>44719</c:v>
                </c:pt>
              </c:numCache>
            </c:numRef>
          </c:cat>
          <c:val>
            <c:numRef>
              <c:f>'Income and Expense by Month'!$C$8:$N$8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4A30-435A-83F4-D70D386B9244}"/>
            </c:ext>
          </c:extLst>
        </c:ser>
        <c:dLbls>
          <c:showLegendKey val="0"/>
          <c:showVal val="0"/>
          <c:showCatName val="0"/>
          <c:showSerName val="0"/>
          <c:showPercent val="0"/>
          <c:showBubbleSize val="0"/>
        </c:dLbls>
        <c:marker val="1"/>
        <c:smooth val="0"/>
        <c:axId val="203568128"/>
        <c:axId val="190981824"/>
      </c:lineChart>
      <c:dateAx>
        <c:axId val="203568128"/>
        <c:scaling>
          <c:orientation val="minMax"/>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0981824"/>
        <c:crosses val="autoZero"/>
        <c:auto val="1"/>
        <c:lblOffset val="100"/>
        <c:baseTimeUnit val="months"/>
        <c:majorUnit val="1"/>
        <c:majorTimeUnit val="months"/>
        <c:minorUnit val="1"/>
        <c:minorTimeUnit val="months"/>
      </c:dateAx>
      <c:valAx>
        <c:axId val="1909818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3568128"/>
        <c:crosses val="autoZero"/>
        <c:crossBetween val="between"/>
      </c:valAx>
      <c:spPr>
        <a:noFill/>
        <a:ln w="25400">
          <a:noFill/>
        </a:ln>
      </c:spPr>
    </c:plotArea>
    <c:legend>
      <c:legendPos val="r"/>
      <c:layout>
        <c:manualLayout>
          <c:xMode val="edge"/>
          <c:yMode val="edge"/>
          <c:x val="0.40386384544618215"/>
          <c:y val="0.920814479638009"/>
          <c:w val="0.22815087396504141"/>
          <c:h val="5.4298642533936681E-2"/>
        </c:manualLayout>
      </c:layout>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9525</xdr:rowOff>
    </xdr:from>
    <xdr:to>
      <xdr:col>15</xdr:col>
      <xdr:colOff>19050</xdr:colOff>
      <xdr:row>35</xdr:row>
      <xdr:rowOff>9525</xdr:rowOff>
    </xdr:to>
    <xdr:graphicFrame macro="">
      <xdr:nvGraphicFramePr>
        <xdr:cNvPr id="8270" name="Chart 3">
          <a:extLst>
            <a:ext uri="{FF2B5EF4-FFF2-40B4-BE49-F238E27FC236}">
              <a16:creationId xmlns:a16="http://schemas.microsoft.com/office/drawing/2014/main" id="{00000000-0008-0000-0500-00004E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Documents/sites/bizpep/excel/bassbusinessaccou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siness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atch"/>
      <sheetName val="Welcome"/>
      <sheetName val="Income"/>
      <sheetName val="Expense"/>
      <sheetName val="Accounts"/>
      <sheetName val="Tax"/>
      <sheetName val="Income and Expense by Month"/>
      <sheetName val="BAS"/>
    </sheetNames>
    <sheetDataSet>
      <sheetData sheetId="0">
        <row r="56">
          <cell r="C56">
            <v>0</v>
          </cell>
        </row>
      </sheetData>
      <sheetData sheetId="1"/>
      <sheetData sheetId="2"/>
      <sheetData sheetId="3"/>
      <sheetData sheetId="4">
        <row r="6">
          <cell r="B6" t="str">
            <v xml:space="preserve"> </v>
          </cell>
          <cell r="F6" t="str">
            <v xml:space="preserve"> </v>
          </cell>
        </row>
        <row r="7">
          <cell r="B7" t="str">
            <v xml:space="preserve"> </v>
          </cell>
          <cell r="F7" t="str">
            <v xml:space="preserve"> </v>
          </cell>
        </row>
        <row r="8">
          <cell r="B8" t="str">
            <v xml:space="preserve"> </v>
          </cell>
          <cell r="F8" t="str">
            <v xml:space="preserve"> </v>
          </cell>
        </row>
        <row r="9">
          <cell r="B9" t="str">
            <v xml:space="preserve"> </v>
          </cell>
          <cell r="F9" t="str">
            <v xml:space="preserve"> </v>
          </cell>
        </row>
        <row r="10">
          <cell r="B10" t="str">
            <v xml:space="preserve"> </v>
          </cell>
          <cell r="F10" t="str">
            <v xml:space="preserve"> </v>
          </cell>
        </row>
        <row r="11">
          <cell r="B11" t="str">
            <v xml:space="preserve"> </v>
          </cell>
          <cell r="F11" t="str">
            <v xml:space="preserve"> </v>
          </cell>
        </row>
        <row r="12">
          <cell r="B12" t="str">
            <v xml:space="preserve"> </v>
          </cell>
          <cell r="F12" t="str">
            <v xml:space="preserve"> </v>
          </cell>
        </row>
        <row r="13">
          <cell r="B13" t="str">
            <v xml:space="preserve"> </v>
          </cell>
          <cell r="F13" t="str">
            <v xml:space="preserve"> </v>
          </cell>
        </row>
        <row r="14">
          <cell r="B14" t="str">
            <v xml:space="preserve"> </v>
          </cell>
          <cell r="F14" t="str">
            <v xml:space="preserve"> </v>
          </cell>
        </row>
        <row r="15">
          <cell r="B15" t="str">
            <v xml:space="preserve"> </v>
          </cell>
          <cell r="F15" t="str">
            <v xml:space="preserve"> </v>
          </cell>
        </row>
        <row r="16">
          <cell r="B16" t="str">
            <v xml:space="preserve"> </v>
          </cell>
          <cell r="F16" t="str">
            <v xml:space="preserve"> </v>
          </cell>
        </row>
        <row r="17">
          <cell r="B17" t="str">
            <v xml:space="preserve"> </v>
          </cell>
          <cell r="F17" t="str">
            <v xml:space="preserve"> </v>
          </cell>
        </row>
        <row r="18">
          <cell r="B18" t="str">
            <v xml:space="preserve"> </v>
          </cell>
          <cell r="F18" t="str">
            <v xml:space="preserve"> </v>
          </cell>
        </row>
        <row r="19">
          <cell r="B19" t="str">
            <v xml:space="preserve"> </v>
          </cell>
          <cell r="F19" t="str">
            <v xml:space="preserve"> </v>
          </cell>
        </row>
        <row r="20">
          <cell r="B20" t="str">
            <v xml:space="preserve"> </v>
          </cell>
          <cell r="F20" t="str">
            <v xml:space="preserve"> </v>
          </cell>
        </row>
        <row r="21">
          <cell r="B21" t="str">
            <v xml:space="preserve"> </v>
          </cell>
          <cell r="F21" t="str">
            <v xml:space="preserve"> </v>
          </cell>
        </row>
        <row r="22">
          <cell r="B22" t="str">
            <v xml:space="preserve"> </v>
          </cell>
          <cell r="F22" t="str">
            <v xml:space="preserve"> </v>
          </cell>
        </row>
        <row r="23">
          <cell r="B23" t="str">
            <v xml:space="preserve"> </v>
          </cell>
          <cell r="F23" t="str">
            <v xml:space="preserve"> </v>
          </cell>
        </row>
        <row r="24">
          <cell r="B24" t="str">
            <v xml:space="preserve"> </v>
          </cell>
          <cell r="F24" t="str">
            <v xml:space="preserve"> </v>
          </cell>
        </row>
        <row r="25">
          <cell r="B25" t="str">
            <v xml:space="preserve"> </v>
          </cell>
          <cell r="F25" t="str">
            <v xml:space="preserve"> </v>
          </cell>
        </row>
        <row r="26">
          <cell r="B26" t="str">
            <v xml:space="preserve"> </v>
          </cell>
          <cell r="F26" t="str">
            <v xml:space="preserve"> </v>
          </cell>
        </row>
        <row r="27">
          <cell r="B27" t="str">
            <v xml:space="preserve"> </v>
          </cell>
          <cell r="F27" t="str">
            <v xml:space="preserve"> </v>
          </cell>
        </row>
        <row r="28">
          <cell r="B28" t="str">
            <v xml:space="preserve"> </v>
          </cell>
          <cell r="F28" t="str">
            <v xml:space="preserve"> </v>
          </cell>
        </row>
        <row r="29">
          <cell r="B29" t="str">
            <v xml:space="preserve"> </v>
          </cell>
          <cell r="F29" t="str">
            <v xml:space="preserve"> </v>
          </cell>
        </row>
        <row r="30">
          <cell r="B30" t="str">
            <v xml:space="preserve"> </v>
          </cell>
          <cell r="F30" t="str">
            <v xml:space="preserve"> </v>
          </cell>
        </row>
        <row r="31">
          <cell r="B31" t="str">
            <v xml:space="preserve"> </v>
          </cell>
          <cell r="F31" t="str">
            <v xml:space="preserve"> </v>
          </cell>
        </row>
        <row r="32">
          <cell r="B32" t="str">
            <v xml:space="preserve"> </v>
          </cell>
          <cell r="F32" t="str">
            <v xml:space="preserve"> </v>
          </cell>
        </row>
        <row r="33">
          <cell r="B33" t="str">
            <v xml:space="preserve"> </v>
          </cell>
          <cell r="F33" t="str">
            <v xml:space="preserve"> </v>
          </cell>
        </row>
        <row r="34">
          <cell r="B34" t="str">
            <v xml:space="preserve"> </v>
          </cell>
          <cell r="F34" t="str">
            <v xml:space="preserve"> </v>
          </cell>
        </row>
        <row r="35">
          <cell r="B35" t="str">
            <v xml:space="preserve"> </v>
          </cell>
          <cell r="F35" t="str">
            <v xml:space="preserve"> </v>
          </cell>
        </row>
        <row r="36">
          <cell r="B36" t="str">
            <v xml:space="preserve"> </v>
          </cell>
          <cell r="F36" t="str">
            <v xml:space="preserve"> </v>
          </cell>
        </row>
        <row r="37">
          <cell r="B37" t="str">
            <v xml:space="preserve"> </v>
          </cell>
          <cell r="F37" t="str">
            <v xml:space="preserve"> </v>
          </cell>
        </row>
        <row r="38">
          <cell r="B38" t="str">
            <v xml:space="preserve"> </v>
          </cell>
          <cell r="F38" t="str">
            <v xml:space="preserve"> </v>
          </cell>
        </row>
        <row r="39">
          <cell r="B39" t="str">
            <v xml:space="preserve"> </v>
          </cell>
          <cell r="F39" t="str">
            <v xml:space="preserve"> </v>
          </cell>
        </row>
        <row r="40">
          <cell r="B40" t="str">
            <v xml:space="preserve"> </v>
          </cell>
          <cell r="F40" t="str">
            <v xml:space="preserve"> </v>
          </cell>
        </row>
        <row r="41">
          <cell r="B41" t="str">
            <v xml:space="preserve"> </v>
          </cell>
          <cell r="F41" t="str">
            <v xml:space="preserve"> </v>
          </cell>
        </row>
        <row r="42">
          <cell r="B42" t="str">
            <v xml:space="preserve"> </v>
          </cell>
          <cell r="F42" t="str">
            <v xml:space="preserve"> </v>
          </cell>
        </row>
        <row r="43">
          <cell r="B43" t="str">
            <v xml:space="preserve"> </v>
          </cell>
          <cell r="F43" t="str">
            <v xml:space="preserve"> </v>
          </cell>
        </row>
        <row r="44">
          <cell r="B44" t="str">
            <v xml:space="preserve"> </v>
          </cell>
          <cell r="F44" t="str">
            <v xml:space="preserve"> </v>
          </cell>
        </row>
        <row r="45">
          <cell r="B45" t="str">
            <v xml:space="preserve"> </v>
          </cell>
          <cell r="F45" t="str">
            <v xml:space="preserve"> </v>
          </cell>
        </row>
        <row r="46">
          <cell r="B46" t="str">
            <v xml:space="preserve"> </v>
          </cell>
          <cell r="F46" t="str">
            <v xml:space="preserve"> </v>
          </cell>
        </row>
        <row r="47">
          <cell r="B47" t="str">
            <v xml:space="preserve"> </v>
          </cell>
          <cell r="F47" t="str">
            <v xml:space="preserve"> </v>
          </cell>
        </row>
        <row r="48">
          <cell r="B48" t="str">
            <v xml:space="preserve"> </v>
          </cell>
          <cell r="F48" t="str">
            <v xml:space="preserve"> </v>
          </cell>
        </row>
        <row r="49">
          <cell r="B49" t="str">
            <v xml:space="preserve"> </v>
          </cell>
          <cell r="F49" t="str">
            <v xml:space="preserve"> </v>
          </cell>
        </row>
        <row r="50">
          <cell r="B50" t="str">
            <v xml:space="preserve"> </v>
          </cell>
          <cell r="F50" t="str">
            <v xml:space="preserve"> </v>
          </cell>
        </row>
        <row r="51">
          <cell r="B51" t="str">
            <v xml:space="preserve"> </v>
          </cell>
          <cell r="F51" t="str">
            <v xml:space="preserve"> </v>
          </cell>
        </row>
        <row r="52">
          <cell r="B52" t="str">
            <v xml:space="preserve"> </v>
          </cell>
          <cell r="F52" t="str">
            <v xml:space="preserve"> </v>
          </cell>
        </row>
        <row r="53">
          <cell r="B53" t="str">
            <v xml:space="preserve"> </v>
          </cell>
          <cell r="F53" t="str">
            <v xml:space="preserve"> </v>
          </cell>
        </row>
        <row r="54">
          <cell r="B54" t="str">
            <v xml:space="preserve"> </v>
          </cell>
          <cell r="F54" t="str">
            <v xml:space="preserve"> </v>
          </cell>
        </row>
        <row r="55">
          <cell r="B55" t="str">
            <v xml:space="preserve"> </v>
          </cell>
          <cell r="F55" t="str">
            <v xml:space="preserve"> </v>
          </cell>
        </row>
        <row r="56">
          <cell r="B56" t="str">
            <v xml:space="preserve"> </v>
          </cell>
          <cell r="F56" t="str">
            <v xml:space="preserve"> </v>
          </cell>
        </row>
        <row r="57">
          <cell r="B57" t="str">
            <v xml:space="preserve"> </v>
          </cell>
          <cell r="F57" t="str">
            <v xml:space="preserve"> </v>
          </cell>
        </row>
        <row r="58">
          <cell r="B58" t="str">
            <v xml:space="preserve"> </v>
          </cell>
          <cell r="F58" t="str">
            <v xml:space="preserve"> </v>
          </cell>
        </row>
        <row r="59">
          <cell r="B59" t="str">
            <v xml:space="preserve"> </v>
          </cell>
          <cell r="F59" t="str">
            <v xml:space="preserve"> </v>
          </cell>
        </row>
        <row r="60">
          <cell r="B60" t="str">
            <v xml:space="preserve"> </v>
          </cell>
          <cell r="F60" t="str">
            <v xml:space="preserve"> </v>
          </cell>
        </row>
        <row r="61">
          <cell r="B61" t="str">
            <v xml:space="preserve"> </v>
          </cell>
          <cell r="F61" t="str">
            <v xml:space="preserve"> </v>
          </cell>
        </row>
        <row r="62">
          <cell r="B62" t="str">
            <v xml:space="preserve"> </v>
          </cell>
          <cell r="F62" t="str">
            <v xml:space="preserve"> </v>
          </cell>
        </row>
        <row r="63">
          <cell r="B63" t="str">
            <v xml:space="preserve"> </v>
          </cell>
          <cell r="F63" t="str">
            <v xml:space="preserve"> </v>
          </cell>
        </row>
        <row r="64">
          <cell r="B64" t="str">
            <v xml:space="preserve"> </v>
          </cell>
          <cell r="F64" t="str">
            <v xml:space="preserve"> </v>
          </cell>
        </row>
        <row r="65">
          <cell r="B65" t="str">
            <v xml:space="preserve"> </v>
          </cell>
          <cell r="F65" t="str">
            <v xml:space="preserve"> </v>
          </cell>
        </row>
        <row r="66">
          <cell r="B66" t="str">
            <v xml:space="preserve"> </v>
          </cell>
          <cell r="F66" t="str">
            <v xml:space="preserve"> </v>
          </cell>
        </row>
        <row r="67">
          <cell r="B67" t="str">
            <v xml:space="preserve"> </v>
          </cell>
          <cell r="F67" t="str">
            <v xml:space="preserve"> </v>
          </cell>
        </row>
        <row r="68">
          <cell r="B68" t="str">
            <v xml:space="preserve"> </v>
          </cell>
          <cell r="F68" t="str">
            <v xml:space="preserve"> </v>
          </cell>
        </row>
        <row r="69">
          <cell r="B69" t="str">
            <v xml:space="preserve"> </v>
          </cell>
          <cell r="F69" t="str">
            <v xml:space="preserve"> </v>
          </cell>
        </row>
        <row r="70">
          <cell r="B70" t="str">
            <v xml:space="preserve"> </v>
          </cell>
          <cell r="F70" t="str">
            <v xml:space="preserve"> </v>
          </cell>
        </row>
        <row r="71">
          <cell r="B71" t="str">
            <v xml:space="preserve"> </v>
          </cell>
          <cell r="F71" t="str">
            <v xml:space="preserve"> </v>
          </cell>
        </row>
        <row r="72">
          <cell r="B72" t="str">
            <v xml:space="preserve"> </v>
          </cell>
          <cell r="F72" t="str">
            <v xml:space="preserve"> </v>
          </cell>
        </row>
        <row r="73">
          <cell r="B73" t="str">
            <v xml:space="preserve"> </v>
          </cell>
          <cell r="F73" t="str">
            <v xml:space="preserve"> </v>
          </cell>
        </row>
        <row r="74">
          <cell r="B74" t="str">
            <v xml:space="preserve"> </v>
          </cell>
          <cell r="F74" t="str">
            <v xml:space="preserve"> </v>
          </cell>
        </row>
        <row r="75">
          <cell r="B75" t="str">
            <v xml:space="preserve"> </v>
          </cell>
          <cell r="F75" t="str">
            <v xml:space="preserve"> </v>
          </cell>
        </row>
        <row r="76">
          <cell r="B76" t="str">
            <v xml:space="preserve"> </v>
          </cell>
          <cell r="F76" t="str">
            <v xml:space="preserve"> </v>
          </cell>
        </row>
        <row r="77">
          <cell r="B77" t="str">
            <v xml:space="preserve"> </v>
          </cell>
          <cell r="F77" t="str">
            <v xml:space="preserve"> </v>
          </cell>
        </row>
        <row r="78">
          <cell r="B78" t="str">
            <v xml:space="preserve"> </v>
          </cell>
          <cell r="F78" t="str">
            <v xml:space="preserve"> </v>
          </cell>
        </row>
        <row r="79">
          <cell r="B79" t="str">
            <v xml:space="preserve"> </v>
          </cell>
          <cell r="F79" t="str">
            <v xml:space="preserve"> </v>
          </cell>
        </row>
        <row r="80">
          <cell r="B80" t="str">
            <v xml:space="preserve"> </v>
          </cell>
          <cell r="F80" t="str">
            <v xml:space="preserve"> </v>
          </cell>
        </row>
        <row r="81">
          <cell r="B81" t="str">
            <v xml:space="preserve"> </v>
          </cell>
          <cell r="F81" t="str">
            <v xml:space="preserve"> </v>
          </cell>
        </row>
        <row r="82">
          <cell r="B82" t="str">
            <v xml:space="preserve"> </v>
          </cell>
          <cell r="F82" t="str">
            <v xml:space="preserve"> </v>
          </cell>
        </row>
        <row r="83">
          <cell r="B83" t="str">
            <v xml:space="preserve"> </v>
          </cell>
          <cell r="F83" t="str">
            <v xml:space="preserve"> </v>
          </cell>
        </row>
        <row r="84">
          <cell r="B84" t="str">
            <v xml:space="preserve"> </v>
          </cell>
          <cell r="F84" t="str">
            <v xml:space="preserve"> </v>
          </cell>
        </row>
        <row r="85">
          <cell r="B85" t="str">
            <v xml:space="preserve"> </v>
          </cell>
          <cell r="F85" t="str">
            <v xml:space="preserve"> </v>
          </cell>
        </row>
        <row r="86">
          <cell r="B86" t="str">
            <v xml:space="preserve"> </v>
          </cell>
          <cell r="F86" t="str">
            <v xml:space="preserve"> </v>
          </cell>
        </row>
        <row r="87">
          <cell r="B87" t="str">
            <v xml:space="preserve"> </v>
          </cell>
          <cell r="F87" t="str">
            <v xml:space="preserve"> </v>
          </cell>
        </row>
        <row r="88">
          <cell r="B88" t="str">
            <v xml:space="preserve"> </v>
          </cell>
          <cell r="F88" t="str">
            <v xml:space="preserve"> </v>
          </cell>
        </row>
        <row r="89">
          <cell r="B89" t="str">
            <v xml:space="preserve"> </v>
          </cell>
          <cell r="F89" t="str">
            <v xml:space="preserve"> </v>
          </cell>
        </row>
        <row r="90">
          <cell r="B90" t="str">
            <v xml:space="preserve"> </v>
          </cell>
          <cell r="F90" t="str">
            <v xml:space="preserve"> </v>
          </cell>
        </row>
        <row r="91">
          <cell r="B91" t="str">
            <v xml:space="preserve"> </v>
          </cell>
          <cell r="F91" t="str">
            <v xml:space="preserve"> </v>
          </cell>
        </row>
        <row r="92">
          <cell r="B92" t="str">
            <v xml:space="preserve"> </v>
          </cell>
          <cell r="F92" t="str">
            <v xml:space="preserve"> </v>
          </cell>
        </row>
        <row r="93">
          <cell r="B93" t="str">
            <v xml:space="preserve"> </v>
          </cell>
          <cell r="F93" t="str">
            <v xml:space="preserve"> </v>
          </cell>
        </row>
        <row r="94">
          <cell r="B94" t="str">
            <v xml:space="preserve"> </v>
          </cell>
          <cell r="F94" t="str">
            <v xml:space="preserve"> </v>
          </cell>
        </row>
        <row r="95">
          <cell r="B95" t="str">
            <v xml:space="preserve"> </v>
          </cell>
          <cell r="F95" t="str">
            <v xml:space="preserve"> </v>
          </cell>
        </row>
        <row r="96">
          <cell r="B96" t="str">
            <v xml:space="preserve"> </v>
          </cell>
          <cell r="F96" t="str">
            <v xml:space="preserve"> </v>
          </cell>
        </row>
        <row r="97">
          <cell r="B97" t="str">
            <v xml:space="preserve"> </v>
          </cell>
          <cell r="F97" t="str">
            <v xml:space="preserve"> </v>
          </cell>
        </row>
        <row r="98">
          <cell r="B98" t="str">
            <v xml:space="preserve"> </v>
          </cell>
          <cell r="F98" t="str">
            <v xml:space="preserve"> </v>
          </cell>
        </row>
        <row r="99">
          <cell r="B99" t="str">
            <v xml:space="preserve"> </v>
          </cell>
          <cell r="F99" t="str">
            <v xml:space="preserve"> </v>
          </cell>
        </row>
        <row r="100">
          <cell r="B100" t="str">
            <v xml:space="preserve"> </v>
          </cell>
          <cell r="F100" t="str">
            <v xml:space="preserve"> </v>
          </cell>
        </row>
        <row r="101">
          <cell r="B101" t="str">
            <v xml:space="preserve"> </v>
          </cell>
          <cell r="F101" t="str">
            <v xml:space="preserve"> </v>
          </cell>
        </row>
        <row r="102">
          <cell r="B102" t="str">
            <v xml:space="preserve"> </v>
          </cell>
          <cell r="F102" t="str">
            <v xml:space="preserve"> </v>
          </cell>
        </row>
        <row r="103">
          <cell r="B103" t="str">
            <v xml:space="preserve"> </v>
          </cell>
          <cell r="F103" t="str">
            <v xml:space="preserve"> </v>
          </cell>
        </row>
        <row r="104">
          <cell r="B104" t="str">
            <v xml:space="preserve"> </v>
          </cell>
          <cell r="F104" t="str">
            <v xml:space="preserve"> </v>
          </cell>
        </row>
        <row r="105">
          <cell r="B105" t="str">
            <v xml:space="preserve"> </v>
          </cell>
          <cell r="F105" t="str">
            <v xml:space="preserve"> </v>
          </cell>
        </row>
        <row r="106">
          <cell r="B106" t="str">
            <v xml:space="preserve"> </v>
          </cell>
          <cell r="F106" t="str">
            <v xml:space="preserve"> </v>
          </cell>
        </row>
        <row r="107">
          <cell r="B107" t="str">
            <v xml:space="preserve"> </v>
          </cell>
          <cell r="F107" t="str">
            <v xml:space="preserve"> </v>
          </cell>
        </row>
        <row r="108">
          <cell r="B108" t="str">
            <v xml:space="preserve"> </v>
          </cell>
          <cell r="F108" t="str">
            <v xml:space="preserve"> </v>
          </cell>
        </row>
        <row r="109">
          <cell r="B109" t="str">
            <v xml:space="preserve"> </v>
          </cell>
          <cell r="F109" t="str">
            <v xml:space="preserve"> </v>
          </cell>
        </row>
        <row r="110">
          <cell r="B110" t="str">
            <v xml:space="preserve"> </v>
          </cell>
          <cell r="F110" t="str">
            <v xml:space="preserve"> </v>
          </cell>
        </row>
        <row r="111">
          <cell r="B111" t="str">
            <v xml:space="preserve"> </v>
          </cell>
          <cell r="F111" t="str">
            <v xml:space="preserve"> </v>
          </cell>
        </row>
        <row r="112">
          <cell r="B112" t="str">
            <v xml:space="preserve"> </v>
          </cell>
          <cell r="F112" t="str">
            <v xml:space="preserve"> </v>
          </cell>
        </row>
        <row r="113">
          <cell r="B113" t="str">
            <v xml:space="preserve"> </v>
          </cell>
          <cell r="F113" t="str">
            <v xml:space="preserve"> </v>
          </cell>
        </row>
        <row r="114">
          <cell r="B114" t="str">
            <v xml:space="preserve"> </v>
          </cell>
          <cell r="F114" t="str">
            <v xml:space="preserve"> </v>
          </cell>
        </row>
        <row r="115">
          <cell r="B115" t="str">
            <v xml:space="preserve"> </v>
          </cell>
          <cell r="F115" t="str">
            <v xml:space="preserve"> </v>
          </cell>
        </row>
        <row r="116">
          <cell r="B116" t="str">
            <v xml:space="preserve"> </v>
          </cell>
          <cell r="F116" t="str">
            <v xml:space="preserve"> </v>
          </cell>
        </row>
        <row r="117">
          <cell r="B117" t="str">
            <v xml:space="preserve"> </v>
          </cell>
          <cell r="F117" t="str">
            <v xml:space="preserve"> </v>
          </cell>
        </row>
        <row r="118">
          <cell r="B118" t="str">
            <v xml:space="preserve"> </v>
          </cell>
          <cell r="F118" t="str">
            <v xml:space="preserve"> </v>
          </cell>
        </row>
        <row r="119">
          <cell r="B119" t="str">
            <v xml:space="preserve"> </v>
          </cell>
          <cell r="F119" t="str">
            <v xml:space="preserve"> </v>
          </cell>
        </row>
        <row r="120">
          <cell r="B120" t="str">
            <v xml:space="preserve"> </v>
          </cell>
          <cell r="F120" t="str">
            <v xml:space="preserve"> </v>
          </cell>
        </row>
        <row r="121">
          <cell r="B121" t="str">
            <v xml:space="preserve"> </v>
          </cell>
          <cell r="F121" t="str">
            <v xml:space="preserve"> </v>
          </cell>
        </row>
        <row r="122">
          <cell r="B122" t="str">
            <v xml:space="preserve"> </v>
          </cell>
          <cell r="F122" t="str">
            <v xml:space="preserve"> </v>
          </cell>
        </row>
        <row r="123">
          <cell r="B123" t="str">
            <v xml:space="preserve"> </v>
          </cell>
          <cell r="F123" t="str">
            <v xml:space="preserve"> </v>
          </cell>
        </row>
        <row r="124">
          <cell r="B124" t="str">
            <v xml:space="preserve"> </v>
          </cell>
          <cell r="F124" t="str">
            <v xml:space="preserve"> </v>
          </cell>
        </row>
        <row r="125">
          <cell r="B125" t="str">
            <v xml:space="preserve"> </v>
          </cell>
          <cell r="F125" t="str">
            <v xml:space="preserve"> </v>
          </cell>
        </row>
        <row r="126">
          <cell r="B126" t="str">
            <v xml:space="preserve"> </v>
          </cell>
          <cell r="F126" t="str">
            <v xml:space="preserve"> </v>
          </cell>
        </row>
        <row r="127">
          <cell r="B127" t="str">
            <v xml:space="preserve"> </v>
          </cell>
          <cell r="F127" t="str">
            <v xml:space="preserve"> </v>
          </cell>
        </row>
        <row r="128">
          <cell r="B128" t="str">
            <v xml:space="preserve"> </v>
          </cell>
          <cell r="F128" t="str">
            <v xml:space="preserve"> </v>
          </cell>
        </row>
        <row r="129">
          <cell r="B129" t="str">
            <v xml:space="preserve"> </v>
          </cell>
          <cell r="F129" t="str">
            <v xml:space="preserve"> </v>
          </cell>
        </row>
        <row r="130">
          <cell r="B130" t="str">
            <v xml:space="preserve"> </v>
          </cell>
          <cell r="F130" t="str">
            <v xml:space="preserve"> </v>
          </cell>
        </row>
        <row r="131">
          <cell r="B131" t="str">
            <v xml:space="preserve"> </v>
          </cell>
          <cell r="F131" t="str">
            <v xml:space="preserve"> </v>
          </cell>
        </row>
        <row r="132">
          <cell r="B132" t="str">
            <v xml:space="preserve"> </v>
          </cell>
          <cell r="F132" t="str">
            <v xml:space="preserve"> </v>
          </cell>
        </row>
        <row r="133">
          <cell r="B133" t="str">
            <v xml:space="preserve"> </v>
          </cell>
          <cell r="F133" t="str">
            <v xml:space="preserve"> </v>
          </cell>
        </row>
        <row r="134">
          <cell r="B134" t="str">
            <v xml:space="preserve"> </v>
          </cell>
          <cell r="F134" t="str">
            <v xml:space="preserve"> </v>
          </cell>
        </row>
        <row r="135">
          <cell r="B135" t="str">
            <v xml:space="preserve"> </v>
          </cell>
          <cell r="F135" t="str">
            <v xml:space="preserve"> </v>
          </cell>
        </row>
        <row r="136">
          <cell r="B136" t="str">
            <v xml:space="preserve"> </v>
          </cell>
          <cell r="F136" t="str">
            <v xml:space="preserve"> </v>
          </cell>
        </row>
        <row r="137">
          <cell r="B137" t="str">
            <v xml:space="preserve"> </v>
          </cell>
          <cell r="F137" t="str">
            <v xml:space="preserve"> </v>
          </cell>
        </row>
        <row r="138">
          <cell r="B138" t="str">
            <v xml:space="preserve"> </v>
          </cell>
          <cell r="F138" t="str">
            <v xml:space="preserve"> </v>
          </cell>
        </row>
        <row r="139">
          <cell r="B139" t="str">
            <v xml:space="preserve"> </v>
          </cell>
          <cell r="F139" t="str">
            <v xml:space="preserve"> </v>
          </cell>
        </row>
        <row r="140">
          <cell r="B140" t="str">
            <v xml:space="preserve"> </v>
          </cell>
          <cell r="F140" t="str">
            <v xml:space="preserve"> </v>
          </cell>
        </row>
        <row r="141">
          <cell r="B141" t="str">
            <v xml:space="preserve"> </v>
          </cell>
          <cell r="F141" t="str">
            <v xml:space="preserve"> </v>
          </cell>
        </row>
        <row r="142">
          <cell r="B142" t="str">
            <v xml:space="preserve"> </v>
          </cell>
          <cell r="F142" t="str">
            <v xml:space="preserve"> </v>
          </cell>
        </row>
        <row r="143">
          <cell r="B143" t="str">
            <v xml:space="preserve"> </v>
          </cell>
          <cell r="F143" t="str">
            <v xml:space="preserve"> </v>
          </cell>
        </row>
        <row r="144">
          <cell r="B144" t="str">
            <v xml:space="preserve"> </v>
          </cell>
          <cell r="F144" t="str">
            <v xml:space="preserve"> </v>
          </cell>
        </row>
        <row r="145">
          <cell r="B145" t="str">
            <v xml:space="preserve"> </v>
          </cell>
          <cell r="F145" t="str">
            <v xml:space="preserve"> </v>
          </cell>
        </row>
        <row r="146">
          <cell r="B146" t="str">
            <v xml:space="preserve"> </v>
          </cell>
          <cell r="F146" t="str">
            <v xml:space="preserve"> </v>
          </cell>
        </row>
        <row r="147">
          <cell r="B147" t="str">
            <v xml:space="preserve"> </v>
          </cell>
          <cell r="F147" t="str">
            <v xml:space="preserve"> </v>
          </cell>
        </row>
        <row r="148">
          <cell r="B148" t="str">
            <v xml:space="preserve"> </v>
          </cell>
          <cell r="F148" t="str">
            <v xml:space="preserve"> </v>
          </cell>
        </row>
        <row r="149">
          <cell r="B149" t="str">
            <v xml:space="preserve"> </v>
          </cell>
          <cell r="F149" t="str">
            <v xml:space="preserve"> </v>
          </cell>
        </row>
        <row r="150">
          <cell r="B150" t="str">
            <v xml:space="preserve"> </v>
          </cell>
          <cell r="F150" t="str">
            <v xml:space="preserve"> </v>
          </cell>
        </row>
        <row r="151">
          <cell r="B151" t="str">
            <v xml:space="preserve"> </v>
          </cell>
          <cell r="F151" t="str">
            <v xml:space="preserve"> </v>
          </cell>
        </row>
        <row r="152">
          <cell r="B152" t="str">
            <v xml:space="preserve"> </v>
          </cell>
          <cell r="F152" t="str">
            <v xml:space="preserve"> </v>
          </cell>
        </row>
        <row r="153">
          <cell r="B153" t="str">
            <v xml:space="preserve"> </v>
          </cell>
          <cell r="F153" t="str">
            <v xml:space="preserve"> </v>
          </cell>
        </row>
        <row r="154">
          <cell r="B154" t="str">
            <v xml:space="preserve"> </v>
          </cell>
          <cell r="F154" t="str">
            <v xml:space="preserve"> </v>
          </cell>
        </row>
        <row r="155">
          <cell r="B155" t="str">
            <v xml:space="preserve"> </v>
          </cell>
          <cell r="F155" t="str">
            <v xml:space="preserve"> </v>
          </cell>
        </row>
        <row r="156">
          <cell r="B156" t="str">
            <v xml:space="preserve"> </v>
          </cell>
          <cell r="F156" t="str">
            <v xml:space="preserve"> </v>
          </cell>
        </row>
        <row r="157">
          <cell r="B157" t="str">
            <v xml:space="preserve"> </v>
          </cell>
          <cell r="F157" t="str">
            <v xml:space="preserve"> </v>
          </cell>
        </row>
        <row r="158">
          <cell r="B158" t="str">
            <v xml:space="preserve"> </v>
          </cell>
          <cell r="F158" t="str">
            <v xml:space="preserve"> </v>
          </cell>
        </row>
        <row r="159">
          <cell r="B159" t="str">
            <v xml:space="preserve"> </v>
          </cell>
          <cell r="F159" t="str">
            <v xml:space="preserve"> </v>
          </cell>
        </row>
        <row r="160">
          <cell r="B160" t="str">
            <v xml:space="preserve"> </v>
          </cell>
          <cell r="F160" t="str">
            <v xml:space="preserve"> </v>
          </cell>
        </row>
        <row r="161">
          <cell r="B161" t="str">
            <v xml:space="preserve"> </v>
          </cell>
          <cell r="F161" t="str">
            <v xml:space="preserve"> </v>
          </cell>
        </row>
        <row r="162">
          <cell r="B162" t="str">
            <v xml:space="preserve"> </v>
          </cell>
          <cell r="F162" t="str">
            <v xml:space="preserve"> </v>
          </cell>
        </row>
        <row r="163">
          <cell r="B163" t="str">
            <v xml:space="preserve"> </v>
          </cell>
          <cell r="F163" t="str">
            <v xml:space="preserve"> </v>
          </cell>
        </row>
        <row r="164">
          <cell r="B164" t="str">
            <v xml:space="preserve"> </v>
          </cell>
          <cell r="F164" t="str">
            <v xml:space="preserve"> </v>
          </cell>
        </row>
        <row r="165">
          <cell r="B165" t="str">
            <v xml:space="preserve"> </v>
          </cell>
          <cell r="F165" t="str">
            <v xml:space="preserve"> </v>
          </cell>
        </row>
        <row r="166">
          <cell r="B166" t="str">
            <v xml:space="preserve"> </v>
          </cell>
          <cell r="F166" t="str">
            <v xml:space="preserve"> </v>
          </cell>
        </row>
        <row r="167">
          <cell r="B167" t="str">
            <v xml:space="preserve"> </v>
          </cell>
          <cell r="F167" t="str">
            <v xml:space="preserve"> </v>
          </cell>
        </row>
        <row r="168">
          <cell r="B168" t="str">
            <v xml:space="preserve"> </v>
          </cell>
          <cell r="F168" t="str">
            <v xml:space="preserve"> </v>
          </cell>
        </row>
        <row r="169">
          <cell r="B169" t="str">
            <v xml:space="preserve"> </v>
          </cell>
          <cell r="F169" t="str">
            <v xml:space="preserve"> </v>
          </cell>
        </row>
        <row r="170">
          <cell r="B170" t="str">
            <v xml:space="preserve"> </v>
          </cell>
          <cell r="F170" t="str">
            <v xml:space="preserve"> </v>
          </cell>
        </row>
        <row r="171">
          <cell r="B171" t="str">
            <v xml:space="preserve"> </v>
          </cell>
          <cell r="F171" t="str">
            <v xml:space="preserve"> </v>
          </cell>
        </row>
        <row r="172">
          <cell r="B172" t="str">
            <v xml:space="preserve"> </v>
          </cell>
          <cell r="F172" t="str">
            <v xml:space="preserve"> </v>
          </cell>
        </row>
        <row r="173">
          <cell r="B173" t="str">
            <v xml:space="preserve"> </v>
          </cell>
          <cell r="F173" t="str">
            <v xml:space="preserve"> </v>
          </cell>
        </row>
        <row r="174">
          <cell r="B174" t="str">
            <v xml:space="preserve"> </v>
          </cell>
          <cell r="F174" t="str">
            <v xml:space="preserve"> </v>
          </cell>
        </row>
        <row r="175">
          <cell r="B175" t="str">
            <v xml:space="preserve"> </v>
          </cell>
          <cell r="F175" t="str">
            <v xml:space="preserve"> </v>
          </cell>
        </row>
        <row r="176">
          <cell r="B176" t="str">
            <v xml:space="preserve"> </v>
          </cell>
          <cell r="F176" t="str">
            <v xml:space="preserve"> </v>
          </cell>
        </row>
        <row r="177">
          <cell r="B177" t="str">
            <v xml:space="preserve"> </v>
          </cell>
          <cell r="F177" t="str">
            <v xml:space="preserve"> </v>
          </cell>
        </row>
        <row r="178">
          <cell r="B178" t="str">
            <v xml:space="preserve"> </v>
          </cell>
          <cell r="F178" t="str">
            <v xml:space="preserve"> </v>
          </cell>
        </row>
        <row r="179">
          <cell r="B179" t="str">
            <v xml:space="preserve"> </v>
          </cell>
          <cell r="F179" t="str">
            <v xml:space="preserve"> </v>
          </cell>
        </row>
        <row r="180">
          <cell r="B180" t="str">
            <v xml:space="preserve"> </v>
          </cell>
          <cell r="F180" t="str">
            <v xml:space="preserve"> </v>
          </cell>
        </row>
        <row r="181">
          <cell r="B181" t="str">
            <v xml:space="preserve"> </v>
          </cell>
          <cell r="F181" t="str">
            <v xml:space="preserve"> </v>
          </cell>
        </row>
        <row r="182">
          <cell r="B182" t="str">
            <v xml:space="preserve"> </v>
          </cell>
          <cell r="F182" t="str">
            <v xml:space="preserve"> </v>
          </cell>
        </row>
        <row r="183">
          <cell r="B183" t="str">
            <v xml:space="preserve"> </v>
          </cell>
          <cell r="F183" t="str">
            <v xml:space="preserve"> </v>
          </cell>
        </row>
        <row r="184">
          <cell r="B184" t="str">
            <v xml:space="preserve"> </v>
          </cell>
          <cell r="F184" t="str">
            <v xml:space="preserve"> </v>
          </cell>
        </row>
        <row r="185">
          <cell r="B185" t="str">
            <v xml:space="preserve"> </v>
          </cell>
          <cell r="F185" t="str">
            <v xml:space="preserve"> </v>
          </cell>
        </row>
        <row r="186">
          <cell r="B186" t="str">
            <v xml:space="preserve"> </v>
          </cell>
          <cell r="F186" t="str">
            <v xml:space="preserve"> </v>
          </cell>
        </row>
        <row r="187">
          <cell r="B187" t="str">
            <v xml:space="preserve"> </v>
          </cell>
          <cell r="F187" t="str">
            <v xml:space="preserve"> </v>
          </cell>
        </row>
        <row r="188">
          <cell r="B188" t="str">
            <v xml:space="preserve"> </v>
          </cell>
          <cell r="F188" t="str">
            <v xml:space="preserve"> </v>
          </cell>
        </row>
        <row r="189">
          <cell r="B189" t="str">
            <v xml:space="preserve"> </v>
          </cell>
          <cell r="F189" t="str">
            <v xml:space="preserve"> </v>
          </cell>
        </row>
        <row r="190">
          <cell r="B190" t="str">
            <v xml:space="preserve"> </v>
          </cell>
          <cell r="F190" t="str">
            <v xml:space="preserve"> </v>
          </cell>
        </row>
        <row r="191">
          <cell r="B191" t="str">
            <v xml:space="preserve"> </v>
          </cell>
          <cell r="F191" t="str">
            <v xml:space="preserve"> </v>
          </cell>
        </row>
        <row r="192">
          <cell r="B192" t="str">
            <v xml:space="preserve"> </v>
          </cell>
          <cell r="F192" t="str">
            <v xml:space="preserve"> </v>
          </cell>
        </row>
        <row r="193">
          <cell r="B193" t="str">
            <v xml:space="preserve"> </v>
          </cell>
          <cell r="F193" t="str">
            <v xml:space="preserve"> </v>
          </cell>
        </row>
        <row r="194">
          <cell r="B194" t="str">
            <v xml:space="preserve"> </v>
          </cell>
          <cell r="F194" t="str">
            <v xml:space="preserve"> </v>
          </cell>
        </row>
        <row r="195">
          <cell r="B195" t="str">
            <v xml:space="preserve"> </v>
          </cell>
          <cell r="F195" t="str">
            <v xml:space="preserve"> </v>
          </cell>
        </row>
        <row r="196">
          <cell r="B196" t="str">
            <v xml:space="preserve"> </v>
          </cell>
          <cell r="F196" t="str">
            <v xml:space="preserve"> </v>
          </cell>
        </row>
        <row r="197">
          <cell r="B197" t="str">
            <v xml:space="preserve"> </v>
          </cell>
          <cell r="F197" t="str">
            <v xml:space="preserve"> </v>
          </cell>
        </row>
        <row r="198">
          <cell r="B198" t="str">
            <v xml:space="preserve"> </v>
          </cell>
          <cell r="F198" t="str">
            <v xml:space="preserve"> </v>
          </cell>
        </row>
        <row r="199">
          <cell r="B199" t="str">
            <v xml:space="preserve"> </v>
          </cell>
          <cell r="F199" t="str">
            <v xml:space="preserve"> </v>
          </cell>
        </row>
        <row r="200">
          <cell r="B200" t="str">
            <v xml:space="preserve"> </v>
          </cell>
          <cell r="F200" t="str">
            <v xml:space="preserve"> </v>
          </cell>
        </row>
        <row r="201">
          <cell r="B201" t="str">
            <v xml:space="preserve"> </v>
          </cell>
          <cell r="F201" t="str">
            <v xml:space="preserve"> </v>
          </cell>
        </row>
        <row r="202">
          <cell r="B202" t="str">
            <v xml:space="preserve"> </v>
          </cell>
          <cell r="F202" t="str">
            <v xml:space="preserve"> </v>
          </cell>
        </row>
        <row r="203">
          <cell r="B203" t="str">
            <v xml:space="preserve"> </v>
          </cell>
          <cell r="F203" t="str">
            <v xml:space="preserve"> </v>
          </cell>
        </row>
        <row r="204">
          <cell r="B204" t="str">
            <v xml:space="preserve"> </v>
          </cell>
          <cell r="F204" t="str">
            <v xml:space="preserve"> </v>
          </cell>
        </row>
        <row r="205">
          <cell r="B205" t="str">
            <v xml:space="preserve"> </v>
          </cell>
          <cell r="F205" t="str">
            <v xml:space="preserve"> </v>
          </cell>
        </row>
        <row r="206">
          <cell r="B206" t="str">
            <v xml:space="preserve"> </v>
          </cell>
          <cell r="F206" t="str">
            <v xml:space="preserve"> </v>
          </cell>
        </row>
      </sheetData>
      <sheetData sheetId="5">
        <row r="6">
          <cell r="B6" t="str">
            <v>Export No GST</v>
          </cell>
          <cell r="E6" t="str">
            <v>Capital GST</v>
          </cell>
        </row>
        <row r="7">
          <cell r="B7" t="str">
            <v>Other No GST</v>
          </cell>
          <cell r="E7" t="str">
            <v>Non-capital GST</v>
          </cell>
        </row>
        <row r="8">
          <cell r="B8" t="str">
            <v>GST</v>
          </cell>
          <cell r="E8" t="str">
            <v>No GST</v>
          </cell>
        </row>
        <row r="9">
          <cell r="B9" t="str">
            <v xml:space="preserve"> </v>
          </cell>
          <cell r="E9" t="str">
            <v xml:space="preserve"> </v>
          </cell>
        </row>
        <row r="10">
          <cell r="B10" t="str">
            <v xml:space="preserve"> </v>
          </cell>
          <cell r="E10" t="str">
            <v xml:space="preserve"> </v>
          </cell>
        </row>
        <row r="11">
          <cell r="B11" t="str">
            <v xml:space="preserve"> </v>
          </cell>
          <cell r="E11" t="str">
            <v xml:space="preserve"> </v>
          </cell>
        </row>
        <row r="12">
          <cell r="B12" t="str">
            <v xml:space="preserve"> </v>
          </cell>
          <cell r="E12" t="str">
            <v xml:space="preserve"> </v>
          </cell>
        </row>
        <row r="13">
          <cell r="B13" t="str">
            <v xml:space="preserve"> </v>
          </cell>
          <cell r="E13" t="str">
            <v xml:space="preserve"> </v>
          </cell>
        </row>
        <row r="14">
          <cell r="B14" t="str">
            <v xml:space="preserve"> </v>
          </cell>
          <cell r="E14" t="str">
            <v xml:space="preserve"> </v>
          </cell>
        </row>
        <row r="15">
          <cell r="B15" t="str">
            <v xml:space="preserve"> </v>
          </cell>
          <cell r="E15" t="str">
            <v xml:space="preserve"> </v>
          </cell>
        </row>
        <row r="16">
          <cell r="B16" t="str">
            <v xml:space="preserve"> </v>
          </cell>
          <cell r="E16" t="str">
            <v xml:space="preserve"> </v>
          </cell>
        </row>
        <row r="17">
          <cell r="B17" t="str">
            <v xml:space="preserve"> </v>
          </cell>
          <cell r="E17" t="str">
            <v xml:space="preserve"> </v>
          </cell>
        </row>
        <row r="18">
          <cell r="B18" t="str">
            <v xml:space="preserve"> </v>
          </cell>
          <cell r="E18" t="str">
            <v xml:space="preserve"> </v>
          </cell>
        </row>
        <row r="19">
          <cell r="B19" t="str">
            <v xml:space="preserve"> </v>
          </cell>
          <cell r="E19" t="str">
            <v xml:space="preserve"> </v>
          </cell>
        </row>
        <row r="20">
          <cell r="B20" t="str">
            <v xml:space="preserve"> </v>
          </cell>
          <cell r="E20" t="str">
            <v xml:space="preserve"> </v>
          </cell>
        </row>
        <row r="21">
          <cell r="B21" t="str">
            <v xml:space="preserve"> </v>
          </cell>
          <cell r="E21" t="str">
            <v xml:space="preserve"> </v>
          </cell>
        </row>
        <row r="22">
          <cell r="B22" t="str">
            <v xml:space="preserve"> </v>
          </cell>
          <cell r="E22" t="str">
            <v xml:space="preserve"> </v>
          </cell>
        </row>
        <row r="23">
          <cell r="B23" t="str">
            <v xml:space="preserve"> </v>
          </cell>
          <cell r="E23" t="str">
            <v xml:space="preserve"> </v>
          </cell>
        </row>
        <row r="24">
          <cell r="B24" t="str">
            <v xml:space="preserve"> </v>
          </cell>
          <cell r="E24" t="str">
            <v xml:space="preserve"> </v>
          </cell>
        </row>
        <row r="25">
          <cell r="B25" t="str">
            <v xml:space="preserve"> </v>
          </cell>
          <cell r="E25" t="str">
            <v xml:space="preserve"> </v>
          </cell>
        </row>
        <row r="26">
          <cell r="B26" t="str">
            <v xml:space="preserve"> </v>
          </cell>
          <cell r="E26" t="str">
            <v xml:space="preserve"> </v>
          </cell>
        </row>
        <row r="27">
          <cell r="B27" t="str">
            <v xml:space="preserve"> </v>
          </cell>
          <cell r="E27" t="str">
            <v xml:space="preserve"> </v>
          </cell>
        </row>
        <row r="28">
          <cell r="B28" t="str">
            <v xml:space="preserve"> </v>
          </cell>
          <cell r="E28" t="str">
            <v xml:space="preserve"> </v>
          </cell>
        </row>
        <row r="29">
          <cell r="B29" t="str">
            <v xml:space="preserve"> </v>
          </cell>
          <cell r="E29" t="str">
            <v xml:space="preserve"> </v>
          </cell>
        </row>
        <row r="30">
          <cell r="B30" t="str">
            <v xml:space="preserve"> </v>
          </cell>
          <cell r="E30" t="str">
            <v xml:space="preserve"> </v>
          </cell>
        </row>
        <row r="31">
          <cell r="B31" t="str">
            <v xml:space="preserve"> </v>
          </cell>
          <cell r="E31" t="str">
            <v xml:space="preserve"> </v>
          </cell>
        </row>
        <row r="32">
          <cell r="B32" t="str">
            <v xml:space="preserve"> </v>
          </cell>
          <cell r="E32" t="str">
            <v xml:space="preserve"> </v>
          </cell>
        </row>
        <row r="33">
          <cell r="B33" t="str">
            <v xml:space="preserve"> </v>
          </cell>
          <cell r="E33" t="str">
            <v xml:space="preserve"> </v>
          </cell>
        </row>
        <row r="34">
          <cell r="B34" t="str">
            <v xml:space="preserve"> </v>
          </cell>
          <cell r="E34" t="str">
            <v xml:space="preserve"> </v>
          </cell>
        </row>
        <row r="35">
          <cell r="B35" t="str">
            <v xml:space="preserve"> </v>
          </cell>
          <cell r="E35" t="str">
            <v xml:space="preserve"> </v>
          </cell>
        </row>
        <row r="36">
          <cell r="B36" t="str">
            <v xml:space="preserve"> </v>
          </cell>
          <cell r="E36" t="str">
            <v xml:space="preserve"> </v>
          </cell>
        </row>
        <row r="37">
          <cell r="B37" t="str">
            <v xml:space="preserve"> </v>
          </cell>
          <cell r="E37" t="str">
            <v xml:space="preserve"> </v>
          </cell>
        </row>
        <row r="38">
          <cell r="B38" t="str">
            <v xml:space="preserve"> </v>
          </cell>
          <cell r="E38" t="str">
            <v xml:space="preserve"> </v>
          </cell>
        </row>
        <row r="39">
          <cell r="B39" t="str">
            <v xml:space="preserve"> </v>
          </cell>
          <cell r="E39" t="str">
            <v xml:space="preserve"> </v>
          </cell>
        </row>
        <row r="40">
          <cell r="B40" t="str">
            <v xml:space="preserve"> </v>
          </cell>
          <cell r="E40" t="str">
            <v xml:space="preserve"> </v>
          </cell>
        </row>
        <row r="41">
          <cell r="B41" t="str">
            <v xml:space="preserve"> </v>
          </cell>
          <cell r="E41" t="str">
            <v xml:space="preserve"> </v>
          </cell>
        </row>
        <row r="42">
          <cell r="B42" t="str">
            <v xml:space="preserve"> </v>
          </cell>
          <cell r="E42" t="str">
            <v xml:space="preserve"> </v>
          </cell>
        </row>
        <row r="43">
          <cell r="B43" t="str">
            <v xml:space="preserve"> </v>
          </cell>
          <cell r="E43" t="str">
            <v xml:space="preserve"> </v>
          </cell>
        </row>
        <row r="44">
          <cell r="B44" t="str">
            <v xml:space="preserve"> </v>
          </cell>
          <cell r="E44" t="str">
            <v xml:space="preserve"> </v>
          </cell>
        </row>
        <row r="45">
          <cell r="B45" t="str">
            <v xml:space="preserve"> </v>
          </cell>
          <cell r="E45" t="str">
            <v xml:space="preserve"> </v>
          </cell>
        </row>
        <row r="46">
          <cell r="B46" t="str">
            <v xml:space="preserve"> </v>
          </cell>
          <cell r="E46" t="str">
            <v xml:space="preserve"> </v>
          </cell>
        </row>
        <row r="47">
          <cell r="B47" t="str">
            <v xml:space="preserve"> </v>
          </cell>
          <cell r="E47" t="str">
            <v xml:space="preserve"> </v>
          </cell>
        </row>
        <row r="48">
          <cell r="B48" t="str">
            <v xml:space="preserve"> </v>
          </cell>
          <cell r="E48" t="str">
            <v xml:space="preserve"> </v>
          </cell>
        </row>
        <row r="49">
          <cell r="B49" t="str">
            <v xml:space="preserve"> </v>
          </cell>
          <cell r="E49" t="str">
            <v xml:space="preserve"> </v>
          </cell>
        </row>
        <row r="50">
          <cell r="B50" t="str">
            <v xml:space="preserve"> </v>
          </cell>
          <cell r="E50" t="str">
            <v xml:space="preserve"> </v>
          </cell>
        </row>
        <row r="51">
          <cell r="B51" t="str">
            <v xml:space="preserve"> </v>
          </cell>
          <cell r="E51" t="str">
            <v xml:space="preserve"> </v>
          </cell>
        </row>
        <row r="52">
          <cell r="B52" t="str">
            <v xml:space="preserve"> </v>
          </cell>
          <cell r="E52" t="str">
            <v xml:space="preserve"> </v>
          </cell>
        </row>
        <row r="53">
          <cell r="B53" t="str">
            <v xml:space="preserve"> </v>
          </cell>
          <cell r="E53" t="str">
            <v xml:space="preserve"> </v>
          </cell>
        </row>
        <row r="54">
          <cell r="B54" t="str">
            <v xml:space="preserve"> </v>
          </cell>
          <cell r="E54" t="str">
            <v xml:space="preserve"> </v>
          </cell>
        </row>
        <row r="55">
          <cell r="B55" t="str">
            <v xml:space="preserve"> </v>
          </cell>
          <cell r="E55" t="str">
            <v xml:space="preserve"> </v>
          </cell>
        </row>
        <row r="56">
          <cell r="B56" t="str">
            <v xml:space="preserve"> </v>
          </cell>
          <cell r="E56" t="str">
            <v xml:space="preserve"> </v>
          </cell>
        </row>
        <row r="57">
          <cell r="B57" t="str">
            <v xml:space="preserve"> </v>
          </cell>
          <cell r="E57" t="str">
            <v xml:space="preserve"> </v>
          </cell>
        </row>
        <row r="58">
          <cell r="B58" t="str">
            <v xml:space="preserve"> </v>
          </cell>
          <cell r="E58" t="str">
            <v xml:space="preserve"> </v>
          </cell>
        </row>
        <row r="59">
          <cell r="B59" t="str">
            <v xml:space="preserve"> </v>
          </cell>
          <cell r="E59" t="str">
            <v xml:space="preserve"> </v>
          </cell>
        </row>
        <row r="60">
          <cell r="B60" t="str">
            <v xml:space="preserve"> </v>
          </cell>
          <cell r="E60" t="str">
            <v xml:space="preserve"> </v>
          </cell>
        </row>
        <row r="61">
          <cell r="B61" t="str">
            <v xml:space="preserve"> </v>
          </cell>
          <cell r="E61" t="str">
            <v xml:space="preserve"> </v>
          </cell>
        </row>
        <row r="62">
          <cell r="B62" t="str">
            <v xml:space="preserve"> </v>
          </cell>
          <cell r="E62" t="str">
            <v xml:space="preserve"> </v>
          </cell>
        </row>
        <row r="63">
          <cell r="B63" t="str">
            <v xml:space="preserve"> </v>
          </cell>
          <cell r="E63" t="str">
            <v xml:space="preserve"> </v>
          </cell>
        </row>
        <row r="64">
          <cell r="B64" t="str">
            <v xml:space="preserve"> </v>
          </cell>
          <cell r="E64" t="str">
            <v xml:space="preserve"> </v>
          </cell>
        </row>
        <row r="65">
          <cell r="B65" t="str">
            <v xml:space="preserve"> </v>
          </cell>
          <cell r="E65" t="str">
            <v xml:space="preserve"> </v>
          </cell>
        </row>
        <row r="66">
          <cell r="B66" t="str">
            <v xml:space="preserve"> </v>
          </cell>
          <cell r="E66" t="str">
            <v xml:space="preserve"> </v>
          </cell>
        </row>
        <row r="67">
          <cell r="B67" t="str">
            <v xml:space="preserve"> </v>
          </cell>
          <cell r="E67" t="str">
            <v xml:space="preserve"> </v>
          </cell>
        </row>
        <row r="68">
          <cell r="B68" t="str">
            <v xml:space="preserve"> </v>
          </cell>
          <cell r="E68" t="str">
            <v xml:space="preserve"> </v>
          </cell>
        </row>
        <row r="69">
          <cell r="B69" t="str">
            <v xml:space="preserve"> </v>
          </cell>
          <cell r="E69" t="str">
            <v xml:space="preserve"> </v>
          </cell>
        </row>
        <row r="70">
          <cell r="B70" t="str">
            <v xml:space="preserve"> </v>
          </cell>
          <cell r="E70" t="str">
            <v xml:space="preserve"> </v>
          </cell>
        </row>
        <row r="71">
          <cell r="B71" t="str">
            <v xml:space="preserve"> </v>
          </cell>
          <cell r="E71" t="str">
            <v xml:space="preserve"> </v>
          </cell>
        </row>
        <row r="72">
          <cell r="B72" t="str">
            <v xml:space="preserve"> </v>
          </cell>
          <cell r="E72" t="str">
            <v xml:space="preserve"> </v>
          </cell>
        </row>
        <row r="73">
          <cell r="B73" t="str">
            <v xml:space="preserve"> </v>
          </cell>
          <cell r="E73" t="str">
            <v xml:space="preserve"> </v>
          </cell>
        </row>
        <row r="74">
          <cell r="B74" t="str">
            <v xml:space="preserve"> </v>
          </cell>
          <cell r="E74" t="str">
            <v xml:space="preserve"> </v>
          </cell>
        </row>
        <row r="75">
          <cell r="B75" t="str">
            <v xml:space="preserve"> </v>
          </cell>
          <cell r="E75" t="str">
            <v xml:space="preserve"> </v>
          </cell>
        </row>
        <row r="76">
          <cell r="B76" t="str">
            <v xml:space="preserve"> </v>
          </cell>
          <cell r="E76" t="str">
            <v xml:space="preserve"> </v>
          </cell>
        </row>
        <row r="77">
          <cell r="B77" t="str">
            <v xml:space="preserve"> </v>
          </cell>
          <cell r="E77" t="str">
            <v xml:space="preserve"> </v>
          </cell>
        </row>
        <row r="78">
          <cell r="B78" t="str">
            <v xml:space="preserve"> </v>
          </cell>
          <cell r="E78" t="str">
            <v xml:space="preserve"> </v>
          </cell>
        </row>
        <row r="79">
          <cell r="B79" t="str">
            <v xml:space="preserve"> </v>
          </cell>
          <cell r="E79" t="str">
            <v xml:space="preserve"> </v>
          </cell>
        </row>
        <row r="80">
          <cell r="B80" t="str">
            <v xml:space="preserve"> </v>
          </cell>
          <cell r="E80" t="str">
            <v xml:space="preserve"> </v>
          </cell>
        </row>
        <row r="81">
          <cell r="B81" t="str">
            <v xml:space="preserve"> </v>
          </cell>
          <cell r="E81" t="str">
            <v xml:space="preserve"> </v>
          </cell>
        </row>
        <row r="82">
          <cell r="B82" t="str">
            <v xml:space="preserve"> </v>
          </cell>
          <cell r="E82" t="str">
            <v xml:space="preserve"> </v>
          </cell>
        </row>
        <row r="83">
          <cell r="B83" t="str">
            <v xml:space="preserve"> </v>
          </cell>
          <cell r="E83" t="str">
            <v xml:space="preserve"> </v>
          </cell>
        </row>
        <row r="84">
          <cell r="B84" t="str">
            <v xml:space="preserve"> </v>
          </cell>
          <cell r="E84" t="str">
            <v xml:space="preserve"> </v>
          </cell>
        </row>
        <row r="85">
          <cell r="B85" t="str">
            <v xml:space="preserve"> </v>
          </cell>
          <cell r="E85" t="str">
            <v xml:space="preserve"> </v>
          </cell>
        </row>
        <row r="86">
          <cell r="B86" t="str">
            <v xml:space="preserve"> </v>
          </cell>
          <cell r="E86" t="str">
            <v xml:space="preserve"> </v>
          </cell>
        </row>
        <row r="87">
          <cell r="B87" t="str">
            <v xml:space="preserve"> </v>
          </cell>
          <cell r="E87" t="str">
            <v xml:space="preserve"> </v>
          </cell>
        </row>
        <row r="88">
          <cell r="B88" t="str">
            <v xml:space="preserve"> </v>
          </cell>
          <cell r="E88" t="str">
            <v xml:space="preserve"> </v>
          </cell>
        </row>
        <row r="89">
          <cell r="B89" t="str">
            <v xml:space="preserve"> </v>
          </cell>
          <cell r="E89" t="str">
            <v xml:space="preserve"> </v>
          </cell>
        </row>
        <row r="90">
          <cell r="B90" t="str">
            <v xml:space="preserve"> </v>
          </cell>
          <cell r="E90" t="str">
            <v xml:space="preserve"> </v>
          </cell>
        </row>
        <row r="91">
          <cell r="B91" t="str">
            <v xml:space="preserve"> </v>
          </cell>
          <cell r="E91" t="str">
            <v xml:space="preserve"> </v>
          </cell>
        </row>
        <row r="92">
          <cell r="B92" t="str">
            <v xml:space="preserve"> </v>
          </cell>
          <cell r="E92" t="str">
            <v xml:space="preserve"> </v>
          </cell>
        </row>
        <row r="93">
          <cell r="B93" t="str">
            <v xml:space="preserve"> </v>
          </cell>
          <cell r="E93" t="str">
            <v xml:space="preserve"> </v>
          </cell>
        </row>
        <row r="94">
          <cell r="B94" t="str">
            <v xml:space="preserve"> </v>
          </cell>
          <cell r="E94" t="str">
            <v xml:space="preserve"> </v>
          </cell>
        </row>
        <row r="95">
          <cell r="B95" t="str">
            <v xml:space="preserve"> </v>
          </cell>
          <cell r="E95" t="str">
            <v xml:space="preserve"> </v>
          </cell>
        </row>
        <row r="96">
          <cell r="B96" t="str">
            <v xml:space="preserve"> </v>
          </cell>
          <cell r="E96" t="str">
            <v xml:space="preserve"> </v>
          </cell>
        </row>
        <row r="97">
          <cell r="B97" t="str">
            <v xml:space="preserve"> </v>
          </cell>
          <cell r="E97" t="str">
            <v xml:space="preserve"> </v>
          </cell>
        </row>
        <row r="98">
          <cell r="B98" t="str">
            <v xml:space="preserve"> </v>
          </cell>
          <cell r="E98" t="str">
            <v xml:space="preserve"> </v>
          </cell>
        </row>
        <row r="99">
          <cell r="B99" t="str">
            <v xml:space="preserve"> </v>
          </cell>
          <cell r="E99" t="str">
            <v xml:space="preserve"> </v>
          </cell>
        </row>
        <row r="100">
          <cell r="B100" t="str">
            <v xml:space="preserve"> </v>
          </cell>
          <cell r="E100" t="str">
            <v xml:space="preserve"> </v>
          </cell>
        </row>
        <row r="101">
          <cell r="B101" t="str">
            <v xml:space="preserve"> </v>
          </cell>
          <cell r="E101" t="str">
            <v xml:space="preserve"> </v>
          </cell>
        </row>
        <row r="102">
          <cell r="B102" t="str">
            <v xml:space="preserve"> </v>
          </cell>
          <cell r="E102" t="str">
            <v xml:space="preserve"> </v>
          </cell>
        </row>
        <row r="103">
          <cell r="B103" t="str">
            <v xml:space="preserve"> </v>
          </cell>
          <cell r="E103" t="str">
            <v xml:space="preserve"> </v>
          </cell>
        </row>
        <row r="104">
          <cell r="B104" t="str">
            <v xml:space="preserve"> </v>
          </cell>
          <cell r="E104" t="str">
            <v xml:space="preserve"> </v>
          </cell>
        </row>
        <row r="105">
          <cell r="B105" t="str">
            <v xml:space="preserve"> </v>
          </cell>
          <cell r="E105" t="str">
            <v xml:space="preserve"> </v>
          </cell>
        </row>
        <row r="106">
          <cell r="B106" t="str">
            <v xml:space="preserve"> </v>
          </cell>
          <cell r="E106" t="str">
            <v xml:space="preserve"> </v>
          </cell>
        </row>
        <row r="107">
          <cell r="B107" t="str">
            <v xml:space="preserve"> </v>
          </cell>
          <cell r="E107" t="str">
            <v xml:space="preserve"> </v>
          </cell>
        </row>
        <row r="108">
          <cell r="B108" t="str">
            <v xml:space="preserve"> </v>
          </cell>
          <cell r="E108" t="str">
            <v xml:space="preserve"> </v>
          </cell>
        </row>
        <row r="109">
          <cell r="B109" t="str">
            <v xml:space="preserve"> </v>
          </cell>
          <cell r="E109" t="str">
            <v xml:space="preserve"> </v>
          </cell>
        </row>
        <row r="110">
          <cell r="B110" t="str">
            <v xml:space="preserve"> </v>
          </cell>
          <cell r="E110" t="str">
            <v xml:space="preserve"> </v>
          </cell>
        </row>
        <row r="111">
          <cell r="B111" t="str">
            <v xml:space="preserve"> </v>
          </cell>
          <cell r="E111" t="str">
            <v xml:space="preserve"> </v>
          </cell>
        </row>
        <row r="112">
          <cell r="B112" t="str">
            <v xml:space="preserve"> </v>
          </cell>
          <cell r="E112" t="str">
            <v xml:space="preserve"> </v>
          </cell>
        </row>
        <row r="113">
          <cell r="B113" t="str">
            <v xml:space="preserve"> </v>
          </cell>
          <cell r="E113" t="str">
            <v xml:space="preserve"> </v>
          </cell>
        </row>
        <row r="114">
          <cell r="B114" t="str">
            <v xml:space="preserve"> </v>
          </cell>
          <cell r="E114" t="str">
            <v xml:space="preserve"> </v>
          </cell>
        </row>
        <row r="115">
          <cell r="B115" t="str">
            <v xml:space="preserve"> </v>
          </cell>
          <cell r="E115" t="str">
            <v xml:space="preserve"> </v>
          </cell>
        </row>
        <row r="116">
          <cell r="B116" t="str">
            <v xml:space="preserve"> </v>
          </cell>
          <cell r="E116" t="str">
            <v xml:space="preserve"> </v>
          </cell>
        </row>
        <row r="117">
          <cell r="B117" t="str">
            <v xml:space="preserve"> </v>
          </cell>
          <cell r="E117" t="str">
            <v xml:space="preserve"> </v>
          </cell>
        </row>
        <row r="118">
          <cell r="B118" t="str">
            <v xml:space="preserve"> </v>
          </cell>
          <cell r="E118" t="str">
            <v xml:space="preserve"> </v>
          </cell>
        </row>
        <row r="119">
          <cell r="B119" t="str">
            <v xml:space="preserve"> </v>
          </cell>
          <cell r="E119" t="str">
            <v xml:space="preserve"> </v>
          </cell>
        </row>
        <row r="120">
          <cell r="B120" t="str">
            <v xml:space="preserve"> </v>
          </cell>
          <cell r="E120" t="str">
            <v xml:space="preserve"> </v>
          </cell>
        </row>
        <row r="121">
          <cell r="B121" t="str">
            <v xml:space="preserve"> </v>
          </cell>
          <cell r="E121" t="str">
            <v xml:space="preserve"> </v>
          </cell>
        </row>
        <row r="122">
          <cell r="B122" t="str">
            <v xml:space="preserve"> </v>
          </cell>
          <cell r="E122" t="str">
            <v xml:space="preserve"> </v>
          </cell>
        </row>
        <row r="123">
          <cell r="B123" t="str">
            <v xml:space="preserve"> </v>
          </cell>
          <cell r="E123" t="str">
            <v xml:space="preserve"> </v>
          </cell>
        </row>
        <row r="124">
          <cell r="B124" t="str">
            <v xml:space="preserve"> </v>
          </cell>
          <cell r="E124" t="str">
            <v xml:space="preserve"> </v>
          </cell>
        </row>
        <row r="125">
          <cell r="B125" t="str">
            <v xml:space="preserve"> </v>
          </cell>
          <cell r="E125" t="str">
            <v xml:space="preserve"> </v>
          </cell>
        </row>
        <row r="126">
          <cell r="B126" t="str">
            <v xml:space="preserve"> </v>
          </cell>
          <cell r="E126" t="str">
            <v xml:space="preserve"> </v>
          </cell>
        </row>
        <row r="127">
          <cell r="B127" t="str">
            <v xml:space="preserve"> </v>
          </cell>
          <cell r="E127" t="str">
            <v xml:space="preserve"> </v>
          </cell>
        </row>
        <row r="128">
          <cell r="B128" t="str">
            <v xml:space="preserve"> </v>
          </cell>
          <cell r="E128" t="str">
            <v xml:space="preserve"> </v>
          </cell>
        </row>
        <row r="129">
          <cell r="B129" t="str">
            <v xml:space="preserve"> </v>
          </cell>
          <cell r="E129" t="str">
            <v xml:space="preserve"> </v>
          </cell>
        </row>
        <row r="130">
          <cell r="B130" t="str">
            <v xml:space="preserve"> </v>
          </cell>
          <cell r="E130" t="str">
            <v xml:space="preserve"> </v>
          </cell>
        </row>
        <row r="131">
          <cell r="B131" t="str">
            <v xml:space="preserve"> </v>
          </cell>
          <cell r="E131" t="str">
            <v xml:space="preserve"> </v>
          </cell>
        </row>
        <row r="132">
          <cell r="B132" t="str">
            <v xml:space="preserve"> </v>
          </cell>
          <cell r="E132" t="str">
            <v xml:space="preserve"> </v>
          </cell>
        </row>
        <row r="133">
          <cell r="B133" t="str">
            <v xml:space="preserve"> </v>
          </cell>
          <cell r="E133" t="str">
            <v xml:space="preserve"> </v>
          </cell>
        </row>
        <row r="134">
          <cell r="B134" t="str">
            <v xml:space="preserve"> </v>
          </cell>
          <cell r="E134" t="str">
            <v xml:space="preserve"> </v>
          </cell>
        </row>
        <row r="135">
          <cell r="B135" t="str">
            <v xml:space="preserve"> </v>
          </cell>
          <cell r="E135" t="str">
            <v xml:space="preserve"> </v>
          </cell>
        </row>
        <row r="136">
          <cell r="B136" t="str">
            <v xml:space="preserve"> </v>
          </cell>
          <cell r="E136" t="str">
            <v xml:space="preserve"> </v>
          </cell>
        </row>
        <row r="137">
          <cell r="B137" t="str">
            <v xml:space="preserve"> </v>
          </cell>
          <cell r="E137" t="str">
            <v xml:space="preserve"> </v>
          </cell>
        </row>
        <row r="138">
          <cell r="B138" t="str">
            <v xml:space="preserve"> </v>
          </cell>
          <cell r="E138" t="str">
            <v xml:space="preserve"> </v>
          </cell>
        </row>
        <row r="139">
          <cell r="B139" t="str">
            <v xml:space="preserve"> </v>
          </cell>
          <cell r="E139" t="str">
            <v xml:space="preserve"> </v>
          </cell>
        </row>
        <row r="140">
          <cell r="B140" t="str">
            <v xml:space="preserve"> </v>
          </cell>
          <cell r="E140" t="str">
            <v xml:space="preserve"> </v>
          </cell>
        </row>
        <row r="141">
          <cell r="B141" t="str">
            <v xml:space="preserve"> </v>
          </cell>
          <cell r="E141" t="str">
            <v xml:space="preserve"> </v>
          </cell>
        </row>
        <row r="142">
          <cell r="B142" t="str">
            <v xml:space="preserve"> </v>
          </cell>
          <cell r="E142" t="str">
            <v xml:space="preserve"> </v>
          </cell>
        </row>
        <row r="143">
          <cell r="B143" t="str">
            <v xml:space="preserve"> </v>
          </cell>
          <cell r="E143" t="str">
            <v xml:space="preserve"> </v>
          </cell>
        </row>
        <row r="144">
          <cell r="B144" t="str">
            <v xml:space="preserve"> </v>
          </cell>
          <cell r="E144" t="str">
            <v xml:space="preserve"> </v>
          </cell>
        </row>
        <row r="145">
          <cell r="B145" t="str">
            <v xml:space="preserve"> </v>
          </cell>
          <cell r="E145" t="str">
            <v xml:space="preserve"> </v>
          </cell>
        </row>
        <row r="146">
          <cell r="B146" t="str">
            <v xml:space="preserve"> </v>
          </cell>
          <cell r="E146" t="str">
            <v xml:space="preserve"> </v>
          </cell>
        </row>
        <row r="147">
          <cell r="B147" t="str">
            <v xml:space="preserve"> </v>
          </cell>
          <cell r="E147" t="str">
            <v xml:space="preserve"> </v>
          </cell>
        </row>
        <row r="148">
          <cell r="B148" t="str">
            <v xml:space="preserve"> </v>
          </cell>
          <cell r="E148" t="str">
            <v xml:space="preserve"> </v>
          </cell>
        </row>
        <row r="149">
          <cell r="B149" t="str">
            <v xml:space="preserve"> </v>
          </cell>
          <cell r="E149" t="str">
            <v xml:space="preserve"> </v>
          </cell>
        </row>
        <row r="150">
          <cell r="B150" t="str">
            <v xml:space="preserve"> </v>
          </cell>
          <cell r="E150" t="str">
            <v xml:space="preserve"> </v>
          </cell>
        </row>
        <row r="151">
          <cell r="B151" t="str">
            <v xml:space="preserve"> </v>
          </cell>
          <cell r="E151" t="str">
            <v xml:space="preserve"> </v>
          </cell>
        </row>
        <row r="152">
          <cell r="B152" t="str">
            <v xml:space="preserve"> </v>
          </cell>
          <cell r="E152" t="str">
            <v xml:space="preserve"> </v>
          </cell>
        </row>
        <row r="153">
          <cell r="B153" t="str">
            <v xml:space="preserve"> </v>
          </cell>
          <cell r="E153" t="str">
            <v xml:space="preserve"> </v>
          </cell>
        </row>
        <row r="154">
          <cell r="B154" t="str">
            <v xml:space="preserve"> </v>
          </cell>
          <cell r="E154" t="str">
            <v xml:space="preserve"> </v>
          </cell>
        </row>
        <row r="155">
          <cell r="B155" t="str">
            <v xml:space="preserve"> </v>
          </cell>
          <cell r="E155" t="str">
            <v xml:space="preserve"> </v>
          </cell>
        </row>
        <row r="156">
          <cell r="B156" t="str">
            <v xml:space="preserve"> </v>
          </cell>
          <cell r="E156" t="str">
            <v xml:space="preserve"> </v>
          </cell>
        </row>
        <row r="157">
          <cell r="B157" t="str">
            <v xml:space="preserve"> </v>
          </cell>
          <cell r="E157" t="str">
            <v xml:space="preserve"> </v>
          </cell>
        </row>
        <row r="158">
          <cell r="B158" t="str">
            <v xml:space="preserve"> </v>
          </cell>
          <cell r="E158" t="str">
            <v xml:space="preserve"> </v>
          </cell>
        </row>
        <row r="159">
          <cell r="B159" t="str">
            <v xml:space="preserve"> </v>
          </cell>
          <cell r="E159" t="str">
            <v xml:space="preserve"> </v>
          </cell>
        </row>
        <row r="160">
          <cell r="B160" t="str">
            <v xml:space="preserve"> </v>
          </cell>
          <cell r="E160" t="str">
            <v xml:space="preserve"> </v>
          </cell>
        </row>
        <row r="161">
          <cell r="B161" t="str">
            <v xml:space="preserve"> </v>
          </cell>
          <cell r="E161" t="str">
            <v xml:space="preserve"> </v>
          </cell>
        </row>
        <row r="162">
          <cell r="B162" t="str">
            <v xml:space="preserve"> </v>
          </cell>
          <cell r="E162" t="str">
            <v xml:space="preserve"> </v>
          </cell>
        </row>
        <row r="163">
          <cell r="B163" t="str">
            <v xml:space="preserve"> </v>
          </cell>
          <cell r="E163" t="str">
            <v xml:space="preserve"> </v>
          </cell>
        </row>
        <row r="164">
          <cell r="B164" t="str">
            <v xml:space="preserve"> </v>
          </cell>
          <cell r="E164" t="str">
            <v xml:space="preserve"> </v>
          </cell>
        </row>
        <row r="165">
          <cell r="B165" t="str">
            <v xml:space="preserve"> </v>
          </cell>
          <cell r="E165" t="str">
            <v xml:space="preserve"> </v>
          </cell>
        </row>
        <row r="166">
          <cell r="B166" t="str">
            <v xml:space="preserve"> </v>
          </cell>
          <cell r="E166" t="str">
            <v xml:space="preserve"> </v>
          </cell>
        </row>
        <row r="167">
          <cell r="B167" t="str">
            <v xml:space="preserve"> </v>
          </cell>
          <cell r="E167" t="str">
            <v xml:space="preserve"> </v>
          </cell>
        </row>
        <row r="168">
          <cell r="B168" t="str">
            <v xml:space="preserve"> </v>
          </cell>
          <cell r="E168" t="str">
            <v xml:space="preserve"> </v>
          </cell>
        </row>
        <row r="169">
          <cell r="B169" t="str">
            <v xml:space="preserve"> </v>
          </cell>
          <cell r="E169" t="str">
            <v xml:space="preserve"> </v>
          </cell>
        </row>
        <row r="170">
          <cell r="B170" t="str">
            <v xml:space="preserve"> </v>
          </cell>
          <cell r="E170" t="str">
            <v xml:space="preserve"> </v>
          </cell>
        </row>
        <row r="171">
          <cell r="B171" t="str">
            <v xml:space="preserve"> </v>
          </cell>
          <cell r="E171" t="str">
            <v xml:space="preserve"> </v>
          </cell>
        </row>
        <row r="172">
          <cell r="B172" t="str">
            <v xml:space="preserve"> </v>
          </cell>
          <cell r="E172" t="str">
            <v xml:space="preserve"> </v>
          </cell>
        </row>
        <row r="173">
          <cell r="B173" t="str">
            <v xml:space="preserve"> </v>
          </cell>
          <cell r="E173" t="str">
            <v xml:space="preserve"> </v>
          </cell>
        </row>
        <row r="174">
          <cell r="B174" t="str">
            <v xml:space="preserve"> </v>
          </cell>
          <cell r="E174" t="str">
            <v xml:space="preserve"> </v>
          </cell>
        </row>
        <row r="175">
          <cell r="B175" t="str">
            <v xml:space="preserve"> </v>
          </cell>
          <cell r="E175" t="str">
            <v xml:space="preserve"> </v>
          </cell>
        </row>
        <row r="176">
          <cell r="B176" t="str">
            <v xml:space="preserve"> </v>
          </cell>
          <cell r="E176" t="str">
            <v xml:space="preserve"> </v>
          </cell>
        </row>
        <row r="177">
          <cell r="B177" t="str">
            <v xml:space="preserve"> </v>
          </cell>
          <cell r="E177" t="str">
            <v xml:space="preserve"> </v>
          </cell>
        </row>
        <row r="178">
          <cell r="B178" t="str">
            <v xml:space="preserve"> </v>
          </cell>
          <cell r="E178" t="str">
            <v xml:space="preserve"> </v>
          </cell>
        </row>
        <row r="179">
          <cell r="B179" t="str">
            <v xml:space="preserve"> </v>
          </cell>
          <cell r="E179" t="str">
            <v xml:space="preserve"> </v>
          </cell>
        </row>
        <row r="180">
          <cell r="B180" t="str">
            <v xml:space="preserve"> </v>
          </cell>
          <cell r="E180" t="str">
            <v xml:space="preserve"> </v>
          </cell>
        </row>
        <row r="181">
          <cell r="B181" t="str">
            <v xml:space="preserve"> </v>
          </cell>
          <cell r="E181" t="str">
            <v xml:space="preserve"> </v>
          </cell>
        </row>
        <row r="182">
          <cell r="B182" t="str">
            <v xml:space="preserve"> </v>
          </cell>
          <cell r="E182" t="str">
            <v xml:space="preserve"> </v>
          </cell>
        </row>
        <row r="183">
          <cell r="B183" t="str">
            <v xml:space="preserve"> </v>
          </cell>
          <cell r="E183" t="str">
            <v xml:space="preserve"> </v>
          </cell>
        </row>
        <row r="184">
          <cell r="B184" t="str">
            <v xml:space="preserve"> </v>
          </cell>
          <cell r="E184" t="str">
            <v xml:space="preserve"> </v>
          </cell>
        </row>
        <row r="185">
          <cell r="B185" t="str">
            <v xml:space="preserve"> </v>
          </cell>
          <cell r="E185" t="str">
            <v xml:space="preserve"> </v>
          </cell>
        </row>
        <row r="186">
          <cell r="B186" t="str">
            <v xml:space="preserve"> </v>
          </cell>
          <cell r="E186" t="str">
            <v xml:space="preserve"> </v>
          </cell>
        </row>
        <row r="187">
          <cell r="B187" t="str">
            <v xml:space="preserve"> </v>
          </cell>
          <cell r="E187" t="str">
            <v xml:space="preserve"> </v>
          </cell>
        </row>
        <row r="188">
          <cell r="B188" t="str">
            <v xml:space="preserve"> </v>
          </cell>
          <cell r="E188" t="str">
            <v xml:space="preserve"> </v>
          </cell>
        </row>
        <row r="189">
          <cell r="B189" t="str">
            <v xml:space="preserve"> </v>
          </cell>
          <cell r="E189" t="str">
            <v xml:space="preserve"> </v>
          </cell>
        </row>
        <row r="190">
          <cell r="B190" t="str">
            <v xml:space="preserve"> </v>
          </cell>
          <cell r="E190" t="str">
            <v xml:space="preserve"> </v>
          </cell>
        </row>
        <row r="191">
          <cell r="B191" t="str">
            <v xml:space="preserve"> </v>
          </cell>
          <cell r="E191" t="str">
            <v xml:space="preserve"> </v>
          </cell>
        </row>
        <row r="192">
          <cell r="B192" t="str">
            <v xml:space="preserve"> </v>
          </cell>
          <cell r="E192" t="str">
            <v xml:space="preserve"> </v>
          </cell>
        </row>
        <row r="193">
          <cell r="B193" t="str">
            <v xml:space="preserve"> </v>
          </cell>
          <cell r="E193" t="str">
            <v xml:space="preserve"> </v>
          </cell>
        </row>
        <row r="194">
          <cell r="B194" t="str">
            <v xml:space="preserve"> </v>
          </cell>
          <cell r="E194" t="str">
            <v xml:space="preserve"> </v>
          </cell>
        </row>
        <row r="195">
          <cell r="B195" t="str">
            <v xml:space="preserve"> </v>
          </cell>
          <cell r="E195" t="str">
            <v xml:space="preserve"> </v>
          </cell>
        </row>
        <row r="196">
          <cell r="B196" t="str">
            <v xml:space="preserve"> </v>
          </cell>
          <cell r="E196" t="str">
            <v xml:space="preserve"> </v>
          </cell>
        </row>
        <row r="197">
          <cell r="B197" t="str">
            <v xml:space="preserve"> </v>
          </cell>
          <cell r="E197" t="str">
            <v xml:space="preserve"> </v>
          </cell>
        </row>
        <row r="198">
          <cell r="B198" t="str">
            <v xml:space="preserve"> </v>
          </cell>
          <cell r="E198" t="str">
            <v xml:space="preserve"> </v>
          </cell>
        </row>
        <row r="199">
          <cell r="B199" t="str">
            <v xml:space="preserve"> </v>
          </cell>
          <cell r="E199" t="str">
            <v xml:space="preserve"> </v>
          </cell>
        </row>
        <row r="200">
          <cell r="B200" t="str">
            <v xml:space="preserve"> </v>
          </cell>
          <cell r="E200" t="str">
            <v xml:space="preserve"> </v>
          </cell>
        </row>
        <row r="201">
          <cell r="B201" t="str">
            <v xml:space="preserve"> </v>
          </cell>
          <cell r="E201" t="str">
            <v xml:space="preserve"> </v>
          </cell>
        </row>
        <row r="202">
          <cell r="B202" t="str">
            <v xml:space="preserve"> </v>
          </cell>
          <cell r="E202" t="str">
            <v xml:space="preserve"> </v>
          </cell>
        </row>
        <row r="203">
          <cell r="B203" t="str">
            <v xml:space="preserve"> </v>
          </cell>
          <cell r="E203" t="str">
            <v xml:space="preserve"> </v>
          </cell>
        </row>
        <row r="204">
          <cell r="B204" t="str">
            <v xml:space="preserve"> </v>
          </cell>
          <cell r="E204" t="str">
            <v xml:space="preserve"> </v>
          </cell>
        </row>
        <row r="205">
          <cell r="B205" t="str">
            <v xml:space="preserve"> </v>
          </cell>
          <cell r="E205" t="str">
            <v xml:space="preserve"> </v>
          </cell>
        </row>
        <row r="206">
          <cell r="B206" t="str">
            <v xml:space="preserve"> </v>
          </cell>
          <cell r="E206" t="str">
            <v xml:space="preserve"> </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put"/>
      <sheetName val="Sensitivity Analysis"/>
      <sheetName val="Valuation Analysis"/>
      <sheetName val="Expected Results"/>
      <sheetName val="Optimistic Results"/>
      <sheetName val="Pessimistic Results"/>
      <sheetName val="Forecast Revenue Chart"/>
      <sheetName val="Forecast Return Chart"/>
      <sheetName val="Operating Surplus Chart"/>
      <sheetName val="Surplus &amp; Return % Chart"/>
      <sheetName val="Instructions"/>
      <sheetName val="Worksheet"/>
      <sheetName val="scratch"/>
    </sheetNames>
    <sheetDataSet>
      <sheetData sheetId="0">
        <row r="1">
          <cell r="B1" t="str">
            <v>Business Valuation</v>
          </cell>
        </row>
        <row r="24">
          <cell r="B24" t="str">
            <v>© bizpep.com</v>
          </cell>
        </row>
      </sheetData>
      <sheetData sheetId="1"/>
      <sheetData sheetId="2"/>
      <sheetData sheetId="3"/>
      <sheetData sheetId="4"/>
      <sheetData sheetId="5"/>
      <sheetData sheetId="6"/>
      <sheetData sheetId="7"/>
      <sheetData sheetId="8"/>
      <sheetData sheetId="9"/>
      <sheetData sheetId="10"/>
      <sheetData sheetId="11"/>
      <sheetData sheetId="12"/>
      <sheetData sheetId="13">
        <row r="41">
          <cell r="E41">
            <v>334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zpep.com/basbusinessaccounts.html?display=license" TargetMode="External"/><Relationship Id="rId2" Type="http://schemas.openxmlformats.org/officeDocument/2006/relationships/hyperlink" Target="https://bizpep.com/businessvaluation.html?display=license" TargetMode="External"/><Relationship Id="rId1" Type="http://schemas.openxmlformats.org/officeDocument/2006/relationships/hyperlink" Target="https://bizpep.com/" TargetMode="External"/><Relationship Id="rId5" Type="http://schemas.openxmlformats.org/officeDocument/2006/relationships/printerSettings" Target="../printerSettings/printerSettings1.bin"/><Relationship Id="rId4" Type="http://schemas.openxmlformats.org/officeDocument/2006/relationships/hyperlink" Target="https://bizpep.com/basbusinessaccounts.html?display=hel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bizpep.com/" TargetMode="External"/><Relationship Id="rId2" Type="http://schemas.openxmlformats.org/officeDocument/2006/relationships/hyperlink" Target="http://bizpep.com/" TargetMode="External"/><Relationship Id="rId1" Type="http://schemas.openxmlformats.org/officeDocument/2006/relationships/hyperlink" Target="http://bizpep.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bizpep.com/" TargetMode="External"/><Relationship Id="rId2" Type="http://schemas.openxmlformats.org/officeDocument/2006/relationships/hyperlink" Target="http://bizpep.com/" TargetMode="External"/><Relationship Id="rId1" Type="http://schemas.openxmlformats.org/officeDocument/2006/relationships/hyperlink" Target="http://bizpep.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BC1FF-99C4-4F22-94A2-02BED4F02985}">
  <dimension ref="B1:F24"/>
  <sheetViews>
    <sheetView showGridLines="0" tabSelected="1" workbookViewId="0"/>
  </sheetViews>
  <sheetFormatPr defaultRowHeight="12.75" x14ac:dyDescent="0.2"/>
  <cols>
    <col min="1" max="1" width="9.140625" style="118"/>
    <col min="2" max="2" width="30.7109375" style="133" customWidth="1"/>
    <col min="3" max="3" width="60.7109375" style="138" customWidth="1"/>
    <col min="4" max="4" width="9.140625" style="118"/>
    <col min="5" max="5" width="9.28515625" style="118" bestFit="1" customWidth="1"/>
    <col min="6" max="6" width="12.7109375" style="118" bestFit="1" customWidth="1"/>
    <col min="7" max="8" width="9.28515625" style="118" bestFit="1" customWidth="1"/>
    <col min="9" max="16384" width="9.140625" style="118"/>
  </cols>
  <sheetData>
    <row r="1" spans="2:3" ht="18" x14ac:dyDescent="0.25">
      <c r="B1" s="117" t="s">
        <v>58</v>
      </c>
      <c r="C1" s="117"/>
    </row>
    <row r="2" spans="2:3" ht="12.75" customHeight="1" x14ac:dyDescent="0.25">
      <c r="B2" s="117"/>
      <c r="C2" s="117"/>
    </row>
    <row r="3" spans="2:3" x14ac:dyDescent="0.2">
      <c r="B3" s="119" t="s">
        <v>48</v>
      </c>
      <c r="C3" s="119"/>
    </row>
    <row r="4" spans="2:3" x14ac:dyDescent="0.2">
      <c r="B4" s="120"/>
      <c r="C4" s="120"/>
    </row>
    <row r="5" spans="2:3" ht="60" customHeight="1" x14ac:dyDescent="0.2">
      <c r="B5" s="121" t="s">
        <v>49</v>
      </c>
      <c r="C5" s="121"/>
    </row>
    <row r="6" spans="2:3" ht="33.75" customHeight="1" x14ac:dyDescent="0.2">
      <c r="B6" s="120" t="s">
        <v>50</v>
      </c>
      <c r="C6" s="120"/>
    </row>
    <row r="7" spans="2:3" x14ac:dyDescent="0.2">
      <c r="B7" s="97" t="s">
        <v>36</v>
      </c>
      <c r="C7" s="97"/>
    </row>
    <row r="8" spans="2:3" x14ac:dyDescent="0.2">
      <c r="B8" s="120" t="s">
        <v>34</v>
      </c>
      <c r="C8" s="120"/>
    </row>
    <row r="9" spans="2:3" ht="12.75" customHeight="1" x14ac:dyDescent="0.2">
      <c r="B9" s="120" t="s">
        <v>51</v>
      </c>
      <c r="C9" s="120"/>
    </row>
    <row r="10" spans="2:3" ht="15" x14ac:dyDescent="0.2">
      <c r="B10" s="149" t="s">
        <v>60</v>
      </c>
      <c r="C10" s="149"/>
    </row>
    <row r="11" spans="2:3" x14ac:dyDescent="0.2">
      <c r="B11" s="122" t="str">
        <f ca="1">IF(scratch!B55=TRUE,"Current license subscriptions can be managed directly from your PayPal account.","In evaluation mode functionality is restriced.")</f>
        <v>In evaluation mode functionality is restriced.</v>
      </c>
      <c r="C11" s="122"/>
    </row>
    <row r="12" spans="2:3" x14ac:dyDescent="0.2">
      <c r="B12" s="123" t="str">
        <f ca="1">IF(scratch!B55=TRUE,"On renewal new License Details will be emailed. You can purchase at new license at:","To fully enable this application please purchase a license at:")</f>
        <v>To fully enable this application please purchase a license at:</v>
      </c>
      <c r="C12" s="123"/>
    </row>
    <row r="13" spans="2:3" ht="15" x14ac:dyDescent="0.25">
      <c r="B13" s="124" t="s">
        <v>59</v>
      </c>
      <c r="C13" s="125"/>
    </row>
    <row r="14" spans="2:3" x14ac:dyDescent="0.2">
      <c r="B14" s="123" t="str">
        <f ca="1">IF(scratch!B55=TRUE,"Current license details fully enable your application","License Details are sent by email, on reciept input license details to fully enable your application.")</f>
        <v>License Details are sent by email, on reciept input license details to fully enable your application.</v>
      </c>
      <c r="C14" s="123"/>
    </row>
    <row r="15" spans="2:3" x14ac:dyDescent="0.2">
      <c r="B15" s="126"/>
      <c r="C15" s="126"/>
    </row>
    <row r="16" spans="2:3" x14ac:dyDescent="0.2">
      <c r="B16" s="126"/>
      <c r="C16" s="126"/>
    </row>
    <row r="17" spans="2:6" x14ac:dyDescent="0.2">
      <c r="B17" s="127" t="s">
        <v>52</v>
      </c>
      <c r="C17" s="128" t="s">
        <v>53</v>
      </c>
      <c r="D17" s="129"/>
    </row>
    <row r="18" spans="2:6" x14ac:dyDescent="0.2">
      <c r="B18" s="130" t="s">
        <v>44</v>
      </c>
      <c r="C18" s="131"/>
      <c r="D18" s="129"/>
    </row>
    <row r="19" spans="2:6" x14ac:dyDescent="0.2">
      <c r="B19" s="130" t="s">
        <v>45</v>
      </c>
      <c r="C19" s="132"/>
      <c r="D19" s="129"/>
    </row>
    <row r="20" spans="2:6" x14ac:dyDescent="0.2">
      <c r="B20" s="133" t="s">
        <v>46</v>
      </c>
      <c r="C20" s="134" t="str">
        <f ca="1">IF(scratch!B55=TRUE,scratch!C55,"Not Licensed, for Evaluation Only.")</f>
        <v>Not Licensed, for Evaluation Only.</v>
      </c>
      <c r="D20" s="129"/>
    </row>
    <row r="21" spans="2:6" x14ac:dyDescent="0.2">
      <c r="B21" s="123" t="str">
        <f ca="1">IF(status=2,"Open license unlock password "&amp;scratch!E41,"")</f>
        <v/>
      </c>
      <c r="C21" s="123"/>
    </row>
    <row r="22" spans="2:6" x14ac:dyDescent="0.2">
      <c r="B22" s="122" t="s">
        <v>54</v>
      </c>
      <c r="C22" s="122"/>
    </row>
    <row r="23" spans="2:6" x14ac:dyDescent="0.2">
      <c r="B23" s="122"/>
      <c r="C23" s="122"/>
    </row>
    <row r="24" spans="2:6" x14ac:dyDescent="0.2">
      <c r="B24" s="135" t="s">
        <v>55</v>
      </c>
      <c r="C24" s="135"/>
      <c r="D24" s="136"/>
      <c r="E24" s="136"/>
      <c r="F24" s="137"/>
    </row>
  </sheetData>
  <sheetProtection algorithmName="SHA-512" hashValue="zrxQVzbaMAaFGB0+O4YpVMHAZuwEMSWF+LEGmSex0oxM2KkCtC6mB0CkFA++V2Zyb5lFge2BsH0fdtE6lqle7w==" saltValue="w22mX1oRSnne2dxtQNkK8Q==" spinCount="100000" sheet="1" objects="1" scenarios="1"/>
  <mergeCells count="18">
    <mergeCell ref="B13:C13"/>
    <mergeCell ref="B14:C14"/>
    <mergeCell ref="B21:C21"/>
    <mergeCell ref="B22:C22"/>
    <mergeCell ref="B23:C23"/>
    <mergeCell ref="B24:C24"/>
    <mergeCell ref="B7:C7"/>
    <mergeCell ref="B8:C8"/>
    <mergeCell ref="B9:C9"/>
    <mergeCell ref="B10:C10"/>
    <mergeCell ref="B11:C11"/>
    <mergeCell ref="B12:C12"/>
    <mergeCell ref="B1:C1"/>
    <mergeCell ref="B2:C2"/>
    <mergeCell ref="B3:C3"/>
    <mergeCell ref="B4:C4"/>
    <mergeCell ref="B5:C5"/>
    <mergeCell ref="B6:C6"/>
  </mergeCells>
  <hyperlinks>
    <hyperlink ref="B3:C3" r:id="rId1" display="Build: 20211112 by bizpep.com" xr:uid="{61FDD1C8-6087-479C-BC0E-84A0D88D529C}"/>
    <hyperlink ref="B13:C13" r:id="rId2" display="https://bizpep.com/businessvaluation.html?display=license" xr:uid="{DEE95BB1-6164-4D16-B5E5-00B2454E6852}"/>
    <hyperlink ref="B13" r:id="rId3" xr:uid="{C5955ABA-ABCB-4E91-BC3A-C9D9D6D350B7}"/>
    <hyperlink ref="B10:C10" r:id="rId4" display="help…" xr:uid="{3CD215CC-3AE2-4195-A3DB-470E3B111E68}"/>
  </hyperlinks>
  <pageMargins left="0.75" right="0.75" top="1" bottom="1" header="0.5" footer="0.5"/>
  <pageSetup paperSize="9" orientation="portrait" r:id="rId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X1007"/>
  <sheetViews>
    <sheetView showGridLines="0" workbookViewId="0">
      <selection activeCell="B7" sqref="B7"/>
    </sheetView>
  </sheetViews>
  <sheetFormatPr defaultRowHeight="12.75" x14ac:dyDescent="0.2"/>
  <cols>
    <col min="1" max="1" width="0.7109375" style="5" customWidth="1"/>
    <col min="2" max="2" width="20.7109375" style="6" customWidth="1"/>
    <col min="3" max="3" width="14.28515625" style="9" customWidth="1"/>
    <col min="4" max="4" width="9.7109375" style="10" customWidth="1"/>
    <col min="5" max="6" width="9.7109375" style="2" customWidth="1"/>
    <col min="7" max="7" width="10.7109375" style="8" customWidth="1"/>
    <col min="8" max="8" width="20.7109375" style="43" customWidth="1"/>
    <col min="9" max="9" width="14.28515625" style="9" customWidth="1"/>
    <col min="10" max="10" width="9.7109375" style="4" customWidth="1"/>
    <col min="11" max="12" width="9.7109375" style="2" customWidth="1"/>
    <col min="13" max="13" width="10.7109375" style="8" customWidth="1"/>
    <col min="14" max="14" width="20.7109375" style="44" customWidth="1"/>
    <col min="15" max="15" width="14.28515625" style="9" customWidth="1"/>
    <col min="16" max="16" width="9.7109375" style="4" customWidth="1"/>
    <col min="17" max="18" width="9.7109375" style="2" customWidth="1"/>
    <col min="19" max="19" width="10.7109375" style="8" customWidth="1"/>
    <col min="20" max="20" width="25.7109375" style="41" customWidth="1"/>
    <col min="21" max="21" width="15.7109375" style="4" customWidth="1"/>
    <col min="22" max="23" width="10.7109375" style="2" customWidth="1"/>
    <col min="24" max="24" width="10.7109375" style="50" customWidth="1"/>
    <col min="25" max="25" width="10.7109375" style="49" customWidth="1"/>
    <col min="26" max="26" width="20.7109375" style="6" customWidth="1"/>
    <col min="27" max="27" width="14.28515625" style="9" customWidth="1"/>
    <col min="28" max="28" width="9.7109375" style="10" customWidth="1"/>
    <col min="29" max="30" width="9.7109375" style="2" customWidth="1"/>
    <col min="31" max="31" width="10.7109375" style="8" customWidth="1"/>
    <col min="32" max="32" width="20.7109375" style="43" customWidth="1"/>
    <col min="33" max="33" width="14.28515625" style="9" customWidth="1"/>
    <col min="34" max="34" width="9.7109375" style="4" customWidth="1"/>
    <col min="35" max="36" width="9.7109375" style="2" customWidth="1"/>
    <col min="37" max="37" width="10.7109375" style="8" customWidth="1"/>
    <col min="38" max="38" width="20.7109375" style="44" customWidth="1"/>
    <col min="39" max="39" width="14.28515625" style="9" customWidth="1"/>
    <col min="40" max="40" width="9.7109375" style="4" customWidth="1"/>
    <col min="41" max="42" width="9.7109375" style="2" customWidth="1"/>
    <col min="43" max="43" width="10.7109375" style="8" customWidth="1"/>
    <col min="44" max="44" width="25.7109375" style="41" customWidth="1"/>
    <col min="45" max="45" width="15.7109375" style="4" customWidth="1"/>
    <col min="46" max="47" width="10.7109375" style="2" customWidth="1"/>
    <col min="48" max="48" width="10.7109375" style="50" customWidth="1"/>
    <col min="49" max="49" width="10.7109375" style="5" customWidth="1"/>
    <col min="50" max="50" width="20.7109375" style="6" customWidth="1"/>
    <col min="51" max="51" width="14.28515625" style="9" customWidth="1"/>
    <col min="52" max="52" width="9.7109375" style="10" customWidth="1"/>
    <col min="53" max="54" width="9.7109375" style="2" customWidth="1"/>
    <col min="55" max="55" width="10.7109375" style="8" customWidth="1"/>
    <col min="56" max="56" width="20.7109375" style="43" customWidth="1"/>
    <col min="57" max="57" width="14.28515625" style="9" customWidth="1"/>
    <col min="58" max="58" width="9.7109375" style="4" customWidth="1"/>
    <col min="59" max="60" width="9.7109375" style="2" customWidth="1"/>
    <col min="61" max="61" width="10.7109375" style="8" customWidth="1"/>
    <col min="62" max="62" width="20.7109375" style="44" customWidth="1"/>
    <col min="63" max="63" width="14.28515625" style="9" customWidth="1"/>
    <col min="64" max="64" width="9.7109375" style="4" customWidth="1"/>
    <col min="65" max="66" width="9.7109375" style="2" customWidth="1"/>
    <col min="67" max="67" width="10.7109375" style="8" customWidth="1"/>
    <col min="68" max="68" width="25.7109375" style="41" customWidth="1"/>
    <col min="69" max="69" width="15.7109375" style="4" customWidth="1"/>
    <col min="70" max="71" width="10.7109375" style="2" customWidth="1"/>
    <col min="72" max="72" width="10.7109375" style="50" customWidth="1"/>
    <col min="73" max="73" width="10.7109375" style="5" customWidth="1"/>
    <col min="74" max="74" width="20.7109375" style="6" customWidth="1"/>
    <col min="75" max="75" width="14.28515625" style="9" customWidth="1"/>
    <col min="76" max="76" width="9.7109375" style="10" customWidth="1"/>
    <col min="77" max="78" width="9.7109375" style="2" customWidth="1"/>
    <col min="79" max="79" width="10.7109375" style="8" customWidth="1"/>
    <col min="80" max="80" width="20.7109375" style="43" customWidth="1"/>
    <col min="81" max="81" width="14.28515625" style="9" customWidth="1"/>
    <col min="82" max="82" width="9.7109375" style="4" customWidth="1"/>
    <col min="83" max="84" width="9.7109375" style="2" customWidth="1"/>
    <col min="85" max="85" width="10.7109375" style="8" customWidth="1"/>
    <col min="86" max="86" width="20.7109375" style="44" customWidth="1"/>
    <col min="87" max="87" width="14.28515625" style="9" customWidth="1"/>
    <col min="88" max="88" width="9.7109375" style="4" customWidth="1"/>
    <col min="89" max="90" width="9.7109375" style="2" customWidth="1"/>
    <col min="91" max="91" width="10.7109375" style="8" customWidth="1"/>
    <col min="92" max="92" width="25.7109375" style="41" customWidth="1"/>
    <col min="93" max="93" width="15.7109375" style="4" customWidth="1"/>
    <col min="94" max="95" width="10.7109375" style="2" customWidth="1"/>
    <col min="96" max="96" width="10.7109375" style="50" customWidth="1"/>
    <col min="97" max="97" width="9.140625" style="5"/>
    <col min="98" max="98" width="25.7109375" style="41" customWidth="1"/>
    <col min="99" max="99" width="15.7109375" style="4" customWidth="1"/>
    <col min="100" max="101" width="10.7109375" style="2" customWidth="1"/>
    <col min="102" max="102" width="10.7109375" style="50" customWidth="1"/>
    <col min="103" max="16384" width="9.140625" style="5"/>
  </cols>
  <sheetData>
    <row r="1" spans="2:102" s="10" customFormat="1" ht="3.75" customHeight="1" x14ac:dyDescent="0.2">
      <c r="N1" s="46"/>
      <c r="AL1" s="46" t="s">
        <v>7</v>
      </c>
      <c r="BJ1" s="46"/>
      <c r="CH1" s="46"/>
    </row>
    <row r="2" spans="2:102" s="10" customFormat="1" ht="15" customHeight="1" x14ac:dyDescent="0.2">
      <c r="D2" s="23"/>
      <c r="E2" s="23" t="str">
        <f>title</f>
        <v>BAS Business Accounts</v>
      </c>
      <c r="F2" s="96"/>
      <c r="G2" s="96"/>
      <c r="H2" s="22"/>
      <c r="J2" s="21" t="str">
        <f ca="1">scratch!$B$50</f>
        <v>Not Licensed, for Evaluation Only. In Evaluation Mode some results are Locked and not calculated.</v>
      </c>
      <c r="K2" s="21"/>
      <c r="L2" s="21"/>
      <c r="M2" s="21"/>
      <c r="N2" s="21"/>
      <c r="P2" s="21"/>
      <c r="Q2" s="21"/>
      <c r="R2" s="21"/>
      <c r="S2" s="21"/>
      <c r="T2" s="21"/>
      <c r="U2" s="21"/>
      <c r="V2" s="21"/>
      <c r="W2" s="21"/>
      <c r="X2" s="21"/>
      <c r="AB2" s="23"/>
      <c r="AC2" s="23" t="e">
        <f>#REF!</f>
        <v>#REF!</v>
      </c>
      <c r="AD2" s="96"/>
      <c r="AE2" s="96" t="s">
        <v>47</v>
      </c>
      <c r="AF2" s="22"/>
      <c r="AH2" s="21" t="str">
        <f ca="1">scratch!$B$50</f>
        <v>Not Licensed, for Evaluation Only. In Evaluation Mode some results are Locked and not calculated.</v>
      </c>
      <c r="AI2" s="21"/>
      <c r="AJ2" s="21"/>
      <c r="AK2" s="21"/>
      <c r="AL2" s="21"/>
      <c r="AN2" s="21"/>
      <c r="AO2" s="21"/>
      <c r="AP2" s="21"/>
      <c r="AQ2" s="21"/>
      <c r="AR2" s="21"/>
      <c r="AS2" s="21"/>
      <c r="AT2" s="21"/>
      <c r="AU2" s="21"/>
      <c r="AV2" s="21"/>
      <c r="AZ2" s="23"/>
      <c r="BA2" s="23" t="e">
        <f>#REF!</f>
        <v>#REF!</v>
      </c>
      <c r="BB2" s="22"/>
      <c r="BC2" s="96" t="s">
        <v>47</v>
      </c>
      <c r="BD2" s="22"/>
      <c r="BF2" s="21" t="str">
        <f ca="1">scratch!$B$50</f>
        <v>Not Licensed, for Evaluation Only. In Evaluation Mode some results are Locked and not calculated.</v>
      </c>
      <c r="BG2" s="21"/>
      <c r="BH2" s="21"/>
      <c r="BI2" s="21"/>
      <c r="BJ2" s="21"/>
      <c r="BL2" s="21"/>
      <c r="BM2" s="21"/>
      <c r="BN2" s="21"/>
      <c r="BO2" s="21"/>
      <c r="BP2" s="21"/>
      <c r="BQ2" s="21"/>
      <c r="BR2" s="21"/>
      <c r="BS2" s="21"/>
      <c r="BT2" s="21"/>
      <c r="BX2" s="23"/>
      <c r="BY2" s="23" t="e">
        <f>#REF!</f>
        <v>#REF!</v>
      </c>
      <c r="BZ2" s="22"/>
      <c r="CA2" s="96" t="s">
        <v>47</v>
      </c>
      <c r="CB2" s="22"/>
      <c r="CD2" s="21" t="str">
        <f ca="1">scratch!$B$50</f>
        <v>Not Licensed, for Evaluation Only. In Evaluation Mode some results are Locked and not calculated.</v>
      </c>
      <c r="CE2" s="21"/>
      <c r="CF2" s="21"/>
      <c r="CG2" s="21"/>
      <c r="CH2" s="21"/>
      <c r="CJ2" s="21"/>
      <c r="CK2" s="21"/>
      <c r="CL2" s="21"/>
      <c r="CM2" s="21"/>
      <c r="CN2" s="21"/>
      <c r="CO2" s="21"/>
      <c r="CP2" s="21"/>
      <c r="CQ2" s="21"/>
      <c r="CR2" s="21"/>
      <c r="CT2" s="21"/>
      <c r="CU2" s="21"/>
      <c r="CV2" s="21"/>
      <c r="CW2" s="21"/>
      <c r="CX2" s="21"/>
    </row>
    <row r="3" spans="2:102" s="10" customFormat="1" ht="3.75" customHeight="1" x14ac:dyDescent="0.2">
      <c r="B3" s="31"/>
      <c r="C3" s="31"/>
      <c r="D3" s="31"/>
      <c r="E3" s="32"/>
      <c r="F3" s="32"/>
      <c r="G3" s="32"/>
      <c r="H3" s="32"/>
      <c r="I3" s="31"/>
      <c r="J3" s="32"/>
      <c r="K3" s="32"/>
      <c r="L3" s="32"/>
      <c r="M3" s="32"/>
      <c r="N3" s="47"/>
      <c r="O3" s="31"/>
      <c r="P3" s="32"/>
      <c r="Q3" s="32"/>
      <c r="R3" s="32"/>
      <c r="S3" s="32"/>
      <c r="T3" s="38"/>
      <c r="U3" s="32"/>
      <c r="V3" s="32"/>
      <c r="W3" s="32"/>
      <c r="X3" s="52"/>
      <c r="Z3" s="31"/>
      <c r="AA3" s="31"/>
      <c r="AB3" s="31"/>
      <c r="AC3" s="32"/>
      <c r="AD3" s="32"/>
      <c r="AE3" s="32"/>
      <c r="AF3" s="32"/>
      <c r="AG3" s="31"/>
      <c r="AH3" s="32"/>
      <c r="AI3" s="32"/>
      <c r="AJ3" s="32"/>
      <c r="AK3" s="32"/>
      <c r="AL3" s="47"/>
      <c r="AM3" s="31"/>
      <c r="AN3" s="32"/>
      <c r="AO3" s="32"/>
      <c r="AP3" s="32"/>
      <c r="AQ3" s="32"/>
      <c r="AR3" s="38"/>
      <c r="AS3" s="32"/>
      <c r="AT3" s="32"/>
      <c r="AU3" s="32"/>
      <c r="AV3" s="52"/>
      <c r="AX3" s="31"/>
      <c r="AY3" s="31"/>
      <c r="AZ3" s="31"/>
      <c r="BA3" s="32"/>
      <c r="BB3" s="32"/>
      <c r="BC3" s="32"/>
      <c r="BD3" s="32"/>
      <c r="BE3" s="31"/>
      <c r="BF3" s="32"/>
      <c r="BG3" s="32"/>
      <c r="BH3" s="32"/>
      <c r="BI3" s="32"/>
      <c r="BJ3" s="47"/>
      <c r="BK3" s="31"/>
      <c r="BL3" s="32"/>
      <c r="BM3" s="32"/>
      <c r="BN3" s="32"/>
      <c r="BO3" s="32"/>
      <c r="BP3" s="38"/>
      <c r="BQ3" s="32"/>
      <c r="BR3" s="32"/>
      <c r="BS3" s="32"/>
      <c r="BT3" s="52"/>
      <c r="BV3" s="31"/>
      <c r="BW3" s="31"/>
      <c r="BX3" s="31"/>
      <c r="BY3" s="32"/>
      <c r="BZ3" s="32"/>
      <c r="CA3" s="32"/>
      <c r="CB3" s="32"/>
      <c r="CC3" s="31"/>
      <c r="CD3" s="32"/>
      <c r="CE3" s="32"/>
      <c r="CF3" s="32"/>
      <c r="CG3" s="32"/>
      <c r="CH3" s="47"/>
      <c r="CI3" s="31"/>
      <c r="CJ3" s="32"/>
      <c r="CK3" s="32"/>
      <c r="CL3" s="32"/>
      <c r="CM3" s="32"/>
      <c r="CN3" s="38"/>
      <c r="CO3" s="32"/>
      <c r="CP3" s="32"/>
      <c r="CQ3" s="32"/>
      <c r="CR3" s="52"/>
      <c r="CT3" s="38"/>
      <c r="CU3" s="32"/>
      <c r="CV3" s="32"/>
      <c r="CW3" s="32"/>
      <c r="CX3" s="52"/>
    </row>
    <row r="4" spans="2:102" s="42" customFormat="1" x14ac:dyDescent="0.2">
      <c r="B4" s="33" t="s">
        <v>3</v>
      </c>
      <c r="C4" s="34"/>
      <c r="D4" s="34"/>
      <c r="E4" s="35" t="str">
        <f ca="1">IF(scratch!$B$55=TRUE,SUM(E7:E1007),scratch!$B$52)</f>
        <v>Locked</v>
      </c>
      <c r="F4" s="35" t="str">
        <f ca="1">IF(scratch!$B$55=TRUE,SUM(F7:F1007),scratch!$B$52)</f>
        <v>Locked</v>
      </c>
      <c r="G4" s="35" t="str">
        <f ca="1">IF(scratch!$B$55=TRUE,SUM(G7:G1007),scratch!$B$52)</f>
        <v>Locked</v>
      </c>
      <c r="H4" s="33" t="str">
        <f>B4</f>
        <v>Total</v>
      </c>
      <c r="I4" s="34"/>
      <c r="J4" s="34"/>
      <c r="K4" s="35" t="str">
        <f ca="1">IF(scratch!$B$55=TRUE,SUM(K7:K1007),scratch!$B$52)</f>
        <v>Locked</v>
      </c>
      <c r="L4" s="35" t="str">
        <f ca="1">IF(scratch!$B$55=TRUE,SUM(L7:L1007),scratch!$B$52)</f>
        <v>Locked</v>
      </c>
      <c r="M4" s="35" t="str">
        <f ca="1">IF(scratch!$B$55=TRUE,SUM(M7:M1007),scratch!$B$52)</f>
        <v>Locked</v>
      </c>
      <c r="N4" s="33" t="str">
        <f>H4</f>
        <v>Total</v>
      </c>
      <c r="O4" s="34"/>
      <c r="P4" s="34"/>
      <c r="Q4" s="35" t="str">
        <f ca="1">IF(scratch!$B$55=TRUE,SUM(Q7:Q1007),scratch!$B$52)</f>
        <v>Locked</v>
      </c>
      <c r="R4" s="35" t="str">
        <f ca="1">IF(scratch!$B$55=TRUE,SUM(R7:R1007),scratch!$B$52)</f>
        <v>Locked</v>
      </c>
      <c r="S4" s="35" t="str">
        <f ca="1">IF(scratch!$B$55=TRUE,SUM(S7:S1007),scratch!$B$52)</f>
        <v>Locked</v>
      </c>
      <c r="T4" s="33" t="str">
        <f>N4</f>
        <v>Total</v>
      </c>
      <c r="U4" s="34"/>
      <c r="V4" s="94" t="str">
        <f ca="1">IF(scratch!$B$55=TRUE,SUM(V7:V1007),scratch!$B$52)</f>
        <v>Locked</v>
      </c>
      <c r="W4" s="94" t="str">
        <f ca="1">IF(scratch!$B$55=TRUE,SUM(W7:W1007),scratch!$B$52)</f>
        <v>Locked</v>
      </c>
      <c r="X4" s="95" t="str">
        <f ca="1">IF(scratch!$B$55=TRUE,SUM(X7:X1007),scratch!$B$52)</f>
        <v>Locked</v>
      </c>
      <c r="Y4" s="10"/>
      <c r="Z4" s="33" t="s">
        <v>3</v>
      </c>
      <c r="AA4" s="34"/>
      <c r="AB4" s="34"/>
      <c r="AC4" s="35" t="str">
        <f ca="1">IF(scratch!$B$55=TRUE,SUM(AC7:AC1007),scratch!$B$52)</f>
        <v>Locked</v>
      </c>
      <c r="AD4" s="35" t="str">
        <f ca="1">IF(scratch!$B$55=TRUE,SUM(AD7:AD1007),scratch!$B$52)</f>
        <v>Locked</v>
      </c>
      <c r="AE4" s="35" t="str">
        <f ca="1">IF(scratch!$B$55=TRUE,SUM(AE7:AE1007),scratch!$B$52)</f>
        <v>Locked</v>
      </c>
      <c r="AF4" s="33" t="str">
        <f>Z4</f>
        <v>Total</v>
      </c>
      <c r="AG4" s="34"/>
      <c r="AH4" s="34"/>
      <c r="AI4" s="35" t="str">
        <f ca="1">IF(scratch!$B$55=TRUE,SUM(AI7:AI1007),scratch!$B$52)</f>
        <v>Locked</v>
      </c>
      <c r="AJ4" s="35" t="str">
        <f ca="1">IF(scratch!$B$55=TRUE,SUM(AJ7:AJ1007),scratch!$B$52)</f>
        <v>Locked</v>
      </c>
      <c r="AK4" s="35" t="str">
        <f ca="1">IF(scratch!$B$55=TRUE,SUM(AK7:AK1007),scratch!$B$52)</f>
        <v>Locked</v>
      </c>
      <c r="AL4" s="33" t="str">
        <f>AF4</f>
        <v>Total</v>
      </c>
      <c r="AM4" s="34"/>
      <c r="AN4" s="34"/>
      <c r="AO4" s="35" t="str">
        <f ca="1">IF(scratch!$B$55=TRUE,SUM(AO7:AO1007),scratch!$B$52)</f>
        <v>Locked</v>
      </c>
      <c r="AP4" s="35" t="str">
        <f ca="1">IF(scratch!$B$55=TRUE,SUM(AP7:AP1007),scratch!$B$52)</f>
        <v>Locked</v>
      </c>
      <c r="AQ4" s="35" t="str">
        <f ca="1">IF(scratch!$B$55=TRUE,SUM(AQ7:AQ1007),scratch!$B$52)</f>
        <v>Locked</v>
      </c>
      <c r="AR4" s="33" t="str">
        <f>AL4</f>
        <v>Total</v>
      </c>
      <c r="AS4" s="34"/>
      <c r="AT4" s="35" t="str">
        <f ca="1">IF(scratch!$B$55=TRUE,SUM(AT7:AT1007),scratch!$B$52)</f>
        <v>Locked</v>
      </c>
      <c r="AU4" s="35" t="str">
        <f ca="1">IF(scratch!$B$55=TRUE,SUM(AU7:AU1007),scratch!$B$52)</f>
        <v>Locked</v>
      </c>
      <c r="AV4" s="95" t="str">
        <f ca="1">IF(scratch!$B$55=TRUE,SUM(AV7:AV1007),scratch!$B$52)</f>
        <v>Locked</v>
      </c>
      <c r="AX4" s="33" t="s">
        <v>3</v>
      </c>
      <c r="AY4" s="34"/>
      <c r="AZ4" s="34"/>
      <c r="BA4" s="35" t="str">
        <f ca="1">IF(scratch!$B$55=TRUE,SUM(BA7:BA1007),scratch!$B$52)</f>
        <v>Locked</v>
      </c>
      <c r="BB4" s="35" t="str">
        <f ca="1">IF(scratch!$B$55=TRUE,SUM(BB7:BB1007),scratch!$B$52)</f>
        <v>Locked</v>
      </c>
      <c r="BC4" s="35" t="str">
        <f ca="1">IF(scratch!$B$55=TRUE,SUM(BC7:BC1007),scratch!$B$52)</f>
        <v>Locked</v>
      </c>
      <c r="BD4" s="33" t="str">
        <f>AX4</f>
        <v>Total</v>
      </c>
      <c r="BE4" s="34"/>
      <c r="BF4" s="34"/>
      <c r="BG4" s="35" t="str">
        <f ca="1">IF(scratch!$B$55=TRUE,SUM(BG7:BG1007),scratch!$B$52)</f>
        <v>Locked</v>
      </c>
      <c r="BH4" s="35" t="str">
        <f ca="1">IF(scratch!$B$55=TRUE,SUM(BH7:BH1007),scratch!$B$52)</f>
        <v>Locked</v>
      </c>
      <c r="BI4" s="35" t="str">
        <f ca="1">IF(scratch!$B$55=TRUE,SUM(BI7:BI1007),scratch!$B$52)</f>
        <v>Locked</v>
      </c>
      <c r="BJ4" s="33" t="str">
        <f>BD4</f>
        <v>Total</v>
      </c>
      <c r="BK4" s="34"/>
      <c r="BL4" s="34"/>
      <c r="BM4" s="35" t="str">
        <f ca="1">IF(scratch!$B$55=TRUE,SUM(BM7:BM1007),scratch!$B$52)</f>
        <v>Locked</v>
      </c>
      <c r="BN4" s="35" t="str">
        <f ca="1">IF(scratch!$B$55=TRUE,SUM(BN7:BN1007),scratch!$B$52)</f>
        <v>Locked</v>
      </c>
      <c r="BO4" s="35" t="str">
        <f ca="1">IF(scratch!$B$55=TRUE,SUM(BO7:BO1007),scratch!$B$52)</f>
        <v>Locked</v>
      </c>
      <c r="BP4" s="33" t="str">
        <f>BJ4</f>
        <v>Total</v>
      </c>
      <c r="BQ4" s="34"/>
      <c r="BR4" s="35" t="str">
        <f ca="1">IF(scratch!$B$55=TRUE,SUM(BR7:BR1007),scratch!$B$52)</f>
        <v>Locked</v>
      </c>
      <c r="BS4" s="35" t="str">
        <f ca="1">IF(scratch!$B$55=TRUE,SUM(BS7:BS1007),scratch!$B$52)</f>
        <v>Locked</v>
      </c>
      <c r="BT4" s="95" t="str">
        <f ca="1">IF(scratch!$B$55=TRUE,SUM(BT7:BT1007),scratch!$B$52)</f>
        <v>Locked</v>
      </c>
      <c r="BV4" s="33" t="s">
        <v>3</v>
      </c>
      <c r="BW4" s="34"/>
      <c r="BX4" s="34"/>
      <c r="BY4" s="35" t="str">
        <f ca="1">IF(scratch!$B$55=TRUE,SUM(BY7:BY1007),scratch!$B$52)</f>
        <v>Locked</v>
      </c>
      <c r="BZ4" s="35" t="str">
        <f ca="1">IF(scratch!$B$55=TRUE,SUM(BZ7:BZ1007),scratch!$B$52)</f>
        <v>Locked</v>
      </c>
      <c r="CA4" s="35" t="str">
        <f ca="1">IF(scratch!$B$55=TRUE,SUM(CA7:CA1007),scratch!$B$52)</f>
        <v>Locked</v>
      </c>
      <c r="CB4" s="33" t="str">
        <f>BV4</f>
        <v>Total</v>
      </c>
      <c r="CC4" s="34"/>
      <c r="CD4" s="34"/>
      <c r="CE4" s="35" t="str">
        <f ca="1">IF(scratch!$B$55=TRUE,SUM(CE7:CE1007),scratch!$B$52)</f>
        <v>Locked</v>
      </c>
      <c r="CF4" s="35" t="str">
        <f ca="1">IF(scratch!$B$55=TRUE,SUM(CF7:CF1007),scratch!$B$52)</f>
        <v>Locked</v>
      </c>
      <c r="CG4" s="35" t="str">
        <f ca="1">IF(scratch!$B$55=TRUE,SUM(CG7:CG1007),scratch!$B$52)</f>
        <v>Locked</v>
      </c>
      <c r="CH4" s="33" t="str">
        <f>CB4</f>
        <v>Total</v>
      </c>
      <c r="CI4" s="34"/>
      <c r="CJ4" s="34"/>
      <c r="CK4" s="35" t="str">
        <f ca="1">IF(scratch!$B$55=TRUE,SUM(CK7:CK1007),scratch!$B$52)</f>
        <v>Locked</v>
      </c>
      <c r="CL4" s="35" t="str">
        <f ca="1">IF(scratch!$B$55=TRUE,SUM(CL7:CL1007),scratch!$B$52)</f>
        <v>Locked</v>
      </c>
      <c r="CM4" s="35" t="str">
        <f ca="1">IF(scratch!$B$55=TRUE,SUM(CM7:CM1007),scratch!$B$52)</f>
        <v>Locked</v>
      </c>
      <c r="CN4" s="33" t="str">
        <f>CH4</f>
        <v>Total</v>
      </c>
      <c r="CO4" s="34"/>
      <c r="CP4" s="35" t="str">
        <f ca="1">IF(scratch!$B$55=TRUE,SUM(CP7:CP1007),scratch!$B$52)</f>
        <v>Locked</v>
      </c>
      <c r="CQ4" s="35" t="str">
        <f ca="1">IF(scratch!$B$55=TRUE,SUM(CQ7:CQ1007),scratch!$B$52)</f>
        <v>Locked</v>
      </c>
      <c r="CR4" s="95" t="str">
        <f ca="1">IF(scratch!$B$55=TRUE,SUM(CR7:CR1007),scratch!$B$52)</f>
        <v>Locked</v>
      </c>
      <c r="CT4" s="33" t="str">
        <f>CN4</f>
        <v>Total</v>
      </c>
      <c r="CU4" s="34"/>
      <c r="CV4" s="35" t="str">
        <f ca="1">IF(scratch!$B$55=TRUE,SUM(CV7:CV1007),scratch!$B$52)</f>
        <v>Locked</v>
      </c>
      <c r="CW4" s="35" t="str">
        <f ca="1">IF(scratch!$B$55=TRUE,SUM(CW7:CW1007),scratch!$B$52)</f>
        <v>Locked</v>
      </c>
      <c r="CX4" s="95" t="str">
        <f ca="1">IF(scratch!$B$55=TRUE,SUM(CX7:CX1007),scratch!$B$52)</f>
        <v>Locked</v>
      </c>
    </row>
    <row r="5" spans="2:102" x14ac:dyDescent="0.2">
      <c r="B5" s="101">
        <v>44378</v>
      </c>
      <c r="C5" s="102"/>
      <c r="D5" s="102"/>
      <c r="E5" s="102"/>
      <c r="F5" s="102"/>
      <c r="G5" s="103"/>
      <c r="H5" s="107">
        <f>B5+31</f>
        <v>44409</v>
      </c>
      <c r="I5" s="108"/>
      <c r="J5" s="108"/>
      <c r="K5" s="108"/>
      <c r="L5" s="108"/>
      <c r="M5" s="109"/>
      <c r="N5" s="107">
        <f>H5+31</f>
        <v>44440</v>
      </c>
      <c r="O5" s="108"/>
      <c r="P5" s="108"/>
      <c r="Q5" s="108"/>
      <c r="R5" s="108"/>
      <c r="S5" s="109"/>
      <c r="T5" s="98" t="s">
        <v>24</v>
      </c>
      <c r="U5" s="99"/>
      <c r="V5" s="99"/>
      <c r="W5" s="99"/>
      <c r="X5" s="100"/>
      <c r="Z5" s="104">
        <f>N5+31</f>
        <v>44471</v>
      </c>
      <c r="AA5" s="105"/>
      <c r="AB5" s="105"/>
      <c r="AC5" s="105"/>
      <c r="AD5" s="105"/>
      <c r="AE5" s="106"/>
      <c r="AF5" s="107">
        <f>Z5+31</f>
        <v>44502</v>
      </c>
      <c r="AG5" s="108"/>
      <c r="AH5" s="108"/>
      <c r="AI5" s="108"/>
      <c r="AJ5" s="108"/>
      <c r="AK5" s="109"/>
      <c r="AL5" s="107">
        <f>AF5+31</f>
        <v>44533</v>
      </c>
      <c r="AM5" s="108"/>
      <c r="AN5" s="108"/>
      <c r="AO5" s="108"/>
      <c r="AP5" s="108"/>
      <c r="AQ5" s="109"/>
      <c r="AR5" s="98" t="s">
        <v>27</v>
      </c>
      <c r="AS5" s="99"/>
      <c r="AT5" s="99"/>
      <c r="AU5" s="99"/>
      <c r="AV5" s="100"/>
      <c r="AX5" s="104">
        <f>AL5+31</f>
        <v>44564</v>
      </c>
      <c r="AY5" s="105"/>
      <c r="AZ5" s="105"/>
      <c r="BA5" s="105"/>
      <c r="BB5" s="105"/>
      <c r="BC5" s="106"/>
      <c r="BD5" s="107">
        <f>AX5+31</f>
        <v>44595</v>
      </c>
      <c r="BE5" s="108"/>
      <c r="BF5" s="108"/>
      <c r="BG5" s="108"/>
      <c r="BH5" s="108"/>
      <c r="BI5" s="109"/>
      <c r="BJ5" s="107">
        <f>BD5+31</f>
        <v>44626</v>
      </c>
      <c r="BK5" s="108"/>
      <c r="BL5" s="108"/>
      <c r="BM5" s="108"/>
      <c r="BN5" s="108"/>
      <c r="BO5" s="109"/>
      <c r="BP5" s="98" t="s">
        <v>28</v>
      </c>
      <c r="BQ5" s="99"/>
      <c r="BR5" s="99"/>
      <c r="BS5" s="99"/>
      <c r="BT5" s="100"/>
      <c r="BV5" s="104">
        <f>BJ5+31</f>
        <v>44657</v>
      </c>
      <c r="BW5" s="105"/>
      <c r="BX5" s="105"/>
      <c r="BY5" s="105"/>
      <c r="BZ5" s="105"/>
      <c r="CA5" s="106"/>
      <c r="CB5" s="107">
        <f>BV5+31</f>
        <v>44688</v>
      </c>
      <c r="CC5" s="108"/>
      <c r="CD5" s="108"/>
      <c r="CE5" s="108"/>
      <c r="CF5" s="108"/>
      <c r="CG5" s="109"/>
      <c r="CH5" s="107">
        <f>CB5+31</f>
        <v>44719</v>
      </c>
      <c r="CI5" s="108"/>
      <c r="CJ5" s="108"/>
      <c r="CK5" s="108"/>
      <c r="CL5" s="108"/>
      <c r="CM5" s="109"/>
      <c r="CN5" s="98" t="s">
        <v>29</v>
      </c>
      <c r="CO5" s="99"/>
      <c r="CP5" s="99"/>
      <c r="CQ5" s="99"/>
      <c r="CR5" s="100"/>
      <c r="CT5" s="84">
        <f>B5</f>
        <v>44378</v>
      </c>
      <c r="CU5" s="99" t="s">
        <v>33</v>
      </c>
      <c r="CV5" s="99"/>
      <c r="CW5" s="83"/>
      <c r="CX5" s="85">
        <f>CH5</f>
        <v>44719</v>
      </c>
    </row>
    <row r="6" spans="2:102" s="45" customFormat="1" x14ac:dyDescent="0.2">
      <c r="B6" s="53" t="str">
        <f>Accounts!$B$5</f>
        <v>Account</v>
      </c>
      <c r="C6" s="54" t="s">
        <v>35</v>
      </c>
      <c r="D6" s="54" t="str">
        <f>Tax!$B$5</f>
        <v>Tax Item</v>
      </c>
      <c r="E6" s="55" t="str">
        <f>Tax!$B$4</f>
        <v>Income</v>
      </c>
      <c r="F6" s="36" t="s">
        <v>2</v>
      </c>
      <c r="G6" s="36" t="s">
        <v>5</v>
      </c>
      <c r="H6" s="53" t="str">
        <f>Accounts!$B$5</f>
        <v>Account</v>
      </c>
      <c r="I6" s="54" t="s">
        <v>35</v>
      </c>
      <c r="J6" s="54" t="str">
        <f>Tax!$B$5</f>
        <v>Tax Item</v>
      </c>
      <c r="K6" s="55" t="str">
        <f>Tax!$B$4</f>
        <v>Income</v>
      </c>
      <c r="L6" s="36" t="str">
        <f>$F$6</f>
        <v>Tax</v>
      </c>
      <c r="M6" s="36" t="str">
        <f>$G$6</f>
        <v>Received</v>
      </c>
      <c r="N6" s="53" t="str">
        <f>Accounts!$B$5</f>
        <v>Account</v>
      </c>
      <c r="O6" s="54" t="s">
        <v>35</v>
      </c>
      <c r="P6" s="54" t="str">
        <f>Tax!$B$5</f>
        <v>Tax Item</v>
      </c>
      <c r="Q6" s="55" t="str">
        <f>Tax!$B$4</f>
        <v>Income</v>
      </c>
      <c r="R6" s="36" t="str">
        <f>$F$6</f>
        <v>Tax</v>
      </c>
      <c r="S6" s="36" t="str">
        <f>$G$6</f>
        <v>Received</v>
      </c>
      <c r="T6" s="53" t="str">
        <f>Accounts!$B$5</f>
        <v>Account</v>
      </c>
      <c r="U6" s="54" t="str">
        <f>Tax!$B$5</f>
        <v>Tax Item</v>
      </c>
      <c r="V6" s="55" t="str">
        <f>Tax!$B$4</f>
        <v>Income</v>
      </c>
      <c r="W6" s="36" t="str">
        <f>$F$6</f>
        <v>Tax</v>
      </c>
      <c r="X6" s="39" t="str">
        <f>$G$6</f>
        <v>Received</v>
      </c>
      <c r="Y6" s="16"/>
      <c r="Z6" s="53" t="str">
        <f>Accounts!$B$5</f>
        <v>Account</v>
      </c>
      <c r="AA6" s="54" t="s">
        <v>35</v>
      </c>
      <c r="AB6" s="54" t="str">
        <f>Tax!$B$5</f>
        <v>Tax Item</v>
      </c>
      <c r="AC6" s="55" t="str">
        <f>Tax!$B$4</f>
        <v>Income</v>
      </c>
      <c r="AD6" s="36" t="s">
        <v>2</v>
      </c>
      <c r="AE6" s="36" t="s">
        <v>5</v>
      </c>
      <c r="AF6" s="53" t="str">
        <f>Accounts!$B$5</f>
        <v>Account</v>
      </c>
      <c r="AG6" s="54" t="s">
        <v>35</v>
      </c>
      <c r="AH6" s="54" t="str">
        <f>Tax!$B$5</f>
        <v>Tax Item</v>
      </c>
      <c r="AI6" s="55" t="str">
        <f>Tax!$B$4</f>
        <v>Income</v>
      </c>
      <c r="AJ6" s="36" t="str">
        <f>$F$6</f>
        <v>Tax</v>
      </c>
      <c r="AK6" s="36" t="str">
        <f>$G$6</f>
        <v>Received</v>
      </c>
      <c r="AL6" s="53" t="str">
        <f>Accounts!$B$5</f>
        <v>Account</v>
      </c>
      <c r="AM6" s="54" t="s">
        <v>35</v>
      </c>
      <c r="AN6" s="54" t="str">
        <f>Tax!$B$5</f>
        <v>Tax Item</v>
      </c>
      <c r="AO6" s="55" t="str">
        <f>Tax!$B$4</f>
        <v>Income</v>
      </c>
      <c r="AP6" s="36" t="str">
        <f>$F$6</f>
        <v>Tax</v>
      </c>
      <c r="AQ6" s="36" t="str">
        <f>$G$6</f>
        <v>Received</v>
      </c>
      <c r="AR6" s="53" t="str">
        <f>Accounts!$B$5</f>
        <v>Account</v>
      </c>
      <c r="AS6" s="54" t="str">
        <f>Tax!$B$5</f>
        <v>Tax Item</v>
      </c>
      <c r="AT6" s="55" t="str">
        <f>Tax!$B$4</f>
        <v>Income</v>
      </c>
      <c r="AU6" s="36" t="str">
        <f>$F$6</f>
        <v>Tax</v>
      </c>
      <c r="AV6" s="39" t="str">
        <f>$G$6</f>
        <v>Received</v>
      </c>
      <c r="AX6" s="53" t="str">
        <f>Accounts!$B$5</f>
        <v>Account</v>
      </c>
      <c r="AY6" s="54" t="s">
        <v>35</v>
      </c>
      <c r="AZ6" s="54" t="str">
        <f>Tax!$B$5</f>
        <v>Tax Item</v>
      </c>
      <c r="BA6" s="55" t="str">
        <f>Tax!$B$4</f>
        <v>Income</v>
      </c>
      <c r="BB6" s="36" t="s">
        <v>2</v>
      </c>
      <c r="BC6" s="36" t="s">
        <v>5</v>
      </c>
      <c r="BD6" s="53" t="str">
        <f>Accounts!$B$5</f>
        <v>Account</v>
      </c>
      <c r="BE6" s="54" t="s">
        <v>35</v>
      </c>
      <c r="BF6" s="54" t="str">
        <f>Tax!$B$5</f>
        <v>Tax Item</v>
      </c>
      <c r="BG6" s="55" t="str">
        <f>Tax!$B$4</f>
        <v>Income</v>
      </c>
      <c r="BH6" s="36" t="str">
        <f>$F$6</f>
        <v>Tax</v>
      </c>
      <c r="BI6" s="36" t="str">
        <f>$G$6</f>
        <v>Received</v>
      </c>
      <c r="BJ6" s="53" t="str">
        <f>Accounts!$B$5</f>
        <v>Account</v>
      </c>
      <c r="BK6" s="54" t="s">
        <v>35</v>
      </c>
      <c r="BL6" s="54" t="str">
        <f>Tax!$B$5</f>
        <v>Tax Item</v>
      </c>
      <c r="BM6" s="55" t="str">
        <f>Tax!$B$4</f>
        <v>Income</v>
      </c>
      <c r="BN6" s="36" t="str">
        <f>$F$6</f>
        <v>Tax</v>
      </c>
      <c r="BO6" s="36" t="str">
        <f>$G$6</f>
        <v>Received</v>
      </c>
      <c r="BP6" s="53" t="str">
        <f>Accounts!$B$5</f>
        <v>Account</v>
      </c>
      <c r="BQ6" s="54" t="str">
        <f>Tax!$B$5</f>
        <v>Tax Item</v>
      </c>
      <c r="BR6" s="55" t="str">
        <f>Tax!$B$4</f>
        <v>Income</v>
      </c>
      <c r="BS6" s="36" t="str">
        <f>$F$6</f>
        <v>Tax</v>
      </c>
      <c r="BT6" s="39" t="str">
        <f>$G$6</f>
        <v>Received</v>
      </c>
      <c r="BV6" s="53" t="str">
        <f>Accounts!$B$5</f>
        <v>Account</v>
      </c>
      <c r="BW6" s="54" t="s">
        <v>35</v>
      </c>
      <c r="BX6" s="54" t="str">
        <f>Tax!$B$5</f>
        <v>Tax Item</v>
      </c>
      <c r="BY6" s="55" t="str">
        <f>Tax!$B$4</f>
        <v>Income</v>
      </c>
      <c r="BZ6" s="36" t="s">
        <v>2</v>
      </c>
      <c r="CA6" s="36" t="s">
        <v>5</v>
      </c>
      <c r="CB6" s="53" t="str">
        <f>Accounts!$B$5</f>
        <v>Account</v>
      </c>
      <c r="CC6" s="54" t="s">
        <v>35</v>
      </c>
      <c r="CD6" s="54" t="str">
        <f>Tax!$B$5</f>
        <v>Tax Item</v>
      </c>
      <c r="CE6" s="55" t="str">
        <f>Tax!$B$4</f>
        <v>Income</v>
      </c>
      <c r="CF6" s="36" t="str">
        <f>$F$6</f>
        <v>Tax</v>
      </c>
      <c r="CG6" s="36" t="str">
        <f>$G$6</f>
        <v>Received</v>
      </c>
      <c r="CH6" s="53" t="str">
        <f>Accounts!$B$5</f>
        <v>Account</v>
      </c>
      <c r="CI6" s="54" t="s">
        <v>35</v>
      </c>
      <c r="CJ6" s="54" t="str">
        <f>Tax!$B$5</f>
        <v>Tax Item</v>
      </c>
      <c r="CK6" s="55" t="str">
        <f>Tax!$B$4</f>
        <v>Income</v>
      </c>
      <c r="CL6" s="36" t="str">
        <f>$F$6</f>
        <v>Tax</v>
      </c>
      <c r="CM6" s="36" t="str">
        <f>$G$6</f>
        <v>Received</v>
      </c>
      <c r="CN6" s="53" t="str">
        <f>Accounts!$B$5</f>
        <v>Account</v>
      </c>
      <c r="CO6" s="54" t="str">
        <f>Tax!$B$5</f>
        <v>Tax Item</v>
      </c>
      <c r="CP6" s="55" t="str">
        <f>Tax!$B$4</f>
        <v>Income</v>
      </c>
      <c r="CQ6" s="36" t="str">
        <f>$F$6</f>
        <v>Tax</v>
      </c>
      <c r="CR6" s="39" t="str">
        <f>$G$6</f>
        <v>Received</v>
      </c>
      <c r="CT6" s="53" t="str">
        <f>Accounts!$B$5</f>
        <v>Account</v>
      </c>
      <c r="CU6" s="54" t="str">
        <f>Tax!$B$5</f>
        <v>Tax Item</v>
      </c>
      <c r="CV6" s="55" t="str">
        <f>Tax!$B$4</f>
        <v>Income</v>
      </c>
      <c r="CW6" s="36" t="str">
        <f>$F$6</f>
        <v>Tax</v>
      </c>
      <c r="CX6" s="39" t="str">
        <f>$G$6</f>
        <v>Received</v>
      </c>
    </row>
    <row r="7" spans="2:102" x14ac:dyDescent="0.2">
      <c r="D7" s="10" t="str">
        <f>IF(ISBLANK(B7),"",IF(COUNTIF(Accounts!$B:$D,B7),VLOOKUP(B7,Accounts!$B:$D,2,FALSE),"-"))</f>
        <v/>
      </c>
      <c r="E7" s="37" t="str">
        <f>IF(G7="","",G7/(1+(IF(COUNTIF(Accounts!$B:$D,B7),VLOOKUP(B7,Accounts!$B:$D,3,FALSE),0)/100)))</f>
        <v/>
      </c>
      <c r="F7" s="37" t="str">
        <f>IF(G7="","",G7-E7)</f>
        <v/>
      </c>
      <c r="G7" s="7"/>
      <c r="H7" s="48"/>
      <c r="J7" s="10" t="str">
        <f>IF(ISBLANK(H7),"",IF(COUNTIF(Accounts!$B:$D,H7),VLOOKUP(H7,Accounts!$B:$D,2,FALSE),"-"))</f>
        <v/>
      </c>
      <c r="K7" s="37" t="str">
        <f>IF(M7="","",M7/(1+(IF(COUNTIF(Accounts!$B:$D,H7),VLOOKUP(H7,Accounts!$B:$D,3,FALSE),0)/100)))</f>
        <v/>
      </c>
      <c r="L7" s="37" t="str">
        <f>IF(M7="","",M7-K7)</f>
        <v/>
      </c>
      <c r="M7" s="7"/>
      <c r="N7" s="48"/>
      <c r="P7" s="10" t="str">
        <f>IF(ISBLANK(N7),"",IF(COUNTIF(Accounts!$B:$D,N7),VLOOKUP(N7,Accounts!$B:$D,2,FALSE),"-"))</f>
        <v/>
      </c>
      <c r="Q7" s="37" t="str">
        <f>IF(S7="","",S7/(1+(IF(COUNTIF(Accounts!$B:$D,N7),VLOOKUP(N7,Accounts!$B:$D,3,FALSE),0)/100)))</f>
        <v/>
      </c>
      <c r="R7" s="37" t="str">
        <f>IF(S7="","",S7-Q7)</f>
        <v/>
      </c>
      <c r="S7" s="7"/>
      <c r="T7" s="40" t="str">
        <f>IF(Accounts!$B6="","-",Accounts!$B6)</f>
        <v xml:space="preserve"> </v>
      </c>
      <c r="U7" s="10">
        <f>IF(COUNTIF(Accounts!$B:$D,T7),VLOOKUP(T7,Accounts!$B:$D,2,FALSE),"-")</f>
        <v>0</v>
      </c>
      <c r="V7" s="37" t="str">
        <f ca="1">IF(scratch!$B$55=TRUE,IF(X7="","",X7/(1+(IF(COUNTIF(Accounts!$B:$D,T7),VLOOKUP(T7,Accounts!$B:$D,3,FALSE),0)/100))),scratch!$B$52)</f>
        <v>Locked</v>
      </c>
      <c r="W7" s="37" t="str">
        <f ca="1">IF(scratch!$B$55=TRUE,IF(X7="","",X7-V7),scratch!$B$52)</f>
        <v>Locked</v>
      </c>
      <c r="X7" s="51" t="str">
        <f ca="1">IF(scratch!$B$55=TRUE,SUMIF(B$7:B$1007,T7,G$7:G$1007)+SUMIF(H$7:H$1007,T7,M$7:M$1007)+SUMIF(N$7:N$1007,T7,S$7:S$1007),scratch!$B$52)</f>
        <v>Locked</v>
      </c>
      <c r="AB7" s="10" t="str">
        <f>IF(ISBLANK(Z7),"",IF(COUNTIF(Accounts!$B:$D,Z7),VLOOKUP(Z7,Accounts!$B:$D,2,FALSE),"-"))</f>
        <v/>
      </c>
      <c r="AC7" s="37" t="str">
        <f>IF(AE7="","",AE7/(1+(IF(COUNTIF(Accounts!$B:$D,Z7),VLOOKUP(Z7,Accounts!$B:$D,3,FALSE),0)/100)))</f>
        <v/>
      </c>
      <c r="AD7" s="37" t="str">
        <f>IF(AE7="","",AE7-AC7)</f>
        <v/>
      </c>
      <c r="AE7" s="7"/>
      <c r="AF7" s="48"/>
      <c r="AH7" s="10" t="str">
        <f>IF(ISBLANK(AF7),"",IF(COUNTIF(Accounts!$B:$D,AF7),VLOOKUP(AF7,Accounts!$B:$D,2,FALSE),"-"))</f>
        <v/>
      </c>
      <c r="AI7" s="37" t="str">
        <f>IF(AK7="","",AK7/(1+(IF(COUNTIF(Accounts!$B:$D,AF7),VLOOKUP(AF7,Accounts!$B:$D,3,FALSE),0)/100)))</f>
        <v/>
      </c>
      <c r="AJ7" s="37" t="str">
        <f>IF(AK7="","",AK7-AI7)</f>
        <v/>
      </c>
      <c r="AK7" s="7"/>
      <c r="AL7" s="48"/>
      <c r="AN7" s="10" t="str">
        <f>IF(ISBLANK(AL7),"",IF(COUNTIF(Accounts!$B:$D,AL7),VLOOKUP(AL7,Accounts!$B:$D,2,FALSE),"-"))</f>
        <v/>
      </c>
      <c r="AO7" s="37" t="str">
        <f>IF(AQ7="","",AQ7/(1+(IF(COUNTIF(Accounts!$B:$D,AL7),VLOOKUP(AL7,Accounts!$B:$D,3,FALSE),0)/100)))</f>
        <v/>
      </c>
      <c r="AP7" s="37" t="str">
        <f>IF(AQ7="","",AQ7-AO7)</f>
        <v/>
      </c>
      <c r="AQ7" s="7"/>
      <c r="AR7" s="40" t="str">
        <f>IF(Accounts!$B6="","-",Accounts!$B6)</f>
        <v xml:space="preserve"> </v>
      </c>
      <c r="AS7" s="10">
        <f>IF(COUNTIF(Accounts!$B:$D,AR7),VLOOKUP(AR7,Accounts!$B:$D,2,FALSE),"-")</f>
        <v>0</v>
      </c>
      <c r="AT7" s="37" t="str">
        <f ca="1">IF(scratch!$B$55=TRUE,IF(AV7="","",AV7/(1+(IF(COUNTIF(Accounts!$B:$D,AR7),VLOOKUP(AR7,Accounts!$B:$D,3,FALSE),0)/100))),scratch!$B$52)</f>
        <v>Locked</v>
      </c>
      <c r="AU7" s="37" t="str">
        <f ca="1">IF(scratch!$B$55=TRUE,IF(AV7="","",AV7-AT7),scratch!$B$52)</f>
        <v>Locked</v>
      </c>
      <c r="AV7" s="51" t="str">
        <f ca="1">IF(scratch!$B$55=TRUE,SUMIF(Z$7:Z$1007,AR7,AE$7:AE$1007)+SUMIF(AF$7:AF$1007,AR7,AK$7:AK$1007)+SUMIF(AL$7:AL$1007,AR7,AQ$7:AQ$1007),scratch!$B$52)</f>
        <v>Locked</v>
      </c>
      <c r="AZ7" s="10" t="str">
        <f>IF(ISBLANK(AX7),"",IF(COUNTIF(Accounts!$B:$D,AX7),VLOOKUP(AX7,Accounts!$B:$D,2,FALSE),"-"))</f>
        <v/>
      </c>
      <c r="BA7" s="37" t="str">
        <f>IF(BC7="","",BC7/(1+(IF(COUNTIF(Accounts!$B:$D,AX7),VLOOKUP(AX7,Accounts!$B:$D,3,FALSE),0)/100)))</f>
        <v/>
      </c>
      <c r="BB7" s="37" t="str">
        <f>IF(BC7="","",BC7-BA7)</f>
        <v/>
      </c>
      <c r="BC7" s="7"/>
      <c r="BD7" s="6"/>
      <c r="BF7" s="10" t="str">
        <f>IF(ISBLANK(BD7),"",IF(COUNTIF(Accounts!$B:$D,BD7),VLOOKUP(BD7,Accounts!$B:$D,2,FALSE),"-"))</f>
        <v/>
      </c>
      <c r="BG7" s="37" t="str">
        <f>IF(BI7="","",BI7/(1+(IF(COUNTIF(Accounts!$B:$D,BD7),VLOOKUP(BD7,Accounts!$B:$D,3,FALSE),0)/100)))</f>
        <v/>
      </c>
      <c r="BH7" s="37" t="str">
        <f>IF(BI7="","",BI7-BG7)</f>
        <v/>
      </c>
      <c r="BI7" s="7"/>
      <c r="BJ7" s="48"/>
      <c r="BL7" s="10" t="str">
        <f>IF(ISBLANK(BJ7),"",IF(COUNTIF(Accounts!$B:$D,BJ7),VLOOKUP(BJ7,Accounts!$B:$D,2,FALSE),"-"))</f>
        <v/>
      </c>
      <c r="BM7" s="37" t="str">
        <f>IF(BO7="","",BO7/(1+(IF(COUNTIF(Accounts!$B:$D,BJ7),VLOOKUP(BJ7,Accounts!$B:$D,3,FALSE),0)/100)))</f>
        <v/>
      </c>
      <c r="BN7" s="37" t="str">
        <f>IF(BO7="","",BO7-BM7)</f>
        <v/>
      </c>
      <c r="BO7" s="7"/>
      <c r="BP7" s="40" t="str">
        <f>IF(Accounts!$B6="","-",Accounts!$B6)</f>
        <v xml:space="preserve"> </v>
      </c>
      <c r="BQ7" s="10">
        <f>IF(COUNTIF(Accounts!$B:$D,BP7),VLOOKUP(BP7,Accounts!$B:$D,2,FALSE),"-")</f>
        <v>0</v>
      </c>
      <c r="BR7" s="37" t="str">
        <f ca="1">IF(scratch!$B$55=TRUE,IF(BT7="","",BT7/(1+(IF(COUNTIF(Accounts!$B:$D,BP7),VLOOKUP(BP7,Accounts!$B:$D,3,FALSE),0)/100))),scratch!$B$52)</f>
        <v>Locked</v>
      </c>
      <c r="BS7" s="37" t="str">
        <f ca="1">IF(scratch!$B$55=TRUE,IF(BT7="","",BT7-BR7),scratch!$B$52)</f>
        <v>Locked</v>
      </c>
      <c r="BT7" s="51" t="str">
        <f ca="1">IF(scratch!$B$55=TRUE,SUMIF(AX$7:AX$1007,BP7,BC$7:BC$1007)+SUMIF(BD$7:BD$1007,BP7,BI$7:BI$1007)+SUMIF(BJ$7:BJ$1007,BP7,BO$7:BO$1007),scratch!$B$52)</f>
        <v>Locked</v>
      </c>
      <c r="BX7" s="10" t="str">
        <f>IF(ISBLANK(BV7),"",IF(COUNTIF(Accounts!$B:$D,BV7),VLOOKUP(BV7,Accounts!$B:$D,2,FALSE),"-"))</f>
        <v/>
      </c>
      <c r="BY7" s="37" t="str">
        <f>IF(CA7="","",CA7/(1+(IF(COUNTIF(Accounts!$B:$D,BV7),VLOOKUP(BV7,Accounts!$B:$D,3,FALSE),0)/100)))</f>
        <v/>
      </c>
      <c r="BZ7" s="37" t="str">
        <f>IF(CA7="","",CA7-BY7)</f>
        <v/>
      </c>
      <c r="CA7" s="7"/>
      <c r="CB7" s="48"/>
      <c r="CD7" s="10" t="str">
        <f>IF(ISBLANK(CB7),"",IF(COUNTIF(Accounts!$B:$D,CB7),VLOOKUP(CB7,Accounts!$B:$D,2,FALSE),"-"))</f>
        <v/>
      </c>
      <c r="CE7" s="37" t="str">
        <f>IF(CG7="","",CG7/(1+(IF(COUNTIF(Accounts!$B:$D,CB7),VLOOKUP(CB7,Accounts!$B:$D,3,FALSE),0)/100)))</f>
        <v/>
      </c>
      <c r="CF7" s="37" t="str">
        <f>IF(CG7="","",CG7-CE7)</f>
        <v/>
      </c>
      <c r="CG7" s="7"/>
      <c r="CH7" s="48"/>
      <c r="CJ7" s="10" t="str">
        <f>IF(ISBLANK(CH7),"",IF(COUNTIF(Accounts!$B:$D,CH7),VLOOKUP(CH7,Accounts!$B:$D,2,FALSE),"-"))</f>
        <v/>
      </c>
      <c r="CK7" s="37" t="str">
        <f>IF(CM7="","",CM7/(1+(IF(COUNTIF(Accounts!$B:$D,CH7),VLOOKUP(CH7,Accounts!$B:$D,3,FALSE),0)/100)))</f>
        <v/>
      </c>
      <c r="CL7" s="37" t="str">
        <f>IF(CM7="","",CM7-CK7)</f>
        <v/>
      </c>
      <c r="CM7" s="7"/>
      <c r="CN7" s="40" t="str">
        <f>IF(Accounts!$B6="","-",Accounts!$B6)</f>
        <v xml:space="preserve"> </v>
      </c>
      <c r="CO7" s="10">
        <f>IF(COUNTIF(Accounts!$B:$D,CN7),VLOOKUP(CN7,Accounts!$B:$D,2,FALSE),"-")</f>
        <v>0</v>
      </c>
      <c r="CP7" s="37" t="str">
        <f ca="1">IF(scratch!$B$55=TRUE,IF(CR7="","",CR7/(1+(IF(COUNTIF(Accounts!$B:$D,CN7),VLOOKUP(CN7,Accounts!$B:$D,3,FALSE),0)/100))),scratch!$B$52)</f>
        <v>Locked</v>
      </c>
      <c r="CQ7" s="37" t="str">
        <f ca="1">IF(scratch!$B$55=TRUE,IF(CR7="","",CR7-CP7),scratch!$B$52)</f>
        <v>Locked</v>
      </c>
      <c r="CR7" s="51" t="str">
        <f ca="1">IF(scratch!$B$55=TRUE,SUMIF(BV$7:BV$1007,CN7,CA$7:CA$1007)+SUMIF(CB$7:CB$1007,CN7,CG$7:CG$1007)+SUMIF(CH$7:CH$1007,CN7,CM$7:CM$1007),scratch!$B$52)</f>
        <v>Locked</v>
      </c>
      <c r="CT7" s="40" t="str">
        <f>IF(Accounts!$B6="","-",Accounts!$B6)</f>
        <v xml:space="preserve"> </v>
      </c>
      <c r="CU7" s="10">
        <f>IF(COUNTIF(Accounts!$B:$D,CT7),VLOOKUP(CT7,Accounts!$B:$D,2,FALSE),"-")</f>
        <v>0</v>
      </c>
      <c r="CV7" s="37" t="str">
        <f ca="1">IF(scratch!$B$55=TRUE,IF(CX7="","",CX7/(1+(IF(COUNTIF(Accounts!$B:$D,CT7),VLOOKUP(CT7,Accounts!$B:$D,3,FALSE),0)/100))),scratch!$B$52)</f>
        <v>Locked</v>
      </c>
      <c r="CW7" s="37" t="str">
        <f ca="1">IF(scratch!$B$55=TRUE,IF(CX7="","",CX7-CV7),scratch!$B$52)</f>
        <v>Locked</v>
      </c>
      <c r="CX7" s="51" t="str">
        <f ca="1">IF(scratch!$B$55=TRUE,SUMIF(T$7:T$1007,CT7,X$7:X1007)+SUMIF(AR$7:AR$1007,CT7,AV$7:AV$1007)+SUMIF(BP$7:BP$1007,CT7,BT$7:BT$1007)+SUMIF(CN$7:CN$1007,CT7,CR$7:CR$1007),scratch!$B$52)</f>
        <v>Locked</v>
      </c>
    </row>
    <row r="8" spans="2:102" x14ac:dyDescent="0.2">
      <c r="D8" s="10" t="str">
        <f>IF(ISBLANK(B8),"",IF(COUNTIF(Accounts!$B:$D,B8),VLOOKUP(B8,Accounts!$B:$D,2,FALSE),"-"))</f>
        <v/>
      </c>
      <c r="E8" s="37" t="str">
        <f>IF(G8="","",G8/(1+(IF(COUNTIF(Accounts!$B:$D,B8),VLOOKUP(B8,Accounts!$B:$D,3,FALSE),0)/100)))</f>
        <v/>
      </c>
      <c r="F8" s="37" t="str">
        <f t="shared" ref="F8:F71" si="0">IF(G8="","",G8-E8)</f>
        <v/>
      </c>
      <c r="G8" s="7"/>
      <c r="H8" s="48"/>
      <c r="J8" s="10" t="str">
        <f>IF(ISBLANK(H8),"",IF(COUNTIF(Accounts!$B:$D,H8),VLOOKUP(H8,Accounts!$B:$D,2,FALSE),"-"))</f>
        <v/>
      </c>
      <c r="K8" s="37" t="str">
        <f>IF(M8="","",M8/(1+(IF(COUNTIF(Accounts!$B:$D,H8),VLOOKUP(H8,Accounts!$B:$D,3,FALSE),0)/100)))</f>
        <v/>
      </c>
      <c r="L8" s="37" t="str">
        <f t="shared" ref="L8:L71" si="1">IF(M8="","",M8-K8)</f>
        <v/>
      </c>
      <c r="M8" s="7"/>
      <c r="N8" s="48"/>
      <c r="P8" s="10" t="str">
        <f>IF(ISBLANK(N8),"",IF(COUNTIF(Accounts!$B:$D,N8),VLOOKUP(N8,Accounts!$B:$D,2,FALSE),"-"))</f>
        <v/>
      </c>
      <c r="Q8" s="37" t="str">
        <f>IF(S8="","",S8/(1+(IF(COUNTIF(Accounts!$B:$D,N8),VLOOKUP(N8,Accounts!$B:$D,3,FALSE),0)/100)))</f>
        <v/>
      </c>
      <c r="R8" s="37" t="str">
        <f t="shared" ref="R8:R71" si="2">IF(S8="","",S8-Q8)</f>
        <v/>
      </c>
      <c r="S8" s="7"/>
      <c r="T8" s="40" t="str">
        <f>IF(Accounts!$B7="","-",Accounts!$B7)</f>
        <v xml:space="preserve"> </v>
      </c>
      <c r="U8" s="10">
        <f>IF(COUNTIF(Accounts!$B:$D,T8),VLOOKUP(T8,Accounts!$B:$D,2,FALSE),"-")</f>
        <v>0</v>
      </c>
      <c r="V8" s="37" t="str">
        <f ca="1">IF(scratch!$B$55=TRUE,IF(X8="","",X8/(1+(IF(COUNTIF(Accounts!$B:$D,T8),VLOOKUP(T8,Accounts!$B:$D,3,FALSE),0)/100))),scratch!$B$52)</f>
        <v>Locked</v>
      </c>
      <c r="W8" s="37" t="str">
        <f ca="1">IF(scratch!$B$55=TRUE,IF(X8="","",X8-V8),scratch!$B$52)</f>
        <v>Locked</v>
      </c>
      <c r="X8" s="51" t="str">
        <f ca="1">IF(scratch!$B$55=TRUE,SUMIF(B$7:B$1007,T8,G$7:G$1007)+SUMIF(H$7:H$1007,T8,M$7:M$1007)+SUMIF(N$7:N$1007,T8,S$7:S$1007),scratch!$B$52)</f>
        <v>Locked</v>
      </c>
      <c r="AB8" s="10" t="str">
        <f>IF(ISBLANK(Z8),"",IF(COUNTIF(Accounts!$B:$D,Z8),VLOOKUP(Z8,Accounts!$B:$D,2,FALSE),"-"))</f>
        <v/>
      </c>
      <c r="AC8" s="37" t="str">
        <f>IF(AE8="","",AE8/(1+(IF(COUNTIF(Accounts!$B:$D,Z8),VLOOKUP(Z8,Accounts!$B:$D,3,FALSE),0)/100)))</f>
        <v/>
      </c>
      <c r="AD8" s="37" t="str">
        <f t="shared" ref="AD8:AD71" si="3">IF(AE8="","",AE8-AC8)</f>
        <v/>
      </c>
      <c r="AE8" s="7"/>
      <c r="AF8" s="48"/>
      <c r="AH8" s="10" t="str">
        <f>IF(ISBLANK(AF8),"",IF(COUNTIF(Accounts!$B:$D,AF8),VLOOKUP(AF8,Accounts!$B:$D,2,FALSE),"-"))</f>
        <v/>
      </c>
      <c r="AI8" s="37" t="str">
        <f>IF(AK8="","",AK8/(1+(IF(COUNTIF(Accounts!$B:$D,AF8),VLOOKUP(AF8,Accounts!$B:$D,3,FALSE),0)/100)))</f>
        <v/>
      </c>
      <c r="AJ8" s="37" t="str">
        <f t="shared" ref="AJ8:AJ71" si="4">IF(AK8="","",AK8-AI8)</f>
        <v/>
      </c>
      <c r="AK8" s="7"/>
      <c r="AL8" s="48"/>
      <c r="AN8" s="10" t="str">
        <f>IF(ISBLANK(AL8),"",IF(COUNTIF(Accounts!$B:$D,AL8),VLOOKUP(AL8,Accounts!$B:$D,2,FALSE),"-"))</f>
        <v/>
      </c>
      <c r="AO8" s="37" t="str">
        <f>IF(AQ8="","",AQ8/(1+(IF(COUNTIF(Accounts!$B:$D,AL8),VLOOKUP(AL8,Accounts!$B:$D,3,FALSE),0)/100)))</f>
        <v/>
      </c>
      <c r="AP8" s="37" t="str">
        <f t="shared" ref="AP8:AP71" si="5">IF(AQ8="","",AQ8-AO8)</f>
        <v/>
      </c>
      <c r="AQ8" s="7"/>
      <c r="AR8" s="40" t="str">
        <f>IF(Accounts!$B7="","-",Accounts!$B7)</f>
        <v xml:space="preserve"> </v>
      </c>
      <c r="AS8" s="10">
        <f>IF(COUNTIF(Accounts!$B:$D,AR8),VLOOKUP(AR8,Accounts!$B:$D,2,FALSE),"-")</f>
        <v>0</v>
      </c>
      <c r="AT8" s="37" t="str">
        <f ca="1">IF(scratch!$B$55=TRUE,IF(AV8="","",AV8/(1+(IF(COUNTIF(Accounts!$B:$D,AR8),VLOOKUP(AR8,Accounts!$B:$D,3,FALSE),0)/100))),scratch!$B$52)</f>
        <v>Locked</v>
      </c>
      <c r="AU8" s="37" t="str">
        <f ca="1">IF(scratch!$B$55=TRUE,IF(AV8="","",AV8-AT8),scratch!$B$52)</f>
        <v>Locked</v>
      </c>
      <c r="AV8" s="51" t="str">
        <f ca="1">IF(scratch!$B$55=TRUE,SUMIF(Z$7:Z$1007,AR8,AE$7:AE$1007)+SUMIF(AF$7:AF$1007,AR8,AK$7:AK$1007)+SUMIF(AL$7:AL$1007,AR8,AQ$7:AQ$1007),scratch!$B$52)</f>
        <v>Locked</v>
      </c>
      <c r="AZ8" s="10" t="str">
        <f>IF(ISBLANK(AX8),"",IF(COUNTIF(Accounts!$B:$D,AX8),VLOOKUP(AX8,Accounts!$B:$D,2,FALSE),"-"))</f>
        <v/>
      </c>
      <c r="BA8" s="37" t="str">
        <f>IF(BC8="","",BC8/(1+(IF(COUNTIF(Accounts!$B:$D,AX8),VLOOKUP(AX8,Accounts!$B:$D,3,FALSE),0)/100)))</f>
        <v/>
      </c>
      <c r="BB8" s="37" t="str">
        <f t="shared" ref="BB8:BB71" si="6">IF(BC8="","",BC8-BA8)</f>
        <v/>
      </c>
      <c r="BC8" s="7"/>
      <c r="BD8" s="6"/>
      <c r="BF8" s="10" t="str">
        <f>IF(ISBLANK(BD8),"",IF(COUNTIF(Accounts!$B:$D,BD8),VLOOKUP(BD8,Accounts!$B:$D,2,FALSE),"-"))</f>
        <v/>
      </c>
      <c r="BG8" s="37" t="str">
        <f>IF(BI8="","",BI8/(1+(IF(COUNTIF(Accounts!$B:$D,BD8),VLOOKUP(BD8,Accounts!$B:$D,3,FALSE),0)/100)))</f>
        <v/>
      </c>
      <c r="BH8" s="37" t="str">
        <f t="shared" ref="BH8:BH71" si="7">IF(BI8="","",BI8-BG8)</f>
        <v/>
      </c>
      <c r="BI8" s="7"/>
      <c r="BJ8" s="48"/>
      <c r="BL8" s="10" t="str">
        <f>IF(ISBLANK(BJ8),"",IF(COUNTIF(Accounts!$B:$D,BJ8),VLOOKUP(BJ8,Accounts!$B:$D,2,FALSE),"-"))</f>
        <v/>
      </c>
      <c r="BM8" s="37" t="str">
        <f>IF(BO8="","",BO8/(1+(IF(COUNTIF(Accounts!$B:$D,BJ8),VLOOKUP(BJ8,Accounts!$B:$D,3,FALSE),0)/100)))</f>
        <v/>
      </c>
      <c r="BN8" s="37" t="str">
        <f t="shared" ref="BN8:BN71" si="8">IF(BO8="","",BO8-BM8)</f>
        <v/>
      </c>
      <c r="BO8" s="7"/>
      <c r="BP8" s="40" t="str">
        <f>IF(Accounts!$B7="","-",Accounts!$B7)</f>
        <v xml:space="preserve"> </v>
      </c>
      <c r="BQ8" s="10">
        <f>IF(COUNTIF(Accounts!$B:$D,BP8),VLOOKUP(BP8,Accounts!$B:$D,2,FALSE),"-")</f>
        <v>0</v>
      </c>
      <c r="BR8" s="37" t="str">
        <f ca="1">IF(scratch!$B$55=TRUE,IF(BT8="","",BT8/(1+(IF(COUNTIF(Accounts!$B:$D,BP8),VLOOKUP(BP8,Accounts!$B:$D,3,FALSE),0)/100))),scratch!$B$52)</f>
        <v>Locked</v>
      </c>
      <c r="BS8" s="37" t="str">
        <f ca="1">IF(scratch!$B$55=TRUE,IF(BT8="","",BT8-BR8),scratch!$B$52)</f>
        <v>Locked</v>
      </c>
      <c r="BT8" s="51" t="str">
        <f ca="1">IF(scratch!$B$55=TRUE,SUMIF(AX$7:AX$1007,BP8,BC$7:BC$1007)+SUMIF(BD$7:BD$1007,BP8,BI$7:BI$1007)+SUMIF(BJ$7:BJ$1007,BP8,BO$7:BO$1007),scratch!$B$52)</f>
        <v>Locked</v>
      </c>
      <c r="BX8" s="10" t="str">
        <f>IF(ISBLANK(BV8),"",IF(COUNTIF(Accounts!$B:$D,BV8),VLOOKUP(BV8,Accounts!$B:$D,2,FALSE),"-"))</f>
        <v/>
      </c>
      <c r="BY8" s="37" t="str">
        <f>IF(CA8="","",CA8/(1+(IF(COUNTIF(Accounts!$B:$D,BV8),VLOOKUP(BV8,Accounts!$B:$D,3,FALSE),0)/100)))</f>
        <v/>
      </c>
      <c r="BZ8" s="37" t="str">
        <f t="shared" ref="BZ8:BZ71" si="9">IF(CA8="","",CA8-BY8)</f>
        <v/>
      </c>
      <c r="CA8" s="7"/>
      <c r="CB8" s="48"/>
      <c r="CD8" s="10" t="str">
        <f>IF(ISBLANK(CB8),"",IF(COUNTIF(Accounts!$B:$D,CB8),VLOOKUP(CB8,Accounts!$B:$D,2,FALSE),"-"))</f>
        <v/>
      </c>
      <c r="CE8" s="37" t="str">
        <f>IF(CG8="","",CG8/(1+(IF(COUNTIF(Accounts!$B:$D,CB8),VLOOKUP(CB8,Accounts!$B:$D,3,FALSE),0)/100)))</f>
        <v/>
      </c>
      <c r="CF8" s="37" t="str">
        <f t="shared" ref="CF8:CF71" si="10">IF(CG8="","",CG8-CE8)</f>
        <v/>
      </c>
      <c r="CG8" s="7"/>
      <c r="CH8" s="48"/>
      <c r="CJ8" s="10" t="str">
        <f>IF(ISBLANK(CH8),"",IF(COUNTIF(Accounts!$B:$D,CH8),VLOOKUP(CH8,Accounts!$B:$D,2,FALSE),"-"))</f>
        <v/>
      </c>
      <c r="CK8" s="37" t="str">
        <f>IF(CM8="","",CM8/(1+(IF(COUNTIF(Accounts!$B:$D,CH8),VLOOKUP(CH8,Accounts!$B:$D,3,FALSE),0)/100)))</f>
        <v/>
      </c>
      <c r="CL8" s="37" t="str">
        <f t="shared" ref="CL8:CL71" si="11">IF(CM8="","",CM8-CK8)</f>
        <v/>
      </c>
      <c r="CM8" s="7"/>
      <c r="CN8" s="40" t="str">
        <f>IF(Accounts!$B7="","-",Accounts!$B7)</f>
        <v xml:space="preserve"> </v>
      </c>
      <c r="CO8" s="10">
        <f>IF(COUNTIF(Accounts!$B:$D,CN8),VLOOKUP(CN8,Accounts!$B:$D,2,FALSE),"-")</f>
        <v>0</v>
      </c>
      <c r="CP8" s="37" t="str">
        <f ca="1">IF(scratch!$B$55=TRUE,IF(CR8="","",CR8/(1+(IF(COUNTIF(Accounts!$B:$D,CN8),VLOOKUP(CN8,Accounts!$B:$D,3,FALSE),0)/100))),scratch!$B$52)</f>
        <v>Locked</v>
      </c>
      <c r="CQ8" s="37" t="str">
        <f ca="1">IF(scratch!$B$55=TRUE,IF(CR8="","",CR8-CP8),scratch!$B$52)</f>
        <v>Locked</v>
      </c>
      <c r="CR8" s="51" t="str">
        <f ca="1">IF(scratch!$B$55=TRUE,SUMIF(BV$7:BV$1007,CN8,CA$7:CA$1007)+SUMIF(CB$7:CB$1007,CN8,CG$7:CG$1007)+SUMIF(CH$7:CH$1007,CN8,CM$7:CM$1007),scratch!$B$52)</f>
        <v>Locked</v>
      </c>
      <c r="CT8" s="40" t="str">
        <f>IF(Accounts!$B7="","-",Accounts!$B7)</f>
        <v xml:space="preserve"> </v>
      </c>
      <c r="CU8" s="10">
        <f>IF(COUNTIF(Accounts!$B:$D,CT8),VLOOKUP(CT8,Accounts!$B:$D,2,FALSE),"-")</f>
        <v>0</v>
      </c>
      <c r="CV8" s="37" t="str">
        <f ca="1">IF(scratch!$B$55=TRUE,IF(CX8="","",CX8/(1+(IF(COUNTIF(Accounts!$B:$D,CT8),VLOOKUP(CT8,Accounts!$B:$D,3,FALSE),0)/100))),scratch!$B$52)</f>
        <v>Locked</v>
      </c>
      <c r="CW8" s="37" t="str">
        <f ca="1">IF(scratch!$B$55=TRUE,IF(CX8="","",CX8-CV8),scratch!$B$52)</f>
        <v>Locked</v>
      </c>
      <c r="CX8" s="51" t="str">
        <f ca="1">IF(scratch!$B$55=TRUE,SUMIF(T$7:T$1007,CT8,X$7:X1008)+SUMIF(AR$7:AR$1007,CT8,AV$7:AV$1007)+SUMIF(BP$7:BP$1007,CT8,BT$7:BT$1007)+SUMIF(CN$7:CN$1007,CT8,CR$7:CR$1007),scratch!$B$52)</f>
        <v>Locked</v>
      </c>
    </row>
    <row r="9" spans="2:102" x14ac:dyDescent="0.2">
      <c r="D9" s="10" t="str">
        <f>IF(ISBLANK(B9),"",IF(COUNTIF(Accounts!$B:$D,B9),VLOOKUP(B9,Accounts!$B:$D,2,FALSE),"-"))</f>
        <v/>
      </c>
      <c r="E9" s="37" t="str">
        <f>IF(G9="","",G9/(1+(IF(COUNTIF(Accounts!$B:$D,B9),VLOOKUP(B9,Accounts!$B:$D,3,FALSE),0)/100)))</f>
        <v/>
      </c>
      <c r="F9" s="37" t="str">
        <f t="shared" si="0"/>
        <v/>
      </c>
      <c r="G9" s="7"/>
      <c r="H9" s="48"/>
      <c r="J9" s="10" t="str">
        <f>IF(ISBLANK(H9),"",IF(COUNTIF(Accounts!$B:$D,H9),VLOOKUP(H9,Accounts!$B:$D,2,FALSE),"-"))</f>
        <v/>
      </c>
      <c r="K9" s="37" t="str">
        <f>IF(M9="","",M9/(1+(IF(COUNTIF(Accounts!$B:$D,H9),VLOOKUP(H9,Accounts!$B:$D,3,FALSE),0)/100)))</f>
        <v/>
      </c>
      <c r="L9" s="37" t="str">
        <f t="shared" si="1"/>
        <v/>
      </c>
      <c r="M9" s="7"/>
      <c r="N9" s="48"/>
      <c r="P9" s="10" t="str">
        <f>IF(ISBLANK(N9),"",IF(COUNTIF(Accounts!$B:$D,N9),VLOOKUP(N9,Accounts!$B:$D,2,FALSE),"-"))</f>
        <v/>
      </c>
      <c r="Q9" s="37" t="str">
        <f>IF(S9="","",S9/(1+(IF(COUNTIF(Accounts!$B:$D,N9),VLOOKUP(N9,Accounts!$B:$D,3,FALSE),0)/100)))</f>
        <v/>
      </c>
      <c r="R9" s="37" t="str">
        <f t="shared" si="2"/>
        <v/>
      </c>
      <c r="S9" s="7"/>
      <c r="T9" s="40" t="str">
        <f>IF(Accounts!$B8="","-",Accounts!$B8)</f>
        <v xml:space="preserve"> </v>
      </c>
      <c r="U9" s="10">
        <f>IF(COUNTIF(Accounts!$B:$D,T9),VLOOKUP(T9,Accounts!$B:$D,2,FALSE),"-")</f>
        <v>0</v>
      </c>
      <c r="V9" s="37" t="str">
        <f ca="1">IF(scratch!$B$55=TRUE,IF(X9="","",X9/(1+(IF(COUNTIF(Accounts!$B:$D,T9),VLOOKUP(T9,Accounts!$B:$D,3,FALSE),0)/100))),scratch!$B$52)</f>
        <v>Locked</v>
      </c>
      <c r="W9" s="37" t="str">
        <f ca="1">IF(scratch!$B$55=TRUE,IF(X9="","",X9-V9),scratch!$B$52)</f>
        <v>Locked</v>
      </c>
      <c r="X9" s="51" t="str">
        <f ca="1">IF(scratch!$B$55=TRUE,SUMIF(B$7:B$1007,T9,G$7:G$1007)+SUMIF(H$7:H$1007,T9,M$7:M$1007)+SUMIF(N$7:N$1007,T9,S$7:S$1007),scratch!$B$52)</f>
        <v>Locked</v>
      </c>
      <c r="AB9" s="10" t="str">
        <f>IF(ISBLANK(Z9),"",IF(COUNTIF(Accounts!$B:$D,Z9),VLOOKUP(Z9,Accounts!$B:$D,2,FALSE),"-"))</f>
        <v/>
      </c>
      <c r="AC9" s="37" t="str">
        <f>IF(AE9="","",AE9/(1+(IF(COUNTIF(Accounts!$B:$D,Z9),VLOOKUP(Z9,Accounts!$B:$D,3,FALSE),0)/100)))</f>
        <v/>
      </c>
      <c r="AD9" s="37" t="str">
        <f t="shared" si="3"/>
        <v/>
      </c>
      <c r="AE9" s="7"/>
      <c r="AF9" s="48"/>
      <c r="AH9" s="10" t="str">
        <f>IF(ISBLANK(AF9),"",IF(COUNTIF(Accounts!$B:$D,AF9),VLOOKUP(AF9,Accounts!$B:$D,2,FALSE),"-"))</f>
        <v/>
      </c>
      <c r="AI9" s="37" t="str">
        <f>IF(AK9="","",AK9/(1+(IF(COUNTIF(Accounts!$B:$D,AF9),VLOOKUP(AF9,Accounts!$B:$D,3,FALSE),0)/100)))</f>
        <v/>
      </c>
      <c r="AJ9" s="37" t="str">
        <f t="shared" si="4"/>
        <v/>
      </c>
      <c r="AK9" s="7"/>
      <c r="AL9" s="48"/>
      <c r="AN9" s="10" t="str">
        <f>IF(ISBLANK(AL9),"",IF(COUNTIF(Accounts!$B:$D,AL9),VLOOKUP(AL9,Accounts!$B:$D,2,FALSE),"-"))</f>
        <v/>
      </c>
      <c r="AO9" s="37" t="str">
        <f>IF(AQ9="","",AQ9/(1+(IF(COUNTIF(Accounts!$B:$D,AL9),VLOOKUP(AL9,Accounts!$B:$D,3,FALSE),0)/100)))</f>
        <v/>
      </c>
      <c r="AP9" s="37" t="str">
        <f t="shared" si="5"/>
        <v/>
      </c>
      <c r="AQ9" s="7"/>
      <c r="AR9" s="40" t="str">
        <f>IF(Accounts!$B8="","-",Accounts!$B8)</f>
        <v xml:space="preserve"> </v>
      </c>
      <c r="AS9" s="10">
        <f>IF(COUNTIF(Accounts!$B:$D,AR9),VLOOKUP(AR9,Accounts!$B:$D,2,FALSE),"-")</f>
        <v>0</v>
      </c>
      <c r="AT9" s="37" t="str">
        <f ca="1">IF(scratch!$B$55=TRUE,IF(AV9="","",AV9/(1+(IF(COUNTIF(Accounts!$B:$D,AR9),VLOOKUP(AR9,Accounts!$B:$D,3,FALSE),0)/100))),scratch!$B$52)</f>
        <v>Locked</v>
      </c>
      <c r="AU9" s="37" t="str">
        <f ca="1">IF(scratch!$B$55=TRUE,IF(AV9="","",AV9-AT9),scratch!$B$52)</f>
        <v>Locked</v>
      </c>
      <c r="AV9" s="51" t="str">
        <f ca="1">IF(scratch!$B$55=TRUE,SUMIF(Z$7:Z$1007,AR9,AE$7:AE$1007)+SUMIF(AF$7:AF$1007,AR9,AK$7:AK$1007)+SUMIF(AL$7:AL$1007,AR9,AQ$7:AQ$1007),scratch!$B$52)</f>
        <v>Locked</v>
      </c>
      <c r="AZ9" s="10" t="str">
        <f>IF(ISBLANK(AX9),"",IF(COUNTIF(Accounts!$B:$D,AX9),VLOOKUP(AX9,Accounts!$B:$D,2,FALSE),"-"))</f>
        <v/>
      </c>
      <c r="BA9" s="37" t="str">
        <f>IF(BC9="","",BC9/(1+(IF(COUNTIF(Accounts!$B:$D,AX9),VLOOKUP(AX9,Accounts!$B:$D,3,FALSE),0)/100)))</f>
        <v/>
      </c>
      <c r="BB9" s="37" t="str">
        <f t="shared" si="6"/>
        <v/>
      </c>
      <c r="BC9" s="7"/>
      <c r="BD9" s="6"/>
      <c r="BF9" s="10" t="str">
        <f>IF(ISBLANK(BD9),"",IF(COUNTIF(Accounts!$B:$D,BD9),VLOOKUP(BD9,Accounts!$B:$D,2,FALSE),"-"))</f>
        <v/>
      </c>
      <c r="BG9" s="37" t="str">
        <f>IF(BI9="","",BI9/(1+(IF(COUNTIF(Accounts!$B:$D,BD9),VLOOKUP(BD9,Accounts!$B:$D,3,FALSE),0)/100)))</f>
        <v/>
      </c>
      <c r="BH9" s="37" t="str">
        <f t="shared" si="7"/>
        <v/>
      </c>
      <c r="BI9" s="7"/>
      <c r="BJ9" s="48"/>
      <c r="BL9" s="10" t="str">
        <f>IF(ISBLANK(BJ9),"",IF(COUNTIF(Accounts!$B:$D,BJ9),VLOOKUP(BJ9,Accounts!$B:$D,2,FALSE),"-"))</f>
        <v/>
      </c>
      <c r="BM9" s="37" t="str">
        <f>IF(BO9="","",BO9/(1+(IF(COUNTIF(Accounts!$B:$D,BJ9),VLOOKUP(BJ9,Accounts!$B:$D,3,FALSE),0)/100)))</f>
        <v/>
      </c>
      <c r="BN9" s="37" t="str">
        <f t="shared" si="8"/>
        <v/>
      </c>
      <c r="BO9" s="7"/>
      <c r="BP9" s="40" t="str">
        <f>IF(Accounts!$B8="","-",Accounts!$B8)</f>
        <v xml:space="preserve"> </v>
      </c>
      <c r="BQ9" s="10">
        <f>IF(COUNTIF(Accounts!$B:$D,BP9),VLOOKUP(BP9,Accounts!$B:$D,2,FALSE),"-")</f>
        <v>0</v>
      </c>
      <c r="BR9" s="37" t="str">
        <f ca="1">IF(scratch!$B$55=TRUE,IF(BT9="","",BT9/(1+(IF(COUNTIF(Accounts!$B:$D,BP9),VLOOKUP(BP9,Accounts!$B:$D,3,FALSE),0)/100))),scratch!$B$52)</f>
        <v>Locked</v>
      </c>
      <c r="BS9" s="37" t="str">
        <f ca="1">IF(scratch!$B$55=TRUE,IF(BT9="","",BT9-BR9),scratch!$B$52)</f>
        <v>Locked</v>
      </c>
      <c r="BT9" s="51" t="str">
        <f ca="1">IF(scratch!$B$55=TRUE,SUMIF(AX$7:AX$1007,BP9,BC$7:BC$1007)+SUMIF(BD$7:BD$1007,BP9,BI$7:BI$1007)+SUMIF(BJ$7:BJ$1007,BP9,BO$7:BO$1007),scratch!$B$52)</f>
        <v>Locked</v>
      </c>
      <c r="BX9" s="10" t="str">
        <f>IF(ISBLANK(BV9),"",IF(COUNTIF(Accounts!$B:$D,BV9),VLOOKUP(BV9,Accounts!$B:$D,2,FALSE),"-"))</f>
        <v/>
      </c>
      <c r="BY9" s="37" t="str">
        <f>IF(CA9="","",CA9/(1+(IF(COUNTIF(Accounts!$B:$D,BV9),VLOOKUP(BV9,Accounts!$B:$D,3,FALSE),0)/100)))</f>
        <v/>
      </c>
      <c r="BZ9" s="37" t="str">
        <f t="shared" si="9"/>
        <v/>
      </c>
      <c r="CA9" s="7"/>
      <c r="CB9" s="48"/>
      <c r="CD9" s="10" t="str">
        <f>IF(ISBLANK(CB9),"",IF(COUNTIF(Accounts!$B:$D,CB9),VLOOKUP(CB9,Accounts!$B:$D,2,FALSE),"-"))</f>
        <v/>
      </c>
      <c r="CE9" s="37" t="str">
        <f>IF(CG9="","",CG9/(1+(IF(COUNTIF(Accounts!$B:$D,CB9),VLOOKUP(CB9,Accounts!$B:$D,3,FALSE),0)/100)))</f>
        <v/>
      </c>
      <c r="CF9" s="37" t="str">
        <f t="shared" si="10"/>
        <v/>
      </c>
      <c r="CG9" s="7"/>
      <c r="CH9" s="48"/>
      <c r="CJ9" s="10" t="str">
        <f>IF(ISBLANK(CH9),"",IF(COUNTIF(Accounts!$B:$D,CH9),VLOOKUP(CH9,Accounts!$B:$D,2,FALSE),"-"))</f>
        <v/>
      </c>
      <c r="CK9" s="37" t="str">
        <f>IF(CM9="","",CM9/(1+(IF(COUNTIF(Accounts!$B:$D,CH9),VLOOKUP(CH9,Accounts!$B:$D,3,FALSE),0)/100)))</f>
        <v/>
      </c>
      <c r="CL9" s="37" t="str">
        <f t="shared" si="11"/>
        <v/>
      </c>
      <c r="CM9" s="7"/>
      <c r="CN9" s="40" t="str">
        <f>IF(Accounts!$B8="","-",Accounts!$B8)</f>
        <v xml:space="preserve"> </v>
      </c>
      <c r="CO9" s="10">
        <f>IF(COUNTIF(Accounts!$B:$D,CN9),VLOOKUP(CN9,Accounts!$B:$D,2,FALSE),"-")</f>
        <v>0</v>
      </c>
      <c r="CP9" s="37" t="str">
        <f ca="1">IF(scratch!$B$55=TRUE,IF(CR9="","",CR9/(1+(IF(COUNTIF(Accounts!$B:$D,CN9),VLOOKUP(CN9,Accounts!$B:$D,3,FALSE),0)/100))),scratch!$B$52)</f>
        <v>Locked</v>
      </c>
      <c r="CQ9" s="37" t="str">
        <f ca="1">IF(scratch!$B$55=TRUE,IF(CR9="","",CR9-CP9),scratch!$B$52)</f>
        <v>Locked</v>
      </c>
      <c r="CR9" s="51" t="str">
        <f ca="1">IF(scratch!$B$55=TRUE,SUMIF(BV$7:BV$1007,CN9,CA$7:CA$1007)+SUMIF(CB$7:CB$1007,CN9,CG$7:CG$1007)+SUMIF(CH$7:CH$1007,CN9,CM$7:CM$1007),scratch!$B$52)</f>
        <v>Locked</v>
      </c>
      <c r="CT9" s="40" t="str">
        <f>IF(Accounts!$B8="","-",Accounts!$B8)</f>
        <v xml:space="preserve"> </v>
      </c>
      <c r="CU9" s="10">
        <f>IF(COUNTIF(Accounts!$B:$D,CT9),VLOOKUP(CT9,Accounts!$B:$D,2,FALSE),"-")</f>
        <v>0</v>
      </c>
      <c r="CV9" s="37" t="str">
        <f ca="1">IF(scratch!$B$55=TRUE,IF(CX9="","",CX9/(1+(IF(COUNTIF(Accounts!$B:$D,CT9),VLOOKUP(CT9,Accounts!$B:$D,3,FALSE),0)/100))),scratch!$B$52)</f>
        <v>Locked</v>
      </c>
      <c r="CW9" s="37" t="str">
        <f ca="1">IF(scratch!$B$55=TRUE,IF(CX9="","",CX9-CV9),scratch!$B$52)</f>
        <v>Locked</v>
      </c>
      <c r="CX9" s="51" t="str">
        <f ca="1">IF(scratch!$B$55=TRUE,SUMIF(T$7:T$1007,CT9,X$7:X1009)+SUMIF(AR$7:AR$1007,CT9,AV$7:AV$1007)+SUMIF(BP$7:BP$1007,CT9,BT$7:BT$1007)+SUMIF(CN$7:CN$1007,CT9,CR$7:CR$1007),scratch!$B$52)</f>
        <v>Locked</v>
      </c>
    </row>
    <row r="10" spans="2:102" x14ac:dyDescent="0.2">
      <c r="D10" s="10" t="str">
        <f>IF(ISBLANK(B10),"",IF(COUNTIF(Accounts!$B:$D,B10),VLOOKUP(B10,Accounts!$B:$D,2,FALSE),"-"))</f>
        <v/>
      </c>
      <c r="E10" s="37" t="str">
        <f>IF(G10="","",G10/(1+(IF(COUNTIF(Accounts!$B:$D,B10),VLOOKUP(B10,Accounts!$B:$D,3,FALSE),0)/100)))</f>
        <v/>
      </c>
      <c r="F10" s="37" t="str">
        <f t="shared" si="0"/>
        <v/>
      </c>
      <c r="G10" s="7"/>
      <c r="H10" s="48"/>
      <c r="J10" s="10" t="str">
        <f>IF(ISBLANK(H10),"",IF(COUNTIF(Accounts!$B:$D,H10),VLOOKUP(H10,Accounts!$B:$D,2,FALSE),"-"))</f>
        <v/>
      </c>
      <c r="K10" s="37" t="str">
        <f>IF(M10="","",M10/(1+(IF(COUNTIF(Accounts!$B:$D,H10),VLOOKUP(H10,Accounts!$B:$D,3,FALSE),0)/100)))</f>
        <v/>
      </c>
      <c r="L10" s="37" t="str">
        <f t="shared" si="1"/>
        <v/>
      </c>
      <c r="M10" s="7"/>
      <c r="N10" s="48"/>
      <c r="P10" s="10" t="str">
        <f>IF(ISBLANK(N10),"",IF(COUNTIF(Accounts!$B:$D,N10),VLOOKUP(N10,Accounts!$B:$D,2,FALSE),"-"))</f>
        <v/>
      </c>
      <c r="Q10" s="37" t="str">
        <f>IF(S10="","",S10/(1+(IF(COUNTIF(Accounts!$B:$D,N10),VLOOKUP(N10,Accounts!$B:$D,3,FALSE),0)/100)))</f>
        <v/>
      </c>
      <c r="R10" s="37" t="str">
        <f t="shared" si="2"/>
        <v/>
      </c>
      <c r="S10" s="7"/>
      <c r="T10" s="40" t="str">
        <f>IF(Accounts!$B9="","-",Accounts!$B9)</f>
        <v xml:space="preserve"> </v>
      </c>
      <c r="U10" s="10">
        <f>IF(COUNTIF(Accounts!$B:$D,T10),VLOOKUP(T10,Accounts!$B:$D,2,FALSE),"-")</f>
        <v>0</v>
      </c>
      <c r="V10" s="37" t="str">
        <f ca="1">IF(scratch!$B$55=TRUE,IF(X10="","",X10/(1+(IF(COUNTIF(Accounts!$B:$D,T10),VLOOKUP(T10,Accounts!$B:$D,3,FALSE),0)/100))),scratch!$B$52)</f>
        <v>Locked</v>
      </c>
      <c r="W10" s="37" t="str">
        <f ca="1">IF(scratch!$B$55=TRUE,IF(X10="","",X10-V10),scratch!$B$52)</f>
        <v>Locked</v>
      </c>
      <c r="X10" s="51" t="str">
        <f ca="1">IF(scratch!$B$55=TRUE,SUMIF(B$7:B$1007,T10,G$7:G$1007)+SUMIF(H$7:H$1007,T10,M$7:M$1007)+SUMIF(N$7:N$1007,T10,S$7:S$1007),scratch!$B$52)</f>
        <v>Locked</v>
      </c>
      <c r="AB10" s="10" t="str">
        <f>IF(ISBLANK(Z10),"",IF(COUNTIF(Accounts!$B:$D,Z10),VLOOKUP(Z10,Accounts!$B:$D,2,FALSE),"-"))</f>
        <v/>
      </c>
      <c r="AC10" s="37" t="str">
        <f>IF(AE10="","",AE10/(1+(IF(COUNTIF(Accounts!$B:$D,Z10),VLOOKUP(Z10,Accounts!$B:$D,3,FALSE),0)/100)))</f>
        <v/>
      </c>
      <c r="AD10" s="37" t="str">
        <f t="shared" si="3"/>
        <v/>
      </c>
      <c r="AE10" s="7"/>
      <c r="AF10" s="48"/>
      <c r="AH10" s="10" t="str">
        <f>IF(ISBLANK(AF10),"",IF(COUNTIF(Accounts!$B:$D,AF10),VLOOKUP(AF10,Accounts!$B:$D,2,FALSE),"-"))</f>
        <v/>
      </c>
      <c r="AI10" s="37" t="str">
        <f>IF(AK10="","",AK10/(1+(IF(COUNTIF(Accounts!$B:$D,AF10),VLOOKUP(AF10,Accounts!$B:$D,3,FALSE),0)/100)))</f>
        <v/>
      </c>
      <c r="AJ10" s="37" t="str">
        <f t="shared" si="4"/>
        <v/>
      </c>
      <c r="AK10" s="7"/>
      <c r="AL10" s="48"/>
      <c r="AN10" s="10" t="str">
        <f>IF(ISBLANK(AL10),"",IF(COUNTIF(Accounts!$B:$D,AL10),VLOOKUP(AL10,Accounts!$B:$D,2,FALSE),"-"))</f>
        <v/>
      </c>
      <c r="AO10" s="37" t="str">
        <f>IF(AQ10="","",AQ10/(1+(IF(COUNTIF(Accounts!$B:$D,AL10),VLOOKUP(AL10,Accounts!$B:$D,3,FALSE),0)/100)))</f>
        <v/>
      </c>
      <c r="AP10" s="37" t="str">
        <f t="shared" si="5"/>
        <v/>
      </c>
      <c r="AQ10" s="7"/>
      <c r="AR10" s="40" t="str">
        <f>IF(Accounts!$B9="","-",Accounts!$B9)</f>
        <v xml:space="preserve"> </v>
      </c>
      <c r="AS10" s="10">
        <f>IF(COUNTIF(Accounts!$B:$D,AR10),VLOOKUP(AR10,Accounts!$B:$D,2,FALSE),"-")</f>
        <v>0</v>
      </c>
      <c r="AT10" s="37" t="str">
        <f ca="1">IF(scratch!$B$55=TRUE,IF(AV10="","",AV10/(1+(IF(COUNTIF(Accounts!$B:$D,AR10),VLOOKUP(AR10,Accounts!$B:$D,3,FALSE),0)/100))),scratch!$B$52)</f>
        <v>Locked</v>
      </c>
      <c r="AU10" s="37" t="str">
        <f ca="1">IF(scratch!$B$55=TRUE,IF(AV10="","",AV10-AT10),scratch!$B$52)</f>
        <v>Locked</v>
      </c>
      <c r="AV10" s="51" t="str">
        <f ca="1">IF(scratch!$B$55=TRUE,SUMIF(Z$7:Z$1007,AR10,AE$7:AE$1007)+SUMIF(AF$7:AF$1007,AR10,AK$7:AK$1007)+SUMIF(AL$7:AL$1007,AR10,AQ$7:AQ$1007),scratch!$B$52)</f>
        <v>Locked</v>
      </c>
      <c r="AZ10" s="10" t="str">
        <f>IF(ISBLANK(AX10),"",IF(COUNTIF(Accounts!$B:$D,AX10),VLOOKUP(AX10,Accounts!$B:$D,2,FALSE),"-"))</f>
        <v/>
      </c>
      <c r="BA10" s="37" t="str">
        <f>IF(BC10="","",BC10/(1+(IF(COUNTIF(Accounts!$B:$D,AX10),VLOOKUP(AX10,Accounts!$B:$D,3,FALSE),0)/100)))</f>
        <v/>
      </c>
      <c r="BB10" s="37" t="str">
        <f t="shared" si="6"/>
        <v/>
      </c>
      <c r="BC10" s="7"/>
      <c r="BD10" s="48"/>
      <c r="BF10" s="10" t="str">
        <f>IF(ISBLANK(BD10),"",IF(COUNTIF(Accounts!$B:$D,BD10),VLOOKUP(BD10,Accounts!$B:$D,2,FALSE),"-"))</f>
        <v/>
      </c>
      <c r="BG10" s="37" t="str">
        <f>IF(BI10="","",BI10/(1+(IF(COUNTIF(Accounts!$B:$D,BD10),VLOOKUP(BD10,Accounts!$B:$D,3,FALSE),0)/100)))</f>
        <v/>
      </c>
      <c r="BH10" s="37" t="str">
        <f t="shared" si="7"/>
        <v/>
      </c>
      <c r="BI10" s="7"/>
      <c r="BJ10" s="48"/>
      <c r="BL10" s="10" t="str">
        <f>IF(ISBLANK(BJ10),"",IF(COUNTIF(Accounts!$B:$D,BJ10),VLOOKUP(BJ10,Accounts!$B:$D,2,FALSE),"-"))</f>
        <v/>
      </c>
      <c r="BM10" s="37" t="str">
        <f>IF(BO10="","",BO10/(1+(IF(COUNTIF(Accounts!$B:$D,BJ10),VLOOKUP(BJ10,Accounts!$B:$D,3,FALSE),0)/100)))</f>
        <v/>
      </c>
      <c r="BN10" s="37" t="str">
        <f t="shared" si="8"/>
        <v/>
      </c>
      <c r="BO10" s="7"/>
      <c r="BP10" s="40" t="str">
        <f>IF(Accounts!$B9="","-",Accounts!$B9)</f>
        <v xml:space="preserve"> </v>
      </c>
      <c r="BQ10" s="10">
        <f>IF(COUNTIF(Accounts!$B:$D,BP10),VLOOKUP(BP10,Accounts!$B:$D,2,FALSE),"-")</f>
        <v>0</v>
      </c>
      <c r="BR10" s="37" t="str">
        <f ca="1">IF(scratch!$B$55=TRUE,IF(BT10="","",BT10/(1+(IF(COUNTIF(Accounts!$B:$D,BP10),VLOOKUP(BP10,Accounts!$B:$D,3,FALSE),0)/100))),scratch!$B$52)</f>
        <v>Locked</v>
      </c>
      <c r="BS10" s="37" t="str">
        <f ca="1">IF(scratch!$B$55=TRUE,IF(BT10="","",BT10-BR10),scratch!$B$52)</f>
        <v>Locked</v>
      </c>
      <c r="BT10" s="51" t="str">
        <f ca="1">IF(scratch!$B$55=TRUE,SUMIF(AX$7:AX$1007,BP10,BC$7:BC$1007)+SUMIF(BD$7:BD$1007,BP10,BI$7:BI$1007)+SUMIF(BJ$7:BJ$1007,BP10,BO$7:BO$1007),scratch!$B$52)</f>
        <v>Locked</v>
      </c>
      <c r="BX10" s="10" t="str">
        <f>IF(ISBLANK(BV10),"",IF(COUNTIF(Accounts!$B:$D,BV10),VLOOKUP(BV10,Accounts!$B:$D,2,FALSE),"-"))</f>
        <v/>
      </c>
      <c r="BY10" s="37" t="str">
        <f>IF(CA10="","",CA10/(1+(IF(COUNTIF(Accounts!$B:$D,BV10),VLOOKUP(BV10,Accounts!$B:$D,3,FALSE),0)/100)))</f>
        <v/>
      </c>
      <c r="BZ10" s="37" t="str">
        <f t="shared" si="9"/>
        <v/>
      </c>
      <c r="CA10" s="7"/>
      <c r="CB10" s="48"/>
      <c r="CD10" s="10" t="str">
        <f>IF(ISBLANK(CB10),"",IF(COUNTIF(Accounts!$B:$D,CB10),VLOOKUP(CB10,Accounts!$B:$D,2,FALSE),"-"))</f>
        <v/>
      </c>
      <c r="CE10" s="37" t="str">
        <f>IF(CG10="","",CG10/(1+(IF(COUNTIF(Accounts!$B:$D,CB10),VLOOKUP(CB10,Accounts!$B:$D,3,FALSE),0)/100)))</f>
        <v/>
      </c>
      <c r="CF10" s="37" t="str">
        <f t="shared" si="10"/>
        <v/>
      </c>
      <c r="CG10" s="7"/>
      <c r="CH10" s="48"/>
      <c r="CJ10" s="10" t="str">
        <f>IF(ISBLANK(CH10),"",IF(COUNTIF(Accounts!$B:$D,CH10),VLOOKUP(CH10,Accounts!$B:$D,2,FALSE),"-"))</f>
        <v/>
      </c>
      <c r="CK10" s="37" t="str">
        <f>IF(CM10="","",CM10/(1+(IF(COUNTIF(Accounts!$B:$D,CH10),VLOOKUP(CH10,Accounts!$B:$D,3,FALSE),0)/100)))</f>
        <v/>
      </c>
      <c r="CL10" s="37" t="str">
        <f t="shared" si="11"/>
        <v/>
      </c>
      <c r="CM10" s="7"/>
      <c r="CN10" s="40" t="str">
        <f>IF(Accounts!$B9="","-",Accounts!$B9)</f>
        <v xml:space="preserve"> </v>
      </c>
      <c r="CO10" s="10">
        <f>IF(COUNTIF(Accounts!$B:$D,CN10),VLOOKUP(CN10,Accounts!$B:$D,2,FALSE),"-")</f>
        <v>0</v>
      </c>
      <c r="CP10" s="37" t="str">
        <f ca="1">IF(scratch!$B$55=TRUE,IF(CR10="","",CR10/(1+(IF(COUNTIF(Accounts!$B:$D,CN10),VLOOKUP(CN10,Accounts!$B:$D,3,FALSE),0)/100))),scratch!$B$52)</f>
        <v>Locked</v>
      </c>
      <c r="CQ10" s="37" t="str">
        <f ca="1">IF(scratch!$B$55=TRUE,IF(CR10="","",CR10-CP10),scratch!$B$52)</f>
        <v>Locked</v>
      </c>
      <c r="CR10" s="51" t="str">
        <f ca="1">IF(scratch!$B$55=TRUE,SUMIF(BV$7:BV$1007,CN10,CA$7:CA$1007)+SUMIF(CB$7:CB$1007,CN10,CG$7:CG$1007)+SUMIF(CH$7:CH$1007,CN10,CM$7:CM$1007),scratch!$B$52)</f>
        <v>Locked</v>
      </c>
      <c r="CT10" s="40" t="str">
        <f>IF(Accounts!$B9="","-",Accounts!$B9)</f>
        <v xml:space="preserve"> </v>
      </c>
      <c r="CU10" s="10">
        <f>IF(COUNTIF(Accounts!$B:$D,CT10),VLOOKUP(CT10,Accounts!$B:$D,2,FALSE),"-")</f>
        <v>0</v>
      </c>
      <c r="CV10" s="37" t="str">
        <f ca="1">IF(scratch!$B$55=TRUE,IF(CX10="","",CX10/(1+(IF(COUNTIF(Accounts!$B:$D,CT10),VLOOKUP(CT10,Accounts!$B:$D,3,FALSE),0)/100))),scratch!$B$52)</f>
        <v>Locked</v>
      </c>
      <c r="CW10" s="37" t="str">
        <f ca="1">IF(scratch!$B$55=TRUE,IF(CX10="","",CX10-CV10),scratch!$B$52)</f>
        <v>Locked</v>
      </c>
      <c r="CX10" s="51" t="str">
        <f ca="1">IF(scratch!$B$55=TRUE,SUMIF(T$7:T$1007,CT10,X$7:X1010)+SUMIF(AR$7:AR$1007,CT10,AV$7:AV$1007)+SUMIF(BP$7:BP$1007,CT10,BT$7:BT$1007)+SUMIF(CN$7:CN$1007,CT10,CR$7:CR$1007),scratch!$B$52)</f>
        <v>Locked</v>
      </c>
    </row>
    <row r="11" spans="2:102" x14ac:dyDescent="0.2">
      <c r="D11" s="10" t="str">
        <f>IF(ISBLANK(B11),"",IF(COUNTIF(Accounts!$B:$D,B11),VLOOKUP(B11,Accounts!$B:$D,2,FALSE),"-"))</f>
        <v/>
      </c>
      <c r="E11" s="37" t="str">
        <f>IF(G11="","",G11/(1+(IF(COUNTIF(Accounts!$B:$D,B11),VLOOKUP(B11,Accounts!$B:$D,3,FALSE),0)/100)))</f>
        <v/>
      </c>
      <c r="F11" s="37" t="str">
        <f t="shared" si="0"/>
        <v/>
      </c>
      <c r="G11" s="7"/>
      <c r="H11" s="48"/>
      <c r="J11" s="10" t="str">
        <f>IF(ISBLANK(H11),"",IF(COUNTIF(Accounts!$B:$D,H11),VLOOKUP(H11,Accounts!$B:$D,2,FALSE),"-"))</f>
        <v/>
      </c>
      <c r="K11" s="37" t="str">
        <f>IF(M11="","",M11/(1+(IF(COUNTIF(Accounts!$B:$D,H11),VLOOKUP(H11,Accounts!$B:$D,3,FALSE),0)/100)))</f>
        <v/>
      </c>
      <c r="L11" s="37" t="str">
        <f t="shared" si="1"/>
        <v/>
      </c>
      <c r="M11" s="7"/>
      <c r="N11" s="48"/>
      <c r="P11" s="10" t="str">
        <f>IF(ISBLANK(N11),"",IF(COUNTIF(Accounts!$B:$D,N11),VLOOKUP(N11,Accounts!$B:$D,2,FALSE),"-"))</f>
        <v/>
      </c>
      <c r="Q11" s="37" t="str">
        <f>IF(S11="","",S11/(1+(IF(COUNTIF(Accounts!$B:$D,N11),VLOOKUP(N11,Accounts!$B:$D,3,FALSE),0)/100)))</f>
        <v/>
      </c>
      <c r="R11" s="37" t="str">
        <f t="shared" si="2"/>
        <v/>
      </c>
      <c r="S11" s="7"/>
      <c r="T11" s="40" t="str">
        <f>IF(Accounts!$B10="","-",Accounts!$B10)</f>
        <v xml:space="preserve"> </v>
      </c>
      <c r="U11" s="10">
        <f>IF(COUNTIF(Accounts!$B:$D,T11),VLOOKUP(T11,Accounts!$B:$D,2,FALSE),"-")</f>
        <v>0</v>
      </c>
      <c r="V11" s="37" t="str">
        <f ca="1">IF(scratch!$B$55=TRUE,IF(X11="","",X11/(1+(IF(COUNTIF(Accounts!$B:$D,T11),VLOOKUP(T11,Accounts!$B:$D,3,FALSE),0)/100))),scratch!$B$52)</f>
        <v>Locked</v>
      </c>
      <c r="W11" s="37" t="str">
        <f ca="1">IF(scratch!$B$55=TRUE,IF(X11="","",X11-V11),scratch!$B$52)</f>
        <v>Locked</v>
      </c>
      <c r="X11" s="51" t="str">
        <f ca="1">IF(scratch!$B$55=TRUE,SUMIF(B$7:B$1007,T11,G$7:G$1007)+SUMIF(H$7:H$1007,T11,M$7:M$1007)+SUMIF(N$7:N$1007,T11,S$7:S$1007),scratch!$B$52)</f>
        <v>Locked</v>
      </c>
      <c r="AB11" s="10" t="str">
        <f>IF(ISBLANK(Z11),"",IF(COUNTIF(Accounts!$B:$D,Z11),VLOOKUP(Z11,Accounts!$B:$D,2,FALSE),"-"))</f>
        <v/>
      </c>
      <c r="AC11" s="37" t="str">
        <f>IF(AE11="","",AE11/(1+(IF(COUNTIF(Accounts!$B:$D,Z11),VLOOKUP(Z11,Accounts!$B:$D,3,FALSE),0)/100)))</f>
        <v/>
      </c>
      <c r="AD11" s="37" t="str">
        <f t="shared" si="3"/>
        <v/>
      </c>
      <c r="AE11" s="7"/>
      <c r="AF11" s="48"/>
      <c r="AH11" s="10" t="str">
        <f>IF(ISBLANK(AF11),"",IF(COUNTIF(Accounts!$B:$D,AF11),VLOOKUP(AF11,Accounts!$B:$D,2,FALSE),"-"))</f>
        <v/>
      </c>
      <c r="AI11" s="37" t="str">
        <f>IF(AK11="","",AK11/(1+(IF(COUNTIF(Accounts!$B:$D,AF11),VLOOKUP(AF11,Accounts!$B:$D,3,FALSE),0)/100)))</f>
        <v/>
      </c>
      <c r="AJ11" s="37" t="str">
        <f t="shared" si="4"/>
        <v/>
      </c>
      <c r="AK11" s="7"/>
      <c r="AL11" s="48"/>
      <c r="AN11" s="10" t="str">
        <f>IF(ISBLANK(AL11),"",IF(COUNTIF(Accounts!$B:$D,AL11),VLOOKUP(AL11,Accounts!$B:$D,2,FALSE),"-"))</f>
        <v/>
      </c>
      <c r="AO11" s="37" t="str">
        <f>IF(AQ11="","",AQ11/(1+(IF(COUNTIF(Accounts!$B:$D,AL11),VLOOKUP(AL11,Accounts!$B:$D,3,FALSE),0)/100)))</f>
        <v/>
      </c>
      <c r="AP11" s="37" t="str">
        <f t="shared" si="5"/>
        <v/>
      </c>
      <c r="AQ11" s="7"/>
      <c r="AR11" s="40" t="str">
        <f>IF(Accounts!$B10="","-",Accounts!$B10)</f>
        <v xml:space="preserve"> </v>
      </c>
      <c r="AS11" s="10">
        <f>IF(COUNTIF(Accounts!$B:$D,AR11),VLOOKUP(AR11,Accounts!$B:$D,2,FALSE),"-")</f>
        <v>0</v>
      </c>
      <c r="AT11" s="37" t="str">
        <f ca="1">IF(scratch!$B$55=TRUE,IF(AV11="","",AV11/(1+(IF(COUNTIF(Accounts!$B:$D,AR11),VLOOKUP(AR11,Accounts!$B:$D,3,FALSE),0)/100))),scratch!$B$52)</f>
        <v>Locked</v>
      </c>
      <c r="AU11" s="37" t="str">
        <f ca="1">IF(scratch!$B$55=TRUE,IF(AV11="","",AV11-AT11),scratch!$B$52)</f>
        <v>Locked</v>
      </c>
      <c r="AV11" s="51" t="str">
        <f ca="1">IF(scratch!$B$55=TRUE,SUMIF(Z$7:Z$1007,AR11,AE$7:AE$1007)+SUMIF(AF$7:AF$1007,AR11,AK$7:AK$1007)+SUMIF(AL$7:AL$1007,AR11,AQ$7:AQ$1007),scratch!$B$52)</f>
        <v>Locked</v>
      </c>
      <c r="AZ11" s="10" t="str">
        <f>IF(ISBLANK(AX11),"",IF(COUNTIF(Accounts!$B:$D,AX11),VLOOKUP(AX11,Accounts!$B:$D,2,FALSE),"-"))</f>
        <v/>
      </c>
      <c r="BA11" s="37" t="str">
        <f>IF(BC11="","",BC11/(1+(IF(COUNTIF(Accounts!$B:$D,AX11),VLOOKUP(AX11,Accounts!$B:$D,3,FALSE),0)/100)))</f>
        <v/>
      </c>
      <c r="BB11" s="37" t="str">
        <f t="shared" si="6"/>
        <v/>
      </c>
      <c r="BC11" s="7"/>
      <c r="BD11" s="48"/>
      <c r="BF11" s="10" t="str">
        <f>IF(ISBLANK(BD11),"",IF(COUNTIF(Accounts!$B:$D,BD11),VLOOKUP(BD11,Accounts!$B:$D,2,FALSE),"-"))</f>
        <v/>
      </c>
      <c r="BG11" s="37" t="str">
        <f>IF(BI11="","",BI11/(1+(IF(COUNTIF(Accounts!$B:$D,BD11),VLOOKUP(BD11,Accounts!$B:$D,3,FALSE),0)/100)))</f>
        <v/>
      </c>
      <c r="BH11" s="37" t="str">
        <f t="shared" si="7"/>
        <v/>
      </c>
      <c r="BI11" s="7"/>
      <c r="BJ11" s="48"/>
      <c r="BL11" s="10" t="str">
        <f>IF(ISBLANK(BJ11),"",IF(COUNTIF(Accounts!$B:$D,BJ11),VLOOKUP(BJ11,Accounts!$B:$D,2,FALSE),"-"))</f>
        <v/>
      </c>
      <c r="BM11" s="37" t="str">
        <f>IF(BO11="","",BO11/(1+(IF(COUNTIF(Accounts!$B:$D,BJ11),VLOOKUP(BJ11,Accounts!$B:$D,3,FALSE),0)/100)))</f>
        <v/>
      </c>
      <c r="BN11" s="37" t="str">
        <f t="shared" si="8"/>
        <v/>
      </c>
      <c r="BO11" s="7"/>
      <c r="BP11" s="40" t="str">
        <f>IF(Accounts!$B10="","-",Accounts!$B10)</f>
        <v xml:space="preserve"> </v>
      </c>
      <c r="BQ11" s="10">
        <f>IF(COUNTIF(Accounts!$B:$D,BP11),VLOOKUP(BP11,Accounts!$B:$D,2,FALSE),"-")</f>
        <v>0</v>
      </c>
      <c r="BR11" s="37" t="str">
        <f ca="1">IF(scratch!$B$55=TRUE,IF(BT11="","",BT11/(1+(IF(COUNTIF(Accounts!$B:$D,BP11),VLOOKUP(BP11,Accounts!$B:$D,3,FALSE),0)/100))),scratch!$B$52)</f>
        <v>Locked</v>
      </c>
      <c r="BS11" s="37" t="str">
        <f ca="1">IF(scratch!$B$55=TRUE,IF(BT11="","",BT11-BR11),scratch!$B$52)</f>
        <v>Locked</v>
      </c>
      <c r="BT11" s="51" t="str">
        <f ca="1">IF(scratch!$B$55=TRUE,SUMIF(AX$7:AX$1007,BP11,BC$7:BC$1007)+SUMIF(BD$7:BD$1007,BP11,BI$7:BI$1007)+SUMIF(BJ$7:BJ$1007,BP11,BO$7:BO$1007),scratch!$B$52)</f>
        <v>Locked</v>
      </c>
      <c r="BX11" s="10" t="str">
        <f>IF(ISBLANK(BV11),"",IF(COUNTIF(Accounts!$B:$D,BV11),VLOOKUP(BV11,Accounts!$B:$D,2,FALSE),"-"))</f>
        <v/>
      </c>
      <c r="BY11" s="37" t="str">
        <f>IF(CA11="","",CA11/(1+(IF(COUNTIF(Accounts!$B:$D,BV11),VLOOKUP(BV11,Accounts!$B:$D,3,FALSE),0)/100)))</f>
        <v/>
      </c>
      <c r="BZ11" s="37" t="str">
        <f t="shared" si="9"/>
        <v/>
      </c>
      <c r="CA11" s="7"/>
      <c r="CB11" s="48"/>
      <c r="CD11" s="10" t="str">
        <f>IF(ISBLANK(CB11),"",IF(COUNTIF(Accounts!$B:$D,CB11),VLOOKUP(CB11,Accounts!$B:$D,2,FALSE),"-"))</f>
        <v/>
      </c>
      <c r="CE11" s="37" t="str">
        <f>IF(CG11="","",CG11/(1+(IF(COUNTIF(Accounts!$B:$D,CB11),VLOOKUP(CB11,Accounts!$B:$D,3,FALSE),0)/100)))</f>
        <v/>
      </c>
      <c r="CF11" s="37" t="str">
        <f t="shared" si="10"/>
        <v/>
      </c>
      <c r="CG11" s="7"/>
      <c r="CH11" s="48"/>
      <c r="CJ11" s="10" t="str">
        <f>IF(ISBLANK(CH11),"",IF(COUNTIF(Accounts!$B:$D,CH11),VLOOKUP(CH11,Accounts!$B:$D,2,FALSE),"-"))</f>
        <v/>
      </c>
      <c r="CK11" s="37" t="str">
        <f>IF(CM11="","",CM11/(1+(IF(COUNTIF(Accounts!$B:$D,CH11),VLOOKUP(CH11,Accounts!$B:$D,3,FALSE),0)/100)))</f>
        <v/>
      </c>
      <c r="CL11" s="37" t="str">
        <f t="shared" si="11"/>
        <v/>
      </c>
      <c r="CM11" s="7"/>
      <c r="CN11" s="40" t="str">
        <f>IF(Accounts!$B10="","-",Accounts!$B10)</f>
        <v xml:space="preserve"> </v>
      </c>
      <c r="CO11" s="10">
        <f>IF(COUNTIF(Accounts!$B:$D,CN11),VLOOKUP(CN11,Accounts!$B:$D,2,FALSE),"-")</f>
        <v>0</v>
      </c>
      <c r="CP11" s="37" t="str">
        <f ca="1">IF(scratch!$B$55=TRUE,IF(CR11="","",CR11/(1+(IF(COUNTIF(Accounts!$B:$D,CN11),VLOOKUP(CN11,Accounts!$B:$D,3,FALSE),0)/100))),scratch!$B$52)</f>
        <v>Locked</v>
      </c>
      <c r="CQ11" s="37" t="str">
        <f ca="1">IF(scratch!$B$55=TRUE,IF(CR11="","",CR11-CP11),scratch!$B$52)</f>
        <v>Locked</v>
      </c>
      <c r="CR11" s="51" t="str">
        <f ca="1">IF(scratch!$B$55=TRUE,SUMIF(BV$7:BV$1007,CN11,CA$7:CA$1007)+SUMIF(CB$7:CB$1007,CN11,CG$7:CG$1007)+SUMIF(CH$7:CH$1007,CN11,CM$7:CM$1007),scratch!$B$52)</f>
        <v>Locked</v>
      </c>
      <c r="CT11" s="40" t="str">
        <f>IF(Accounts!$B10="","-",Accounts!$B10)</f>
        <v xml:space="preserve"> </v>
      </c>
      <c r="CU11" s="10">
        <f>IF(COUNTIF(Accounts!$B:$D,CT11),VLOOKUP(CT11,Accounts!$B:$D,2,FALSE),"-")</f>
        <v>0</v>
      </c>
      <c r="CV11" s="37" t="str">
        <f ca="1">IF(scratch!$B$55=TRUE,IF(CX11="","",CX11/(1+(IF(COUNTIF(Accounts!$B:$D,CT11),VLOOKUP(CT11,Accounts!$B:$D,3,FALSE),0)/100))),scratch!$B$52)</f>
        <v>Locked</v>
      </c>
      <c r="CW11" s="37" t="str">
        <f ca="1">IF(scratch!$B$55=TRUE,IF(CX11="","",CX11-CV11),scratch!$B$52)</f>
        <v>Locked</v>
      </c>
      <c r="CX11" s="51" t="str">
        <f ca="1">IF(scratch!$B$55=TRUE,SUMIF(T$7:T$1007,CT11,X$7:X1011)+SUMIF(AR$7:AR$1007,CT11,AV$7:AV$1007)+SUMIF(BP$7:BP$1007,CT11,BT$7:BT$1007)+SUMIF(CN$7:CN$1007,CT11,CR$7:CR$1007),scratch!$B$52)</f>
        <v>Locked</v>
      </c>
    </row>
    <row r="12" spans="2:102" x14ac:dyDescent="0.2">
      <c r="D12" s="10" t="str">
        <f>IF(ISBLANK(B12),"",IF(COUNTIF(Accounts!$B:$D,B12),VLOOKUP(B12,Accounts!$B:$D,2,FALSE),"-"))</f>
        <v/>
      </c>
      <c r="E12" s="37" t="str">
        <f>IF(G12="","",G12/(1+(IF(COUNTIF(Accounts!$B:$D,B12),VLOOKUP(B12,Accounts!$B:$D,3,FALSE),0)/100)))</f>
        <v/>
      </c>
      <c r="F12" s="37" t="str">
        <f t="shared" si="0"/>
        <v/>
      </c>
      <c r="G12" s="7"/>
      <c r="H12" s="48"/>
      <c r="J12" s="10" t="str">
        <f>IF(ISBLANK(H12),"",IF(COUNTIF(Accounts!$B:$D,H12),VLOOKUP(H12,Accounts!$B:$D,2,FALSE),"-"))</f>
        <v/>
      </c>
      <c r="K12" s="37" t="str">
        <f>IF(M12="","",M12/(1+(IF(COUNTIF(Accounts!$B:$D,H12),VLOOKUP(H12,Accounts!$B:$D,3,FALSE),0)/100)))</f>
        <v/>
      </c>
      <c r="L12" s="37" t="str">
        <f t="shared" si="1"/>
        <v/>
      </c>
      <c r="M12" s="7"/>
      <c r="N12" s="48"/>
      <c r="P12" s="10" t="str">
        <f>IF(ISBLANK(N12),"",IF(COUNTIF(Accounts!$B:$D,N12),VLOOKUP(N12,Accounts!$B:$D,2,FALSE),"-"))</f>
        <v/>
      </c>
      <c r="Q12" s="37" t="str">
        <f>IF(S12="","",S12/(1+(IF(COUNTIF(Accounts!$B:$D,N12),VLOOKUP(N12,Accounts!$B:$D,3,FALSE),0)/100)))</f>
        <v/>
      </c>
      <c r="R12" s="37" t="str">
        <f t="shared" si="2"/>
        <v/>
      </c>
      <c r="S12" s="7"/>
      <c r="T12" s="40" t="str">
        <f>IF(Accounts!$B11="","-",Accounts!$B11)</f>
        <v xml:space="preserve"> </v>
      </c>
      <c r="U12" s="10">
        <f>IF(COUNTIF(Accounts!$B:$D,T12),VLOOKUP(T12,Accounts!$B:$D,2,FALSE),"-")</f>
        <v>0</v>
      </c>
      <c r="V12" s="37" t="str">
        <f ca="1">IF(scratch!$B$55=TRUE,IF(X12="","",X12/(1+(IF(COUNTIF(Accounts!$B:$D,T12),VLOOKUP(T12,Accounts!$B:$D,3,FALSE),0)/100))),scratch!$B$52)</f>
        <v>Locked</v>
      </c>
      <c r="W12" s="37" t="str">
        <f ca="1">IF(scratch!$B$55=TRUE,IF(X12="","",X12-V12),scratch!$B$52)</f>
        <v>Locked</v>
      </c>
      <c r="X12" s="51" t="str">
        <f ca="1">IF(scratch!$B$55=TRUE,SUMIF(B$7:B$1007,T12,G$7:G$1007)+SUMIF(H$7:H$1007,T12,M$7:M$1007)+SUMIF(N$7:N$1007,T12,S$7:S$1007),scratch!$B$52)</f>
        <v>Locked</v>
      </c>
      <c r="AB12" s="10" t="str">
        <f>IF(ISBLANK(Z12),"",IF(COUNTIF(Accounts!$B:$D,Z12),VLOOKUP(Z12,Accounts!$B:$D,2,FALSE),"-"))</f>
        <v/>
      </c>
      <c r="AC12" s="37" t="str">
        <f>IF(AE12="","",AE12/(1+(IF(COUNTIF(Accounts!$B:$D,Z12),VLOOKUP(Z12,Accounts!$B:$D,3,FALSE),0)/100)))</f>
        <v/>
      </c>
      <c r="AD12" s="37" t="str">
        <f t="shared" si="3"/>
        <v/>
      </c>
      <c r="AE12" s="7"/>
      <c r="AF12" s="48"/>
      <c r="AH12" s="10" t="str">
        <f>IF(ISBLANK(AF12),"",IF(COUNTIF(Accounts!$B:$D,AF12),VLOOKUP(AF12,Accounts!$B:$D,2,FALSE),"-"))</f>
        <v/>
      </c>
      <c r="AI12" s="37" t="str">
        <f>IF(AK12="","",AK12/(1+(IF(COUNTIF(Accounts!$B:$D,AF12),VLOOKUP(AF12,Accounts!$B:$D,3,FALSE),0)/100)))</f>
        <v/>
      </c>
      <c r="AJ12" s="37" t="str">
        <f t="shared" si="4"/>
        <v/>
      </c>
      <c r="AK12" s="7"/>
      <c r="AL12" s="48"/>
      <c r="AN12" s="10" t="str">
        <f>IF(ISBLANK(AL12),"",IF(COUNTIF(Accounts!$B:$D,AL12),VLOOKUP(AL12,Accounts!$B:$D,2,FALSE),"-"))</f>
        <v/>
      </c>
      <c r="AO12" s="37" t="str">
        <f>IF(AQ12="","",AQ12/(1+(IF(COUNTIF(Accounts!$B:$D,AL12),VLOOKUP(AL12,Accounts!$B:$D,3,FALSE),0)/100)))</f>
        <v/>
      </c>
      <c r="AP12" s="37" t="str">
        <f t="shared" si="5"/>
        <v/>
      </c>
      <c r="AQ12" s="7"/>
      <c r="AR12" s="40" t="str">
        <f>IF(Accounts!$B11="","-",Accounts!$B11)</f>
        <v xml:space="preserve"> </v>
      </c>
      <c r="AS12" s="10">
        <f>IF(COUNTIF(Accounts!$B:$D,AR12),VLOOKUP(AR12,Accounts!$B:$D,2,FALSE),"-")</f>
        <v>0</v>
      </c>
      <c r="AT12" s="37" t="str">
        <f ca="1">IF(scratch!$B$55=TRUE,IF(AV12="","",AV12/(1+(IF(COUNTIF(Accounts!$B:$D,AR12),VLOOKUP(AR12,Accounts!$B:$D,3,FALSE),0)/100))),scratch!$B$52)</f>
        <v>Locked</v>
      </c>
      <c r="AU12" s="37" t="str">
        <f ca="1">IF(scratch!$B$55=TRUE,IF(AV12="","",AV12-AT12),scratch!$B$52)</f>
        <v>Locked</v>
      </c>
      <c r="AV12" s="51" t="str">
        <f ca="1">IF(scratch!$B$55=TRUE,SUMIF(Z$7:Z$1007,AR12,AE$7:AE$1007)+SUMIF(AF$7:AF$1007,AR12,AK$7:AK$1007)+SUMIF(AL$7:AL$1007,AR12,AQ$7:AQ$1007),scratch!$B$52)</f>
        <v>Locked</v>
      </c>
      <c r="AZ12" s="10" t="str">
        <f>IF(ISBLANK(AX12),"",IF(COUNTIF(Accounts!$B:$D,AX12),VLOOKUP(AX12,Accounts!$B:$D,2,FALSE),"-"))</f>
        <v/>
      </c>
      <c r="BA12" s="37" t="str">
        <f>IF(BC12="","",BC12/(1+(IF(COUNTIF(Accounts!$B:$D,AX12),VLOOKUP(AX12,Accounts!$B:$D,3,FALSE),0)/100)))</f>
        <v/>
      </c>
      <c r="BB12" s="37" t="str">
        <f t="shared" si="6"/>
        <v/>
      </c>
      <c r="BC12" s="7"/>
      <c r="BD12" s="48"/>
      <c r="BF12" s="10" t="str">
        <f>IF(ISBLANK(BD12),"",IF(COUNTIF(Accounts!$B:$D,BD12),VLOOKUP(BD12,Accounts!$B:$D,2,FALSE),"-"))</f>
        <v/>
      </c>
      <c r="BG12" s="37" t="str">
        <f>IF(BI12="","",BI12/(1+(IF(COUNTIF(Accounts!$B:$D,BD12),VLOOKUP(BD12,Accounts!$B:$D,3,FALSE),0)/100)))</f>
        <v/>
      </c>
      <c r="BH12" s="37" t="str">
        <f t="shared" si="7"/>
        <v/>
      </c>
      <c r="BI12" s="7"/>
      <c r="BJ12" s="48"/>
      <c r="BL12" s="10" t="str">
        <f>IF(ISBLANK(BJ12),"",IF(COUNTIF(Accounts!$B:$D,BJ12),VLOOKUP(BJ12,Accounts!$B:$D,2,FALSE),"-"))</f>
        <v/>
      </c>
      <c r="BM12" s="37" t="str">
        <f>IF(BO12="","",BO12/(1+(IF(COUNTIF(Accounts!$B:$D,BJ12),VLOOKUP(BJ12,Accounts!$B:$D,3,FALSE),0)/100)))</f>
        <v/>
      </c>
      <c r="BN12" s="37" t="str">
        <f t="shared" si="8"/>
        <v/>
      </c>
      <c r="BO12" s="7"/>
      <c r="BP12" s="40" t="str">
        <f>IF(Accounts!$B11="","-",Accounts!$B11)</f>
        <v xml:space="preserve"> </v>
      </c>
      <c r="BQ12" s="10">
        <f>IF(COUNTIF(Accounts!$B:$D,BP12),VLOOKUP(BP12,Accounts!$B:$D,2,FALSE),"-")</f>
        <v>0</v>
      </c>
      <c r="BR12" s="37" t="str">
        <f ca="1">IF(scratch!$B$55=TRUE,IF(BT12="","",BT12/(1+(IF(COUNTIF(Accounts!$B:$D,BP12),VLOOKUP(BP12,Accounts!$B:$D,3,FALSE),0)/100))),scratch!$B$52)</f>
        <v>Locked</v>
      </c>
      <c r="BS12" s="37" t="str">
        <f ca="1">IF(scratch!$B$55=TRUE,IF(BT12="","",BT12-BR12),scratch!$B$52)</f>
        <v>Locked</v>
      </c>
      <c r="BT12" s="51" t="str">
        <f ca="1">IF(scratch!$B$55=TRUE,SUMIF(AX$7:AX$1007,BP12,BC$7:BC$1007)+SUMIF(BD$7:BD$1007,BP12,BI$7:BI$1007)+SUMIF(BJ$7:BJ$1007,BP12,BO$7:BO$1007),scratch!$B$52)</f>
        <v>Locked</v>
      </c>
      <c r="BX12" s="10" t="str">
        <f>IF(ISBLANK(BV12),"",IF(COUNTIF(Accounts!$B:$D,BV12),VLOOKUP(BV12,Accounts!$B:$D,2,FALSE),"-"))</f>
        <v/>
      </c>
      <c r="BY12" s="37" t="str">
        <f>IF(CA12="","",CA12/(1+(IF(COUNTIF(Accounts!$B:$D,BV12),VLOOKUP(BV12,Accounts!$B:$D,3,FALSE),0)/100)))</f>
        <v/>
      </c>
      <c r="BZ12" s="37" t="str">
        <f t="shared" si="9"/>
        <v/>
      </c>
      <c r="CA12" s="7"/>
      <c r="CB12" s="48"/>
      <c r="CD12" s="10" t="str">
        <f>IF(ISBLANK(CB12),"",IF(COUNTIF(Accounts!$B:$D,CB12),VLOOKUP(CB12,Accounts!$B:$D,2,FALSE),"-"))</f>
        <v/>
      </c>
      <c r="CE12" s="37" t="str">
        <f>IF(CG12="","",CG12/(1+(IF(COUNTIF(Accounts!$B:$D,CB12),VLOOKUP(CB12,Accounts!$B:$D,3,FALSE),0)/100)))</f>
        <v/>
      </c>
      <c r="CF12" s="37" t="str">
        <f t="shared" si="10"/>
        <v/>
      </c>
      <c r="CG12" s="7"/>
      <c r="CH12" s="48"/>
      <c r="CJ12" s="10" t="str">
        <f>IF(ISBLANK(CH12),"",IF(COUNTIF(Accounts!$B:$D,CH12),VLOOKUP(CH12,Accounts!$B:$D,2,FALSE),"-"))</f>
        <v/>
      </c>
      <c r="CK12" s="37" t="str">
        <f>IF(CM12="","",CM12/(1+(IF(COUNTIF(Accounts!$B:$D,CH12),VLOOKUP(CH12,Accounts!$B:$D,3,FALSE),0)/100)))</f>
        <v/>
      </c>
      <c r="CL12" s="37" t="str">
        <f t="shared" si="11"/>
        <v/>
      </c>
      <c r="CM12" s="7"/>
      <c r="CN12" s="40" t="str">
        <f>IF(Accounts!$B11="","-",Accounts!$B11)</f>
        <v xml:space="preserve"> </v>
      </c>
      <c r="CO12" s="10">
        <f>IF(COUNTIF(Accounts!$B:$D,CN12),VLOOKUP(CN12,Accounts!$B:$D,2,FALSE),"-")</f>
        <v>0</v>
      </c>
      <c r="CP12" s="37" t="str">
        <f ca="1">IF(scratch!$B$55=TRUE,IF(CR12="","",CR12/(1+(IF(COUNTIF(Accounts!$B:$D,CN12),VLOOKUP(CN12,Accounts!$B:$D,3,FALSE),0)/100))),scratch!$B$52)</f>
        <v>Locked</v>
      </c>
      <c r="CQ12" s="37" t="str">
        <f ca="1">IF(scratch!$B$55=TRUE,IF(CR12="","",CR12-CP12),scratch!$B$52)</f>
        <v>Locked</v>
      </c>
      <c r="CR12" s="51" t="str">
        <f ca="1">IF(scratch!$B$55=TRUE,SUMIF(BV$7:BV$1007,CN12,CA$7:CA$1007)+SUMIF(CB$7:CB$1007,CN12,CG$7:CG$1007)+SUMIF(CH$7:CH$1007,CN12,CM$7:CM$1007),scratch!$B$52)</f>
        <v>Locked</v>
      </c>
      <c r="CT12" s="40" t="str">
        <f>IF(Accounts!$B11="","-",Accounts!$B11)</f>
        <v xml:space="preserve"> </v>
      </c>
      <c r="CU12" s="10">
        <f>IF(COUNTIF(Accounts!$B:$D,CT12),VLOOKUP(CT12,Accounts!$B:$D,2,FALSE),"-")</f>
        <v>0</v>
      </c>
      <c r="CV12" s="37" t="str">
        <f ca="1">IF(scratch!$B$55=TRUE,IF(CX12="","",CX12/(1+(IF(COUNTIF(Accounts!$B:$D,CT12),VLOOKUP(CT12,Accounts!$B:$D,3,FALSE),0)/100))),scratch!$B$52)</f>
        <v>Locked</v>
      </c>
      <c r="CW12" s="37" t="str">
        <f ca="1">IF(scratch!$B$55=TRUE,IF(CX12="","",CX12-CV12),scratch!$B$52)</f>
        <v>Locked</v>
      </c>
      <c r="CX12" s="51" t="str">
        <f ca="1">IF(scratch!$B$55=TRUE,SUMIF(T$7:T$1007,CT12,X$7:X1012)+SUMIF(AR$7:AR$1007,CT12,AV$7:AV$1007)+SUMIF(BP$7:BP$1007,CT12,BT$7:BT$1007)+SUMIF(CN$7:CN$1007,CT12,CR$7:CR$1007),scratch!$B$52)</f>
        <v>Locked</v>
      </c>
    </row>
    <row r="13" spans="2:102" x14ac:dyDescent="0.2">
      <c r="D13" s="10" t="str">
        <f>IF(ISBLANK(B13),"",IF(COUNTIF(Accounts!$B:$D,B13),VLOOKUP(B13,Accounts!$B:$D,2,FALSE),"-"))</f>
        <v/>
      </c>
      <c r="E13" s="37" t="str">
        <f>IF(G13="","",G13/(1+(IF(COUNTIF(Accounts!$B:$D,B13),VLOOKUP(B13,Accounts!$B:$D,3,FALSE),0)/100)))</f>
        <v/>
      </c>
      <c r="F13" s="37" t="str">
        <f t="shared" si="0"/>
        <v/>
      </c>
      <c r="G13" s="7"/>
      <c r="H13" s="48"/>
      <c r="J13" s="10" t="str">
        <f>IF(ISBLANK(H13),"",IF(COUNTIF(Accounts!$B:$D,H13),VLOOKUP(H13,Accounts!$B:$D,2,FALSE),"-"))</f>
        <v/>
      </c>
      <c r="K13" s="37" t="str">
        <f>IF(M13="","",M13/(1+(IF(COUNTIF(Accounts!$B:$D,H13),VLOOKUP(H13,Accounts!$B:$D,3,FALSE),0)/100)))</f>
        <v/>
      </c>
      <c r="L13" s="37" t="str">
        <f t="shared" si="1"/>
        <v/>
      </c>
      <c r="M13" s="7"/>
      <c r="N13" s="48"/>
      <c r="P13" s="10" t="str">
        <f>IF(ISBLANK(N13),"",IF(COUNTIF(Accounts!$B:$D,N13),VLOOKUP(N13,Accounts!$B:$D,2,FALSE),"-"))</f>
        <v/>
      </c>
      <c r="Q13" s="37" t="str">
        <f>IF(S13="","",S13/(1+(IF(COUNTIF(Accounts!$B:$D,N13),VLOOKUP(N13,Accounts!$B:$D,3,FALSE),0)/100)))</f>
        <v/>
      </c>
      <c r="R13" s="37" t="str">
        <f t="shared" si="2"/>
        <v/>
      </c>
      <c r="S13" s="7"/>
      <c r="T13" s="40" t="str">
        <f>IF(Accounts!$B12="","-",Accounts!$B12)</f>
        <v xml:space="preserve"> </v>
      </c>
      <c r="U13" s="10">
        <f>IF(COUNTIF(Accounts!$B:$D,T13),VLOOKUP(T13,Accounts!$B:$D,2,FALSE),"-")</f>
        <v>0</v>
      </c>
      <c r="V13" s="37" t="str">
        <f ca="1">IF(scratch!$B$55=TRUE,IF(X13="","",X13/(1+(IF(COUNTIF(Accounts!$B:$D,T13),VLOOKUP(T13,Accounts!$B:$D,3,FALSE),0)/100))),scratch!$B$52)</f>
        <v>Locked</v>
      </c>
      <c r="W13" s="37" t="str">
        <f ca="1">IF(scratch!$B$55=TRUE,IF(X13="","",X13-V13),scratch!$B$52)</f>
        <v>Locked</v>
      </c>
      <c r="X13" s="51" t="str">
        <f ca="1">IF(scratch!$B$55=TRUE,SUMIF(B$7:B$1007,T13,G$7:G$1007)+SUMIF(H$7:H$1007,T13,M$7:M$1007)+SUMIF(N$7:N$1007,T13,S$7:S$1007),scratch!$B$52)</f>
        <v>Locked</v>
      </c>
      <c r="AB13" s="10" t="str">
        <f>IF(ISBLANK(Z13),"",IF(COUNTIF(Accounts!$B:$D,Z13),VLOOKUP(Z13,Accounts!$B:$D,2,FALSE),"-"))</f>
        <v/>
      </c>
      <c r="AC13" s="37" t="str">
        <f>IF(AE13="","",AE13/(1+(IF(COUNTIF(Accounts!$B:$D,Z13),VLOOKUP(Z13,Accounts!$B:$D,3,FALSE),0)/100)))</f>
        <v/>
      </c>
      <c r="AD13" s="37" t="str">
        <f t="shared" si="3"/>
        <v/>
      </c>
      <c r="AE13" s="7"/>
      <c r="AF13" s="48"/>
      <c r="AH13" s="10" t="str">
        <f>IF(ISBLANK(AF13),"",IF(COUNTIF(Accounts!$B:$D,AF13),VLOOKUP(AF13,Accounts!$B:$D,2,FALSE),"-"))</f>
        <v/>
      </c>
      <c r="AI13" s="37" t="str">
        <f>IF(AK13="","",AK13/(1+(IF(COUNTIF(Accounts!$B:$D,AF13),VLOOKUP(AF13,Accounts!$B:$D,3,FALSE),0)/100)))</f>
        <v/>
      </c>
      <c r="AJ13" s="37" t="str">
        <f t="shared" si="4"/>
        <v/>
      </c>
      <c r="AK13" s="7"/>
      <c r="AL13" s="48"/>
      <c r="AN13" s="10" t="str">
        <f>IF(ISBLANK(AL13),"",IF(COUNTIF(Accounts!$B:$D,AL13),VLOOKUP(AL13,Accounts!$B:$D,2,FALSE),"-"))</f>
        <v/>
      </c>
      <c r="AO13" s="37" t="str">
        <f>IF(AQ13="","",AQ13/(1+(IF(COUNTIF(Accounts!$B:$D,AL13),VLOOKUP(AL13,Accounts!$B:$D,3,FALSE),0)/100)))</f>
        <v/>
      </c>
      <c r="AP13" s="37" t="str">
        <f t="shared" si="5"/>
        <v/>
      </c>
      <c r="AQ13" s="7"/>
      <c r="AR13" s="40" t="str">
        <f>IF(Accounts!$B12="","-",Accounts!$B12)</f>
        <v xml:space="preserve"> </v>
      </c>
      <c r="AS13" s="10">
        <f>IF(COUNTIF(Accounts!$B:$D,AR13),VLOOKUP(AR13,Accounts!$B:$D,2,FALSE),"-")</f>
        <v>0</v>
      </c>
      <c r="AT13" s="37" t="str">
        <f ca="1">IF(scratch!$B$55=TRUE,IF(AV13="","",AV13/(1+(IF(COUNTIF(Accounts!$B:$D,AR13),VLOOKUP(AR13,Accounts!$B:$D,3,FALSE),0)/100))),scratch!$B$52)</f>
        <v>Locked</v>
      </c>
      <c r="AU13" s="37" t="str">
        <f ca="1">IF(scratch!$B$55=TRUE,IF(AV13="","",AV13-AT13),scratch!$B$52)</f>
        <v>Locked</v>
      </c>
      <c r="AV13" s="51" t="str">
        <f ca="1">IF(scratch!$B$55=TRUE,SUMIF(Z$7:Z$1007,AR13,AE$7:AE$1007)+SUMIF(AF$7:AF$1007,AR13,AK$7:AK$1007)+SUMIF(AL$7:AL$1007,AR13,AQ$7:AQ$1007),scratch!$B$52)</f>
        <v>Locked</v>
      </c>
      <c r="AZ13" s="10" t="str">
        <f>IF(ISBLANK(AX13),"",IF(COUNTIF(Accounts!$B:$D,AX13),VLOOKUP(AX13,Accounts!$B:$D,2,FALSE),"-"))</f>
        <v/>
      </c>
      <c r="BA13" s="37" t="str">
        <f>IF(BC13="","",BC13/(1+(IF(COUNTIF(Accounts!$B:$D,AX13),VLOOKUP(AX13,Accounts!$B:$D,3,FALSE),0)/100)))</f>
        <v/>
      </c>
      <c r="BB13" s="37" t="str">
        <f t="shared" si="6"/>
        <v/>
      </c>
      <c r="BC13" s="7"/>
      <c r="BD13" s="48"/>
      <c r="BF13" s="10" t="str">
        <f>IF(ISBLANK(BD13),"",IF(COUNTIF(Accounts!$B:$D,BD13),VLOOKUP(BD13,Accounts!$B:$D,2,FALSE),"-"))</f>
        <v/>
      </c>
      <c r="BG13" s="37" t="str">
        <f>IF(BI13="","",BI13/(1+(IF(COUNTIF(Accounts!$B:$D,BD13),VLOOKUP(BD13,Accounts!$B:$D,3,FALSE),0)/100)))</f>
        <v/>
      </c>
      <c r="BH13" s="37" t="str">
        <f t="shared" si="7"/>
        <v/>
      </c>
      <c r="BI13" s="7"/>
      <c r="BJ13" s="48"/>
      <c r="BL13" s="10" t="str">
        <f>IF(ISBLANK(BJ13),"",IF(COUNTIF(Accounts!$B:$D,BJ13),VLOOKUP(BJ13,Accounts!$B:$D,2,FALSE),"-"))</f>
        <v/>
      </c>
      <c r="BM13" s="37" t="str">
        <f>IF(BO13="","",BO13/(1+(IF(COUNTIF(Accounts!$B:$D,BJ13),VLOOKUP(BJ13,Accounts!$B:$D,3,FALSE),0)/100)))</f>
        <v/>
      </c>
      <c r="BN13" s="37" t="str">
        <f t="shared" si="8"/>
        <v/>
      </c>
      <c r="BO13" s="7"/>
      <c r="BP13" s="40" t="str">
        <f>IF(Accounts!$B12="","-",Accounts!$B12)</f>
        <v xml:space="preserve"> </v>
      </c>
      <c r="BQ13" s="10">
        <f>IF(COUNTIF(Accounts!$B:$D,BP13),VLOOKUP(BP13,Accounts!$B:$D,2,FALSE),"-")</f>
        <v>0</v>
      </c>
      <c r="BR13" s="37" t="str">
        <f ca="1">IF(scratch!$B$55=TRUE,IF(BT13="","",BT13/(1+(IF(COUNTIF(Accounts!$B:$D,BP13),VLOOKUP(BP13,Accounts!$B:$D,3,FALSE),0)/100))),scratch!$B$52)</f>
        <v>Locked</v>
      </c>
      <c r="BS13" s="37" t="str">
        <f ca="1">IF(scratch!$B$55=TRUE,IF(BT13="","",BT13-BR13),scratch!$B$52)</f>
        <v>Locked</v>
      </c>
      <c r="BT13" s="51" t="str">
        <f ca="1">IF(scratch!$B$55=TRUE,SUMIF(AX$7:AX$1007,BP13,BC$7:BC$1007)+SUMIF(BD$7:BD$1007,BP13,BI$7:BI$1007)+SUMIF(BJ$7:BJ$1007,BP13,BO$7:BO$1007),scratch!$B$52)</f>
        <v>Locked</v>
      </c>
      <c r="BX13" s="10" t="str">
        <f>IF(ISBLANK(BV13),"",IF(COUNTIF(Accounts!$B:$D,BV13),VLOOKUP(BV13,Accounts!$B:$D,2,FALSE),"-"))</f>
        <v/>
      </c>
      <c r="BY13" s="37" t="str">
        <f>IF(CA13="","",CA13/(1+(IF(COUNTIF(Accounts!$B:$D,BV13),VLOOKUP(BV13,Accounts!$B:$D,3,FALSE),0)/100)))</f>
        <v/>
      </c>
      <c r="BZ13" s="37" t="str">
        <f t="shared" si="9"/>
        <v/>
      </c>
      <c r="CA13" s="7"/>
      <c r="CB13" s="48"/>
      <c r="CD13" s="10" t="str">
        <f>IF(ISBLANK(CB13),"",IF(COUNTIF(Accounts!$B:$D,CB13),VLOOKUP(CB13,Accounts!$B:$D,2,FALSE),"-"))</f>
        <v/>
      </c>
      <c r="CE13" s="37" t="str">
        <f>IF(CG13="","",CG13/(1+(IF(COUNTIF(Accounts!$B:$D,CB13),VLOOKUP(CB13,Accounts!$B:$D,3,FALSE),0)/100)))</f>
        <v/>
      </c>
      <c r="CF13" s="37" t="str">
        <f t="shared" si="10"/>
        <v/>
      </c>
      <c r="CG13" s="7"/>
      <c r="CH13" s="48"/>
      <c r="CJ13" s="10" t="str">
        <f>IF(ISBLANK(CH13),"",IF(COUNTIF(Accounts!$B:$D,CH13),VLOOKUP(CH13,Accounts!$B:$D,2,FALSE),"-"))</f>
        <v/>
      </c>
      <c r="CK13" s="37" t="str">
        <f>IF(CM13="","",CM13/(1+(IF(COUNTIF(Accounts!$B:$D,CH13),VLOOKUP(CH13,Accounts!$B:$D,3,FALSE),0)/100)))</f>
        <v/>
      </c>
      <c r="CL13" s="37" t="str">
        <f t="shared" si="11"/>
        <v/>
      </c>
      <c r="CM13" s="7"/>
      <c r="CN13" s="40" t="str">
        <f>IF(Accounts!$B12="","-",Accounts!$B12)</f>
        <v xml:space="preserve"> </v>
      </c>
      <c r="CO13" s="10">
        <f>IF(COUNTIF(Accounts!$B:$D,CN13),VLOOKUP(CN13,Accounts!$B:$D,2,FALSE),"-")</f>
        <v>0</v>
      </c>
      <c r="CP13" s="37" t="str">
        <f ca="1">IF(scratch!$B$55=TRUE,IF(CR13="","",CR13/(1+(IF(COUNTIF(Accounts!$B:$D,CN13),VLOOKUP(CN13,Accounts!$B:$D,3,FALSE),0)/100))),scratch!$B$52)</f>
        <v>Locked</v>
      </c>
      <c r="CQ13" s="37" t="str">
        <f ca="1">IF(scratch!$B$55=TRUE,IF(CR13="","",CR13-CP13),scratch!$B$52)</f>
        <v>Locked</v>
      </c>
      <c r="CR13" s="51" t="str">
        <f ca="1">IF(scratch!$B$55=TRUE,SUMIF(BV$7:BV$1007,CN13,CA$7:CA$1007)+SUMIF(CB$7:CB$1007,CN13,CG$7:CG$1007)+SUMIF(CH$7:CH$1007,CN13,CM$7:CM$1007),scratch!$B$52)</f>
        <v>Locked</v>
      </c>
      <c r="CT13" s="40" t="str">
        <f>IF(Accounts!$B12="","-",Accounts!$B12)</f>
        <v xml:space="preserve"> </v>
      </c>
      <c r="CU13" s="10">
        <f>IF(COUNTIF(Accounts!$B:$D,CT13),VLOOKUP(CT13,Accounts!$B:$D,2,FALSE),"-")</f>
        <v>0</v>
      </c>
      <c r="CV13" s="37" t="str">
        <f ca="1">IF(scratch!$B$55=TRUE,IF(CX13="","",CX13/(1+(IF(COUNTIF(Accounts!$B:$D,CT13),VLOOKUP(CT13,Accounts!$B:$D,3,FALSE),0)/100))),scratch!$B$52)</f>
        <v>Locked</v>
      </c>
      <c r="CW13" s="37" t="str">
        <f ca="1">IF(scratch!$B$55=TRUE,IF(CX13="","",CX13-CV13),scratch!$B$52)</f>
        <v>Locked</v>
      </c>
      <c r="CX13" s="51" t="str">
        <f ca="1">IF(scratch!$B$55=TRUE,SUMIF(T$7:T$1007,CT13,X$7:X1013)+SUMIF(AR$7:AR$1007,CT13,AV$7:AV$1007)+SUMIF(BP$7:BP$1007,CT13,BT$7:BT$1007)+SUMIF(CN$7:CN$1007,CT13,CR$7:CR$1007),scratch!$B$52)</f>
        <v>Locked</v>
      </c>
    </row>
    <row r="14" spans="2:102" x14ac:dyDescent="0.2">
      <c r="D14" s="10" t="str">
        <f>IF(ISBLANK(B14),"",IF(COUNTIF(Accounts!$B:$D,B14),VLOOKUP(B14,Accounts!$B:$D,2,FALSE),"-"))</f>
        <v/>
      </c>
      <c r="E14" s="37" t="str">
        <f>IF(G14="","",G14/(1+(IF(COUNTIF(Accounts!$B:$D,B14),VLOOKUP(B14,Accounts!$B:$D,3,FALSE),0)/100)))</f>
        <v/>
      </c>
      <c r="F14" s="37" t="str">
        <f t="shared" si="0"/>
        <v/>
      </c>
      <c r="G14" s="7"/>
      <c r="H14" s="48"/>
      <c r="J14" s="10" t="str">
        <f>IF(ISBLANK(H14),"",IF(COUNTIF(Accounts!$B:$D,H14),VLOOKUP(H14,Accounts!$B:$D,2,FALSE),"-"))</f>
        <v/>
      </c>
      <c r="K14" s="37" t="str">
        <f>IF(M14="","",M14/(1+(IF(COUNTIF(Accounts!$B:$D,H14),VLOOKUP(H14,Accounts!$B:$D,3,FALSE),0)/100)))</f>
        <v/>
      </c>
      <c r="L14" s="37" t="str">
        <f t="shared" si="1"/>
        <v/>
      </c>
      <c r="M14" s="7"/>
      <c r="N14" s="48"/>
      <c r="P14" s="10" t="str">
        <f>IF(ISBLANK(N14),"",IF(COUNTIF(Accounts!$B:$D,N14),VLOOKUP(N14,Accounts!$B:$D,2,FALSE),"-"))</f>
        <v/>
      </c>
      <c r="Q14" s="37" t="str">
        <f>IF(S14="","",S14/(1+(IF(COUNTIF(Accounts!$B:$D,N14),VLOOKUP(N14,Accounts!$B:$D,3,FALSE),0)/100)))</f>
        <v/>
      </c>
      <c r="R14" s="37" t="str">
        <f t="shared" si="2"/>
        <v/>
      </c>
      <c r="S14" s="7"/>
      <c r="T14" s="40" t="str">
        <f>IF(Accounts!$B13="","-",Accounts!$B13)</f>
        <v xml:space="preserve"> </v>
      </c>
      <c r="U14" s="10">
        <f>IF(COUNTIF(Accounts!$B:$D,T14),VLOOKUP(T14,Accounts!$B:$D,2,FALSE),"-")</f>
        <v>0</v>
      </c>
      <c r="V14" s="37" t="str">
        <f ca="1">IF(scratch!$B$55=TRUE,IF(X14="","",X14/(1+(IF(COUNTIF(Accounts!$B:$D,T14),VLOOKUP(T14,Accounts!$B:$D,3,FALSE),0)/100))),scratch!$B$52)</f>
        <v>Locked</v>
      </c>
      <c r="W14" s="37" t="str">
        <f ca="1">IF(scratch!$B$55=TRUE,IF(X14="","",X14-V14),scratch!$B$52)</f>
        <v>Locked</v>
      </c>
      <c r="X14" s="51" t="str">
        <f ca="1">IF(scratch!$B$55=TRUE,SUMIF(B$7:B$1007,T14,G$7:G$1007)+SUMIF(H$7:H$1007,T14,M$7:M$1007)+SUMIF(N$7:N$1007,T14,S$7:S$1007),scratch!$B$52)</f>
        <v>Locked</v>
      </c>
      <c r="AB14" s="10" t="str">
        <f>IF(ISBLANK(Z14),"",IF(COUNTIF(Accounts!$B:$D,Z14),VLOOKUP(Z14,Accounts!$B:$D,2,FALSE),"-"))</f>
        <v/>
      </c>
      <c r="AC14" s="37" t="str">
        <f>IF(AE14="","",AE14/(1+(IF(COUNTIF(Accounts!$B:$D,Z14),VLOOKUP(Z14,Accounts!$B:$D,3,FALSE),0)/100)))</f>
        <v/>
      </c>
      <c r="AD14" s="37" t="str">
        <f t="shared" si="3"/>
        <v/>
      </c>
      <c r="AE14" s="7"/>
      <c r="AF14" s="48"/>
      <c r="AH14" s="10" t="str">
        <f>IF(ISBLANK(AF14),"",IF(COUNTIF(Accounts!$B:$D,AF14),VLOOKUP(AF14,Accounts!$B:$D,2,FALSE),"-"))</f>
        <v/>
      </c>
      <c r="AI14" s="37" t="str">
        <f>IF(AK14="","",AK14/(1+(IF(COUNTIF(Accounts!$B:$D,AF14),VLOOKUP(AF14,Accounts!$B:$D,3,FALSE),0)/100)))</f>
        <v/>
      </c>
      <c r="AJ14" s="37" t="str">
        <f t="shared" si="4"/>
        <v/>
      </c>
      <c r="AK14" s="7"/>
      <c r="AL14" s="48"/>
      <c r="AN14" s="10" t="str">
        <f>IF(ISBLANK(AL14),"",IF(COUNTIF(Accounts!$B:$D,AL14),VLOOKUP(AL14,Accounts!$B:$D,2,FALSE),"-"))</f>
        <v/>
      </c>
      <c r="AO14" s="37" t="str">
        <f>IF(AQ14="","",AQ14/(1+(IF(COUNTIF(Accounts!$B:$D,AL14),VLOOKUP(AL14,Accounts!$B:$D,3,FALSE),0)/100)))</f>
        <v/>
      </c>
      <c r="AP14" s="37" t="str">
        <f t="shared" si="5"/>
        <v/>
      </c>
      <c r="AQ14" s="7"/>
      <c r="AR14" s="40" t="str">
        <f>IF(Accounts!$B13="","-",Accounts!$B13)</f>
        <v xml:space="preserve"> </v>
      </c>
      <c r="AS14" s="10">
        <f>IF(COUNTIF(Accounts!$B:$D,AR14),VLOOKUP(AR14,Accounts!$B:$D,2,FALSE),"-")</f>
        <v>0</v>
      </c>
      <c r="AT14" s="37" t="str">
        <f ca="1">IF(scratch!$B$55=TRUE,IF(AV14="","",AV14/(1+(IF(COUNTIF(Accounts!$B:$D,AR14),VLOOKUP(AR14,Accounts!$B:$D,3,FALSE),0)/100))),scratch!$B$52)</f>
        <v>Locked</v>
      </c>
      <c r="AU14" s="37" t="str">
        <f ca="1">IF(scratch!$B$55=TRUE,IF(AV14="","",AV14-AT14),scratch!$B$52)</f>
        <v>Locked</v>
      </c>
      <c r="AV14" s="51" t="str">
        <f ca="1">IF(scratch!$B$55=TRUE,SUMIF(Z$7:Z$1007,AR14,AE$7:AE$1007)+SUMIF(AF$7:AF$1007,AR14,AK$7:AK$1007)+SUMIF(AL$7:AL$1007,AR14,AQ$7:AQ$1007),scratch!$B$52)</f>
        <v>Locked</v>
      </c>
      <c r="AZ14" s="10" t="str">
        <f>IF(ISBLANK(AX14),"",IF(COUNTIF(Accounts!$B:$D,AX14),VLOOKUP(AX14,Accounts!$B:$D,2,FALSE),"-"))</f>
        <v/>
      </c>
      <c r="BA14" s="37" t="str">
        <f>IF(BC14="","",BC14/(1+(IF(COUNTIF(Accounts!$B:$D,AX14),VLOOKUP(AX14,Accounts!$B:$D,3,FALSE),0)/100)))</f>
        <v/>
      </c>
      <c r="BB14" s="37" t="str">
        <f t="shared" si="6"/>
        <v/>
      </c>
      <c r="BC14" s="7"/>
      <c r="BD14" s="48"/>
      <c r="BF14" s="10" t="str">
        <f>IF(ISBLANK(BD14),"",IF(COUNTIF(Accounts!$B:$D,BD14),VLOOKUP(BD14,Accounts!$B:$D,2,FALSE),"-"))</f>
        <v/>
      </c>
      <c r="BG14" s="37" t="str">
        <f>IF(BI14="","",BI14/(1+(IF(COUNTIF(Accounts!$B:$D,BD14),VLOOKUP(BD14,Accounts!$B:$D,3,FALSE),0)/100)))</f>
        <v/>
      </c>
      <c r="BH14" s="37" t="str">
        <f t="shared" si="7"/>
        <v/>
      </c>
      <c r="BI14" s="7"/>
      <c r="BJ14" s="48"/>
      <c r="BL14" s="10" t="str">
        <f>IF(ISBLANK(BJ14),"",IF(COUNTIF(Accounts!$B:$D,BJ14),VLOOKUP(BJ14,Accounts!$B:$D,2,FALSE),"-"))</f>
        <v/>
      </c>
      <c r="BM14" s="37" t="str">
        <f>IF(BO14="","",BO14/(1+(IF(COUNTIF(Accounts!$B:$D,BJ14),VLOOKUP(BJ14,Accounts!$B:$D,3,FALSE),0)/100)))</f>
        <v/>
      </c>
      <c r="BN14" s="37" t="str">
        <f t="shared" si="8"/>
        <v/>
      </c>
      <c r="BO14" s="7"/>
      <c r="BP14" s="40" t="str">
        <f>IF(Accounts!$B13="","-",Accounts!$B13)</f>
        <v xml:space="preserve"> </v>
      </c>
      <c r="BQ14" s="10">
        <f>IF(COUNTIF(Accounts!$B:$D,BP14),VLOOKUP(BP14,Accounts!$B:$D,2,FALSE),"-")</f>
        <v>0</v>
      </c>
      <c r="BR14" s="37" t="str">
        <f ca="1">IF(scratch!$B$55=TRUE,IF(BT14="","",BT14/(1+(IF(COUNTIF(Accounts!$B:$D,BP14),VLOOKUP(BP14,Accounts!$B:$D,3,FALSE),0)/100))),scratch!$B$52)</f>
        <v>Locked</v>
      </c>
      <c r="BS14" s="37" t="str">
        <f ca="1">IF(scratch!$B$55=TRUE,IF(BT14="","",BT14-BR14),scratch!$B$52)</f>
        <v>Locked</v>
      </c>
      <c r="BT14" s="51" t="str">
        <f ca="1">IF(scratch!$B$55=TRUE,SUMIF(AX$7:AX$1007,BP14,BC$7:BC$1007)+SUMIF(BD$7:BD$1007,BP14,BI$7:BI$1007)+SUMIF(BJ$7:BJ$1007,BP14,BO$7:BO$1007),scratch!$B$52)</f>
        <v>Locked</v>
      </c>
      <c r="BX14" s="10" t="str">
        <f>IF(ISBLANK(BV14),"",IF(COUNTIF(Accounts!$B:$D,BV14),VLOOKUP(BV14,Accounts!$B:$D,2,FALSE),"-"))</f>
        <v/>
      </c>
      <c r="BY14" s="37" t="str">
        <f>IF(CA14="","",CA14/(1+(IF(COUNTIF(Accounts!$B:$D,BV14),VLOOKUP(BV14,Accounts!$B:$D,3,FALSE),0)/100)))</f>
        <v/>
      </c>
      <c r="BZ14" s="37" t="str">
        <f t="shared" si="9"/>
        <v/>
      </c>
      <c r="CA14" s="7"/>
      <c r="CB14" s="48"/>
      <c r="CD14" s="10" t="str">
        <f>IF(ISBLANK(CB14),"",IF(COUNTIF(Accounts!$B:$D,CB14),VLOOKUP(CB14,Accounts!$B:$D,2,FALSE),"-"))</f>
        <v/>
      </c>
      <c r="CE14" s="37" t="str">
        <f>IF(CG14="","",CG14/(1+(IF(COUNTIF(Accounts!$B:$D,CB14),VLOOKUP(CB14,Accounts!$B:$D,3,FALSE),0)/100)))</f>
        <v/>
      </c>
      <c r="CF14" s="37" t="str">
        <f t="shared" si="10"/>
        <v/>
      </c>
      <c r="CG14" s="7"/>
      <c r="CH14" s="48"/>
      <c r="CJ14" s="10" t="str">
        <f>IF(ISBLANK(CH14),"",IF(COUNTIF(Accounts!$B:$D,CH14),VLOOKUP(CH14,Accounts!$B:$D,2,FALSE),"-"))</f>
        <v/>
      </c>
      <c r="CK14" s="37" t="str">
        <f>IF(CM14="","",CM14/(1+(IF(COUNTIF(Accounts!$B:$D,CH14),VLOOKUP(CH14,Accounts!$B:$D,3,FALSE),0)/100)))</f>
        <v/>
      </c>
      <c r="CL14" s="37" t="str">
        <f t="shared" si="11"/>
        <v/>
      </c>
      <c r="CM14" s="7"/>
      <c r="CN14" s="40" t="str">
        <f>IF(Accounts!$B13="","-",Accounts!$B13)</f>
        <v xml:space="preserve"> </v>
      </c>
      <c r="CO14" s="10">
        <f>IF(COUNTIF(Accounts!$B:$D,CN14),VLOOKUP(CN14,Accounts!$B:$D,2,FALSE),"-")</f>
        <v>0</v>
      </c>
      <c r="CP14" s="37" t="str">
        <f ca="1">IF(scratch!$B$55=TRUE,IF(CR14="","",CR14/(1+(IF(COUNTIF(Accounts!$B:$D,CN14),VLOOKUP(CN14,Accounts!$B:$D,3,FALSE),0)/100))),scratch!$B$52)</f>
        <v>Locked</v>
      </c>
      <c r="CQ14" s="37" t="str">
        <f ca="1">IF(scratch!$B$55=TRUE,IF(CR14="","",CR14-CP14),scratch!$B$52)</f>
        <v>Locked</v>
      </c>
      <c r="CR14" s="51" t="str">
        <f ca="1">IF(scratch!$B$55=TRUE,SUMIF(BV$7:BV$1007,CN14,CA$7:CA$1007)+SUMIF(CB$7:CB$1007,CN14,CG$7:CG$1007)+SUMIF(CH$7:CH$1007,CN14,CM$7:CM$1007),scratch!$B$52)</f>
        <v>Locked</v>
      </c>
      <c r="CT14" s="40" t="str">
        <f>IF(Accounts!$B13="","-",Accounts!$B13)</f>
        <v xml:space="preserve"> </v>
      </c>
      <c r="CU14" s="10">
        <f>IF(COUNTIF(Accounts!$B:$D,CT14),VLOOKUP(CT14,Accounts!$B:$D,2,FALSE),"-")</f>
        <v>0</v>
      </c>
      <c r="CV14" s="37" t="str">
        <f ca="1">IF(scratch!$B$55=TRUE,IF(CX14="","",CX14/(1+(IF(COUNTIF(Accounts!$B:$D,CT14),VLOOKUP(CT14,Accounts!$B:$D,3,FALSE),0)/100))),scratch!$B$52)</f>
        <v>Locked</v>
      </c>
      <c r="CW14" s="37" t="str">
        <f ca="1">IF(scratch!$B$55=TRUE,IF(CX14="","",CX14-CV14),scratch!$B$52)</f>
        <v>Locked</v>
      </c>
      <c r="CX14" s="51" t="str">
        <f ca="1">IF(scratch!$B$55=TRUE,SUMIF(T$7:T$1007,CT14,X$7:X1014)+SUMIF(AR$7:AR$1007,CT14,AV$7:AV$1007)+SUMIF(BP$7:BP$1007,CT14,BT$7:BT$1007)+SUMIF(CN$7:CN$1007,CT14,CR$7:CR$1007),scratch!$B$52)</f>
        <v>Locked</v>
      </c>
    </row>
    <row r="15" spans="2:102" x14ac:dyDescent="0.2">
      <c r="D15" s="10" t="str">
        <f>IF(ISBLANK(B15),"",IF(COUNTIF(Accounts!$B:$D,B15),VLOOKUP(B15,Accounts!$B:$D,2,FALSE),"-"))</f>
        <v/>
      </c>
      <c r="E15" s="37" t="str">
        <f>IF(G15="","",G15/(1+(IF(COUNTIF(Accounts!$B:$D,B15),VLOOKUP(B15,Accounts!$B:$D,3,FALSE),0)/100)))</f>
        <v/>
      </c>
      <c r="F15" s="37" t="str">
        <f t="shared" si="0"/>
        <v/>
      </c>
      <c r="G15" s="7"/>
      <c r="H15" s="48"/>
      <c r="J15" s="10" t="str">
        <f>IF(ISBLANK(H15),"",IF(COUNTIF(Accounts!$B:$D,H15),VLOOKUP(H15,Accounts!$B:$D,2,FALSE),"-"))</f>
        <v/>
      </c>
      <c r="K15" s="37" t="str">
        <f>IF(M15="","",M15/(1+(IF(COUNTIF(Accounts!$B:$D,H15),VLOOKUP(H15,Accounts!$B:$D,3,FALSE),0)/100)))</f>
        <v/>
      </c>
      <c r="L15" s="37" t="str">
        <f t="shared" si="1"/>
        <v/>
      </c>
      <c r="M15" s="7"/>
      <c r="N15" s="48"/>
      <c r="P15" s="10" t="str">
        <f>IF(ISBLANK(N15),"",IF(COUNTIF(Accounts!$B:$D,N15),VLOOKUP(N15,Accounts!$B:$D,2,FALSE),"-"))</f>
        <v/>
      </c>
      <c r="Q15" s="37" t="str">
        <f>IF(S15="","",S15/(1+(IF(COUNTIF(Accounts!$B:$D,N15),VLOOKUP(N15,Accounts!$B:$D,3,FALSE),0)/100)))</f>
        <v/>
      </c>
      <c r="R15" s="37" t="str">
        <f t="shared" si="2"/>
        <v/>
      </c>
      <c r="S15" s="7"/>
      <c r="T15" s="40" t="str">
        <f>IF(Accounts!$B14="","-",Accounts!$B14)</f>
        <v xml:space="preserve"> </v>
      </c>
      <c r="U15" s="10">
        <f>IF(COUNTIF(Accounts!$B:$D,T15),VLOOKUP(T15,Accounts!$B:$D,2,FALSE),"-")</f>
        <v>0</v>
      </c>
      <c r="V15" s="37" t="str">
        <f ca="1">IF(scratch!$B$55=TRUE,IF(X15="","",X15/(1+(IF(COUNTIF(Accounts!$B:$D,T15),VLOOKUP(T15,Accounts!$B:$D,3,FALSE),0)/100))),scratch!$B$52)</f>
        <v>Locked</v>
      </c>
      <c r="W15" s="37" t="str">
        <f ca="1">IF(scratch!$B$55=TRUE,IF(X15="","",X15-V15),scratch!$B$52)</f>
        <v>Locked</v>
      </c>
      <c r="X15" s="51" t="str">
        <f ca="1">IF(scratch!$B$55=TRUE,SUMIF(B$7:B$1007,T15,G$7:G$1007)+SUMIF(H$7:H$1007,T15,M$7:M$1007)+SUMIF(N$7:N$1007,T15,S$7:S$1007),scratch!$B$52)</f>
        <v>Locked</v>
      </c>
      <c r="AB15" s="10" t="str">
        <f>IF(ISBLANK(Z15),"",IF(COUNTIF(Accounts!$B:$D,Z15),VLOOKUP(Z15,Accounts!$B:$D,2,FALSE),"-"))</f>
        <v/>
      </c>
      <c r="AC15" s="37" t="str">
        <f>IF(AE15="","",AE15/(1+(IF(COUNTIF(Accounts!$B:$D,Z15),VLOOKUP(Z15,Accounts!$B:$D,3,FALSE),0)/100)))</f>
        <v/>
      </c>
      <c r="AD15" s="37" t="str">
        <f t="shared" si="3"/>
        <v/>
      </c>
      <c r="AE15" s="7"/>
      <c r="AF15" s="48"/>
      <c r="AH15" s="10" t="str">
        <f>IF(ISBLANK(AF15),"",IF(COUNTIF(Accounts!$B:$D,AF15),VLOOKUP(AF15,Accounts!$B:$D,2,FALSE),"-"))</f>
        <v/>
      </c>
      <c r="AI15" s="37" t="str">
        <f>IF(AK15="","",AK15/(1+(IF(COUNTIF(Accounts!$B:$D,AF15),VLOOKUP(AF15,Accounts!$B:$D,3,FALSE),0)/100)))</f>
        <v/>
      </c>
      <c r="AJ15" s="37" t="str">
        <f t="shared" si="4"/>
        <v/>
      </c>
      <c r="AK15" s="7"/>
      <c r="AL15" s="48"/>
      <c r="AN15" s="10" t="str">
        <f>IF(ISBLANK(AL15),"",IF(COUNTIF(Accounts!$B:$D,AL15),VLOOKUP(AL15,Accounts!$B:$D,2,FALSE),"-"))</f>
        <v/>
      </c>
      <c r="AO15" s="37" t="str">
        <f>IF(AQ15="","",AQ15/(1+(IF(COUNTIF(Accounts!$B:$D,AL15),VLOOKUP(AL15,Accounts!$B:$D,3,FALSE),0)/100)))</f>
        <v/>
      </c>
      <c r="AP15" s="37" t="str">
        <f t="shared" si="5"/>
        <v/>
      </c>
      <c r="AQ15" s="7"/>
      <c r="AR15" s="40" t="str">
        <f>IF(Accounts!$B14="","-",Accounts!$B14)</f>
        <v xml:space="preserve"> </v>
      </c>
      <c r="AS15" s="10">
        <f>IF(COUNTIF(Accounts!$B:$D,AR15),VLOOKUP(AR15,Accounts!$B:$D,2,FALSE),"-")</f>
        <v>0</v>
      </c>
      <c r="AT15" s="37" t="str">
        <f ca="1">IF(scratch!$B$55=TRUE,IF(AV15="","",AV15/(1+(IF(COUNTIF(Accounts!$B:$D,AR15),VLOOKUP(AR15,Accounts!$B:$D,3,FALSE),0)/100))),scratch!$B$52)</f>
        <v>Locked</v>
      </c>
      <c r="AU15" s="37" t="str">
        <f ca="1">IF(scratch!$B$55=TRUE,IF(AV15="","",AV15-AT15),scratch!$B$52)</f>
        <v>Locked</v>
      </c>
      <c r="AV15" s="51" t="str">
        <f ca="1">IF(scratch!$B$55=TRUE,SUMIF(Z$7:Z$1007,AR15,AE$7:AE$1007)+SUMIF(AF$7:AF$1007,AR15,AK$7:AK$1007)+SUMIF(AL$7:AL$1007,AR15,AQ$7:AQ$1007),scratch!$B$52)</f>
        <v>Locked</v>
      </c>
      <c r="AZ15" s="10" t="str">
        <f>IF(ISBLANK(AX15),"",IF(COUNTIF(Accounts!$B:$D,AX15),VLOOKUP(AX15,Accounts!$B:$D,2,FALSE),"-"))</f>
        <v/>
      </c>
      <c r="BA15" s="37" t="str">
        <f>IF(BC15="","",BC15/(1+(IF(COUNTIF(Accounts!$B:$D,AX15),VLOOKUP(AX15,Accounts!$B:$D,3,FALSE),0)/100)))</f>
        <v/>
      </c>
      <c r="BB15" s="37" t="str">
        <f t="shared" si="6"/>
        <v/>
      </c>
      <c r="BC15" s="7"/>
      <c r="BD15" s="48"/>
      <c r="BF15" s="10" t="str">
        <f>IF(ISBLANK(BD15),"",IF(COUNTIF(Accounts!$B:$D,BD15),VLOOKUP(BD15,Accounts!$B:$D,2,FALSE),"-"))</f>
        <v/>
      </c>
      <c r="BG15" s="37" t="str">
        <f>IF(BI15="","",BI15/(1+(IF(COUNTIF(Accounts!$B:$D,BD15),VLOOKUP(BD15,Accounts!$B:$D,3,FALSE),0)/100)))</f>
        <v/>
      </c>
      <c r="BH15" s="37" t="str">
        <f t="shared" si="7"/>
        <v/>
      </c>
      <c r="BI15" s="7"/>
      <c r="BJ15" s="48"/>
      <c r="BL15" s="10" t="str">
        <f>IF(ISBLANK(BJ15),"",IF(COUNTIF(Accounts!$B:$D,BJ15),VLOOKUP(BJ15,Accounts!$B:$D,2,FALSE),"-"))</f>
        <v/>
      </c>
      <c r="BM15" s="37" t="str">
        <f>IF(BO15="","",BO15/(1+(IF(COUNTIF(Accounts!$B:$D,BJ15),VLOOKUP(BJ15,Accounts!$B:$D,3,FALSE),0)/100)))</f>
        <v/>
      </c>
      <c r="BN15" s="37" t="str">
        <f t="shared" si="8"/>
        <v/>
      </c>
      <c r="BO15" s="7"/>
      <c r="BP15" s="40" t="str">
        <f>IF(Accounts!$B14="","-",Accounts!$B14)</f>
        <v xml:space="preserve"> </v>
      </c>
      <c r="BQ15" s="10">
        <f>IF(COUNTIF(Accounts!$B:$D,BP15),VLOOKUP(BP15,Accounts!$B:$D,2,FALSE),"-")</f>
        <v>0</v>
      </c>
      <c r="BR15" s="37" t="str">
        <f ca="1">IF(scratch!$B$55=TRUE,IF(BT15="","",BT15/(1+(IF(COUNTIF(Accounts!$B:$D,BP15),VLOOKUP(BP15,Accounts!$B:$D,3,FALSE),0)/100))),scratch!$B$52)</f>
        <v>Locked</v>
      </c>
      <c r="BS15" s="37" t="str">
        <f ca="1">IF(scratch!$B$55=TRUE,IF(BT15="","",BT15-BR15),scratch!$B$52)</f>
        <v>Locked</v>
      </c>
      <c r="BT15" s="51" t="str">
        <f ca="1">IF(scratch!$B$55=TRUE,SUMIF(AX$7:AX$1007,BP15,BC$7:BC$1007)+SUMIF(BD$7:BD$1007,BP15,BI$7:BI$1007)+SUMIF(BJ$7:BJ$1007,BP15,BO$7:BO$1007),scratch!$B$52)</f>
        <v>Locked</v>
      </c>
      <c r="BX15" s="10" t="str">
        <f>IF(ISBLANK(BV15),"",IF(COUNTIF(Accounts!$B:$D,BV15),VLOOKUP(BV15,Accounts!$B:$D,2,FALSE),"-"))</f>
        <v/>
      </c>
      <c r="BY15" s="37" t="str">
        <f>IF(CA15="","",CA15/(1+(IF(COUNTIF(Accounts!$B:$D,BV15),VLOOKUP(BV15,Accounts!$B:$D,3,FALSE),0)/100)))</f>
        <v/>
      </c>
      <c r="BZ15" s="37" t="str">
        <f t="shared" si="9"/>
        <v/>
      </c>
      <c r="CA15" s="7"/>
      <c r="CB15" s="48"/>
      <c r="CD15" s="10" t="str">
        <f>IF(ISBLANK(CB15),"",IF(COUNTIF(Accounts!$B:$D,CB15),VLOOKUP(CB15,Accounts!$B:$D,2,FALSE),"-"))</f>
        <v/>
      </c>
      <c r="CE15" s="37" t="str">
        <f>IF(CG15="","",CG15/(1+(IF(COUNTIF(Accounts!$B:$D,CB15),VLOOKUP(CB15,Accounts!$B:$D,3,FALSE),0)/100)))</f>
        <v/>
      </c>
      <c r="CF15" s="37" t="str">
        <f t="shared" si="10"/>
        <v/>
      </c>
      <c r="CG15" s="7"/>
      <c r="CH15" s="48"/>
      <c r="CJ15" s="10" t="str">
        <f>IF(ISBLANK(CH15),"",IF(COUNTIF(Accounts!$B:$D,CH15),VLOOKUP(CH15,Accounts!$B:$D,2,FALSE),"-"))</f>
        <v/>
      </c>
      <c r="CK15" s="37" t="str">
        <f>IF(CM15="","",CM15/(1+(IF(COUNTIF(Accounts!$B:$D,CH15),VLOOKUP(CH15,Accounts!$B:$D,3,FALSE),0)/100)))</f>
        <v/>
      </c>
      <c r="CL15" s="37" t="str">
        <f t="shared" si="11"/>
        <v/>
      </c>
      <c r="CM15" s="7"/>
      <c r="CN15" s="40" t="str">
        <f>IF(Accounts!$B14="","-",Accounts!$B14)</f>
        <v xml:space="preserve"> </v>
      </c>
      <c r="CO15" s="10">
        <f>IF(COUNTIF(Accounts!$B:$D,CN15),VLOOKUP(CN15,Accounts!$B:$D,2,FALSE),"-")</f>
        <v>0</v>
      </c>
      <c r="CP15" s="37" t="str">
        <f ca="1">IF(scratch!$B$55=TRUE,IF(CR15="","",CR15/(1+(IF(COUNTIF(Accounts!$B:$D,CN15),VLOOKUP(CN15,Accounts!$B:$D,3,FALSE),0)/100))),scratch!$B$52)</f>
        <v>Locked</v>
      </c>
      <c r="CQ15" s="37" t="str">
        <f ca="1">IF(scratch!$B$55=TRUE,IF(CR15="","",CR15-CP15),scratch!$B$52)</f>
        <v>Locked</v>
      </c>
      <c r="CR15" s="51" t="str">
        <f ca="1">IF(scratch!$B$55=TRUE,SUMIF(BV$7:BV$1007,CN15,CA$7:CA$1007)+SUMIF(CB$7:CB$1007,CN15,CG$7:CG$1007)+SUMIF(CH$7:CH$1007,CN15,CM$7:CM$1007),scratch!$B$52)</f>
        <v>Locked</v>
      </c>
      <c r="CT15" s="40" t="str">
        <f>IF(Accounts!$B14="","-",Accounts!$B14)</f>
        <v xml:space="preserve"> </v>
      </c>
      <c r="CU15" s="10">
        <f>IF(COUNTIF(Accounts!$B:$D,CT15),VLOOKUP(CT15,Accounts!$B:$D,2,FALSE),"-")</f>
        <v>0</v>
      </c>
      <c r="CV15" s="37" t="str">
        <f ca="1">IF(scratch!$B$55=TRUE,IF(CX15="","",CX15/(1+(IF(COUNTIF(Accounts!$B:$D,CT15),VLOOKUP(CT15,Accounts!$B:$D,3,FALSE),0)/100))),scratch!$B$52)</f>
        <v>Locked</v>
      </c>
      <c r="CW15" s="37" t="str">
        <f ca="1">IF(scratch!$B$55=TRUE,IF(CX15="","",CX15-CV15),scratch!$B$52)</f>
        <v>Locked</v>
      </c>
      <c r="CX15" s="51" t="str">
        <f ca="1">IF(scratch!$B$55=TRUE,SUMIF(T$7:T$1007,CT15,X$7:X1015)+SUMIF(AR$7:AR$1007,CT15,AV$7:AV$1007)+SUMIF(BP$7:BP$1007,CT15,BT$7:BT$1007)+SUMIF(CN$7:CN$1007,CT15,CR$7:CR$1007),scratch!$B$52)</f>
        <v>Locked</v>
      </c>
    </row>
    <row r="16" spans="2:102" x14ac:dyDescent="0.2">
      <c r="D16" s="10" t="str">
        <f>IF(ISBLANK(B16),"",IF(COUNTIF(Accounts!$B:$D,B16),VLOOKUP(B16,Accounts!$B:$D,2,FALSE),"-"))</f>
        <v/>
      </c>
      <c r="E16" s="37" t="str">
        <f>IF(G16="","",G16/(1+(IF(COUNTIF(Accounts!$B:$D,B16),VLOOKUP(B16,Accounts!$B:$D,3,FALSE),0)/100)))</f>
        <v/>
      </c>
      <c r="F16" s="37" t="str">
        <f t="shared" si="0"/>
        <v/>
      </c>
      <c r="G16" s="7"/>
      <c r="H16" s="48"/>
      <c r="J16" s="10" t="str">
        <f>IF(ISBLANK(H16),"",IF(COUNTIF(Accounts!$B:$D,H16),VLOOKUP(H16,Accounts!$B:$D,2,FALSE),"-"))</f>
        <v/>
      </c>
      <c r="K16" s="37" t="str">
        <f>IF(M16="","",M16/(1+(IF(COUNTIF(Accounts!$B:$D,H16),VLOOKUP(H16,Accounts!$B:$D,3,FALSE),0)/100)))</f>
        <v/>
      </c>
      <c r="L16" s="37" t="str">
        <f t="shared" si="1"/>
        <v/>
      </c>
      <c r="M16" s="7"/>
      <c r="N16" s="48"/>
      <c r="P16" s="10" t="str">
        <f>IF(ISBLANK(N16),"",IF(COUNTIF(Accounts!$B:$D,N16),VLOOKUP(N16,Accounts!$B:$D,2,FALSE),"-"))</f>
        <v/>
      </c>
      <c r="Q16" s="37" t="str">
        <f>IF(S16="","",S16/(1+(IF(COUNTIF(Accounts!$B:$D,N16),VLOOKUP(N16,Accounts!$B:$D,3,FALSE),0)/100)))</f>
        <v/>
      </c>
      <c r="R16" s="37" t="str">
        <f t="shared" si="2"/>
        <v/>
      </c>
      <c r="S16" s="7"/>
      <c r="T16" s="40" t="str">
        <f>IF(Accounts!$B15="","-",Accounts!$B15)</f>
        <v xml:space="preserve"> </v>
      </c>
      <c r="U16" s="10">
        <f>IF(COUNTIF(Accounts!$B:$D,T16),VLOOKUP(T16,Accounts!$B:$D,2,FALSE),"-")</f>
        <v>0</v>
      </c>
      <c r="V16" s="37" t="str">
        <f ca="1">IF(scratch!$B$55=TRUE,IF(X16="","",X16/(1+(IF(COUNTIF(Accounts!$B:$D,T16),VLOOKUP(T16,Accounts!$B:$D,3,FALSE),0)/100))),scratch!$B$52)</f>
        <v>Locked</v>
      </c>
      <c r="W16" s="37" t="str">
        <f ca="1">IF(scratch!$B$55=TRUE,IF(X16="","",X16-V16),scratch!$B$52)</f>
        <v>Locked</v>
      </c>
      <c r="X16" s="51" t="str">
        <f ca="1">IF(scratch!$B$55=TRUE,SUMIF(B$7:B$1007,T16,G$7:G$1007)+SUMIF(H$7:H$1007,T16,M$7:M$1007)+SUMIF(N$7:N$1007,T16,S$7:S$1007),scratch!$B$52)</f>
        <v>Locked</v>
      </c>
      <c r="AB16" s="10" t="str">
        <f>IF(ISBLANK(Z16),"",IF(COUNTIF(Accounts!$B:$D,Z16),VLOOKUP(Z16,Accounts!$B:$D,2,FALSE),"-"))</f>
        <v/>
      </c>
      <c r="AC16" s="37" t="str">
        <f>IF(AE16="","",AE16/(1+(IF(COUNTIF(Accounts!$B:$D,Z16),VLOOKUP(Z16,Accounts!$B:$D,3,FALSE),0)/100)))</f>
        <v/>
      </c>
      <c r="AD16" s="37" t="str">
        <f t="shared" si="3"/>
        <v/>
      </c>
      <c r="AE16" s="7"/>
      <c r="AF16" s="48"/>
      <c r="AH16" s="10" t="str">
        <f>IF(ISBLANK(AF16),"",IF(COUNTIF(Accounts!$B:$D,AF16),VLOOKUP(AF16,Accounts!$B:$D,2,FALSE),"-"))</f>
        <v/>
      </c>
      <c r="AI16" s="37" t="str">
        <f>IF(AK16="","",AK16/(1+(IF(COUNTIF(Accounts!$B:$D,AF16),VLOOKUP(AF16,Accounts!$B:$D,3,FALSE),0)/100)))</f>
        <v/>
      </c>
      <c r="AJ16" s="37" t="str">
        <f t="shared" si="4"/>
        <v/>
      </c>
      <c r="AK16" s="7"/>
      <c r="AL16" s="48"/>
      <c r="AN16" s="10" t="str">
        <f>IF(ISBLANK(AL16),"",IF(COUNTIF(Accounts!$B:$D,AL16),VLOOKUP(AL16,Accounts!$B:$D,2,FALSE),"-"))</f>
        <v/>
      </c>
      <c r="AO16" s="37" t="str">
        <f>IF(AQ16="","",AQ16/(1+(IF(COUNTIF(Accounts!$B:$D,AL16),VLOOKUP(AL16,Accounts!$B:$D,3,FALSE),0)/100)))</f>
        <v/>
      </c>
      <c r="AP16" s="37" t="str">
        <f t="shared" si="5"/>
        <v/>
      </c>
      <c r="AQ16" s="7"/>
      <c r="AR16" s="40" t="str">
        <f>IF(Accounts!$B15="","-",Accounts!$B15)</f>
        <v xml:space="preserve"> </v>
      </c>
      <c r="AS16" s="10">
        <f>IF(COUNTIF(Accounts!$B:$D,AR16),VLOOKUP(AR16,Accounts!$B:$D,2,FALSE),"-")</f>
        <v>0</v>
      </c>
      <c r="AT16" s="37" t="str">
        <f ca="1">IF(scratch!$B$55=TRUE,IF(AV16="","",AV16/(1+(IF(COUNTIF(Accounts!$B:$D,AR16),VLOOKUP(AR16,Accounts!$B:$D,3,FALSE),0)/100))),scratch!$B$52)</f>
        <v>Locked</v>
      </c>
      <c r="AU16" s="37" t="str">
        <f ca="1">IF(scratch!$B$55=TRUE,IF(AV16="","",AV16-AT16),scratch!$B$52)</f>
        <v>Locked</v>
      </c>
      <c r="AV16" s="51" t="str">
        <f ca="1">IF(scratch!$B$55=TRUE,SUMIF(Z$7:Z$1007,AR16,AE$7:AE$1007)+SUMIF(AF$7:AF$1007,AR16,AK$7:AK$1007)+SUMIF(AL$7:AL$1007,AR16,AQ$7:AQ$1007),scratch!$B$52)</f>
        <v>Locked</v>
      </c>
      <c r="AZ16" s="10" t="str">
        <f>IF(ISBLANK(AX16),"",IF(COUNTIF(Accounts!$B:$D,AX16),VLOOKUP(AX16,Accounts!$B:$D,2,FALSE),"-"))</f>
        <v/>
      </c>
      <c r="BA16" s="37" t="str">
        <f>IF(BC16="","",BC16/(1+(IF(COUNTIF(Accounts!$B:$D,AX16),VLOOKUP(AX16,Accounts!$B:$D,3,FALSE),0)/100)))</f>
        <v/>
      </c>
      <c r="BB16" s="37" t="str">
        <f t="shared" si="6"/>
        <v/>
      </c>
      <c r="BC16" s="7"/>
      <c r="BD16" s="48"/>
      <c r="BF16" s="10" t="str">
        <f>IF(ISBLANK(BD16),"",IF(COUNTIF(Accounts!$B:$D,BD16),VLOOKUP(BD16,Accounts!$B:$D,2,FALSE),"-"))</f>
        <v/>
      </c>
      <c r="BG16" s="37" t="str">
        <f>IF(BI16="","",BI16/(1+(IF(COUNTIF(Accounts!$B:$D,BD16),VLOOKUP(BD16,Accounts!$B:$D,3,FALSE),0)/100)))</f>
        <v/>
      </c>
      <c r="BH16" s="37" t="str">
        <f t="shared" si="7"/>
        <v/>
      </c>
      <c r="BI16" s="7"/>
      <c r="BJ16" s="48"/>
      <c r="BL16" s="10" t="str">
        <f>IF(ISBLANK(BJ16),"",IF(COUNTIF(Accounts!$B:$D,BJ16),VLOOKUP(BJ16,Accounts!$B:$D,2,FALSE),"-"))</f>
        <v/>
      </c>
      <c r="BM16" s="37" t="str">
        <f>IF(BO16="","",BO16/(1+(IF(COUNTIF(Accounts!$B:$D,BJ16),VLOOKUP(BJ16,Accounts!$B:$D,3,FALSE),0)/100)))</f>
        <v/>
      </c>
      <c r="BN16" s="37" t="str">
        <f t="shared" si="8"/>
        <v/>
      </c>
      <c r="BO16" s="7"/>
      <c r="BP16" s="40" t="str">
        <f>IF(Accounts!$B15="","-",Accounts!$B15)</f>
        <v xml:space="preserve"> </v>
      </c>
      <c r="BQ16" s="10">
        <f>IF(COUNTIF(Accounts!$B:$D,BP16),VLOOKUP(BP16,Accounts!$B:$D,2,FALSE),"-")</f>
        <v>0</v>
      </c>
      <c r="BR16" s="37" t="str">
        <f ca="1">IF(scratch!$B$55=TRUE,IF(BT16="","",BT16/(1+(IF(COUNTIF(Accounts!$B:$D,BP16),VLOOKUP(BP16,Accounts!$B:$D,3,FALSE),0)/100))),scratch!$B$52)</f>
        <v>Locked</v>
      </c>
      <c r="BS16" s="37" t="str">
        <f ca="1">IF(scratch!$B$55=TRUE,IF(BT16="","",BT16-BR16),scratch!$B$52)</f>
        <v>Locked</v>
      </c>
      <c r="BT16" s="51" t="str">
        <f ca="1">IF(scratch!$B$55=TRUE,SUMIF(AX$7:AX$1007,BP16,BC$7:BC$1007)+SUMIF(BD$7:BD$1007,BP16,BI$7:BI$1007)+SUMIF(BJ$7:BJ$1007,BP16,BO$7:BO$1007),scratch!$B$52)</f>
        <v>Locked</v>
      </c>
      <c r="BX16" s="10" t="str">
        <f>IF(ISBLANK(BV16),"",IF(COUNTIF(Accounts!$B:$D,BV16),VLOOKUP(BV16,Accounts!$B:$D,2,FALSE),"-"))</f>
        <v/>
      </c>
      <c r="BY16" s="37" t="str">
        <f>IF(CA16="","",CA16/(1+(IF(COUNTIF(Accounts!$B:$D,BV16),VLOOKUP(BV16,Accounts!$B:$D,3,FALSE),0)/100)))</f>
        <v/>
      </c>
      <c r="BZ16" s="37" t="str">
        <f t="shared" si="9"/>
        <v/>
      </c>
      <c r="CA16" s="7"/>
      <c r="CB16" s="48"/>
      <c r="CD16" s="10" t="str">
        <f>IF(ISBLANK(CB16),"",IF(COUNTIF(Accounts!$B:$D,CB16),VLOOKUP(CB16,Accounts!$B:$D,2,FALSE),"-"))</f>
        <v/>
      </c>
      <c r="CE16" s="37" t="str">
        <f>IF(CG16="","",CG16/(1+(IF(COUNTIF(Accounts!$B:$D,CB16),VLOOKUP(CB16,Accounts!$B:$D,3,FALSE),0)/100)))</f>
        <v/>
      </c>
      <c r="CF16" s="37" t="str">
        <f t="shared" si="10"/>
        <v/>
      </c>
      <c r="CG16" s="7"/>
      <c r="CH16" s="48"/>
      <c r="CJ16" s="10" t="str">
        <f>IF(ISBLANK(CH16),"",IF(COUNTIF(Accounts!$B:$D,CH16),VLOOKUP(CH16,Accounts!$B:$D,2,FALSE),"-"))</f>
        <v/>
      </c>
      <c r="CK16" s="37" t="str">
        <f>IF(CM16="","",CM16/(1+(IF(COUNTIF(Accounts!$B:$D,CH16),VLOOKUP(CH16,Accounts!$B:$D,3,FALSE),0)/100)))</f>
        <v/>
      </c>
      <c r="CL16" s="37" t="str">
        <f t="shared" si="11"/>
        <v/>
      </c>
      <c r="CM16" s="7"/>
      <c r="CN16" s="40" t="str">
        <f>IF(Accounts!$B15="","-",Accounts!$B15)</f>
        <v xml:space="preserve"> </v>
      </c>
      <c r="CO16" s="10">
        <f>IF(COUNTIF(Accounts!$B:$D,CN16),VLOOKUP(CN16,Accounts!$B:$D,2,FALSE),"-")</f>
        <v>0</v>
      </c>
      <c r="CP16" s="37" t="str">
        <f ca="1">IF(scratch!$B$55=TRUE,IF(CR16="","",CR16/(1+(IF(COUNTIF(Accounts!$B:$D,CN16),VLOOKUP(CN16,Accounts!$B:$D,3,FALSE),0)/100))),scratch!$B$52)</f>
        <v>Locked</v>
      </c>
      <c r="CQ16" s="37" t="str">
        <f ca="1">IF(scratch!$B$55=TRUE,IF(CR16="","",CR16-CP16),scratch!$B$52)</f>
        <v>Locked</v>
      </c>
      <c r="CR16" s="51" t="str">
        <f ca="1">IF(scratch!$B$55=TRUE,SUMIF(BV$7:BV$1007,CN16,CA$7:CA$1007)+SUMIF(CB$7:CB$1007,CN16,CG$7:CG$1007)+SUMIF(CH$7:CH$1007,CN16,CM$7:CM$1007),scratch!$B$52)</f>
        <v>Locked</v>
      </c>
      <c r="CT16" s="40" t="str">
        <f>IF(Accounts!$B15="","-",Accounts!$B15)</f>
        <v xml:space="preserve"> </v>
      </c>
      <c r="CU16" s="10">
        <f>IF(COUNTIF(Accounts!$B:$D,CT16),VLOOKUP(CT16,Accounts!$B:$D,2,FALSE),"-")</f>
        <v>0</v>
      </c>
      <c r="CV16" s="37" t="str">
        <f ca="1">IF(scratch!$B$55=TRUE,IF(CX16="","",CX16/(1+(IF(COUNTIF(Accounts!$B:$D,CT16),VLOOKUP(CT16,Accounts!$B:$D,3,FALSE),0)/100))),scratch!$B$52)</f>
        <v>Locked</v>
      </c>
      <c r="CW16" s="37" t="str">
        <f ca="1">IF(scratch!$B$55=TRUE,IF(CX16="","",CX16-CV16),scratch!$B$52)</f>
        <v>Locked</v>
      </c>
      <c r="CX16" s="51" t="str">
        <f ca="1">IF(scratch!$B$55=TRUE,SUMIF(T$7:T$1007,CT16,X$7:X1016)+SUMIF(AR$7:AR$1007,CT16,AV$7:AV$1007)+SUMIF(BP$7:BP$1007,CT16,BT$7:BT$1007)+SUMIF(CN$7:CN$1007,CT16,CR$7:CR$1007),scratch!$B$52)</f>
        <v>Locked</v>
      </c>
    </row>
    <row r="17" spans="4:102" x14ac:dyDescent="0.2">
      <c r="D17" s="10" t="str">
        <f>IF(ISBLANK(B17),"",IF(COUNTIF(Accounts!$B:$D,B17),VLOOKUP(B17,Accounts!$B:$D,2,FALSE),"-"))</f>
        <v/>
      </c>
      <c r="E17" s="37" t="str">
        <f>IF(G17="","",G17/(1+(IF(COUNTIF(Accounts!$B:$D,B17),VLOOKUP(B17,Accounts!$B:$D,3,FALSE),0)/100)))</f>
        <v/>
      </c>
      <c r="F17" s="37" t="str">
        <f t="shared" si="0"/>
        <v/>
      </c>
      <c r="G17" s="7"/>
      <c r="H17" s="48"/>
      <c r="J17" s="10" t="str">
        <f>IF(ISBLANK(H17),"",IF(COUNTIF(Accounts!$B:$D,H17),VLOOKUP(H17,Accounts!$B:$D,2,FALSE),"-"))</f>
        <v/>
      </c>
      <c r="K17" s="37" t="str">
        <f>IF(M17="","",M17/(1+(IF(COUNTIF(Accounts!$B:$D,H17),VLOOKUP(H17,Accounts!$B:$D,3,FALSE),0)/100)))</f>
        <v/>
      </c>
      <c r="L17" s="37" t="str">
        <f t="shared" si="1"/>
        <v/>
      </c>
      <c r="M17" s="7"/>
      <c r="N17" s="48"/>
      <c r="P17" s="10" t="str">
        <f>IF(ISBLANK(N17),"",IF(COUNTIF(Accounts!$B:$D,N17),VLOOKUP(N17,Accounts!$B:$D,2,FALSE),"-"))</f>
        <v/>
      </c>
      <c r="Q17" s="37" t="str">
        <f>IF(S17="","",S17/(1+(IF(COUNTIF(Accounts!$B:$D,N17),VLOOKUP(N17,Accounts!$B:$D,3,FALSE),0)/100)))</f>
        <v/>
      </c>
      <c r="R17" s="37" t="str">
        <f t="shared" si="2"/>
        <v/>
      </c>
      <c r="S17" s="7"/>
      <c r="T17" s="40" t="str">
        <f>IF(Accounts!$B16="","-",Accounts!$B16)</f>
        <v xml:space="preserve"> </v>
      </c>
      <c r="U17" s="10">
        <f>IF(COUNTIF(Accounts!$B:$D,T17),VLOOKUP(T17,Accounts!$B:$D,2,FALSE),"-")</f>
        <v>0</v>
      </c>
      <c r="V17" s="37" t="str">
        <f ca="1">IF(scratch!$B$55=TRUE,IF(X17="","",X17/(1+(IF(COUNTIF(Accounts!$B:$D,T17),VLOOKUP(T17,Accounts!$B:$D,3,FALSE),0)/100))),scratch!$B$52)</f>
        <v>Locked</v>
      </c>
      <c r="W17" s="37" t="str">
        <f ca="1">IF(scratch!$B$55=TRUE,IF(X17="","",X17-V17),scratch!$B$52)</f>
        <v>Locked</v>
      </c>
      <c r="X17" s="51" t="str">
        <f ca="1">IF(scratch!$B$55=TRUE,SUMIF(B$7:B$1007,T17,G$7:G$1007)+SUMIF(H$7:H$1007,T17,M$7:M$1007)+SUMIF(N$7:N$1007,T17,S$7:S$1007),scratch!$B$52)</f>
        <v>Locked</v>
      </c>
      <c r="AB17" s="10" t="str">
        <f>IF(ISBLANK(Z17),"",IF(COUNTIF(Accounts!$B:$D,Z17),VLOOKUP(Z17,Accounts!$B:$D,2,FALSE),"-"))</f>
        <v/>
      </c>
      <c r="AC17" s="37" t="str">
        <f>IF(AE17="","",AE17/(1+(IF(COUNTIF(Accounts!$B:$D,Z17),VLOOKUP(Z17,Accounts!$B:$D,3,FALSE),0)/100)))</f>
        <v/>
      </c>
      <c r="AD17" s="37" t="str">
        <f t="shared" si="3"/>
        <v/>
      </c>
      <c r="AE17" s="7"/>
      <c r="AF17" s="48"/>
      <c r="AH17" s="10" t="str">
        <f>IF(ISBLANK(AF17),"",IF(COUNTIF(Accounts!$B:$D,AF17),VLOOKUP(AF17,Accounts!$B:$D,2,FALSE),"-"))</f>
        <v/>
      </c>
      <c r="AI17" s="37" t="str">
        <f>IF(AK17="","",AK17/(1+(IF(COUNTIF(Accounts!$B:$D,AF17),VLOOKUP(AF17,Accounts!$B:$D,3,FALSE),0)/100)))</f>
        <v/>
      </c>
      <c r="AJ17" s="37" t="str">
        <f t="shared" si="4"/>
        <v/>
      </c>
      <c r="AK17" s="7"/>
      <c r="AL17" s="48"/>
      <c r="AN17" s="10" t="str">
        <f>IF(ISBLANK(AL17),"",IF(COUNTIF(Accounts!$B:$D,AL17),VLOOKUP(AL17,Accounts!$B:$D,2,FALSE),"-"))</f>
        <v/>
      </c>
      <c r="AO17" s="37" t="str">
        <f>IF(AQ17="","",AQ17/(1+(IF(COUNTIF(Accounts!$B:$D,AL17),VLOOKUP(AL17,Accounts!$B:$D,3,FALSE),0)/100)))</f>
        <v/>
      </c>
      <c r="AP17" s="37" t="str">
        <f t="shared" si="5"/>
        <v/>
      </c>
      <c r="AQ17" s="7"/>
      <c r="AR17" s="40" t="str">
        <f>IF(Accounts!$B16="","-",Accounts!$B16)</f>
        <v xml:space="preserve"> </v>
      </c>
      <c r="AS17" s="10">
        <f>IF(COUNTIF(Accounts!$B:$D,AR17),VLOOKUP(AR17,Accounts!$B:$D,2,FALSE),"-")</f>
        <v>0</v>
      </c>
      <c r="AT17" s="37" t="str">
        <f ca="1">IF(scratch!$B$55=TRUE,IF(AV17="","",AV17/(1+(IF(COUNTIF(Accounts!$B:$D,AR17),VLOOKUP(AR17,Accounts!$B:$D,3,FALSE),0)/100))),scratch!$B$52)</f>
        <v>Locked</v>
      </c>
      <c r="AU17" s="37" t="str">
        <f ca="1">IF(scratch!$B$55=TRUE,IF(AV17="","",AV17-AT17),scratch!$B$52)</f>
        <v>Locked</v>
      </c>
      <c r="AV17" s="51" t="str">
        <f ca="1">IF(scratch!$B$55=TRUE,SUMIF(Z$7:Z$1007,AR17,AE$7:AE$1007)+SUMIF(AF$7:AF$1007,AR17,AK$7:AK$1007)+SUMIF(AL$7:AL$1007,AR17,AQ$7:AQ$1007),scratch!$B$52)</f>
        <v>Locked</v>
      </c>
      <c r="AZ17" s="10" t="str">
        <f>IF(ISBLANK(AX17),"",IF(COUNTIF(Accounts!$B:$D,AX17),VLOOKUP(AX17,Accounts!$B:$D,2,FALSE),"-"))</f>
        <v/>
      </c>
      <c r="BA17" s="37" t="str">
        <f>IF(BC17="","",BC17/(1+(IF(COUNTIF(Accounts!$B:$D,AX17),VLOOKUP(AX17,Accounts!$B:$D,3,FALSE),0)/100)))</f>
        <v/>
      </c>
      <c r="BB17" s="37" t="str">
        <f t="shared" si="6"/>
        <v/>
      </c>
      <c r="BC17" s="7"/>
      <c r="BD17" s="48"/>
      <c r="BF17" s="10" t="str">
        <f>IF(ISBLANK(BD17),"",IF(COUNTIF(Accounts!$B:$D,BD17),VLOOKUP(BD17,Accounts!$B:$D,2,FALSE),"-"))</f>
        <v/>
      </c>
      <c r="BG17" s="37" t="str">
        <f>IF(BI17="","",BI17/(1+(IF(COUNTIF(Accounts!$B:$D,BD17),VLOOKUP(BD17,Accounts!$B:$D,3,FALSE),0)/100)))</f>
        <v/>
      </c>
      <c r="BH17" s="37" t="str">
        <f t="shared" si="7"/>
        <v/>
      </c>
      <c r="BI17" s="7"/>
      <c r="BJ17" s="48"/>
      <c r="BL17" s="10" t="str">
        <f>IF(ISBLANK(BJ17),"",IF(COUNTIF(Accounts!$B:$D,BJ17),VLOOKUP(BJ17,Accounts!$B:$D,2,FALSE),"-"))</f>
        <v/>
      </c>
      <c r="BM17" s="37" t="str">
        <f>IF(BO17="","",BO17/(1+(IF(COUNTIF(Accounts!$B:$D,BJ17),VLOOKUP(BJ17,Accounts!$B:$D,3,FALSE),0)/100)))</f>
        <v/>
      </c>
      <c r="BN17" s="37" t="str">
        <f t="shared" si="8"/>
        <v/>
      </c>
      <c r="BO17" s="7"/>
      <c r="BP17" s="40" t="str">
        <f>IF(Accounts!$B16="","-",Accounts!$B16)</f>
        <v xml:space="preserve"> </v>
      </c>
      <c r="BQ17" s="10">
        <f>IF(COUNTIF(Accounts!$B:$D,BP17),VLOOKUP(BP17,Accounts!$B:$D,2,FALSE),"-")</f>
        <v>0</v>
      </c>
      <c r="BR17" s="37" t="str">
        <f ca="1">IF(scratch!$B$55=TRUE,IF(BT17="","",BT17/(1+(IF(COUNTIF(Accounts!$B:$D,BP17),VLOOKUP(BP17,Accounts!$B:$D,3,FALSE),0)/100))),scratch!$B$52)</f>
        <v>Locked</v>
      </c>
      <c r="BS17" s="37" t="str">
        <f ca="1">IF(scratch!$B$55=TRUE,IF(BT17="","",BT17-BR17),scratch!$B$52)</f>
        <v>Locked</v>
      </c>
      <c r="BT17" s="51" t="str">
        <f ca="1">IF(scratch!$B$55=TRUE,SUMIF(AX$7:AX$1007,BP17,BC$7:BC$1007)+SUMIF(BD$7:BD$1007,BP17,BI$7:BI$1007)+SUMIF(BJ$7:BJ$1007,BP17,BO$7:BO$1007),scratch!$B$52)</f>
        <v>Locked</v>
      </c>
      <c r="BX17" s="10" t="str">
        <f>IF(ISBLANK(BV17),"",IF(COUNTIF(Accounts!$B:$D,BV17),VLOOKUP(BV17,Accounts!$B:$D,2,FALSE),"-"))</f>
        <v/>
      </c>
      <c r="BY17" s="37" t="str">
        <f>IF(CA17="","",CA17/(1+(IF(COUNTIF(Accounts!$B:$D,BV17),VLOOKUP(BV17,Accounts!$B:$D,3,FALSE),0)/100)))</f>
        <v/>
      </c>
      <c r="BZ17" s="37" t="str">
        <f t="shared" si="9"/>
        <v/>
      </c>
      <c r="CA17" s="7"/>
      <c r="CB17" s="48"/>
      <c r="CD17" s="10" t="str">
        <f>IF(ISBLANK(CB17),"",IF(COUNTIF(Accounts!$B:$D,CB17),VLOOKUP(CB17,Accounts!$B:$D,2,FALSE),"-"))</f>
        <v/>
      </c>
      <c r="CE17" s="37" t="str">
        <f>IF(CG17="","",CG17/(1+(IF(COUNTIF(Accounts!$B:$D,CB17),VLOOKUP(CB17,Accounts!$B:$D,3,FALSE),0)/100)))</f>
        <v/>
      </c>
      <c r="CF17" s="37" t="str">
        <f t="shared" si="10"/>
        <v/>
      </c>
      <c r="CG17" s="7"/>
      <c r="CH17" s="48"/>
      <c r="CJ17" s="10" t="str">
        <f>IF(ISBLANK(CH17),"",IF(COUNTIF(Accounts!$B:$D,CH17),VLOOKUP(CH17,Accounts!$B:$D,2,FALSE),"-"))</f>
        <v/>
      </c>
      <c r="CK17" s="37" t="str">
        <f>IF(CM17="","",CM17/(1+(IF(COUNTIF(Accounts!$B:$D,CH17),VLOOKUP(CH17,Accounts!$B:$D,3,FALSE),0)/100)))</f>
        <v/>
      </c>
      <c r="CL17" s="37" t="str">
        <f t="shared" si="11"/>
        <v/>
      </c>
      <c r="CM17" s="7"/>
      <c r="CN17" s="40" t="str">
        <f>IF(Accounts!$B16="","-",Accounts!$B16)</f>
        <v xml:space="preserve"> </v>
      </c>
      <c r="CO17" s="10">
        <f>IF(COUNTIF(Accounts!$B:$D,CN17),VLOOKUP(CN17,Accounts!$B:$D,2,FALSE),"-")</f>
        <v>0</v>
      </c>
      <c r="CP17" s="37" t="str">
        <f ca="1">IF(scratch!$B$55=TRUE,IF(CR17="","",CR17/(1+(IF(COUNTIF(Accounts!$B:$D,CN17),VLOOKUP(CN17,Accounts!$B:$D,3,FALSE),0)/100))),scratch!$B$52)</f>
        <v>Locked</v>
      </c>
      <c r="CQ17" s="37" t="str">
        <f ca="1">IF(scratch!$B$55=TRUE,IF(CR17="","",CR17-CP17),scratch!$B$52)</f>
        <v>Locked</v>
      </c>
      <c r="CR17" s="51" t="str">
        <f ca="1">IF(scratch!$B$55=TRUE,SUMIF(BV$7:BV$1007,CN17,CA$7:CA$1007)+SUMIF(CB$7:CB$1007,CN17,CG$7:CG$1007)+SUMIF(CH$7:CH$1007,CN17,CM$7:CM$1007),scratch!$B$52)</f>
        <v>Locked</v>
      </c>
      <c r="CT17" s="40" t="str">
        <f>IF(Accounts!$B16="","-",Accounts!$B16)</f>
        <v xml:space="preserve"> </v>
      </c>
      <c r="CU17" s="10">
        <f>IF(COUNTIF(Accounts!$B:$D,CT17),VLOOKUP(CT17,Accounts!$B:$D,2,FALSE),"-")</f>
        <v>0</v>
      </c>
      <c r="CV17" s="37" t="str">
        <f ca="1">IF(scratch!$B$55=TRUE,IF(CX17="","",CX17/(1+(IF(COUNTIF(Accounts!$B:$D,CT17),VLOOKUP(CT17,Accounts!$B:$D,3,FALSE),0)/100))),scratch!$B$52)</f>
        <v>Locked</v>
      </c>
      <c r="CW17" s="37" t="str">
        <f ca="1">IF(scratch!$B$55=TRUE,IF(CX17="","",CX17-CV17),scratch!$B$52)</f>
        <v>Locked</v>
      </c>
      <c r="CX17" s="51" t="str">
        <f ca="1">IF(scratch!$B$55=TRUE,SUMIF(T$7:T$1007,CT17,X$7:X1017)+SUMIF(AR$7:AR$1007,CT17,AV$7:AV$1007)+SUMIF(BP$7:BP$1007,CT17,BT$7:BT$1007)+SUMIF(CN$7:CN$1007,CT17,CR$7:CR$1007),scratch!$B$52)</f>
        <v>Locked</v>
      </c>
    </row>
    <row r="18" spans="4:102" x14ac:dyDescent="0.2">
      <c r="D18" s="10" t="str">
        <f>IF(ISBLANK(B18),"",IF(COUNTIF(Accounts!$B:$D,B18),VLOOKUP(B18,Accounts!$B:$D,2,FALSE),"-"))</f>
        <v/>
      </c>
      <c r="E18" s="37" t="str">
        <f>IF(G18="","",G18/(1+(IF(COUNTIF(Accounts!$B:$D,B18),VLOOKUP(B18,Accounts!$B:$D,3,FALSE),0)/100)))</f>
        <v/>
      </c>
      <c r="F18" s="37" t="str">
        <f t="shared" si="0"/>
        <v/>
      </c>
      <c r="G18" s="7"/>
      <c r="H18" s="48"/>
      <c r="J18" s="10" t="str">
        <f>IF(ISBLANK(H18),"",IF(COUNTIF(Accounts!$B:$D,H18),VLOOKUP(H18,Accounts!$B:$D,2,FALSE),"-"))</f>
        <v/>
      </c>
      <c r="K18" s="37" t="str">
        <f>IF(M18="","",M18/(1+(IF(COUNTIF(Accounts!$B:$D,H18),VLOOKUP(H18,Accounts!$B:$D,3,FALSE),0)/100)))</f>
        <v/>
      </c>
      <c r="L18" s="37" t="str">
        <f t="shared" si="1"/>
        <v/>
      </c>
      <c r="M18" s="7"/>
      <c r="N18" s="48"/>
      <c r="P18" s="10" t="str">
        <f>IF(ISBLANK(N18),"",IF(COUNTIF(Accounts!$B:$D,N18),VLOOKUP(N18,Accounts!$B:$D,2,FALSE),"-"))</f>
        <v/>
      </c>
      <c r="Q18" s="37" t="str">
        <f>IF(S18="","",S18/(1+(IF(COUNTIF(Accounts!$B:$D,N18),VLOOKUP(N18,Accounts!$B:$D,3,FALSE),0)/100)))</f>
        <v/>
      </c>
      <c r="R18" s="37" t="str">
        <f t="shared" si="2"/>
        <v/>
      </c>
      <c r="S18" s="7"/>
      <c r="T18" s="40" t="str">
        <f>IF(Accounts!$B17="","-",Accounts!$B17)</f>
        <v xml:space="preserve"> </v>
      </c>
      <c r="U18" s="10">
        <f>IF(COUNTIF(Accounts!$B:$D,T18),VLOOKUP(T18,Accounts!$B:$D,2,FALSE),"-")</f>
        <v>0</v>
      </c>
      <c r="V18" s="37" t="str">
        <f ca="1">IF(scratch!$B$55=TRUE,IF(X18="","",X18/(1+(IF(COUNTIF(Accounts!$B:$D,T18),VLOOKUP(T18,Accounts!$B:$D,3,FALSE),0)/100))),scratch!$B$52)</f>
        <v>Locked</v>
      </c>
      <c r="W18" s="37" t="str">
        <f ca="1">IF(scratch!$B$55=TRUE,IF(X18="","",X18-V18),scratch!$B$52)</f>
        <v>Locked</v>
      </c>
      <c r="X18" s="51" t="str">
        <f ca="1">IF(scratch!$B$55=TRUE,SUMIF(B$7:B$1007,T18,G$7:G$1007)+SUMIF(H$7:H$1007,T18,M$7:M$1007)+SUMIF(N$7:N$1007,T18,S$7:S$1007),scratch!$B$52)</f>
        <v>Locked</v>
      </c>
      <c r="AB18" s="10" t="str">
        <f>IF(ISBLANK(Z18),"",IF(COUNTIF(Accounts!$B:$D,Z18),VLOOKUP(Z18,Accounts!$B:$D,2,FALSE),"-"))</f>
        <v/>
      </c>
      <c r="AC18" s="37" t="str">
        <f>IF(AE18="","",AE18/(1+(IF(COUNTIF(Accounts!$B:$D,Z18),VLOOKUP(Z18,Accounts!$B:$D,3,FALSE),0)/100)))</f>
        <v/>
      </c>
      <c r="AD18" s="37" t="str">
        <f t="shared" si="3"/>
        <v/>
      </c>
      <c r="AE18" s="7"/>
      <c r="AF18" s="48"/>
      <c r="AH18" s="10" t="str">
        <f>IF(ISBLANK(AF18),"",IF(COUNTIF(Accounts!$B:$D,AF18),VLOOKUP(AF18,Accounts!$B:$D,2,FALSE),"-"))</f>
        <v/>
      </c>
      <c r="AI18" s="37" t="str">
        <f>IF(AK18="","",AK18/(1+(IF(COUNTIF(Accounts!$B:$D,AF18),VLOOKUP(AF18,Accounts!$B:$D,3,FALSE),0)/100)))</f>
        <v/>
      </c>
      <c r="AJ18" s="37" t="str">
        <f t="shared" si="4"/>
        <v/>
      </c>
      <c r="AK18" s="7"/>
      <c r="AL18" s="48"/>
      <c r="AN18" s="10" t="str">
        <f>IF(ISBLANK(AL18),"",IF(COUNTIF(Accounts!$B:$D,AL18),VLOOKUP(AL18,Accounts!$B:$D,2,FALSE),"-"))</f>
        <v/>
      </c>
      <c r="AO18" s="37" t="str">
        <f>IF(AQ18="","",AQ18/(1+(IF(COUNTIF(Accounts!$B:$D,AL18),VLOOKUP(AL18,Accounts!$B:$D,3,FALSE),0)/100)))</f>
        <v/>
      </c>
      <c r="AP18" s="37" t="str">
        <f t="shared" si="5"/>
        <v/>
      </c>
      <c r="AQ18" s="7"/>
      <c r="AR18" s="40" t="str">
        <f>IF(Accounts!$B17="","-",Accounts!$B17)</f>
        <v xml:space="preserve"> </v>
      </c>
      <c r="AS18" s="10">
        <f>IF(COUNTIF(Accounts!$B:$D,AR18),VLOOKUP(AR18,Accounts!$B:$D,2,FALSE),"-")</f>
        <v>0</v>
      </c>
      <c r="AT18" s="37" t="str">
        <f ca="1">IF(scratch!$B$55=TRUE,IF(AV18="","",AV18/(1+(IF(COUNTIF(Accounts!$B:$D,AR18),VLOOKUP(AR18,Accounts!$B:$D,3,FALSE),0)/100))),scratch!$B$52)</f>
        <v>Locked</v>
      </c>
      <c r="AU18" s="37" t="str">
        <f ca="1">IF(scratch!$B$55=TRUE,IF(AV18="","",AV18-AT18),scratch!$B$52)</f>
        <v>Locked</v>
      </c>
      <c r="AV18" s="51" t="str">
        <f ca="1">IF(scratch!$B$55=TRUE,SUMIF(Z$7:Z$1007,AR18,AE$7:AE$1007)+SUMIF(AF$7:AF$1007,AR18,AK$7:AK$1007)+SUMIF(AL$7:AL$1007,AR18,AQ$7:AQ$1007),scratch!$B$52)</f>
        <v>Locked</v>
      </c>
      <c r="AZ18" s="10" t="str">
        <f>IF(ISBLANK(AX18),"",IF(COUNTIF(Accounts!$B:$D,AX18),VLOOKUP(AX18,Accounts!$B:$D,2,FALSE),"-"))</f>
        <v/>
      </c>
      <c r="BA18" s="37" t="str">
        <f>IF(BC18="","",BC18/(1+(IF(COUNTIF(Accounts!$B:$D,AX18),VLOOKUP(AX18,Accounts!$B:$D,3,FALSE),0)/100)))</f>
        <v/>
      </c>
      <c r="BB18" s="37" t="str">
        <f t="shared" si="6"/>
        <v/>
      </c>
      <c r="BC18" s="7"/>
      <c r="BD18" s="48"/>
      <c r="BF18" s="10" t="str">
        <f>IF(ISBLANK(BD18),"",IF(COUNTIF(Accounts!$B:$D,BD18),VLOOKUP(BD18,Accounts!$B:$D,2,FALSE),"-"))</f>
        <v/>
      </c>
      <c r="BG18" s="37" t="str">
        <f>IF(BI18="","",BI18/(1+(IF(COUNTIF(Accounts!$B:$D,BD18),VLOOKUP(BD18,Accounts!$B:$D,3,FALSE),0)/100)))</f>
        <v/>
      </c>
      <c r="BH18" s="37" t="str">
        <f t="shared" si="7"/>
        <v/>
      </c>
      <c r="BI18" s="7"/>
      <c r="BJ18" s="48"/>
      <c r="BL18" s="10" t="str">
        <f>IF(ISBLANK(BJ18),"",IF(COUNTIF(Accounts!$B:$D,BJ18),VLOOKUP(BJ18,Accounts!$B:$D,2,FALSE),"-"))</f>
        <v/>
      </c>
      <c r="BM18" s="37" t="str">
        <f>IF(BO18="","",BO18/(1+(IF(COUNTIF(Accounts!$B:$D,BJ18),VLOOKUP(BJ18,Accounts!$B:$D,3,FALSE),0)/100)))</f>
        <v/>
      </c>
      <c r="BN18" s="37" t="str">
        <f t="shared" si="8"/>
        <v/>
      </c>
      <c r="BO18" s="7"/>
      <c r="BP18" s="40" t="str">
        <f>IF(Accounts!$B17="","-",Accounts!$B17)</f>
        <v xml:space="preserve"> </v>
      </c>
      <c r="BQ18" s="10">
        <f>IF(COUNTIF(Accounts!$B:$D,BP18),VLOOKUP(BP18,Accounts!$B:$D,2,FALSE),"-")</f>
        <v>0</v>
      </c>
      <c r="BR18" s="37" t="str">
        <f ca="1">IF(scratch!$B$55=TRUE,IF(BT18="","",BT18/(1+(IF(COUNTIF(Accounts!$B:$D,BP18),VLOOKUP(BP18,Accounts!$B:$D,3,FALSE),0)/100))),scratch!$B$52)</f>
        <v>Locked</v>
      </c>
      <c r="BS18" s="37" t="str">
        <f ca="1">IF(scratch!$B$55=TRUE,IF(BT18="","",BT18-BR18),scratch!$B$52)</f>
        <v>Locked</v>
      </c>
      <c r="BT18" s="51" t="str">
        <f ca="1">IF(scratch!$B$55=TRUE,SUMIF(AX$7:AX$1007,BP18,BC$7:BC$1007)+SUMIF(BD$7:BD$1007,BP18,BI$7:BI$1007)+SUMIF(BJ$7:BJ$1007,BP18,BO$7:BO$1007),scratch!$B$52)</f>
        <v>Locked</v>
      </c>
      <c r="BX18" s="10" t="str">
        <f>IF(ISBLANK(BV18),"",IF(COUNTIF(Accounts!$B:$D,BV18),VLOOKUP(BV18,Accounts!$B:$D,2,FALSE),"-"))</f>
        <v/>
      </c>
      <c r="BY18" s="37" t="str">
        <f>IF(CA18="","",CA18/(1+(IF(COUNTIF(Accounts!$B:$D,BV18),VLOOKUP(BV18,Accounts!$B:$D,3,FALSE),0)/100)))</f>
        <v/>
      </c>
      <c r="BZ18" s="37" t="str">
        <f t="shared" si="9"/>
        <v/>
      </c>
      <c r="CA18" s="7"/>
      <c r="CB18" s="48"/>
      <c r="CD18" s="10" t="str">
        <f>IF(ISBLANK(CB18),"",IF(COUNTIF(Accounts!$B:$D,CB18),VLOOKUP(CB18,Accounts!$B:$D,2,FALSE),"-"))</f>
        <v/>
      </c>
      <c r="CE18" s="37" t="str">
        <f>IF(CG18="","",CG18/(1+(IF(COUNTIF(Accounts!$B:$D,CB18),VLOOKUP(CB18,Accounts!$B:$D,3,FALSE),0)/100)))</f>
        <v/>
      </c>
      <c r="CF18" s="37" t="str">
        <f t="shared" si="10"/>
        <v/>
      </c>
      <c r="CG18" s="7"/>
      <c r="CH18" s="48"/>
      <c r="CJ18" s="10" t="str">
        <f>IF(ISBLANK(CH18),"",IF(COUNTIF(Accounts!$B:$D,CH18),VLOOKUP(CH18,Accounts!$B:$D,2,FALSE),"-"))</f>
        <v/>
      </c>
      <c r="CK18" s="37" t="str">
        <f>IF(CM18="","",CM18/(1+(IF(COUNTIF(Accounts!$B:$D,CH18),VLOOKUP(CH18,Accounts!$B:$D,3,FALSE),0)/100)))</f>
        <v/>
      </c>
      <c r="CL18" s="37" t="str">
        <f t="shared" si="11"/>
        <v/>
      </c>
      <c r="CM18" s="7"/>
      <c r="CN18" s="40" t="str">
        <f>IF(Accounts!$B17="","-",Accounts!$B17)</f>
        <v xml:space="preserve"> </v>
      </c>
      <c r="CO18" s="10">
        <f>IF(COUNTIF(Accounts!$B:$D,CN18),VLOOKUP(CN18,Accounts!$B:$D,2,FALSE),"-")</f>
        <v>0</v>
      </c>
      <c r="CP18" s="37" t="str">
        <f ca="1">IF(scratch!$B$55=TRUE,IF(CR18="","",CR18/(1+(IF(COUNTIF(Accounts!$B:$D,CN18),VLOOKUP(CN18,Accounts!$B:$D,3,FALSE),0)/100))),scratch!$B$52)</f>
        <v>Locked</v>
      </c>
      <c r="CQ18" s="37" t="str">
        <f ca="1">IF(scratch!$B$55=TRUE,IF(CR18="","",CR18-CP18),scratch!$B$52)</f>
        <v>Locked</v>
      </c>
      <c r="CR18" s="51" t="str">
        <f ca="1">IF(scratch!$B$55=TRUE,SUMIF(BV$7:BV$1007,CN18,CA$7:CA$1007)+SUMIF(CB$7:CB$1007,CN18,CG$7:CG$1007)+SUMIF(CH$7:CH$1007,CN18,CM$7:CM$1007),scratch!$B$52)</f>
        <v>Locked</v>
      </c>
      <c r="CT18" s="40" t="str">
        <f>IF(Accounts!$B17="","-",Accounts!$B17)</f>
        <v xml:space="preserve"> </v>
      </c>
      <c r="CU18" s="10">
        <f>IF(COUNTIF(Accounts!$B:$D,CT18),VLOOKUP(CT18,Accounts!$B:$D,2,FALSE),"-")</f>
        <v>0</v>
      </c>
      <c r="CV18" s="37" t="str">
        <f ca="1">IF(scratch!$B$55=TRUE,IF(CX18="","",CX18/(1+(IF(COUNTIF(Accounts!$B:$D,CT18),VLOOKUP(CT18,Accounts!$B:$D,3,FALSE),0)/100))),scratch!$B$52)</f>
        <v>Locked</v>
      </c>
      <c r="CW18" s="37" t="str">
        <f ca="1">IF(scratch!$B$55=TRUE,IF(CX18="","",CX18-CV18),scratch!$B$52)</f>
        <v>Locked</v>
      </c>
      <c r="CX18" s="51" t="str">
        <f ca="1">IF(scratch!$B$55=TRUE,SUMIF(T$7:T$1007,CT18,X$7:X1018)+SUMIF(AR$7:AR$1007,CT18,AV$7:AV$1007)+SUMIF(BP$7:BP$1007,CT18,BT$7:BT$1007)+SUMIF(CN$7:CN$1007,CT18,CR$7:CR$1007),scratch!$B$52)</f>
        <v>Locked</v>
      </c>
    </row>
    <row r="19" spans="4:102" x14ac:dyDescent="0.2">
      <c r="D19" s="10" t="str">
        <f>IF(ISBLANK(B19),"",IF(COUNTIF(Accounts!$B:$D,B19),VLOOKUP(B19,Accounts!$B:$D,2,FALSE),"-"))</f>
        <v/>
      </c>
      <c r="E19" s="37" t="str">
        <f>IF(G19="","",G19/(1+(IF(COUNTIF(Accounts!$B:$D,B19),VLOOKUP(B19,Accounts!$B:$D,3,FALSE),0)/100)))</f>
        <v/>
      </c>
      <c r="F19" s="37" t="str">
        <f t="shared" si="0"/>
        <v/>
      </c>
      <c r="G19" s="7"/>
      <c r="H19" s="48"/>
      <c r="J19" s="10" t="str">
        <f>IF(ISBLANK(H19),"",IF(COUNTIF(Accounts!$B:$D,H19),VLOOKUP(H19,Accounts!$B:$D,2,FALSE),"-"))</f>
        <v/>
      </c>
      <c r="K19" s="37" t="str">
        <f>IF(M19="","",M19/(1+(IF(COUNTIF(Accounts!$B:$D,H19),VLOOKUP(H19,Accounts!$B:$D,3,FALSE),0)/100)))</f>
        <v/>
      </c>
      <c r="L19" s="37" t="str">
        <f t="shared" si="1"/>
        <v/>
      </c>
      <c r="M19" s="7"/>
      <c r="N19" s="48"/>
      <c r="P19" s="10" t="str">
        <f>IF(ISBLANK(N19),"",IF(COUNTIF(Accounts!$B:$D,N19),VLOOKUP(N19,Accounts!$B:$D,2,FALSE),"-"))</f>
        <v/>
      </c>
      <c r="Q19" s="37" t="str">
        <f>IF(S19="","",S19/(1+(IF(COUNTIF(Accounts!$B:$D,N19),VLOOKUP(N19,Accounts!$B:$D,3,FALSE),0)/100)))</f>
        <v/>
      </c>
      <c r="R19" s="37" t="str">
        <f t="shared" si="2"/>
        <v/>
      </c>
      <c r="S19" s="7"/>
      <c r="T19" s="40" t="str">
        <f>IF(Accounts!$B18="","-",Accounts!$B18)</f>
        <v xml:space="preserve"> </v>
      </c>
      <c r="U19" s="10">
        <f>IF(COUNTIF(Accounts!$B:$D,T19),VLOOKUP(T19,Accounts!$B:$D,2,FALSE),"-")</f>
        <v>0</v>
      </c>
      <c r="V19" s="37" t="str">
        <f ca="1">IF(scratch!$B$55=TRUE,IF(X19="","",X19/(1+(IF(COUNTIF(Accounts!$B:$D,T19),VLOOKUP(T19,Accounts!$B:$D,3,FALSE),0)/100))),scratch!$B$52)</f>
        <v>Locked</v>
      </c>
      <c r="W19" s="37" t="str">
        <f ca="1">IF(scratch!$B$55=TRUE,IF(X19="","",X19-V19),scratch!$B$52)</f>
        <v>Locked</v>
      </c>
      <c r="X19" s="51" t="str">
        <f ca="1">IF(scratch!$B$55=TRUE,SUMIF(B$7:B$1007,T19,G$7:G$1007)+SUMIF(H$7:H$1007,T19,M$7:M$1007)+SUMIF(N$7:N$1007,T19,S$7:S$1007),scratch!$B$52)</f>
        <v>Locked</v>
      </c>
      <c r="AB19" s="10" t="str">
        <f>IF(ISBLANK(Z19),"",IF(COUNTIF(Accounts!$B:$D,Z19),VLOOKUP(Z19,Accounts!$B:$D,2,FALSE),"-"))</f>
        <v/>
      </c>
      <c r="AC19" s="37" t="str">
        <f>IF(AE19="","",AE19/(1+(IF(COUNTIF(Accounts!$B:$D,Z19),VLOOKUP(Z19,Accounts!$B:$D,3,FALSE),0)/100)))</f>
        <v/>
      </c>
      <c r="AD19" s="37" t="str">
        <f t="shared" si="3"/>
        <v/>
      </c>
      <c r="AE19" s="7"/>
      <c r="AF19" s="48"/>
      <c r="AH19" s="10" t="str">
        <f>IF(ISBLANK(AF19),"",IF(COUNTIF(Accounts!$B:$D,AF19),VLOOKUP(AF19,Accounts!$B:$D,2,FALSE),"-"))</f>
        <v/>
      </c>
      <c r="AI19" s="37" t="str">
        <f>IF(AK19="","",AK19/(1+(IF(COUNTIF(Accounts!$B:$D,AF19),VLOOKUP(AF19,Accounts!$B:$D,3,FALSE),0)/100)))</f>
        <v/>
      </c>
      <c r="AJ19" s="37" t="str">
        <f t="shared" si="4"/>
        <v/>
      </c>
      <c r="AK19" s="7"/>
      <c r="AL19" s="48"/>
      <c r="AN19" s="10" t="str">
        <f>IF(ISBLANK(AL19),"",IF(COUNTIF(Accounts!$B:$D,AL19),VLOOKUP(AL19,Accounts!$B:$D,2,FALSE),"-"))</f>
        <v/>
      </c>
      <c r="AO19" s="37" t="str">
        <f>IF(AQ19="","",AQ19/(1+(IF(COUNTIF(Accounts!$B:$D,AL19),VLOOKUP(AL19,Accounts!$B:$D,3,FALSE),0)/100)))</f>
        <v/>
      </c>
      <c r="AP19" s="37" t="str">
        <f t="shared" si="5"/>
        <v/>
      </c>
      <c r="AQ19" s="7"/>
      <c r="AR19" s="40" t="str">
        <f>IF(Accounts!$B18="","-",Accounts!$B18)</f>
        <v xml:space="preserve"> </v>
      </c>
      <c r="AS19" s="10">
        <f>IF(COUNTIF(Accounts!$B:$D,AR19),VLOOKUP(AR19,Accounts!$B:$D,2,FALSE),"-")</f>
        <v>0</v>
      </c>
      <c r="AT19" s="37" t="str">
        <f ca="1">IF(scratch!$B$55=TRUE,IF(AV19="","",AV19/(1+(IF(COUNTIF(Accounts!$B:$D,AR19),VLOOKUP(AR19,Accounts!$B:$D,3,FALSE),0)/100))),scratch!$B$52)</f>
        <v>Locked</v>
      </c>
      <c r="AU19" s="37" t="str">
        <f ca="1">IF(scratch!$B$55=TRUE,IF(AV19="","",AV19-AT19),scratch!$B$52)</f>
        <v>Locked</v>
      </c>
      <c r="AV19" s="51" t="str">
        <f ca="1">IF(scratch!$B$55=TRUE,SUMIF(Z$7:Z$1007,AR19,AE$7:AE$1007)+SUMIF(AF$7:AF$1007,AR19,AK$7:AK$1007)+SUMIF(AL$7:AL$1007,AR19,AQ$7:AQ$1007),scratch!$B$52)</f>
        <v>Locked</v>
      </c>
      <c r="AZ19" s="10" t="str">
        <f>IF(ISBLANK(AX19),"",IF(COUNTIF(Accounts!$B:$D,AX19),VLOOKUP(AX19,Accounts!$B:$D,2,FALSE),"-"))</f>
        <v/>
      </c>
      <c r="BA19" s="37" t="str">
        <f>IF(BC19="","",BC19/(1+(IF(COUNTIF(Accounts!$B:$D,AX19),VLOOKUP(AX19,Accounts!$B:$D,3,FALSE),0)/100)))</f>
        <v/>
      </c>
      <c r="BB19" s="37" t="str">
        <f t="shared" si="6"/>
        <v/>
      </c>
      <c r="BC19" s="7"/>
      <c r="BD19" s="48"/>
      <c r="BF19" s="10" t="str">
        <f>IF(ISBLANK(BD19),"",IF(COUNTIF(Accounts!$B:$D,BD19),VLOOKUP(BD19,Accounts!$B:$D,2,FALSE),"-"))</f>
        <v/>
      </c>
      <c r="BG19" s="37" t="str">
        <f>IF(BI19="","",BI19/(1+(IF(COUNTIF(Accounts!$B:$D,BD19),VLOOKUP(BD19,Accounts!$B:$D,3,FALSE),0)/100)))</f>
        <v/>
      </c>
      <c r="BH19" s="37" t="str">
        <f t="shared" si="7"/>
        <v/>
      </c>
      <c r="BI19" s="7"/>
      <c r="BJ19" s="48"/>
      <c r="BL19" s="10" t="str">
        <f>IF(ISBLANK(BJ19),"",IF(COUNTIF(Accounts!$B:$D,BJ19),VLOOKUP(BJ19,Accounts!$B:$D,2,FALSE),"-"))</f>
        <v/>
      </c>
      <c r="BM19" s="37" t="str">
        <f>IF(BO19="","",BO19/(1+(IF(COUNTIF(Accounts!$B:$D,BJ19),VLOOKUP(BJ19,Accounts!$B:$D,3,FALSE),0)/100)))</f>
        <v/>
      </c>
      <c r="BN19" s="37" t="str">
        <f t="shared" si="8"/>
        <v/>
      </c>
      <c r="BO19" s="7"/>
      <c r="BP19" s="40" t="str">
        <f>IF(Accounts!$B18="","-",Accounts!$B18)</f>
        <v xml:space="preserve"> </v>
      </c>
      <c r="BQ19" s="10">
        <f>IF(COUNTIF(Accounts!$B:$D,BP19),VLOOKUP(BP19,Accounts!$B:$D,2,FALSE),"-")</f>
        <v>0</v>
      </c>
      <c r="BR19" s="37" t="str">
        <f ca="1">IF(scratch!$B$55=TRUE,IF(BT19="","",BT19/(1+(IF(COUNTIF(Accounts!$B:$D,BP19),VLOOKUP(BP19,Accounts!$B:$D,3,FALSE),0)/100))),scratch!$B$52)</f>
        <v>Locked</v>
      </c>
      <c r="BS19" s="37" t="str">
        <f ca="1">IF(scratch!$B$55=TRUE,IF(BT19="","",BT19-BR19),scratch!$B$52)</f>
        <v>Locked</v>
      </c>
      <c r="BT19" s="51" t="str">
        <f ca="1">IF(scratch!$B$55=TRUE,SUMIF(AX$7:AX$1007,BP19,BC$7:BC$1007)+SUMIF(BD$7:BD$1007,BP19,BI$7:BI$1007)+SUMIF(BJ$7:BJ$1007,BP19,BO$7:BO$1007),scratch!$B$52)</f>
        <v>Locked</v>
      </c>
      <c r="BX19" s="10" t="str">
        <f>IF(ISBLANK(BV19),"",IF(COUNTIF(Accounts!$B:$D,BV19),VLOOKUP(BV19,Accounts!$B:$D,2,FALSE),"-"))</f>
        <v/>
      </c>
      <c r="BY19" s="37" t="str">
        <f>IF(CA19="","",CA19/(1+(IF(COUNTIF(Accounts!$B:$D,BV19),VLOOKUP(BV19,Accounts!$B:$D,3,FALSE),0)/100)))</f>
        <v/>
      </c>
      <c r="BZ19" s="37" t="str">
        <f t="shared" si="9"/>
        <v/>
      </c>
      <c r="CA19" s="7"/>
      <c r="CB19" s="48"/>
      <c r="CD19" s="10" t="str">
        <f>IF(ISBLANK(CB19),"",IF(COUNTIF(Accounts!$B:$D,CB19),VLOOKUP(CB19,Accounts!$B:$D,2,FALSE),"-"))</f>
        <v/>
      </c>
      <c r="CE19" s="37" t="str">
        <f>IF(CG19="","",CG19/(1+(IF(COUNTIF(Accounts!$B:$D,CB19),VLOOKUP(CB19,Accounts!$B:$D,3,FALSE),0)/100)))</f>
        <v/>
      </c>
      <c r="CF19" s="37" t="str">
        <f t="shared" si="10"/>
        <v/>
      </c>
      <c r="CG19" s="7"/>
      <c r="CH19" s="48"/>
      <c r="CJ19" s="10" t="str">
        <f>IF(ISBLANK(CH19),"",IF(COUNTIF(Accounts!$B:$D,CH19),VLOOKUP(CH19,Accounts!$B:$D,2,FALSE),"-"))</f>
        <v/>
      </c>
      <c r="CK19" s="37" t="str">
        <f>IF(CM19="","",CM19/(1+(IF(COUNTIF(Accounts!$B:$D,CH19),VLOOKUP(CH19,Accounts!$B:$D,3,FALSE),0)/100)))</f>
        <v/>
      </c>
      <c r="CL19" s="37" t="str">
        <f t="shared" si="11"/>
        <v/>
      </c>
      <c r="CM19" s="7"/>
      <c r="CN19" s="40" t="str">
        <f>IF(Accounts!$B18="","-",Accounts!$B18)</f>
        <v xml:space="preserve"> </v>
      </c>
      <c r="CO19" s="10">
        <f>IF(COUNTIF(Accounts!$B:$D,CN19),VLOOKUP(CN19,Accounts!$B:$D,2,FALSE),"-")</f>
        <v>0</v>
      </c>
      <c r="CP19" s="37" t="str">
        <f ca="1">IF(scratch!$B$55=TRUE,IF(CR19="","",CR19/(1+(IF(COUNTIF(Accounts!$B:$D,CN19),VLOOKUP(CN19,Accounts!$B:$D,3,FALSE),0)/100))),scratch!$B$52)</f>
        <v>Locked</v>
      </c>
      <c r="CQ19" s="37" t="str">
        <f ca="1">IF(scratch!$B$55=TRUE,IF(CR19="","",CR19-CP19),scratch!$B$52)</f>
        <v>Locked</v>
      </c>
      <c r="CR19" s="51" t="str">
        <f ca="1">IF(scratch!$B$55=TRUE,SUMIF(BV$7:BV$1007,CN19,CA$7:CA$1007)+SUMIF(CB$7:CB$1007,CN19,CG$7:CG$1007)+SUMIF(CH$7:CH$1007,CN19,CM$7:CM$1007),scratch!$B$52)</f>
        <v>Locked</v>
      </c>
      <c r="CT19" s="40" t="str">
        <f>IF(Accounts!$B18="","-",Accounts!$B18)</f>
        <v xml:space="preserve"> </v>
      </c>
      <c r="CU19" s="10">
        <f>IF(COUNTIF(Accounts!$B:$D,CT19),VLOOKUP(CT19,Accounts!$B:$D,2,FALSE),"-")</f>
        <v>0</v>
      </c>
      <c r="CV19" s="37" t="str">
        <f ca="1">IF(scratch!$B$55=TRUE,IF(CX19="","",CX19/(1+(IF(COUNTIF(Accounts!$B:$D,CT19),VLOOKUP(CT19,Accounts!$B:$D,3,FALSE),0)/100))),scratch!$B$52)</f>
        <v>Locked</v>
      </c>
      <c r="CW19" s="37" t="str">
        <f ca="1">IF(scratch!$B$55=TRUE,IF(CX19="","",CX19-CV19),scratch!$B$52)</f>
        <v>Locked</v>
      </c>
      <c r="CX19" s="51" t="str">
        <f ca="1">IF(scratch!$B$55=TRUE,SUMIF(T$7:T$1007,CT19,X$7:X1019)+SUMIF(AR$7:AR$1007,CT19,AV$7:AV$1007)+SUMIF(BP$7:BP$1007,CT19,BT$7:BT$1007)+SUMIF(CN$7:CN$1007,CT19,CR$7:CR$1007),scratch!$B$52)</f>
        <v>Locked</v>
      </c>
    </row>
    <row r="20" spans="4:102" x14ac:dyDescent="0.2">
      <c r="D20" s="10" t="str">
        <f>IF(ISBLANK(B20),"",IF(COUNTIF(Accounts!$B:$D,B20),VLOOKUP(B20,Accounts!$B:$D,2,FALSE),"-"))</f>
        <v/>
      </c>
      <c r="E20" s="37" t="str">
        <f>IF(G20="","",G20/(1+(IF(COUNTIF(Accounts!$B:$D,B20),VLOOKUP(B20,Accounts!$B:$D,3,FALSE),0)/100)))</f>
        <v/>
      </c>
      <c r="F20" s="37" t="str">
        <f t="shared" si="0"/>
        <v/>
      </c>
      <c r="G20" s="7"/>
      <c r="H20" s="48"/>
      <c r="J20" s="10" t="str">
        <f>IF(ISBLANK(H20),"",IF(COUNTIF(Accounts!$B:$D,H20),VLOOKUP(H20,Accounts!$B:$D,2,FALSE),"-"))</f>
        <v/>
      </c>
      <c r="K20" s="37" t="str">
        <f>IF(M20="","",M20/(1+(IF(COUNTIF(Accounts!$B:$D,H20),VLOOKUP(H20,Accounts!$B:$D,3,FALSE),0)/100)))</f>
        <v/>
      </c>
      <c r="L20" s="37" t="str">
        <f t="shared" si="1"/>
        <v/>
      </c>
      <c r="M20" s="7"/>
      <c r="N20" s="48"/>
      <c r="P20" s="10" t="str">
        <f>IF(ISBLANK(N20),"",IF(COUNTIF(Accounts!$B:$D,N20),VLOOKUP(N20,Accounts!$B:$D,2,FALSE),"-"))</f>
        <v/>
      </c>
      <c r="Q20" s="37" t="str">
        <f>IF(S20="","",S20/(1+(IF(COUNTIF(Accounts!$B:$D,N20),VLOOKUP(N20,Accounts!$B:$D,3,FALSE),0)/100)))</f>
        <v/>
      </c>
      <c r="R20" s="37" t="str">
        <f t="shared" si="2"/>
        <v/>
      </c>
      <c r="S20" s="7"/>
      <c r="T20" s="40" t="str">
        <f>IF(Accounts!$B19="","-",Accounts!$B19)</f>
        <v xml:space="preserve"> </v>
      </c>
      <c r="U20" s="10">
        <f>IF(COUNTIF(Accounts!$B:$D,T20),VLOOKUP(T20,Accounts!$B:$D,2,FALSE),"-")</f>
        <v>0</v>
      </c>
      <c r="V20" s="37" t="str">
        <f ca="1">IF(scratch!$B$55=TRUE,IF(X20="","",X20/(1+(IF(COUNTIF(Accounts!$B:$D,T20),VLOOKUP(T20,Accounts!$B:$D,3,FALSE),0)/100))),scratch!$B$52)</f>
        <v>Locked</v>
      </c>
      <c r="W20" s="37" t="str">
        <f ca="1">IF(scratch!$B$55=TRUE,IF(X20="","",X20-V20),scratch!$B$52)</f>
        <v>Locked</v>
      </c>
      <c r="X20" s="51" t="str">
        <f ca="1">IF(scratch!$B$55=TRUE,SUMIF(B$7:B$1007,T20,G$7:G$1007)+SUMIF(H$7:H$1007,T20,M$7:M$1007)+SUMIF(N$7:N$1007,T20,S$7:S$1007),scratch!$B$52)</f>
        <v>Locked</v>
      </c>
      <c r="AB20" s="10" t="str">
        <f>IF(ISBLANK(Z20),"",IF(COUNTIF(Accounts!$B:$D,Z20),VLOOKUP(Z20,Accounts!$B:$D,2,FALSE),"-"))</f>
        <v/>
      </c>
      <c r="AC20" s="37" t="str">
        <f>IF(AE20="","",AE20/(1+(IF(COUNTIF(Accounts!$B:$D,Z20),VLOOKUP(Z20,Accounts!$B:$D,3,FALSE),0)/100)))</f>
        <v/>
      </c>
      <c r="AD20" s="37" t="str">
        <f t="shared" si="3"/>
        <v/>
      </c>
      <c r="AE20" s="7"/>
      <c r="AF20" s="48"/>
      <c r="AH20" s="10" t="str">
        <f>IF(ISBLANK(AF20),"",IF(COUNTIF(Accounts!$B:$D,AF20),VLOOKUP(AF20,Accounts!$B:$D,2,FALSE),"-"))</f>
        <v/>
      </c>
      <c r="AI20" s="37" t="str">
        <f>IF(AK20="","",AK20/(1+(IF(COUNTIF(Accounts!$B:$D,AF20),VLOOKUP(AF20,Accounts!$B:$D,3,FALSE),0)/100)))</f>
        <v/>
      </c>
      <c r="AJ20" s="37" t="str">
        <f t="shared" si="4"/>
        <v/>
      </c>
      <c r="AK20" s="7"/>
      <c r="AL20" s="48"/>
      <c r="AN20" s="10" t="str">
        <f>IF(ISBLANK(AL20),"",IF(COUNTIF(Accounts!$B:$D,AL20),VLOOKUP(AL20,Accounts!$B:$D,2,FALSE),"-"))</f>
        <v/>
      </c>
      <c r="AO20" s="37" t="str">
        <f>IF(AQ20="","",AQ20/(1+(IF(COUNTIF(Accounts!$B:$D,AL20),VLOOKUP(AL20,Accounts!$B:$D,3,FALSE),0)/100)))</f>
        <v/>
      </c>
      <c r="AP20" s="37" t="str">
        <f t="shared" si="5"/>
        <v/>
      </c>
      <c r="AQ20" s="7"/>
      <c r="AR20" s="40" t="str">
        <f>IF(Accounts!$B19="","-",Accounts!$B19)</f>
        <v xml:space="preserve"> </v>
      </c>
      <c r="AS20" s="10">
        <f>IF(COUNTIF(Accounts!$B:$D,AR20),VLOOKUP(AR20,Accounts!$B:$D,2,FALSE),"-")</f>
        <v>0</v>
      </c>
      <c r="AT20" s="37" t="str">
        <f ca="1">IF(scratch!$B$55=TRUE,IF(AV20="","",AV20/(1+(IF(COUNTIF(Accounts!$B:$D,AR20),VLOOKUP(AR20,Accounts!$B:$D,3,FALSE),0)/100))),scratch!$B$52)</f>
        <v>Locked</v>
      </c>
      <c r="AU20" s="37" t="str">
        <f ca="1">IF(scratch!$B$55=TRUE,IF(AV20="","",AV20-AT20),scratch!$B$52)</f>
        <v>Locked</v>
      </c>
      <c r="AV20" s="51" t="str">
        <f ca="1">IF(scratch!$B$55=TRUE,SUMIF(Z$7:Z$1007,AR20,AE$7:AE$1007)+SUMIF(AF$7:AF$1007,AR20,AK$7:AK$1007)+SUMIF(AL$7:AL$1007,AR20,AQ$7:AQ$1007),scratch!$B$52)</f>
        <v>Locked</v>
      </c>
      <c r="AZ20" s="10" t="str">
        <f>IF(ISBLANK(AX20),"",IF(COUNTIF(Accounts!$B:$D,AX20),VLOOKUP(AX20,Accounts!$B:$D,2,FALSE),"-"))</f>
        <v/>
      </c>
      <c r="BA20" s="37" t="str">
        <f>IF(BC20="","",BC20/(1+(IF(COUNTIF(Accounts!$B:$D,AX20),VLOOKUP(AX20,Accounts!$B:$D,3,FALSE),0)/100)))</f>
        <v/>
      </c>
      <c r="BB20" s="37" t="str">
        <f t="shared" si="6"/>
        <v/>
      </c>
      <c r="BC20" s="7"/>
      <c r="BD20" s="48"/>
      <c r="BF20" s="10" t="str">
        <f>IF(ISBLANK(BD20),"",IF(COUNTIF(Accounts!$B:$D,BD20),VLOOKUP(BD20,Accounts!$B:$D,2,FALSE),"-"))</f>
        <v/>
      </c>
      <c r="BG20" s="37" t="str">
        <f>IF(BI20="","",BI20/(1+(IF(COUNTIF(Accounts!$B:$D,BD20),VLOOKUP(BD20,Accounts!$B:$D,3,FALSE),0)/100)))</f>
        <v/>
      </c>
      <c r="BH20" s="37" t="str">
        <f t="shared" si="7"/>
        <v/>
      </c>
      <c r="BI20" s="7"/>
      <c r="BJ20" s="48"/>
      <c r="BL20" s="10" t="str">
        <f>IF(ISBLANK(BJ20),"",IF(COUNTIF(Accounts!$B:$D,BJ20),VLOOKUP(BJ20,Accounts!$B:$D,2,FALSE),"-"))</f>
        <v/>
      </c>
      <c r="BM20" s="37" t="str">
        <f>IF(BO20="","",BO20/(1+(IF(COUNTIF(Accounts!$B:$D,BJ20),VLOOKUP(BJ20,Accounts!$B:$D,3,FALSE),0)/100)))</f>
        <v/>
      </c>
      <c r="BN20" s="37" t="str">
        <f t="shared" si="8"/>
        <v/>
      </c>
      <c r="BO20" s="7"/>
      <c r="BP20" s="40" t="str">
        <f>IF(Accounts!$B19="","-",Accounts!$B19)</f>
        <v xml:space="preserve"> </v>
      </c>
      <c r="BQ20" s="10">
        <f>IF(COUNTIF(Accounts!$B:$D,BP20),VLOOKUP(BP20,Accounts!$B:$D,2,FALSE),"-")</f>
        <v>0</v>
      </c>
      <c r="BR20" s="37" t="str">
        <f ca="1">IF(scratch!$B$55=TRUE,IF(BT20="","",BT20/(1+(IF(COUNTIF(Accounts!$B:$D,BP20),VLOOKUP(BP20,Accounts!$B:$D,3,FALSE),0)/100))),scratch!$B$52)</f>
        <v>Locked</v>
      </c>
      <c r="BS20" s="37" t="str">
        <f ca="1">IF(scratch!$B$55=TRUE,IF(BT20="","",BT20-BR20),scratch!$B$52)</f>
        <v>Locked</v>
      </c>
      <c r="BT20" s="51" t="str">
        <f ca="1">IF(scratch!$B$55=TRUE,SUMIF(AX$7:AX$1007,BP20,BC$7:BC$1007)+SUMIF(BD$7:BD$1007,BP20,BI$7:BI$1007)+SUMIF(BJ$7:BJ$1007,BP20,BO$7:BO$1007),scratch!$B$52)</f>
        <v>Locked</v>
      </c>
      <c r="BX20" s="10" t="str">
        <f>IF(ISBLANK(BV20),"",IF(COUNTIF(Accounts!$B:$D,BV20),VLOOKUP(BV20,Accounts!$B:$D,2,FALSE),"-"))</f>
        <v/>
      </c>
      <c r="BY20" s="37" t="str">
        <f>IF(CA20="","",CA20/(1+(IF(COUNTIF(Accounts!$B:$D,BV20),VLOOKUP(BV20,Accounts!$B:$D,3,FALSE),0)/100)))</f>
        <v/>
      </c>
      <c r="BZ20" s="37" t="str">
        <f t="shared" si="9"/>
        <v/>
      </c>
      <c r="CA20" s="7"/>
      <c r="CB20" s="48"/>
      <c r="CD20" s="10" t="str">
        <f>IF(ISBLANK(CB20),"",IF(COUNTIF(Accounts!$B:$D,CB20),VLOOKUP(CB20,Accounts!$B:$D,2,FALSE),"-"))</f>
        <v/>
      </c>
      <c r="CE20" s="37" t="str">
        <f>IF(CG20="","",CG20/(1+(IF(COUNTIF(Accounts!$B:$D,CB20),VLOOKUP(CB20,Accounts!$B:$D,3,FALSE),0)/100)))</f>
        <v/>
      </c>
      <c r="CF20" s="37" t="str">
        <f t="shared" si="10"/>
        <v/>
      </c>
      <c r="CG20" s="7"/>
      <c r="CH20" s="48"/>
      <c r="CJ20" s="10" t="str">
        <f>IF(ISBLANK(CH20),"",IF(COUNTIF(Accounts!$B:$D,CH20),VLOOKUP(CH20,Accounts!$B:$D,2,FALSE),"-"))</f>
        <v/>
      </c>
      <c r="CK20" s="37" t="str">
        <f>IF(CM20="","",CM20/(1+(IF(COUNTIF(Accounts!$B:$D,CH20),VLOOKUP(CH20,Accounts!$B:$D,3,FALSE),0)/100)))</f>
        <v/>
      </c>
      <c r="CL20" s="37" t="str">
        <f t="shared" si="11"/>
        <v/>
      </c>
      <c r="CM20" s="7"/>
      <c r="CN20" s="40" t="str">
        <f>IF(Accounts!$B19="","-",Accounts!$B19)</f>
        <v xml:space="preserve"> </v>
      </c>
      <c r="CO20" s="10">
        <f>IF(COUNTIF(Accounts!$B:$D,CN20),VLOOKUP(CN20,Accounts!$B:$D,2,FALSE),"-")</f>
        <v>0</v>
      </c>
      <c r="CP20" s="37" t="str">
        <f ca="1">IF(scratch!$B$55=TRUE,IF(CR20="","",CR20/(1+(IF(COUNTIF(Accounts!$B:$D,CN20),VLOOKUP(CN20,Accounts!$B:$D,3,FALSE),0)/100))),scratch!$B$52)</f>
        <v>Locked</v>
      </c>
      <c r="CQ20" s="37" t="str">
        <f ca="1">IF(scratch!$B$55=TRUE,IF(CR20="","",CR20-CP20),scratch!$B$52)</f>
        <v>Locked</v>
      </c>
      <c r="CR20" s="51" t="str">
        <f ca="1">IF(scratch!$B$55=TRUE,SUMIF(BV$7:BV$1007,CN20,CA$7:CA$1007)+SUMIF(CB$7:CB$1007,CN20,CG$7:CG$1007)+SUMIF(CH$7:CH$1007,CN20,CM$7:CM$1007),scratch!$B$52)</f>
        <v>Locked</v>
      </c>
      <c r="CT20" s="40" t="str">
        <f>IF(Accounts!$B19="","-",Accounts!$B19)</f>
        <v xml:space="preserve"> </v>
      </c>
      <c r="CU20" s="10">
        <f>IF(COUNTIF(Accounts!$B:$D,CT20),VLOOKUP(CT20,Accounts!$B:$D,2,FALSE),"-")</f>
        <v>0</v>
      </c>
      <c r="CV20" s="37" t="str">
        <f ca="1">IF(scratch!$B$55=TRUE,IF(CX20="","",CX20/(1+(IF(COUNTIF(Accounts!$B:$D,CT20),VLOOKUP(CT20,Accounts!$B:$D,3,FALSE),0)/100))),scratch!$B$52)</f>
        <v>Locked</v>
      </c>
      <c r="CW20" s="37" t="str">
        <f ca="1">IF(scratch!$B$55=TRUE,IF(CX20="","",CX20-CV20),scratch!$B$52)</f>
        <v>Locked</v>
      </c>
      <c r="CX20" s="51" t="str">
        <f ca="1">IF(scratch!$B$55=TRUE,SUMIF(T$7:T$1007,CT20,X$7:X1020)+SUMIF(AR$7:AR$1007,CT20,AV$7:AV$1007)+SUMIF(BP$7:BP$1007,CT20,BT$7:BT$1007)+SUMIF(CN$7:CN$1007,CT20,CR$7:CR$1007),scratch!$B$52)</f>
        <v>Locked</v>
      </c>
    </row>
    <row r="21" spans="4:102" x14ac:dyDescent="0.2">
      <c r="D21" s="10" t="str">
        <f>IF(ISBLANK(B21),"",IF(COUNTIF(Accounts!$B:$D,B21),VLOOKUP(B21,Accounts!$B:$D,2,FALSE),"-"))</f>
        <v/>
      </c>
      <c r="E21" s="37" t="str">
        <f>IF(G21="","",G21/(1+(IF(COUNTIF(Accounts!$B:$D,B21),VLOOKUP(B21,Accounts!$B:$D,3,FALSE),0)/100)))</f>
        <v/>
      </c>
      <c r="F21" s="37" t="str">
        <f t="shared" si="0"/>
        <v/>
      </c>
      <c r="G21" s="7"/>
      <c r="H21" s="48"/>
      <c r="J21" s="10" t="str">
        <f>IF(ISBLANK(H21),"",IF(COUNTIF(Accounts!$B:$D,H21),VLOOKUP(H21,Accounts!$B:$D,2,FALSE),"-"))</f>
        <v/>
      </c>
      <c r="K21" s="37" t="str">
        <f>IF(M21="","",M21/(1+(IF(COUNTIF(Accounts!$B:$D,H21),VLOOKUP(H21,Accounts!$B:$D,3,FALSE),0)/100)))</f>
        <v/>
      </c>
      <c r="L21" s="37" t="str">
        <f t="shared" si="1"/>
        <v/>
      </c>
      <c r="M21" s="7"/>
      <c r="N21" s="48"/>
      <c r="P21" s="10" t="str">
        <f>IF(ISBLANK(N21),"",IF(COUNTIF(Accounts!$B:$D,N21),VLOOKUP(N21,Accounts!$B:$D,2,FALSE),"-"))</f>
        <v/>
      </c>
      <c r="Q21" s="37" t="str">
        <f>IF(S21="","",S21/(1+(IF(COUNTIF(Accounts!$B:$D,N21),VLOOKUP(N21,Accounts!$B:$D,3,FALSE),0)/100)))</f>
        <v/>
      </c>
      <c r="R21" s="37" t="str">
        <f t="shared" si="2"/>
        <v/>
      </c>
      <c r="S21" s="7"/>
      <c r="T21" s="40" t="str">
        <f>IF(Accounts!$B20="","-",Accounts!$B20)</f>
        <v xml:space="preserve"> </v>
      </c>
      <c r="U21" s="10">
        <f>IF(COUNTIF(Accounts!$B:$D,T21),VLOOKUP(T21,Accounts!$B:$D,2,FALSE),"-")</f>
        <v>0</v>
      </c>
      <c r="V21" s="37" t="str">
        <f ca="1">IF(scratch!$B$55=TRUE,IF(X21="","",X21/(1+(IF(COUNTIF(Accounts!$B:$D,T21),VLOOKUP(T21,Accounts!$B:$D,3,FALSE),0)/100))),scratch!$B$52)</f>
        <v>Locked</v>
      </c>
      <c r="W21" s="37" t="str">
        <f ca="1">IF(scratch!$B$55=TRUE,IF(X21="","",X21-V21),scratch!$B$52)</f>
        <v>Locked</v>
      </c>
      <c r="X21" s="51" t="str">
        <f ca="1">IF(scratch!$B$55=TRUE,SUMIF(B$7:B$1007,T21,G$7:G$1007)+SUMIF(H$7:H$1007,T21,M$7:M$1007)+SUMIF(N$7:N$1007,T21,S$7:S$1007),scratch!$B$52)</f>
        <v>Locked</v>
      </c>
      <c r="AB21" s="10" t="str">
        <f>IF(ISBLANK(Z21),"",IF(COUNTIF(Accounts!$B:$D,Z21),VLOOKUP(Z21,Accounts!$B:$D,2,FALSE),"-"))</f>
        <v/>
      </c>
      <c r="AC21" s="37" t="str">
        <f>IF(AE21="","",AE21/(1+(IF(COUNTIF(Accounts!$B:$D,Z21),VLOOKUP(Z21,Accounts!$B:$D,3,FALSE),0)/100)))</f>
        <v/>
      </c>
      <c r="AD21" s="37" t="str">
        <f t="shared" si="3"/>
        <v/>
      </c>
      <c r="AE21" s="7"/>
      <c r="AF21" s="48"/>
      <c r="AH21" s="10" t="str">
        <f>IF(ISBLANK(AF21),"",IF(COUNTIF(Accounts!$B:$D,AF21),VLOOKUP(AF21,Accounts!$B:$D,2,FALSE),"-"))</f>
        <v/>
      </c>
      <c r="AI21" s="37" t="str">
        <f>IF(AK21="","",AK21/(1+(IF(COUNTIF(Accounts!$B:$D,AF21),VLOOKUP(AF21,Accounts!$B:$D,3,FALSE),0)/100)))</f>
        <v/>
      </c>
      <c r="AJ21" s="37" t="str">
        <f t="shared" si="4"/>
        <v/>
      </c>
      <c r="AK21" s="7"/>
      <c r="AL21" s="48"/>
      <c r="AN21" s="10" t="str">
        <f>IF(ISBLANK(AL21),"",IF(COUNTIF(Accounts!$B:$D,AL21),VLOOKUP(AL21,Accounts!$B:$D,2,FALSE),"-"))</f>
        <v/>
      </c>
      <c r="AO21" s="37" t="str">
        <f>IF(AQ21="","",AQ21/(1+(IF(COUNTIF(Accounts!$B:$D,AL21),VLOOKUP(AL21,Accounts!$B:$D,3,FALSE),0)/100)))</f>
        <v/>
      </c>
      <c r="AP21" s="37" t="str">
        <f t="shared" si="5"/>
        <v/>
      </c>
      <c r="AQ21" s="7"/>
      <c r="AR21" s="40" t="str">
        <f>IF(Accounts!$B20="","-",Accounts!$B20)</f>
        <v xml:space="preserve"> </v>
      </c>
      <c r="AS21" s="10">
        <f>IF(COUNTIF(Accounts!$B:$D,AR21),VLOOKUP(AR21,Accounts!$B:$D,2,FALSE),"-")</f>
        <v>0</v>
      </c>
      <c r="AT21" s="37" t="str">
        <f ca="1">IF(scratch!$B$55=TRUE,IF(AV21="","",AV21/(1+(IF(COUNTIF(Accounts!$B:$D,AR21),VLOOKUP(AR21,Accounts!$B:$D,3,FALSE),0)/100))),scratch!$B$52)</f>
        <v>Locked</v>
      </c>
      <c r="AU21" s="37" t="str">
        <f ca="1">IF(scratch!$B$55=TRUE,IF(AV21="","",AV21-AT21),scratch!$B$52)</f>
        <v>Locked</v>
      </c>
      <c r="AV21" s="51" t="str">
        <f ca="1">IF(scratch!$B$55=TRUE,SUMIF(Z$7:Z$1007,AR21,AE$7:AE$1007)+SUMIF(AF$7:AF$1007,AR21,AK$7:AK$1007)+SUMIF(AL$7:AL$1007,AR21,AQ$7:AQ$1007),scratch!$B$52)</f>
        <v>Locked</v>
      </c>
      <c r="AZ21" s="10" t="str">
        <f>IF(ISBLANK(AX21),"",IF(COUNTIF(Accounts!$B:$D,AX21),VLOOKUP(AX21,Accounts!$B:$D,2,FALSE),"-"))</f>
        <v/>
      </c>
      <c r="BA21" s="37" t="str">
        <f>IF(BC21="","",BC21/(1+(IF(COUNTIF(Accounts!$B:$D,AX21),VLOOKUP(AX21,Accounts!$B:$D,3,FALSE),0)/100)))</f>
        <v/>
      </c>
      <c r="BB21" s="37" t="str">
        <f t="shared" si="6"/>
        <v/>
      </c>
      <c r="BC21" s="7"/>
      <c r="BD21" s="48"/>
      <c r="BF21" s="10" t="str">
        <f>IF(ISBLANK(BD21),"",IF(COUNTIF(Accounts!$B:$D,BD21),VLOOKUP(BD21,Accounts!$B:$D,2,FALSE),"-"))</f>
        <v/>
      </c>
      <c r="BG21" s="37" t="str">
        <f>IF(BI21="","",BI21/(1+(IF(COUNTIF(Accounts!$B:$D,BD21),VLOOKUP(BD21,Accounts!$B:$D,3,FALSE),0)/100)))</f>
        <v/>
      </c>
      <c r="BH21" s="37" t="str">
        <f t="shared" si="7"/>
        <v/>
      </c>
      <c r="BI21" s="7"/>
      <c r="BJ21" s="48"/>
      <c r="BL21" s="10" t="str">
        <f>IF(ISBLANK(BJ21),"",IF(COUNTIF(Accounts!$B:$D,BJ21),VLOOKUP(BJ21,Accounts!$B:$D,2,FALSE),"-"))</f>
        <v/>
      </c>
      <c r="BM21" s="37" t="str">
        <f>IF(BO21="","",BO21/(1+(IF(COUNTIF(Accounts!$B:$D,BJ21),VLOOKUP(BJ21,Accounts!$B:$D,3,FALSE),0)/100)))</f>
        <v/>
      </c>
      <c r="BN21" s="37" t="str">
        <f t="shared" si="8"/>
        <v/>
      </c>
      <c r="BO21" s="7"/>
      <c r="BP21" s="40" t="str">
        <f>IF(Accounts!$B20="","-",Accounts!$B20)</f>
        <v xml:space="preserve"> </v>
      </c>
      <c r="BQ21" s="10">
        <f>IF(COUNTIF(Accounts!$B:$D,BP21),VLOOKUP(BP21,Accounts!$B:$D,2,FALSE),"-")</f>
        <v>0</v>
      </c>
      <c r="BR21" s="37" t="str">
        <f ca="1">IF(scratch!$B$55=TRUE,IF(BT21="","",BT21/(1+(IF(COUNTIF(Accounts!$B:$D,BP21),VLOOKUP(BP21,Accounts!$B:$D,3,FALSE),0)/100))),scratch!$B$52)</f>
        <v>Locked</v>
      </c>
      <c r="BS21" s="37" t="str">
        <f ca="1">IF(scratch!$B$55=TRUE,IF(BT21="","",BT21-BR21),scratch!$B$52)</f>
        <v>Locked</v>
      </c>
      <c r="BT21" s="51" t="str">
        <f ca="1">IF(scratch!$B$55=TRUE,SUMIF(AX$7:AX$1007,BP21,BC$7:BC$1007)+SUMIF(BD$7:BD$1007,BP21,BI$7:BI$1007)+SUMIF(BJ$7:BJ$1007,BP21,BO$7:BO$1007),scratch!$B$52)</f>
        <v>Locked</v>
      </c>
      <c r="BX21" s="10" t="str">
        <f>IF(ISBLANK(BV21),"",IF(COUNTIF(Accounts!$B:$D,BV21),VLOOKUP(BV21,Accounts!$B:$D,2,FALSE),"-"))</f>
        <v/>
      </c>
      <c r="BY21" s="37" t="str">
        <f>IF(CA21="","",CA21/(1+(IF(COUNTIF(Accounts!$B:$D,BV21),VLOOKUP(BV21,Accounts!$B:$D,3,FALSE),0)/100)))</f>
        <v/>
      </c>
      <c r="BZ21" s="37" t="str">
        <f t="shared" si="9"/>
        <v/>
      </c>
      <c r="CA21" s="7"/>
      <c r="CB21" s="48"/>
      <c r="CD21" s="10" t="str">
        <f>IF(ISBLANK(CB21),"",IF(COUNTIF(Accounts!$B:$D,CB21),VLOOKUP(CB21,Accounts!$B:$D,2,FALSE),"-"))</f>
        <v/>
      </c>
      <c r="CE21" s="37" t="str">
        <f>IF(CG21="","",CG21/(1+(IF(COUNTIF(Accounts!$B:$D,CB21),VLOOKUP(CB21,Accounts!$B:$D,3,FALSE),0)/100)))</f>
        <v/>
      </c>
      <c r="CF21" s="37" t="str">
        <f t="shared" si="10"/>
        <v/>
      </c>
      <c r="CG21" s="7"/>
      <c r="CH21" s="48"/>
      <c r="CJ21" s="10" t="str">
        <f>IF(ISBLANK(CH21),"",IF(COUNTIF(Accounts!$B:$D,CH21),VLOOKUP(CH21,Accounts!$B:$D,2,FALSE),"-"))</f>
        <v/>
      </c>
      <c r="CK21" s="37" t="str">
        <f>IF(CM21="","",CM21/(1+(IF(COUNTIF(Accounts!$B:$D,CH21),VLOOKUP(CH21,Accounts!$B:$D,3,FALSE),0)/100)))</f>
        <v/>
      </c>
      <c r="CL21" s="37" t="str">
        <f t="shared" si="11"/>
        <v/>
      </c>
      <c r="CM21" s="7"/>
      <c r="CN21" s="40" t="str">
        <f>IF(Accounts!$B20="","-",Accounts!$B20)</f>
        <v xml:space="preserve"> </v>
      </c>
      <c r="CO21" s="10">
        <f>IF(COUNTIF(Accounts!$B:$D,CN21),VLOOKUP(CN21,Accounts!$B:$D,2,FALSE),"-")</f>
        <v>0</v>
      </c>
      <c r="CP21" s="37" t="str">
        <f ca="1">IF(scratch!$B$55=TRUE,IF(CR21="","",CR21/(1+(IF(COUNTIF(Accounts!$B:$D,CN21),VLOOKUP(CN21,Accounts!$B:$D,3,FALSE),0)/100))),scratch!$B$52)</f>
        <v>Locked</v>
      </c>
      <c r="CQ21" s="37" t="str">
        <f ca="1">IF(scratch!$B$55=TRUE,IF(CR21="","",CR21-CP21),scratch!$B$52)</f>
        <v>Locked</v>
      </c>
      <c r="CR21" s="51" t="str">
        <f ca="1">IF(scratch!$B$55=TRUE,SUMIF(BV$7:BV$1007,CN21,CA$7:CA$1007)+SUMIF(CB$7:CB$1007,CN21,CG$7:CG$1007)+SUMIF(CH$7:CH$1007,CN21,CM$7:CM$1007),scratch!$B$52)</f>
        <v>Locked</v>
      </c>
      <c r="CT21" s="40" t="str">
        <f>IF(Accounts!$B20="","-",Accounts!$B20)</f>
        <v xml:space="preserve"> </v>
      </c>
      <c r="CU21" s="10">
        <f>IF(COUNTIF(Accounts!$B:$D,CT21),VLOOKUP(CT21,Accounts!$B:$D,2,FALSE),"-")</f>
        <v>0</v>
      </c>
      <c r="CV21" s="37" t="str">
        <f ca="1">IF(scratch!$B$55=TRUE,IF(CX21="","",CX21/(1+(IF(COUNTIF(Accounts!$B:$D,CT21),VLOOKUP(CT21,Accounts!$B:$D,3,FALSE),0)/100))),scratch!$B$52)</f>
        <v>Locked</v>
      </c>
      <c r="CW21" s="37" t="str">
        <f ca="1">IF(scratch!$B$55=TRUE,IF(CX21="","",CX21-CV21),scratch!$B$52)</f>
        <v>Locked</v>
      </c>
      <c r="CX21" s="51" t="str">
        <f ca="1">IF(scratch!$B$55=TRUE,SUMIF(T$7:T$1007,CT21,X$7:X1021)+SUMIF(AR$7:AR$1007,CT21,AV$7:AV$1007)+SUMIF(BP$7:BP$1007,CT21,BT$7:BT$1007)+SUMIF(CN$7:CN$1007,CT21,CR$7:CR$1007),scratch!$B$52)</f>
        <v>Locked</v>
      </c>
    </row>
    <row r="22" spans="4:102" x14ac:dyDescent="0.2">
      <c r="D22" s="10" t="str">
        <f>IF(ISBLANK(B22),"",IF(COUNTIF(Accounts!$B:$D,B22),VLOOKUP(B22,Accounts!$B:$D,2,FALSE),"-"))</f>
        <v/>
      </c>
      <c r="E22" s="37" t="str">
        <f>IF(G22="","",G22/(1+(IF(COUNTIF(Accounts!$B:$D,B22),VLOOKUP(B22,Accounts!$B:$D,3,FALSE),0)/100)))</f>
        <v/>
      </c>
      <c r="F22" s="37" t="str">
        <f t="shared" si="0"/>
        <v/>
      </c>
      <c r="G22" s="7"/>
      <c r="H22" s="48"/>
      <c r="J22" s="10" t="str">
        <f>IF(ISBLANK(H22),"",IF(COUNTIF(Accounts!$B:$D,H22),VLOOKUP(H22,Accounts!$B:$D,2,FALSE),"-"))</f>
        <v/>
      </c>
      <c r="K22" s="37" t="str">
        <f>IF(M22="","",M22/(1+(IF(COUNTIF(Accounts!$B:$D,H22),VLOOKUP(H22,Accounts!$B:$D,3,FALSE),0)/100)))</f>
        <v/>
      </c>
      <c r="L22" s="37" t="str">
        <f t="shared" si="1"/>
        <v/>
      </c>
      <c r="M22" s="7"/>
      <c r="N22" s="48"/>
      <c r="P22" s="10" t="str">
        <f>IF(ISBLANK(N22),"",IF(COUNTIF(Accounts!$B:$D,N22),VLOOKUP(N22,Accounts!$B:$D,2,FALSE),"-"))</f>
        <v/>
      </c>
      <c r="Q22" s="37" t="str">
        <f>IF(S22="","",S22/(1+(IF(COUNTIF(Accounts!$B:$D,N22),VLOOKUP(N22,Accounts!$B:$D,3,FALSE),0)/100)))</f>
        <v/>
      </c>
      <c r="R22" s="37" t="str">
        <f t="shared" si="2"/>
        <v/>
      </c>
      <c r="S22" s="7"/>
      <c r="T22" s="40" t="str">
        <f>IF(Accounts!$B21="","-",Accounts!$B21)</f>
        <v xml:space="preserve"> </v>
      </c>
      <c r="U22" s="10">
        <f>IF(COUNTIF(Accounts!$B:$D,T22),VLOOKUP(T22,Accounts!$B:$D,2,FALSE),"-")</f>
        <v>0</v>
      </c>
      <c r="V22" s="37" t="str">
        <f ca="1">IF(scratch!$B$55=TRUE,IF(X22="","",X22/(1+(IF(COUNTIF(Accounts!$B:$D,T22),VLOOKUP(T22,Accounts!$B:$D,3,FALSE),0)/100))),scratch!$B$52)</f>
        <v>Locked</v>
      </c>
      <c r="W22" s="37" t="str">
        <f ca="1">IF(scratch!$B$55=TRUE,IF(X22="","",X22-V22),scratch!$B$52)</f>
        <v>Locked</v>
      </c>
      <c r="X22" s="51" t="str">
        <f ca="1">IF(scratch!$B$55=TRUE,SUMIF(B$7:B$1007,T22,G$7:G$1007)+SUMIF(H$7:H$1007,T22,M$7:M$1007)+SUMIF(N$7:N$1007,T22,S$7:S$1007),scratch!$B$52)</f>
        <v>Locked</v>
      </c>
      <c r="AB22" s="10" t="str">
        <f>IF(ISBLANK(Z22),"",IF(COUNTIF(Accounts!$B:$D,Z22),VLOOKUP(Z22,Accounts!$B:$D,2,FALSE),"-"))</f>
        <v/>
      </c>
      <c r="AC22" s="37" t="str">
        <f>IF(AE22="","",AE22/(1+(IF(COUNTIF(Accounts!$B:$D,Z22),VLOOKUP(Z22,Accounts!$B:$D,3,FALSE),0)/100)))</f>
        <v/>
      </c>
      <c r="AD22" s="37" t="str">
        <f t="shared" si="3"/>
        <v/>
      </c>
      <c r="AE22" s="7"/>
      <c r="AF22" s="48"/>
      <c r="AH22" s="10" t="str">
        <f>IF(ISBLANK(AF22),"",IF(COUNTIF(Accounts!$B:$D,AF22),VLOOKUP(AF22,Accounts!$B:$D,2,FALSE),"-"))</f>
        <v/>
      </c>
      <c r="AI22" s="37" t="str">
        <f>IF(AK22="","",AK22/(1+(IF(COUNTIF(Accounts!$B:$D,AF22),VLOOKUP(AF22,Accounts!$B:$D,3,FALSE),0)/100)))</f>
        <v/>
      </c>
      <c r="AJ22" s="37" t="str">
        <f t="shared" si="4"/>
        <v/>
      </c>
      <c r="AK22" s="7"/>
      <c r="AL22" s="48"/>
      <c r="AN22" s="10" t="str">
        <f>IF(ISBLANK(AL22),"",IF(COUNTIF(Accounts!$B:$D,AL22),VLOOKUP(AL22,Accounts!$B:$D,2,FALSE),"-"))</f>
        <v/>
      </c>
      <c r="AO22" s="37" t="str">
        <f>IF(AQ22="","",AQ22/(1+(IF(COUNTIF(Accounts!$B:$D,AL22),VLOOKUP(AL22,Accounts!$B:$D,3,FALSE),0)/100)))</f>
        <v/>
      </c>
      <c r="AP22" s="37" t="str">
        <f t="shared" si="5"/>
        <v/>
      </c>
      <c r="AQ22" s="7"/>
      <c r="AR22" s="40" t="str">
        <f>IF(Accounts!$B21="","-",Accounts!$B21)</f>
        <v xml:space="preserve"> </v>
      </c>
      <c r="AS22" s="10">
        <f>IF(COUNTIF(Accounts!$B:$D,AR22),VLOOKUP(AR22,Accounts!$B:$D,2,FALSE),"-")</f>
        <v>0</v>
      </c>
      <c r="AT22" s="37" t="str">
        <f ca="1">IF(scratch!$B$55=TRUE,IF(AV22="","",AV22/(1+(IF(COUNTIF(Accounts!$B:$D,AR22),VLOOKUP(AR22,Accounts!$B:$D,3,FALSE),0)/100))),scratch!$B$52)</f>
        <v>Locked</v>
      </c>
      <c r="AU22" s="37" t="str">
        <f ca="1">IF(scratch!$B$55=TRUE,IF(AV22="","",AV22-AT22),scratch!$B$52)</f>
        <v>Locked</v>
      </c>
      <c r="AV22" s="51" t="str">
        <f ca="1">IF(scratch!$B$55=TRUE,SUMIF(Z$7:Z$1007,AR22,AE$7:AE$1007)+SUMIF(AF$7:AF$1007,AR22,AK$7:AK$1007)+SUMIF(AL$7:AL$1007,AR22,AQ$7:AQ$1007),scratch!$B$52)</f>
        <v>Locked</v>
      </c>
      <c r="AZ22" s="10" t="str">
        <f>IF(ISBLANK(AX22),"",IF(COUNTIF(Accounts!$B:$D,AX22),VLOOKUP(AX22,Accounts!$B:$D,2,FALSE),"-"))</f>
        <v/>
      </c>
      <c r="BA22" s="37" t="str">
        <f>IF(BC22="","",BC22/(1+(IF(COUNTIF(Accounts!$B:$D,AX22),VLOOKUP(AX22,Accounts!$B:$D,3,FALSE),0)/100)))</f>
        <v/>
      </c>
      <c r="BB22" s="37" t="str">
        <f t="shared" si="6"/>
        <v/>
      </c>
      <c r="BC22" s="7"/>
      <c r="BD22" s="48"/>
      <c r="BF22" s="10" t="str">
        <f>IF(ISBLANK(BD22),"",IF(COUNTIF(Accounts!$B:$D,BD22),VLOOKUP(BD22,Accounts!$B:$D,2,FALSE),"-"))</f>
        <v/>
      </c>
      <c r="BG22" s="37" t="str">
        <f>IF(BI22="","",BI22/(1+(IF(COUNTIF(Accounts!$B:$D,BD22),VLOOKUP(BD22,Accounts!$B:$D,3,FALSE),0)/100)))</f>
        <v/>
      </c>
      <c r="BH22" s="37" t="str">
        <f t="shared" si="7"/>
        <v/>
      </c>
      <c r="BI22" s="7"/>
      <c r="BJ22" s="48"/>
      <c r="BL22" s="10" t="str">
        <f>IF(ISBLANK(BJ22),"",IF(COUNTIF(Accounts!$B:$D,BJ22),VLOOKUP(BJ22,Accounts!$B:$D,2,FALSE),"-"))</f>
        <v/>
      </c>
      <c r="BM22" s="37" t="str">
        <f>IF(BO22="","",BO22/(1+(IF(COUNTIF(Accounts!$B:$D,BJ22),VLOOKUP(BJ22,Accounts!$B:$D,3,FALSE),0)/100)))</f>
        <v/>
      </c>
      <c r="BN22" s="37" t="str">
        <f t="shared" si="8"/>
        <v/>
      </c>
      <c r="BO22" s="7"/>
      <c r="BP22" s="40" t="str">
        <f>IF(Accounts!$B21="","-",Accounts!$B21)</f>
        <v xml:space="preserve"> </v>
      </c>
      <c r="BQ22" s="10">
        <f>IF(COUNTIF(Accounts!$B:$D,BP22),VLOOKUP(BP22,Accounts!$B:$D,2,FALSE),"-")</f>
        <v>0</v>
      </c>
      <c r="BR22" s="37" t="str">
        <f ca="1">IF(scratch!$B$55=TRUE,IF(BT22="","",BT22/(1+(IF(COUNTIF(Accounts!$B:$D,BP22),VLOOKUP(BP22,Accounts!$B:$D,3,FALSE),0)/100))),scratch!$B$52)</f>
        <v>Locked</v>
      </c>
      <c r="BS22" s="37" t="str">
        <f ca="1">IF(scratch!$B$55=TRUE,IF(BT22="","",BT22-BR22),scratch!$B$52)</f>
        <v>Locked</v>
      </c>
      <c r="BT22" s="51" t="str">
        <f ca="1">IF(scratch!$B$55=TRUE,SUMIF(AX$7:AX$1007,BP22,BC$7:BC$1007)+SUMIF(BD$7:BD$1007,BP22,BI$7:BI$1007)+SUMIF(BJ$7:BJ$1007,BP22,BO$7:BO$1007),scratch!$B$52)</f>
        <v>Locked</v>
      </c>
      <c r="BX22" s="10" t="str">
        <f>IF(ISBLANK(BV22),"",IF(COUNTIF(Accounts!$B:$D,BV22),VLOOKUP(BV22,Accounts!$B:$D,2,FALSE),"-"))</f>
        <v/>
      </c>
      <c r="BY22" s="37" t="str">
        <f>IF(CA22="","",CA22/(1+(IF(COUNTIF(Accounts!$B:$D,BV22),VLOOKUP(BV22,Accounts!$B:$D,3,FALSE),0)/100)))</f>
        <v/>
      </c>
      <c r="BZ22" s="37" t="str">
        <f t="shared" si="9"/>
        <v/>
      </c>
      <c r="CA22" s="7"/>
      <c r="CB22" s="48"/>
      <c r="CD22" s="10" t="str">
        <f>IF(ISBLANK(CB22),"",IF(COUNTIF(Accounts!$B:$D,CB22),VLOOKUP(CB22,Accounts!$B:$D,2,FALSE),"-"))</f>
        <v/>
      </c>
      <c r="CE22" s="37" t="str">
        <f>IF(CG22="","",CG22/(1+(IF(COUNTIF(Accounts!$B:$D,CB22),VLOOKUP(CB22,Accounts!$B:$D,3,FALSE),0)/100)))</f>
        <v/>
      </c>
      <c r="CF22" s="37" t="str">
        <f t="shared" si="10"/>
        <v/>
      </c>
      <c r="CG22" s="7"/>
      <c r="CH22" s="48"/>
      <c r="CJ22" s="10" t="str">
        <f>IF(ISBLANK(CH22),"",IF(COUNTIF(Accounts!$B:$D,CH22),VLOOKUP(CH22,Accounts!$B:$D,2,FALSE),"-"))</f>
        <v/>
      </c>
      <c r="CK22" s="37" t="str">
        <f>IF(CM22="","",CM22/(1+(IF(COUNTIF(Accounts!$B:$D,CH22),VLOOKUP(CH22,Accounts!$B:$D,3,FALSE),0)/100)))</f>
        <v/>
      </c>
      <c r="CL22" s="37" t="str">
        <f t="shared" si="11"/>
        <v/>
      </c>
      <c r="CM22" s="7"/>
      <c r="CN22" s="40" t="str">
        <f>IF(Accounts!$B21="","-",Accounts!$B21)</f>
        <v xml:space="preserve"> </v>
      </c>
      <c r="CO22" s="10">
        <f>IF(COUNTIF(Accounts!$B:$D,CN22),VLOOKUP(CN22,Accounts!$B:$D,2,FALSE),"-")</f>
        <v>0</v>
      </c>
      <c r="CP22" s="37" t="str">
        <f ca="1">IF(scratch!$B$55=TRUE,IF(CR22="","",CR22/(1+(IF(COUNTIF(Accounts!$B:$D,CN22),VLOOKUP(CN22,Accounts!$B:$D,3,FALSE),0)/100))),scratch!$B$52)</f>
        <v>Locked</v>
      </c>
      <c r="CQ22" s="37" t="str">
        <f ca="1">IF(scratch!$B$55=TRUE,IF(CR22="","",CR22-CP22),scratch!$B$52)</f>
        <v>Locked</v>
      </c>
      <c r="CR22" s="51" t="str">
        <f ca="1">IF(scratch!$B$55=TRUE,SUMIF(BV$7:BV$1007,CN22,CA$7:CA$1007)+SUMIF(CB$7:CB$1007,CN22,CG$7:CG$1007)+SUMIF(CH$7:CH$1007,CN22,CM$7:CM$1007),scratch!$B$52)</f>
        <v>Locked</v>
      </c>
      <c r="CT22" s="40" t="str">
        <f>IF(Accounts!$B21="","-",Accounts!$B21)</f>
        <v xml:space="preserve"> </v>
      </c>
      <c r="CU22" s="10">
        <f>IF(COUNTIF(Accounts!$B:$D,CT22),VLOOKUP(CT22,Accounts!$B:$D,2,FALSE),"-")</f>
        <v>0</v>
      </c>
      <c r="CV22" s="37" t="str">
        <f ca="1">IF(scratch!$B$55=TRUE,IF(CX22="","",CX22/(1+(IF(COUNTIF(Accounts!$B:$D,CT22),VLOOKUP(CT22,Accounts!$B:$D,3,FALSE),0)/100))),scratch!$B$52)</f>
        <v>Locked</v>
      </c>
      <c r="CW22" s="37" t="str">
        <f ca="1">IF(scratch!$B$55=TRUE,IF(CX22="","",CX22-CV22),scratch!$B$52)</f>
        <v>Locked</v>
      </c>
      <c r="CX22" s="51" t="str">
        <f ca="1">IF(scratch!$B$55=TRUE,SUMIF(T$7:T$1007,CT22,X$7:X1022)+SUMIF(AR$7:AR$1007,CT22,AV$7:AV$1007)+SUMIF(BP$7:BP$1007,CT22,BT$7:BT$1007)+SUMIF(CN$7:CN$1007,CT22,CR$7:CR$1007),scratch!$B$52)</f>
        <v>Locked</v>
      </c>
    </row>
    <row r="23" spans="4:102" x14ac:dyDescent="0.2">
      <c r="D23" s="10" t="str">
        <f>IF(ISBLANK(B23),"",IF(COUNTIF(Accounts!$B:$D,B23),VLOOKUP(B23,Accounts!$B:$D,2,FALSE),"-"))</f>
        <v/>
      </c>
      <c r="E23" s="37" t="str">
        <f>IF(G23="","",G23/(1+(IF(COUNTIF(Accounts!$B:$D,B23),VLOOKUP(B23,Accounts!$B:$D,3,FALSE),0)/100)))</f>
        <v/>
      </c>
      <c r="F23" s="37" t="str">
        <f t="shared" si="0"/>
        <v/>
      </c>
      <c r="G23" s="7"/>
      <c r="H23" s="48"/>
      <c r="J23" s="10" t="str">
        <f>IF(ISBLANK(H23),"",IF(COUNTIF(Accounts!$B:$D,H23),VLOOKUP(H23,Accounts!$B:$D,2,FALSE),"-"))</f>
        <v/>
      </c>
      <c r="K23" s="37" t="str">
        <f>IF(M23="","",M23/(1+(IF(COUNTIF(Accounts!$B:$D,H23),VLOOKUP(H23,Accounts!$B:$D,3,FALSE),0)/100)))</f>
        <v/>
      </c>
      <c r="L23" s="37" t="str">
        <f t="shared" si="1"/>
        <v/>
      </c>
      <c r="M23" s="7"/>
      <c r="N23" s="48"/>
      <c r="P23" s="10" t="str">
        <f>IF(ISBLANK(N23),"",IF(COUNTIF(Accounts!$B:$D,N23),VLOOKUP(N23,Accounts!$B:$D,2,FALSE),"-"))</f>
        <v/>
      </c>
      <c r="Q23" s="37" t="str">
        <f>IF(S23="","",S23/(1+(IF(COUNTIF(Accounts!$B:$D,N23),VLOOKUP(N23,Accounts!$B:$D,3,FALSE),0)/100)))</f>
        <v/>
      </c>
      <c r="R23" s="37" t="str">
        <f t="shared" si="2"/>
        <v/>
      </c>
      <c r="S23" s="7"/>
      <c r="T23" s="40" t="str">
        <f>IF(Accounts!$B22="","-",Accounts!$B22)</f>
        <v xml:space="preserve"> </v>
      </c>
      <c r="U23" s="10">
        <f>IF(COUNTIF(Accounts!$B:$D,T23),VLOOKUP(T23,Accounts!$B:$D,2,FALSE),"-")</f>
        <v>0</v>
      </c>
      <c r="V23" s="37" t="str">
        <f ca="1">IF(scratch!$B$55=TRUE,IF(X23="","",X23/(1+(IF(COUNTIF(Accounts!$B:$D,T23),VLOOKUP(T23,Accounts!$B:$D,3,FALSE),0)/100))),scratch!$B$52)</f>
        <v>Locked</v>
      </c>
      <c r="W23" s="37" t="str">
        <f ca="1">IF(scratch!$B$55=TRUE,IF(X23="","",X23-V23),scratch!$B$52)</f>
        <v>Locked</v>
      </c>
      <c r="X23" s="51" t="str">
        <f ca="1">IF(scratch!$B$55=TRUE,SUMIF(B$7:B$1007,T23,G$7:G$1007)+SUMIF(H$7:H$1007,T23,M$7:M$1007)+SUMIF(N$7:N$1007,T23,S$7:S$1007),scratch!$B$52)</f>
        <v>Locked</v>
      </c>
      <c r="AB23" s="10" t="str">
        <f>IF(ISBLANK(Z23),"",IF(COUNTIF(Accounts!$B:$D,Z23),VLOOKUP(Z23,Accounts!$B:$D,2,FALSE),"-"))</f>
        <v/>
      </c>
      <c r="AC23" s="37" t="str">
        <f>IF(AE23="","",AE23/(1+(IF(COUNTIF(Accounts!$B:$D,Z23),VLOOKUP(Z23,Accounts!$B:$D,3,FALSE),0)/100)))</f>
        <v/>
      </c>
      <c r="AD23" s="37" t="str">
        <f t="shared" si="3"/>
        <v/>
      </c>
      <c r="AE23" s="7"/>
      <c r="AF23" s="48"/>
      <c r="AH23" s="10" t="str">
        <f>IF(ISBLANK(AF23),"",IF(COUNTIF(Accounts!$B:$D,AF23),VLOOKUP(AF23,Accounts!$B:$D,2,FALSE),"-"))</f>
        <v/>
      </c>
      <c r="AI23" s="37" t="str">
        <f>IF(AK23="","",AK23/(1+(IF(COUNTIF(Accounts!$B:$D,AF23),VLOOKUP(AF23,Accounts!$B:$D,3,FALSE),0)/100)))</f>
        <v/>
      </c>
      <c r="AJ23" s="37" t="str">
        <f t="shared" si="4"/>
        <v/>
      </c>
      <c r="AK23" s="7"/>
      <c r="AL23" s="48"/>
      <c r="AN23" s="10" t="str">
        <f>IF(ISBLANK(AL23),"",IF(COUNTIF(Accounts!$B:$D,AL23),VLOOKUP(AL23,Accounts!$B:$D,2,FALSE),"-"))</f>
        <v/>
      </c>
      <c r="AO23" s="37" t="str">
        <f>IF(AQ23="","",AQ23/(1+(IF(COUNTIF(Accounts!$B:$D,AL23),VLOOKUP(AL23,Accounts!$B:$D,3,FALSE),0)/100)))</f>
        <v/>
      </c>
      <c r="AP23" s="37" t="str">
        <f t="shared" si="5"/>
        <v/>
      </c>
      <c r="AQ23" s="7"/>
      <c r="AR23" s="40" t="str">
        <f>IF(Accounts!$B22="","-",Accounts!$B22)</f>
        <v xml:space="preserve"> </v>
      </c>
      <c r="AS23" s="10">
        <f>IF(COUNTIF(Accounts!$B:$D,AR23),VLOOKUP(AR23,Accounts!$B:$D,2,FALSE),"-")</f>
        <v>0</v>
      </c>
      <c r="AT23" s="37" t="str">
        <f ca="1">IF(scratch!$B$55=TRUE,IF(AV23="","",AV23/(1+(IF(COUNTIF(Accounts!$B:$D,AR23),VLOOKUP(AR23,Accounts!$B:$D,3,FALSE),0)/100))),scratch!$B$52)</f>
        <v>Locked</v>
      </c>
      <c r="AU23" s="37" t="str">
        <f ca="1">IF(scratch!$B$55=TRUE,IF(AV23="","",AV23-AT23),scratch!$B$52)</f>
        <v>Locked</v>
      </c>
      <c r="AV23" s="51" t="str">
        <f ca="1">IF(scratch!$B$55=TRUE,SUMIF(Z$7:Z$1007,AR23,AE$7:AE$1007)+SUMIF(AF$7:AF$1007,AR23,AK$7:AK$1007)+SUMIF(AL$7:AL$1007,AR23,AQ$7:AQ$1007),scratch!$B$52)</f>
        <v>Locked</v>
      </c>
      <c r="AZ23" s="10" t="str">
        <f>IF(ISBLANK(AX23),"",IF(COUNTIF(Accounts!$B:$D,AX23),VLOOKUP(AX23,Accounts!$B:$D,2,FALSE),"-"))</f>
        <v/>
      </c>
      <c r="BA23" s="37" t="str">
        <f>IF(BC23="","",BC23/(1+(IF(COUNTIF(Accounts!$B:$D,AX23),VLOOKUP(AX23,Accounts!$B:$D,3,FALSE),0)/100)))</f>
        <v/>
      </c>
      <c r="BB23" s="37" t="str">
        <f t="shared" si="6"/>
        <v/>
      </c>
      <c r="BC23" s="7"/>
      <c r="BD23" s="48"/>
      <c r="BF23" s="10" t="str">
        <f>IF(ISBLANK(BD23),"",IF(COUNTIF(Accounts!$B:$D,BD23),VLOOKUP(BD23,Accounts!$B:$D,2,FALSE),"-"))</f>
        <v/>
      </c>
      <c r="BG23" s="37" t="str">
        <f>IF(BI23="","",BI23/(1+(IF(COUNTIF(Accounts!$B:$D,BD23),VLOOKUP(BD23,Accounts!$B:$D,3,FALSE),0)/100)))</f>
        <v/>
      </c>
      <c r="BH23" s="37" t="str">
        <f t="shared" si="7"/>
        <v/>
      </c>
      <c r="BI23" s="7"/>
      <c r="BJ23" s="48"/>
      <c r="BL23" s="10" t="str">
        <f>IF(ISBLANK(BJ23),"",IF(COUNTIF(Accounts!$B:$D,BJ23),VLOOKUP(BJ23,Accounts!$B:$D,2,FALSE),"-"))</f>
        <v/>
      </c>
      <c r="BM23" s="37" t="str">
        <f>IF(BO23="","",BO23/(1+(IF(COUNTIF(Accounts!$B:$D,BJ23),VLOOKUP(BJ23,Accounts!$B:$D,3,FALSE),0)/100)))</f>
        <v/>
      </c>
      <c r="BN23" s="37" t="str">
        <f t="shared" si="8"/>
        <v/>
      </c>
      <c r="BO23" s="7"/>
      <c r="BP23" s="40" t="str">
        <f>IF(Accounts!$B22="","-",Accounts!$B22)</f>
        <v xml:space="preserve"> </v>
      </c>
      <c r="BQ23" s="10">
        <f>IF(COUNTIF(Accounts!$B:$D,BP23),VLOOKUP(BP23,Accounts!$B:$D,2,FALSE),"-")</f>
        <v>0</v>
      </c>
      <c r="BR23" s="37" t="str">
        <f ca="1">IF(scratch!$B$55=TRUE,IF(BT23="","",BT23/(1+(IF(COUNTIF(Accounts!$B:$D,BP23),VLOOKUP(BP23,Accounts!$B:$D,3,FALSE),0)/100))),scratch!$B$52)</f>
        <v>Locked</v>
      </c>
      <c r="BS23" s="37" t="str">
        <f ca="1">IF(scratch!$B$55=TRUE,IF(BT23="","",BT23-BR23),scratch!$B$52)</f>
        <v>Locked</v>
      </c>
      <c r="BT23" s="51" t="str">
        <f ca="1">IF(scratch!$B$55=TRUE,SUMIF(AX$7:AX$1007,BP23,BC$7:BC$1007)+SUMIF(BD$7:BD$1007,BP23,BI$7:BI$1007)+SUMIF(BJ$7:BJ$1007,BP23,BO$7:BO$1007),scratch!$B$52)</f>
        <v>Locked</v>
      </c>
      <c r="BX23" s="10" t="str">
        <f>IF(ISBLANK(BV23),"",IF(COUNTIF(Accounts!$B:$D,BV23),VLOOKUP(BV23,Accounts!$B:$D,2,FALSE),"-"))</f>
        <v/>
      </c>
      <c r="BY23" s="37" t="str">
        <f>IF(CA23="","",CA23/(1+(IF(COUNTIF(Accounts!$B:$D,BV23),VLOOKUP(BV23,Accounts!$B:$D,3,FALSE),0)/100)))</f>
        <v/>
      </c>
      <c r="BZ23" s="37" t="str">
        <f t="shared" si="9"/>
        <v/>
      </c>
      <c r="CA23" s="7"/>
      <c r="CB23" s="48"/>
      <c r="CD23" s="10" t="str">
        <f>IF(ISBLANK(CB23),"",IF(COUNTIF(Accounts!$B:$D,CB23),VLOOKUP(CB23,Accounts!$B:$D,2,FALSE),"-"))</f>
        <v/>
      </c>
      <c r="CE23" s="37" t="str">
        <f>IF(CG23="","",CG23/(1+(IF(COUNTIF(Accounts!$B:$D,CB23),VLOOKUP(CB23,Accounts!$B:$D,3,FALSE),0)/100)))</f>
        <v/>
      </c>
      <c r="CF23" s="37" t="str">
        <f t="shared" si="10"/>
        <v/>
      </c>
      <c r="CG23" s="7"/>
      <c r="CH23" s="48"/>
      <c r="CJ23" s="10" t="str">
        <f>IF(ISBLANK(CH23),"",IF(COUNTIF(Accounts!$B:$D,CH23),VLOOKUP(CH23,Accounts!$B:$D,2,FALSE),"-"))</f>
        <v/>
      </c>
      <c r="CK23" s="37" t="str">
        <f>IF(CM23="","",CM23/(1+(IF(COUNTIF(Accounts!$B:$D,CH23),VLOOKUP(CH23,Accounts!$B:$D,3,FALSE),0)/100)))</f>
        <v/>
      </c>
      <c r="CL23" s="37" t="str">
        <f t="shared" si="11"/>
        <v/>
      </c>
      <c r="CM23" s="7"/>
      <c r="CN23" s="40" t="str">
        <f>IF(Accounts!$B22="","-",Accounts!$B22)</f>
        <v xml:space="preserve"> </v>
      </c>
      <c r="CO23" s="10">
        <f>IF(COUNTIF(Accounts!$B:$D,CN23),VLOOKUP(CN23,Accounts!$B:$D,2,FALSE),"-")</f>
        <v>0</v>
      </c>
      <c r="CP23" s="37" t="str">
        <f ca="1">IF(scratch!$B$55=TRUE,IF(CR23="","",CR23/(1+(IF(COUNTIF(Accounts!$B:$D,CN23),VLOOKUP(CN23,Accounts!$B:$D,3,FALSE),0)/100))),scratch!$B$52)</f>
        <v>Locked</v>
      </c>
      <c r="CQ23" s="37" t="str">
        <f ca="1">IF(scratch!$B$55=TRUE,IF(CR23="","",CR23-CP23),scratch!$B$52)</f>
        <v>Locked</v>
      </c>
      <c r="CR23" s="51" t="str">
        <f ca="1">IF(scratch!$B$55=TRUE,SUMIF(BV$7:BV$1007,CN23,CA$7:CA$1007)+SUMIF(CB$7:CB$1007,CN23,CG$7:CG$1007)+SUMIF(CH$7:CH$1007,CN23,CM$7:CM$1007),scratch!$B$52)</f>
        <v>Locked</v>
      </c>
      <c r="CT23" s="40" t="str">
        <f>IF(Accounts!$B22="","-",Accounts!$B22)</f>
        <v xml:space="preserve"> </v>
      </c>
      <c r="CU23" s="10">
        <f>IF(COUNTIF(Accounts!$B:$D,CT23),VLOOKUP(CT23,Accounts!$B:$D,2,FALSE),"-")</f>
        <v>0</v>
      </c>
      <c r="CV23" s="37" t="str">
        <f ca="1">IF(scratch!$B$55=TRUE,IF(CX23="","",CX23/(1+(IF(COUNTIF(Accounts!$B:$D,CT23),VLOOKUP(CT23,Accounts!$B:$D,3,FALSE),0)/100))),scratch!$B$52)</f>
        <v>Locked</v>
      </c>
      <c r="CW23" s="37" t="str">
        <f ca="1">IF(scratch!$B$55=TRUE,IF(CX23="","",CX23-CV23),scratch!$B$52)</f>
        <v>Locked</v>
      </c>
      <c r="CX23" s="51" t="str">
        <f ca="1">IF(scratch!$B$55=TRUE,SUMIF(T$7:T$1007,CT23,X$7:X1023)+SUMIF(AR$7:AR$1007,CT23,AV$7:AV$1007)+SUMIF(BP$7:BP$1007,CT23,BT$7:BT$1007)+SUMIF(CN$7:CN$1007,CT23,CR$7:CR$1007),scratch!$B$52)</f>
        <v>Locked</v>
      </c>
    </row>
    <row r="24" spans="4:102" x14ac:dyDescent="0.2">
      <c r="D24" s="10" t="str">
        <f>IF(ISBLANK(B24),"",IF(COUNTIF(Accounts!$B:$D,B24),VLOOKUP(B24,Accounts!$B:$D,2,FALSE),"-"))</f>
        <v/>
      </c>
      <c r="E24" s="37" t="str">
        <f>IF(G24="","",G24/(1+(IF(COUNTIF(Accounts!$B:$D,B24),VLOOKUP(B24,Accounts!$B:$D,3,FALSE),0)/100)))</f>
        <v/>
      </c>
      <c r="F24" s="37" t="str">
        <f t="shared" si="0"/>
        <v/>
      </c>
      <c r="G24" s="7"/>
      <c r="H24" s="48"/>
      <c r="J24" s="10" t="str">
        <f>IF(ISBLANK(H24),"",IF(COUNTIF(Accounts!$B:$D,H24),VLOOKUP(H24,Accounts!$B:$D,2,FALSE),"-"))</f>
        <v/>
      </c>
      <c r="K24" s="37" t="str">
        <f>IF(M24="","",M24/(1+(IF(COUNTIF(Accounts!$B:$D,H24),VLOOKUP(H24,Accounts!$B:$D,3,FALSE),0)/100)))</f>
        <v/>
      </c>
      <c r="L24" s="37" t="str">
        <f t="shared" si="1"/>
        <v/>
      </c>
      <c r="M24" s="7"/>
      <c r="N24" s="48"/>
      <c r="P24" s="10" t="str">
        <f>IF(ISBLANK(N24),"",IF(COUNTIF(Accounts!$B:$D,N24),VLOOKUP(N24,Accounts!$B:$D,2,FALSE),"-"))</f>
        <v/>
      </c>
      <c r="Q24" s="37" t="str">
        <f>IF(S24="","",S24/(1+(IF(COUNTIF(Accounts!$B:$D,N24),VLOOKUP(N24,Accounts!$B:$D,3,FALSE),0)/100)))</f>
        <v/>
      </c>
      <c r="R24" s="37" t="str">
        <f t="shared" si="2"/>
        <v/>
      </c>
      <c r="S24" s="7"/>
      <c r="T24" s="40" t="str">
        <f>IF(Accounts!$B23="","-",Accounts!$B23)</f>
        <v xml:space="preserve"> </v>
      </c>
      <c r="U24" s="10">
        <f>IF(COUNTIF(Accounts!$B:$D,T24),VLOOKUP(T24,Accounts!$B:$D,2,FALSE),"-")</f>
        <v>0</v>
      </c>
      <c r="V24" s="37" t="str">
        <f ca="1">IF(scratch!$B$55=TRUE,IF(X24="","",X24/(1+(IF(COUNTIF(Accounts!$B:$D,T24),VLOOKUP(T24,Accounts!$B:$D,3,FALSE),0)/100))),scratch!$B$52)</f>
        <v>Locked</v>
      </c>
      <c r="W24" s="37" t="str">
        <f ca="1">IF(scratch!$B$55=TRUE,IF(X24="","",X24-V24),scratch!$B$52)</f>
        <v>Locked</v>
      </c>
      <c r="X24" s="51" t="str">
        <f ca="1">IF(scratch!$B$55=TRUE,SUMIF(B$7:B$1007,T24,G$7:G$1007)+SUMIF(H$7:H$1007,T24,M$7:M$1007)+SUMIF(N$7:N$1007,T24,S$7:S$1007),scratch!$B$52)</f>
        <v>Locked</v>
      </c>
      <c r="AB24" s="10" t="str">
        <f>IF(ISBLANK(Z24),"",IF(COUNTIF(Accounts!$B:$D,Z24),VLOOKUP(Z24,Accounts!$B:$D,2,FALSE),"-"))</f>
        <v/>
      </c>
      <c r="AC24" s="37" t="str">
        <f>IF(AE24="","",AE24/(1+(IF(COUNTIF(Accounts!$B:$D,Z24),VLOOKUP(Z24,Accounts!$B:$D,3,FALSE),0)/100)))</f>
        <v/>
      </c>
      <c r="AD24" s="37" t="str">
        <f t="shared" si="3"/>
        <v/>
      </c>
      <c r="AE24" s="7"/>
      <c r="AF24" s="48"/>
      <c r="AH24" s="10" t="str">
        <f>IF(ISBLANK(AF24),"",IF(COUNTIF(Accounts!$B:$D,AF24),VLOOKUP(AF24,Accounts!$B:$D,2,FALSE),"-"))</f>
        <v/>
      </c>
      <c r="AI24" s="37" t="str">
        <f>IF(AK24="","",AK24/(1+(IF(COUNTIF(Accounts!$B:$D,AF24),VLOOKUP(AF24,Accounts!$B:$D,3,FALSE),0)/100)))</f>
        <v/>
      </c>
      <c r="AJ24" s="37" t="str">
        <f t="shared" si="4"/>
        <v/>
      </c>
      <c r="AK24" s="7"/>
      <c r="AL24" s="48"/>
      <c r="AN24" s="10" t="str">
        <f>IF(ISBLANK(AL24),"",IF(COUNTIF(Accounts!$B:$D,AL24),VLOOKUP(AL24,Accounts!$B:$D,2,FALSE),"-"))</f>
        <v/>
      </c>
      <c r="AO24" s="37" t="str">
        <f>IF(AQ24="","",AQ24/(1+(IF(COUNTIF(Accounts!$B:$D,AL24),VLOOKUP(AL24,Accounts!$B:$D,3,FALSE),0)/100)))</f>
        <v/>
      </c>
      <c r="AP24" s="37" t="str">
        <f t="shared" si="5"/>
        <v/>
      </c>
      <c r="AQ24" s="7"/>
      <c r="AR24" s="40" t="str">
        <f>IF(Accounts!$B23="","-",Accounts!$B23)</f>
        <v xml:space="preserve"> </v>
      </c>
      <c r="AS24" s="10">
        <f>IF(COUNTIF(Accounts!$B:$D,AR24),VLOOKUP(AR24,Accounts!$B:$D,2,FALSE),"-")</f>
        <v>0</v>
      </c>
      <c r="AT24" s="37" t="str">
        <f ca="1">IF(scratch!$B$55=TRUE,IF(AV24="","",AV24/(1+(IF(COUNTIF(Accounts!$B:$D,AR24),VLOOKUP(AR24,Accounts!$B:$D,3,FALSE),0)/100))),scratch!$B$52)</f>
        <v>Locked</v>
      </c>
      <c r="AU24" s="37" t="str">
        <f ca="1">IF(scratch!$B$55=TRUE,IF(AV24="","",AV24-AT24),scratch!$B$52)</f>
        <v>Locked</v>
      </c>
      <c r="AV24" s="51" t="str">
        <f ca="1">IF(scratch!$B$55=TRUE,SUMIF(Z$7:Z$1007,AR24,AE$7:AE$1007)+SUMIF(AF$7:AF$1007,AR24,AK$7:AK$1007)+SUMIF(AL$7:AL$1007,AR24,AQ$7:AQ$1007),scratch!$B$52)</f>
        <v>Locked</v>
      </c>
      <c r="AZ24" s="10" t="str">
        <f>IF(ISBLANK(AX24),"",IF(COUNTIF(Accounts!$B:$D,AX24),VLOOKUP(AX24,Accounts!$B:$D,2,FALSE),"-"))</f>
        <v/>
      </c>
      <c r="BA24" s="37" t="str">
        <f>IF(BC24="","",BC24/(1+(IF(COUNTIF(Accounts!$B:$D,AX24),VLOOKUP(AX24,Accounts!$B:$D,3,FALSE),0)/100)))</f>
        <v/>
      </c>
      <c r="BB24" s="37" t="str">
        <f t="shared" si="6"/>
        <v/>
      </c>
      <c r="BC24" s="7"/>
      <c r="BD24" s="48"/>
      <c r="BF24" s="10" t="str">
        <f>IF(ISBLANK(BD24),"",IF(COUNTIF(Accounts!$B:$D,BD24),VLOOKUP(BD24,Accounts!$B:$D,2,FALSE),"-"))</f>
        <v/>
      </c>
      <c r="BG24" s="37" t="str">
        <f>IF(BI24="","",BI24/(1+(IF(COUNTIF(Accounts!$B:$D,BD24),VLOOKUP(BD24,Accounts!$B:$D,3,FALSE),0)/100)))</f>
        <v/>
      </c>
      <c r="BH24" s="37" t="str">
        <f t="shared" si="7"/>
        <v/>
      </c>
      <c r="BI24" s="7"/>
      <c r="BJ24" s="48"/>
      <c r="BL24" s="10" t="str">
        <f>IF(ISBLANK(BJ24),"",IF(COUNTIF(Accounts!$B:$D,BJ24),VLOOKUP(BJ24,Accounts!$B:$D,2,FALSE),"-"))</f>
        <v/>
      </c>
      <c r="BM24" s="37" t="str">
        <f>IF(BO24="","",BO24/(1+(IF(COUNTIF(Accounts!$B:$D,BJ24),VLOOKUP(BJ24,Accounts!$B:$D,3,FALSE),0)/100)))</f>
        <v/>
      </c>
      <c r="BN24" s="37" t="str">
        <f t="shared" si="8"/>
        <v/>
      </c>
      <c r="BO24" s="7"/>
      <c r="BP24" s="40" t="str">
        <f>IF(Accounts!$B23="","-",Accounts!$B23)</f>
        <v xml:space="preserve"> </v>
      </c>
      <c r="BQ24" s="10">
        <f>IF(COUNTIF(Accounts!$B:$D,BP24),VLOOKUP(BP24,Accounts!$B:$D,2,FALSE),"-")</f>
        <v>0</v>
      </c>
      <c r="BR24" s="37" t="str">
        <f ca="1">IF(scratch!$B$55=TRUE,IF(BT24="","",BT24/(1+(IF(COUNTIF(Accounts!$B:$D,BP24),VLOOKUP(BP24,Accounts!$B:$D,3,FALSE),0)/100))),scratch!$B$52)</f>
        <v>Locked</v>
      </c>
      <c r="BS24" s="37" t="str">
        <f ca="1">IF(scratch!$B$55=TRUE,IF(BT24="","",BT24-BR24),scratch!$B$52)</f>
        <v>Locked</v>
      </c>
      <c r="BT24" s="51" t="str">
        <f ca="1">IF(scratch!$B$55=TRUE,SUMIF(AX$7:AX$1007,BP24,BC$7:BC$1007)+SUMIF(BD$7:BD$1007,BP24,BI$7:BI$1007)+SUMIF(BJ$7:BJ$1007,BP24,BO$7:BO$1007),scratch!$B$52)</f>
        <v>Locked</v>
      </c>
      <c r="BX24" s="10" t="str">
        <f>IF(ISBLANK(BV24),"",IF(COUNTIF(Accounts!$B:$D,BV24),VLOOKUP(BV24,Accounts!$B:$D,2,FALSE),"-"))</f>
        <v/>
      </c>
      <c r="BY24" s="37" t="str">
        <f>IF(CA24="","",CA24/(1+(IF(COUNTIF(Accounts!$B:$D,BV24),VLOOKUP(BV24,Accounts!$B:$D,3,FALSE),0)/100)))</f>
        <v/>
      </c>
      <c r="BZ24" s="37" t="str">
        <f t="shared" si="9"/>
        <v/>
      </c>
      <c r="CA24" s="7"/>
      <c r="CB24" s="48"/>
      <c r="CD24" s="10" t="str">
        <f>IF(ISBLANK(CB24),"",IF(COUNTIF(Accounts!$B:$D,CB24),VLOOKUP(CB24,Accounts!$B:$D,2,FALSE),"-"))</f>
        <v/>
      </c>
      <c r="CE24" s="37" t="str">
        <f>IF(CG24="","",CG24/(1+(IF(COUNTIF(Accounts!$B:$D,CB24),VLOOKUP(CB24,Accounts!$B:$D,3,FALSE),0)/100)))</f>
        <v/>
      </c>
      <c r="CF24" s="37" t="str">
        <f t="shared" si="10"/>
        <v/>
      </c>
      <c r="CG24" s="7"/>
      <c r="CH24" s="48"/>
      <c r="CJ24" s="10" t="str">
        <f>IF(ISBLANK(CH24),"",IF(COUNTIF(Accounts!$B:$D,CH24),VLOOKUP(CH24,Accounts!$B:$D,2,FALSE),"-"))</f>
        <v/>
      </c>
      <c r="CK24" s="37" t="str">
        <f>IF(CM24="","",CM24/(1+(IF(COUNTIF(Accounts!$B:$D,CH24),VLOOKUP(CH24,Accounts!$B:$D,3,FALSE),0)/100)))</f>
        <v/>
      </c>
      <c r="CL24" s="37" t="str">
        <f t="shared" si="11"/>
        <v/>
      </c>
      <c r="CM24" s="7"/>
      <c r="CN24" s="40" t="str">
        <f>IF(Accounts!$B23="","-",Accounts!$B23)</f>
        <v xml:space="preserve"> </v>
      </c>
      <c r="CO24" s="10">
        <f>IF(COUNTIF(Accounts!$B:$D,CN24),VLOOKUP(CN24,Accounts!$B:$D,2,FALSE),"-")</f>
        <v>0</v>
      </c>
      <c r="CP24" s="37" t="str">
        <f ca="1">IF(scratch!$B$55=TRUE,IF(CR24="","",CR24/(1+(IF(COUNTIF(Accounts!$B:$D,CN24),VLOOKUP(CN24,Accounts!$B:$D,3,FALSE),0)/100))),scratch!$B$52)</f>
        <v>Locked</v>
      </c>
      <c r="CQ24" s="37" t="str">
        <f ca="1">IF(scratch!$B$55=TRUE,IF(CR24="","",CR24-CP24),scratch!$B$52)</f>
        <v>Locked</v>
      </c>
      <c r="CR24" s="51" t="str">
        <f ca="1">IF(scratch!$B$55=TRUE,SUMIF(BV$7:BV$1007,CN24,CA$7:CA$1007)+SUMIF(CB$7:CB$1007,CN24,CG$7:CG$1007)+SUMIF(CH$7:CH$1007,CN24,CM$7:CM$1007),scratch!$B$52)</f>
        <v>Locked</v>
      </c>
      <c r="CT24" s="40" t="str">
        <f>IF(Accounts!$B23="","-",Accounts!$B23)</f>
        <v xml:space="preserve"> </v>
      </c>
      <c r="CU24" s="10">
        <f>IF(COUNTIF(Accounts!$B:$D,CT24),VLOOKUP(CT24,Accounts!$B:$D,2,FALSE),"-")</f>
        <v>0</v>
      </c>
      <c r="CV24" s="37" t="str">
        <f ca="1">IF(scratch!$B$55=TRUE,IF(CX24="","",CX24/(1+(IF(COUNTIF(Accounts!$B:$D,CT24),VLOOKUP(CT24,Accounts!$B:$D,3,FALSE),0)/100))),scratch!$B$52)</f>
        <v>Locked</v>
      </c>
      <c r="CW24" s="37" t="str">
        <f ca="1">IF(scratch!$B$55=TRUE,IF(CX24="","",CX24-CV24),scratch!$B$52)</f>
        <v>Locked</v>
      </c>
      <c r="CX24" s="51" t="str">
        <f ca="1">IF(scratch!$B$55=TRUE,SUMIF(T$7:T$1007,CT24,X$7:X1024)+SUMIF(AR$7:AR$1007,CT24,AV$7:AV$1007)+SUMIF(BP$7:BP$1007,CT24,BT$7:BT$1007)+SUMIF(CN$7:CN$1007,CT24,CR$7:CR$1007),scratch!$B$52)</f>
        <v>Locked</v>
      </c>
    </row>
    <row r="25" spans="4:102" x14ac:dyDescent="0.2">
      <c r="D25" s="10" t="str">
        <f>IF(ISBLANK(B25),"",IF(COUNTIF(Accounts!$B:$D,B25),VLOOKUP(B25,Accounts!$B:$D,2,FALSE),"-"))</f>
        <v/>
      </c>
      <c r="E25" s="37" t="str">
        <f>IF(G25="","",G25/(1+(IF(COUNTIF(Accounts!$B:$D,B25),VLOOKUP(B25,Accounts!$B:$D,3,FALSE),0)/100)))</f>
        <v/>
      </c>
      <c r="F25" s="37" t="str">
        <f t="shared" si="0"/>
        <v/>
      </c>
      <c r="G25" s="7"/>
      <c r="H25" s="48"/>
      <c r="J25" s="10" t="str">
        <f>IF(ISBLANK(H25),"",IF(COUNTIF(Accounts!$B:$D,H25),VLOOKUP(H25,Accounts!$B:$D,2,FALSE),"-"))</f>
        <v/>
      </c>
      <c r="K25" s="37" t="str">
        <f>IF(M25="","",M25/(1+(IF(COUNTIF(Accounts!$B:$D,H25),VLOOKUP(H25,Accounts!$B:$D,3,FALSE),0)/100)))</f>
        <v/>
      </c>
      <c r="L25" s="37" t="str">
        <f t="shared" si="1"/>
        <v/>
      </c>
      <c r="M25" s="7"/>
      <c r="N25" s="48"/>
      <c r="P25" s="10" t="str">
        <f>IF(ISBLANK(N25),"",IF(COUNTIF(Accounts!$B:$D,N25),VLOOKUP(N25,Accounts!$B:$D,2,FALSE),"-"))</f>
        <v/>
      </c>
      <c r="Q25" s="37" t="str">
        <f>IF(S25="","",S25/(1+(IF(COUNTIF(Accounts!$B:$D,N25),VLOOKUP(N25,Accounts!$B:$D,3,FALSE),0)/100)))</f>
        <v/>
      </c>
      <c r="R25" s="37" t="str">
        <f t="shared" si="2"/>
        <v/>
      </c>
      <c r="S25" s="7"/>
      <c r="T25" s="40" t="str">
        <f>IF(Accounts!$B24="","-",Accounts!$B24)</f>
        <v xml:space="preserve"> </v>
      </c>
      <c r="U25" s="10">
        <f>IF(COUNTIF(Accounts!$B:$D,T25),VLOOKUP(T25,Accounts!$B:$D,2,FALSE),"-")</f>
        <v>0</v>
      </c>
      <c r="V25" s="37" t="str">
        <f ca="1">IF(scratch!$B$55=TRUE,IF(X25="","",X25/(1+(IF(COUNTIF(Accounts!$B:$D,T25),VLOOKUP(T25,Accounts!$B:$D,3,FALSE),0)/100))),scratch!$B$52)</f>
        <v>Locked</v>
      </c>
      <c r="W25" s="37" t="str">
        <f ca="1">IF(scratch!$B$55=TRUE,IF(X25="","",X25-V25),scratch!$B$52)</f>
        <v>Locked</v>
      </c>
      <c r="X25" s="51" t="str">
        <f ca="1">IF(scratch!$B$55=TRUE,SUMIF(B$7:B$1007,T25,G$7:G$1007)+SUMIF(H$7:H$1007,T25,M$7:M$1007)+SUMIF(N$7:N$1007,T25,S$7:S$1007),scratch!$B$52)</f>
        <v>Locked</v>
      </c>
      <c r="AB25" s="10" t="str">
        <f>IF(ISBLANK(Z25),"",IF(COUNTIF(Accounts!$B:$D,Z25),VLOOKUP(Z25,Accounts!$B:$D,2,FALSE),"-"))</f>
        <v/>
      </c>
      <c r="AC25" s="37" t="str">
        <f>IF(AE25="","",AE25/(1+(IF(COUNTIF(Accounts!$B:$D,Z25),VLOOKUP(Z25,Accounts!$B:$D,3,FALSE),0)/100)))</f>
        <v/>
      </c>
      <c r="AD25" s="37" t="str">
        <f t="shared" si="3"/>
        <v/>
      </c>
      <c r="AE25" s="7"/>
      <c r="AF25" s="48"/>
      <c r="AH25" s="10" t="str">
        <f>IF(ISBLANK(AF25),"",IF(COUNTIF(Accounts!$B:$D,AF25),VLOOKUP(AF25,Accounts!$B:$D,2,FALSE),"-"))</f>
        <v/>
      </c>
      <c r="AI25" s="37" t="str">
        <f>IF(AK25="","",AK25/(1+(IF(COUNTIF(Accounts!$B:$D,AF25),VLOOKUP(AF25,Accounts!$B:$D,3,FALSE),0)/100)))</f>
        <v/>
      </c>
      <c r="AJ25" s="37" t="str">
        <f t="shared" si="4"/>
        <v/>
      </c>
      <c r="AK25" s="7"/>
      <c r="AL25" s="48"/>
      <c r="AN25" s="10" t="str">
        <f>IF(ISBLANK(AL25),"",IF(COUNTIF(Accounts!$B:$D,AL25),VLOOKUP(AL25,Accounts!$B:$D,2,FALSE),"-"))</f>
        <v/>
      </c>
      <c r="AO25" s="37" t="str">
        <f>IF(AQ25="","",AQ25/(1+(IF(COUNTIF(Accounts!$B:$D,AL25),VLOOKUP(AL25,Accounts!$B:$D,3,FALSE),0)/100)))</f>
        <v/>
      </c>
      <c r="AP25" s="37" t="str">
        <f t="shared" si="5"/>
        <v/>
      </c>
      <c r="AQ25" s="7"/>
      <c r="AR25" s="40" t="str">
        <f>IF(Accounts!$B24="","-",Accounts!$B24)</f>
        <v xml:space="preserve"> </v>
      </c>
      <c r="AS25" s="10">
        <f>IF(COUNTIF(Accounts!$B:$D,AR25),VLOOKUP(AR25,Accounts!$B:$D,2,FALSE),"-")</f>
        <v>0</v>
      </c>
      <c r="AT25" s="37" t="str">
        <f ca="1">IF(scratch!$B$55=TRUE,IF(AV25="","",AV25/(1+(IF(COUNTIF(Accounts!$B:$D,AR25),VLOOKUP(AR25,Accounts!$B:$D,3,FALSE),0)/100))),scratch!$B$52)</f>
        <v>Locked</v>
      </c>
      <c r="AU25" s="37" t="str">
        <f ca="1">IF(scratch!$B$55=TRUE,IF(AV25="","",AV25-AT25),scratch!$B$52)</f>
        <v>Locked</v>
      </c>
      <c r="AV25" s="51" t="str">
        <f ca="1">IF(scratch!$B$55=TRUE,SUMIF(Z$7:Z$1007,AR25,AE$7:AE$1007)+SUMIF(AF$7:AF$1007,AR25,AK$7:AK$1007)+SUMIF(AL$7:AL$1007,AR25,AQ$7:AQ$1007),scratch!$B$52)</f>
        <v>Locked</v>
      </c>
      <c r="AZ25" s="10" t="str">
        <f>IF(ISBLANK(AX25),"",IF(COUNTIF(Accounts!$B:$D,AX25),VLOOKUP(AX25,Accounts!$B:$D,2,FALSE),"-"))</f>
        <v/>
      </c>
      <c r="BA25" s="37" t="str">
        <f>IF(BC25="","",BC25/(1+(IF(COUNTIF(Accounts!$B:$D,AX25),VLOOKUP(AX25,Accounts!$B:$D,3,FALSE),0)/100)))</f>
        <v/>
      </c>
      <c r="BB25" s="37" t="str">
        <f t="shared" si="6"/>
        <v/>
      </c>
      <c r="BC25" s="7"/>
      <c r="BD25" s="48"/>
      <c r="BF25" s="10" t="str">
        <f>IF(ISBLANK(BD25),"",IF(COUNTIF(Accounts!$B:$D,BD25),VLOOKUP(BD25,Accounts!$B:$D,2,FALSE),"-"))</f>
        <v/>
      </c>
      <c r="BG25" s="37" t="str">
        <f>IF(BI25="","",BI25/(1+(IF(COUNTIF(Accounts!$B:$D,BD25),VLOOKUP(BD25,Accounts!$B:$D,3,FALSE),0)/100)))</f>
        <v/>
      </c>
      <c r="BH25" s="37" t="str">
        <f t="shared" si="7"/>
        <v/>
      </c>
      <c r="BI25" s="7"/>
      <c r="BJ25" s="48"/>
      <c r="BL25" s="10" t="str">
        <f>IF(ISBLANK(BJ25),"",IF(COUNTIF(Accounts!$B:$D,BJ25),VLOOKUP(BJ25,Accounts!$B:$D,2,FALSE),"-"))</f>
        <v/>
      </c>
      <c r="BM25" s="37" t="str">
        <f>IF(BO25="","",BO25/(1+(IF(COUNTIF(Accounts!$B:$D,BJ25),VLOOKUP(BJ25,Accounts!$B:$D,3,FALSE),0)/100)))</f>
        <v/>
      </c>
      <c r="BN25" s="37" t="str">
        <f t="shared" si="8"/>
        <v/>
      </c>
      <c r="BO25" s="7"/>
      <c r="BP25" s="40" t="str">
        <f>IF(Accounts!$B24="","-",Accounts!$B24)</f>
        <v xml:space="preserve"> </v>
      </c>
      <c r="BQ25" s="10">
        <f>IF(COUNTIF(Accounts!$B:$D,BP25),VLOOKUP(BP25,Accounts!$B:$D,2,FALSE),"-")</f>
        <v>0</v>
      </c>
      <c r="BR25" s="37" t="str">
        <f ca="1">IF(scratch!$B$55=TRUE,IF(BT25="","",BT25/(1+(IF(COUNTIF(Accounts!$B:$D,BP25),VLOOKUP(BP25,Accounts!$B:$D,3,FALSE),0)/100))),scratch!$B$52)</f>
        <v>Locked</v>
      </c>
      <c r="BS25" s="37" t="str">
        <f ca="1">IF(scratch!$B$55=TRUE,IF(BT25="","",BT25-BR25),scratch!$B$52)</f>
        <v>Locked</v>
      </c>
      <c r="BT25" s="51" t="str">
        <f ca="1">IF(scratch!$B$55=TRUE,SUMIF(AX$7:AX$1007,BP25,BC$7:BC$1007)+SUMIF(BD$7:BD$1007,BP25,BI$7:BI$1007)+SUMIF(BJ$7:BJ$1007,BP25,BO$7:BO$1007),scratch!$B$52)</f>
        <v>Locked</v>
      </c>
      <c r="BX25" s="10" t="str">
        <f>IF(ISBLANK(BV25),"",IF(COUNTIF(Accounts!$B:$D,BV25),VLOOKUP(BV25,Accounts!$B:$D,2,FALSE),"-"))</f>
        <v/>
      </c>
      <c r="BY25" s="37" t="str">
        <f>IF(CA25="","",CA25/(1+(IF(COUNTIF(Accounts!$B:$D,BV25),VLOOKUP(BV25,Accounts!$B:$D,3,FALSE),0)/100)))</f>
        <v/>
      </c>
      <c r="BZ25" s="37" t="str">
        <f t="shared" si="9"/>
        <v/>
      </c>
      <c r="CA25" s="7"/>
      <c r="CB25" s="48"/>
      <c r="CD25" s="10" t="str">
        <f>IF(ISBLANK(CB25),"",IF(COUNTIF(Accounts!$B:$D,CB25),VLOOKUP(CB25,Accounts!$B:$D,2,FALSE),"-"))</f>
        <v/>
      </c>
      <c r="CE25" s="37" t="str">
        <f>IF(CG25="","",CG25/(1+(IF(COUNTIF(Accounts!$B:$D,CB25),VLOOKUP(CB25,Accounts!$B:$D,3,FALSE),0)/100)))</f>
        <v/>
      </c>
      <c r="CF25" s="37" t="str">
        <f t="shared" si="10"/>
        <v/>
      </c>
      <c r="CG25" s="7"/>
      <c r="CH25" s="48"/>
      <c r="CJ25" s="10" t="str">
        <f>IF(ISBLANK(CH25),"",IF(COUNTIF(Accounts!$B:$D,CH25),VLOOKUP(CH25,Accounts!$B:$D,2,FALSE),"-"))</f>
        <v/>
      </c>
      <c r="CK25" s="37" t="str">
        <f>IF(CM25="","",CM25/(1+(IF(COUNTIF(Accounts!$B:$D,CH25),VLOOKUP(CH25,Accounts!$B:$D,3,FALSE),0)/100)))</f>
        <v/>
      </c>
      <c r="CL25" s="37" t="str">
        <f t="shared" si="11"/>
        <v/>
      </c>
      <c r="CM25" s="7"/>
      <c r="CN25" s="40" t="str">
        <f>IF(Accounts!$B24="","-",Accounts!$B24)</f>
        <v xml:space="preserve"> </v>
      </c>
      <c r="CO25" s="10">
        <f>IF(COUNTIF(Accounts!$B:$D,CN25),VLOOKUP(CN25,Accounts!$B:$D,2,FALSE),"-")</f>
        <v>0</v>
      </c>
      <c r="CP25" s="37" t="str">
        <f ca="1">IF(scratch!$B$55=TRUE,IF(CR25="","",CR25/(1+(IF(COUNTIF(Accounts!$B:$D,CN25),VLOOKUP(CN25,Accounts!$B:$D,3,FALSE),0)/100))),scratch!$B$52)</f>
        <v>Locked</v>
      </c>
      <c r="CQ25" s="37" t="str">
        <f ca="1">IF(scratch!$B$55=TRUE,IF(CR25="","",CR25-CP25),scratch!$B$52)</f>
        <v>Locked</v>
      </c>
      <c r="CR25" s="51" t="str">
        <f ca="1">IF(scratch!$B$55=TRUE,SUMIF(BV$7:BV$1007,CN25,CA$7:CA$1007)+SUMIF(CB$7:CB$1007,CN25,CG$7:CG$1007)+SUMIF(CH$7:CH$1007,CN25,CM$7:CM$1007),scratch!$B$52)</f>
        <v>Locked</v>
      </c>
      <c r="CT25" s="40" t="str">
        <f>IF(Accounts!$B24="","-",Accounts!$B24)</f>
        <v xml:space="preserve"> </v>
      </c>
      <c r="CU25" s="10">
        <f>IF(COUNTIF(Accounts!$B:$D,CT25),VLOOKUP(CT25,Accounts!$B:$D,2,FALSE),"-")</f>
        <v>0</v>
      </c>
      <c r="CV25" s="37" t="str">
        <f ca="1">IF(scratch!$B$55=TRUE,IF(CX25="","",CX25/(1+(IF(COUNTIF(Accounts!$B:$D,CT25),VLOOKUP(CT25,Accounts!$B:$D,3,FALSE),0)/100))),scratch!$B$52)</f>
        <v>Locked</v>
      </c>
      <c r="CW25" s="37" t="str">
        <f ca="1">IF(scratch!$B$55=TRUE,IF(CX25="","",CX25-CV25),scratch!$B$52)</f>
        <v>Locked</v>
      </c>
      <c r="CX25" s="51" t="str">
        <f ca="1">IF(scratch!$B$55=TRUE,SUMIF(T$7:T$1007,CT25,X$7:X1025)+SUMIF(AR$7:AR$1007,CT25,AV$7:AV$1007)+SUMIF(BP$7:BP$1007,CT25,BT$7:BT$1007)+SUMIF(CN$7:CN$1007,CT25,CR$7:CR$1007),scratch!$B$52)</f>
        <v>Locked</v>
      </c>
    </row>
    <row r="26" spans="4:102" x14ac:dyDescent="0.2">
      <c r="D26" s="10" t="str">
        <f>IF(ISBLANK(B26),"",IF(COUNTIF(Accounts!$B:$D,B26),VLOOKUP(B26,Accounts!$B:$D,2,FALSE),"-"))</f>
        <v/>
      </c>
      <c r="E26" s="37" t="str">
        <f>IF(G26="","",G26/(1+(IF(COUNTIF(Accounts!$B:$D,B26),VLOOKUP(B26,Accounts!$B:$D,3,FALSE),0)/100)))</f>
        <v/>
      </c>
      <c r="F26" s="37" t="str">
        <f t="shared" si="0"/>
        <v/>
      </c>
      <c r="G26" s="7"/>
      <c r="H26" s="48"/>
      <c r="J26" s="10" t="str">
        <f>IF(ISBLANK(H26),"",IF(COUNTIF(Accounts!$B:$D,H26),VLOOKUP(H26,Accounts!$B:$D,2,FALSE),"-"))</f>
        <v/>
      </c>
      <c r="K26" s="37" t="str">
        <f>IF(M26="","",M26/(1+(IF(COUNTIF(Accounts!$B:$D,H26),VLOOKUP(H26,Accounts!$B:$D,3,FALSE),0)/100)))</f>
        <v/>
      </c>
      <c r="L26" s="37" t="str">
        <f t="shared" si="1"/>
        <v/>
      </c>
      <c r="M26" s="7"/>
      <c r="N26" s="48"/>
      <c r="P26" s="10" t="str">
        <f>IF(ISBLANK(N26),"",IF(COUNTIF(Accounts!$B:$D,N26),VLOOKUP(N26,Accounts!$B:$D,2,FALSE),"-"))</f>
        <v/>
      </c>
      <c r="Q26" s="37" t="str">
        <f>IF(S26="","",S26/(1+(IF(COUNTIF(Accounts!$B:$D,N26),VLOOKUP(N26,Accounts!$B:$D,3,FALSE),0)/100)))</f>
        <v/>
      </c>
      <c r="R26" s="37" t="str">
        <f t="shared" si="2"/>
        <v/>
      </c>
      <c r="S26" s="7"/>
      <c r="T26" s="40" t="str">
        <f>IF(Accounts!$B25="","-",Accounts!$B25)</f>
        <v xml:space="preserve"> </v>
      </c>
      <c r="U26" s="10">
        <f>IF(COUNTIF(Accounts!$B:$D,T26),VLOOKUP(T26,Accounts!$B:$D,2,FALSE),"-")</f>
        <v>0</v>
      </c>
      <c r="V26" s="37" t="str">
        <f ca="1">IF(scratch!$B$55=TRUE,IF(X26="","",X26/(1+(IF(COUNTIF(Accounts!$B:$D,T26),VLOOKUP(T26,Accounts!$B:$D,3,FALSE),0)/100))),scratch!$B$52)</f>
        <v>Locked</v>
      </c>
      <c r="W26" s="37" t="str">
        <f ca="1">IF(scratch!$B$55=TRUE,IF(X26="","",X26-V26),scratch!$B$52)</f>
        <v>Locked</v>
      </c>
      <c r="X26" s="51" t="str">
        <f ca="1">IF(scratch!$B$55=TRUE,SUMIF(B$7:B$1007,T26,G$7:G$1007)+SUMIF(H$7:H$1007,T26,M$7:M$1007)+SUMIF(N$7:N$1007,T26,S$7:S$1007),scratch!$B$52)</f>
        <v>Locked</v>
      </c>
      <c r="AB26" s="10" t="str">
        <f>IF(ISBLANK(Z26),"",IF(COUNTIF(Accounts!$B:$D,Z26),VLOOKUP(Z26,Accounts!$B:$D,2,FALSE),"-"))</f>
        <v/>
      </c>
      <c r="AC26" s="37" t="str">
        <f>IF(AE26="","",AE26/(1+(IF(COUNTIF(Accounts!$B:$D,Z26),VLOOKUP(Z26,Accounts!$B:$D,3,FALSE),0)/100)))</f>
        <v/>
      </c>
      <c r="AD26" s="37" t="str">
        <f t="shared" si="3"/>
        <v/>
      </c>
      <c r="AE26" s="7"/>
      <c r="AF26" s="48"/>
      <c r="AH26" s="10" t="str">
        <f>IF(ISBLANK(AF26),"",IF(COUNTIF(Accounts!$B:$D,AF26),VLOOKUP(AF26,Accounts!$B:$D,2,FALSE),"-"))</f>
        <v/>
      </c>
      <c r="AI26" s="37" t="str">
        <f>IF(AK26="","",AK26/(1+(IF(COUNTIF(Accounts!$B:$D,AF26),VLOOKUP(AF26,Accounts!$B:$D,3,FALSE),0)/100)))</f>
        <v/>
      </c>
      <c r="AJ26" s="37" t="str">
        <f t="shared" si="4"/>
        <v/>
      </c>
      <c r="AK26" s="7"/>
      <c r="AL26" s="48"/>
      <c r="AN26" s="10" t="str">
        <f>IF(ISBLANK(AL26),"",IF(COUNTIF(Accounts!$B:$D,AL26),VLOOKUP(AL26,Accounts!$B:$D,2,FALSE),"-"))</f>
        <v/>
      </c>
      <c r="AO26" s="37" t="str">
        <f>IF(AQ26="","",AQ26/(1+(IF(COUNTIF(Accounts!$B:$D,AL26),VLOOKUP(AL26,Accounts!$B:$D,3,FALSE),0)/100)))</f>
        <v/>
      </c>
      <c r="AP26" s="37" t="str">
        <f t="shared" si="5"/>
        <v/>
      </c>
      <c r="AQ26" s="7"/>
      <c r="AR26" s="40" t="str">
        <f>IF(Accounts!$B25="","-",Accounts!$B25)</f>
        <v xml:space="preserve"> </v>
      </c>
      <c r="AS26" s="10">
        <f>IF(COUNTIF(Accounts!$B:$D,AR26),VLOOKUP(AR26,Accounts!$B:$D,2,FALSE),"-")</f>
        <v>0</v>
      </c>
      <c r="AT26" s="37" t="str">
        <f ca="1">IF(scratch!$B$55=TRUE,IF(AV26="","",AV26/(1+(IF(COUNTIF(Accounts!$B:$D,AR26),VLOOKUP(AR26,Accounts!$B:$D,3,FALSE),0)/100))),scratch!$B$52)</f>
        <v>Locked</v>
      </c>
      <c r="AU26" s="37" t="str">
        <f ca="1">IF(scratch!$B$55=TRUE,IF(AV26="","",AV26-AT26),scratch!$B$52)</f>
        <v>Locked</v>
      </c>
      <c r="AV26" s="51" t="str">
        <f ca="1">IF(scratch!$B$55=TRUE,SUMIF(Z$7:Z$1007,AR26,AE$7:AE$1007)+SUMIF(AF$7:AF$1007,AR26,AK$7:AK$1007)+SUMIF(AL$7:AL$1007,AR26,AQ$7:AQ$1007),scratch!$B$52)</f>
        <v>Locked</v>
      </c>
      <c r="AZ26" s="10" t="str">
        <f>IF(ISBLANK(AX26),"",IF(COUNTIF(Accounts!$B:$D,AX26),VLOOKUP(AX26,Accounts!$B:$D,2,FALSE),"-"))</f>
        <v/>
      </c>
      <c r="BA26" s="37" t="str">
        <f>IF(BC26="","",BC26/(1+(IF(COUNTIF(Accounts!$B:$D,AX26),VLOOKUP(AX26,Accounts!$B:$D,3,FALSE),0)/100)))</f>
        <v/>
      </c>
      <c r="BB26" s="37" t="str">
        <f t="shared" si="6"/>
        <v/>
      </c>
      <c r="BC26" s="7"/>
      <c r="BD26" s="48"/>
      <c r="BF26" s="10" t="str">
        <f>IF(ISBLANK(BD26),"",IF(COUNTIF(Accounts!$B:$D,BD26),VLOOKUP(BD26,Accounts!$B:$D,2,FALSE),"-"))</f>
        <v/>
      </c>
      <c r="BG26" s="37" t="str">
        <f>IF(BI26="","",BI26/(1+(IF(COUNTIF(Accounts!$B:$D,BD26),VLOOKUP(BD26,Accounts!$B:$D,3,FALSE),0)/100)))</f>
        <v/>
      </c>
      <c r="BH26" s="37" t="str">
        <f t="shared" si="7"/>
        <v/>
      </c>
      <c r="BI26" s="7"/>
      <c r="BJ26" s="48"/>
      <c r="BL26" s="10" t="str">
        <f>IF(ISBLANK(BJ26),"",IF(COUNTIF(Accounts!$B:$D,BJ26),VLOOKUP(BJ26,Accounts!$B:$D,2,FALSE),"-"))</f>
        <v/>
      </c>
      <c r="BM26" s="37" t="str">
        <f>IF(BO26="","",BO26/(1+(IF(COUNTIF(Accounts!$B:$D,BJ26),VLOOKUP(BJ26,Accounts!$B:$D,3,FALSE),0)/100)))</f>
        <v/>
      </c>
      <c r="BN26" s="37" t="str">
        <f t="shared" si="8"/>
        <v/>
      </c>
      <c r="BO26" s="7"/>
      <c r="BP26" s="40" t="str">
        <f>IF(Accounts!$B25="","-",Accounts!$B25)</f>
        <v xml:space="preserve"> </v>
      </c>
      <c r="BQ26" s="10">
        <f>IF(COUNTIF(Accounts!$B:$D,BP26),VLOOKUP(BP26,Accounts!$B:$D,2,FALSE),"-")</f>
        <v>0</v>
      </c>
      <c r="BR26" s="37" t="str">
        <f ca="1">IF(scratch!$B$55=TRUE,IF(BT26="","",BT26/(1+(IF(COUNTIF(Accounts!$B:$D,BP26),VLOOKUP(BP26,Accounts!$B:$D,3,FALSE),0)/100))),scratch!$B$52)</f>
        <v>Locked</v>
      </c>
      <c r="BS26" s="37" t="str">
        <f ca="1">IF(scratch!$B$55=TRUE,IF(BT26="","",BT26-BR26),scratch!$B$52)</f>
        <v>Locked</v>
      </c>
      <c r="BT26" s="51" t="str">
        <f ca="1">IF(scratch!$B$55=TRUE,SUMIF(AX$7:AX$1007,BP26,BC$7:BC$1007)+SUMIF(BD$7:BD$1007,BP26,BI$7:BI$1007)+SUMIF(BJ$7:BJ$1007,BP26,BO$7:BO$1007),scratch!$B$52)</f>
        <v>Locked</v>
      </c>
      <c r="BX26" s="10" t="str">
        <f>IF(ISBLANK(BV26),"",IF(COUNTIF(Accounts!$B:$D,BV26),VLOOKUP(BV26,Accounts!$B:$D,2,FALSE),"-"))</f>
        <v/>
      </c>
      <c r="BY26" s="37" t="str">
        <f>IF(CA26="","",CA26/(1+(IF(COUNTIF(Accounts!$B:$D,BV26),VLOOKUP(BV26,Accounts!$B:$D,3,FALSE),0)/100)))</f>
        <v/>
      </c>
      <c r="BZ26" s="37" t="str">
        <f t="shared" si="9"/>
        <v/>
      </c>
      <c r="CA26" s="7"/>
      <c r="CB26" s="48"/>
      <c r="CD26" s="10" t="str">
        <f>IF(ISBLANK(CB26),"",IF(COUNTIF(Accounts!$B:$D,CB26),VLOOKUP(CB26,Accounts!$B:$D,2,FALSE),"-"))</f>
        <v/>
      </c>
      <c r="CE26" s="37" t="str">
        <f>IF(CG26="","",CG26/(1+(IF(COUNTIF(Accounts!$B:$D,CB26),VLOOKUP(CB26,Accounts!$B:$D,3,FALSE),0)/100)))</f>
        <v/>
      </c>
      <c r="CF26" s="37" t="str">
        <f t="shared" si="10"/>
        <v/>
      </c>
      <c r="CG26" s="7"/>
      <c r="CH26" s="48"/>
      <c r="CJ26" s="10" t="str">
        <f>IF(ISBLANK(CH26),"",IF(COUNTIF(Accounts!$B:$D,CH26),VLOOKUP(CH26,Accounts!$B:$D,2,FALSE),"-"))</f>
        <v/>
      </c>
      <c r="CK26" s="37" t="str">
        <f>IF(CM26="","",CM26/(1+(IF(COUNTIF(Accounts!$B:$D,CH26),VLOOKUP(CH26,Accounts!$B:$D,3,FALSE),0)/100)))</f>
        <v/>
      </c>
      <c r="CL26" s="37" t="str">
        <f t="shared" si="11"/>
        <v/>
      </c>
      <c r="CM26" s="7"/>
      <c r="CN26" s="40" t="str">
        <f>IF(Accounts!$B25="","-",Accounts!$B25)</f>
        <v xml:space="preserve"> </v>
      </c>
      <c r="CO26" s="10">
        <f>IF(COUNTIF(Accounts!$B:$D,CN26),VLOOKUP(CN26,Accounts!$B:$D,2,FALSE),"-")</f>
        <v>0</v>
      </c>
      <c r="CP26" s="37" t="str">
        <f ca="1">IF(scratch!$B$55=TRUE,IF(CR26="","",CR26/(1+(IF(COUNTIF(Accounts!$B:$D,CN26),VLOOKUP(CN26,Accounts!$B:$D,3,FALSE),0)/100))),scratch!$B$52)</f>
        <v>Locked</v>
      </c>
      <c r="CQ26" s="37" t="str">
        <f ca="1">IF(scratch!$B$55=TRUE,IF(CR26="","",CR26-CP26),scratch!$B$52)</f>
        <v>Locked</v>
      </c>
      <c r="CR26" s="51" t="str">
        <f ca="1">IF(scratch!$B$55=TRUE,SUMIF(BV$7:BV$1007,CN26,CA$7:CA$1007)+SUMIF(CB$7:CB$1007,CN26,CG$7:CG$1007)+SUMIF(CH$7:CH$1007,CN26,CM$7:CM$1007),scratch!$B$52)</f>
        <v>Locked</v>
      </c>
      <c r="CT26" s="40" t="str">
        <f>IF(Accounts!$B25="","-",Accounts!$B25)</f>
        <v xml:space="preserve"> </v>
      </c>
      <c r="CU26" s="10">
        <f>IF(COUNTIF(Accounts!$B:$D,CT26),VLOOKUP(CT26,Accounts!$B:$D,2,FALSE),"-")</f>
        <v>0</v>
      </c>
      <c r="CV26" s="37" t="str">
        <f ca="1">IF(scratch!$B$55=TRUE,IF(CX26="","",CX26/(1+(IF(COUNTIF(Accounts!$B:$D,CT26),VLOOKUP(CT26,Accounts!$B:$D,3,FALSE),0)/100))),scratch!$B$52)</f>
        <v>Locked</v>
      </c>
      <c r="CW26" s="37" t="str">
        <f ca="1">IF(scratch!$B$55=TRUE,IF(CX26="","",CX26-CV26),scratch!$B$52)</f>
        <v>Locked</v>
      </c>
      <c r="CX26" s="51" t="str">
        <f ca="1">IF(scratch!$B$55=TRUE,SUMIF(T$7:T$1007,CT26,X$7:X1026)+SUMIF(AR$7:AR$1007,CT26,AV$7:AV$1007)+SUMIF(BP$7:BP$1007,CT26,BT$7:BT$1007)+SUMIF(CN$7:CN$1007,CT26,CR$7:CR$1007),scratch!$B$52)</f>
        <v>Locked</v>
      </c>
    </row>
    <row r="27" spans="4:102" x14ac:dyDescent="0.2">
      <c r="D27" s="10" t="str">
        <f>IF(ISBLANK(B27),"",IF(COUNTIF(Accounts!$B:$D,B27),VLOOKUP(B27,Accounts!$B:$D,2,FALSE),"-"))</f>
        <v/>
      </c>
      <c r="E27" s="37" t="str">
        <f>IF(G27="","",G27/(1+(IF(COUNTIF(Accounts!$B:$D,B27),VLOOKUP(B27,Accounts!$B:$D,3,FALSE),0)/100)))</f>
        <v/>
      </c>
      <c r="F27" s="37" t="str">
        <f t="shared" si="0"/>
        <v/>
      </c>
      <c r="G27" s="7"/>
      <c r="H27" s="48"/>
      <c r="J27" s="10" t="str">
        <f>IF(ISBLANK(H27),"",IF(COUNTIF(Accounts!$B:$D,H27),VLOOKUP(H27,Accounts!$B:$D,2,FALSE),"-"))</f>
        <v/>
      </c>
      <c r="K27" s="37" t="str">
        <f>IF(M27="","",M27/(1+(IF(COUNTIF(Accounts!$B:$D,H27),VLOOKUP(H27,Accounts!$B:$D,3,FALSE),0)/100)))</f>
        <v/>
      </c>
      <c r="L27" s="37" t="str">
        <f t="shared" si="1"/>
        <v/>
      </c>
      <c r="M27" s="7"/>
      <c r="N27" s="48"/>
      <c r="P27" s="10" t="str">
        <f>IF(ISBLANK(N27),"",IF(COUNTIF(Accounts!$B:$D,N27),VLOOKUP(N27,Accounts!$B:$D,2,FALSE),"-"))</f>
        <v/>
      </c>
      <c r="Q27" s="37" t="str">
        <f>IF(S27="","",S27/(1+(IF(COUNTIF(Accounts!$B:$D,N27),VLOOKUP(N27,Accounts!$B:$D,3,FALSE),0)/100)))</f>
        <v/>
      </c>
      <c r="R27" s="37" t="str">
        <f t="shared" si="2"/>
        <v/>
      </c>
      <c r="S27" s="7"/>
      <c r="T27" s="40" t="str">
        <f>IF(Accounts!$B26="","-",Accounts!$B26)</f>
        <v xml:space="preserve"> </v>
      </c>
      <c r="U27" s="10">
        <f>IF(COUNTIF(Accounts!$B:$D,T27),VLOOKUP(T27,Accounts!$B:$D,2,FALSE),"-")</f>
        <v>0</v>
      </c>
      <c r="V27" s="37" t="str">
        <f ca="1">IF(scratch!$B$55=TRUE,IF(X27="","",X27/(1+(IF(COUNTIF(Accounts!$B:$D,T27),VLOOKUP(T27,Accounts!$B:$D,3,FALSE),0)/100))),scratch!$B$52)</f>
        <v>Locked</v>
      </c>
      <c r="W27" s="37" t="str">
        <f ca="1">IF(scratch!$B$55=TRUE,IF(X27="","",X27-V27),scratch!$B$52)</f>
        <v>Locked</v>
      </c>
      <c r="X27" s="51" t="str">
        <f ca="1">IF(scratch!$B$55=TRUE,SUMIF(B$7:B$1007,T27,G$7:G$1007)+SUMIF(H$7:H$1007,T27,M$7:M$1007)+SUMIF(N$7:N$1007,T27,S$7:S$1007),scratch!$B$52)</f>
        <v>Locked</v>
      </c>
      <c r="AB27" s="10" t="str">
        <f>IF(ISBLANK(Z27),"",IF(COUNTIF(Accounts!$B:$D,Z27),VLOOKUP(Z27,Accounts!$B:$D,2,FALSE),"-"))</f>
        <v/>
      </c>
      <c r="AC27" s="37" t="str">
        <f>IF(AE27="","",AE27/(1+(IF(COUNTIF(Accounts!$B:$D,Z27),VLOOKUP(Z27,Accounts!$B:$D,3,FALSE),0)/100)))</f>
        <v/>
      </c>
      <c r="AD27" s="37" t="str">
        <f t="shared" si="3"/>
        <v/>
      </c>
      <c r="AE27" s="7"/>
      <c r="AF27" s="48"/>
      <c r="AH27" s="10" t="str">
        <f>IF(ISBLANK(AF27),"",IF(COUNTIF(Accounts!$B:$D,AF27),VLOOKUP(AF27,Accounts!$B:$D,2,FALSE),"-"))</f>
        <v/>
      </c>
      <c r="AI27" s="37" t="str">
        <f>IF(AK27="","",AK27/(1+(IF(COUNTIF(Accounts!$B:$D,AF27),VLOOKUP(AF27,Accounts!$B:$D,3,FALSE),0)/100)))</f>
        <v/>
      </c>
      <c r="AJ27" s="37" t="str">
        <f t="shared" si="4"/>
        <v/>
      </c>
      <c r="AK27" s="7"/>
      <c r="AL27" s="48"/>
      <c r="AN27" s="10" t="str">
        <f>IF(ISBLANK(AL27),"",IF(COUNTIF(Accounts!$B:$D,AL27),VLOOKUP(AL27,Accounts!$B:$D,2,FALSE),"-"))</f>
        <v/>
      </c>
      <c r="AO27" s="37" t="str">
        <f>IF(AQ27="","",AQ27/(1+(IF(COUNTIF(Accounts!$B:$D,AL27),VLOOKUP(AL27,Accounts!$B:$D,3,FALSE),0)/100)))</f>
        <v/>
      </c>
      <c r="AP27" s="37" t="str">
        <f t="shared" si="5"/>
        <v/>
      </c>
      <c r="AQ27" s="7"/>
      <c r="AR27" s="40" t="str">
        <f>IF(Accounts!$B26="","-",Accounts!$B26)</f>
        <v xml:space="preserve"> </v>
      </c>
      <c r="AS27" s="10">
        <f>IF(COUNTIF(Accounts!$B:$D,AR27),VLOOKUP(AR27,Accounts!$B:$D,2,FALSE),"-")</f>
        <v>0</v>
      </c>
      <c r="AT27" s="37" t="str">
        <f ca="1">IF(scratch!$B$55=TRUE,IF(AV27="","",AV27/(1+(IF(COUNTIF(Accounts!$B:$D,AR27),VLOOKUP(AR27,Accounts!$B:$D,3,FALSE),0)/100))),scratch!$B$52)</f>
        <v>Locked</v>
      </c>
      <c r="AU27" s="37" t="str">
        <f ca="1">IF(scratch!$B$55=TRUE,IF(AV27="","",AV27-AT27),scratch!$B$52)</f>
        <v>Locked</v>
      </c>
      <c r="AV27" s="51" t="str">
        <f ca="1">IF(scratch!$B$55=TRUE,SUMIF(Z$7:Z$1007,AR27,AE$7:AE$1007)+SUMIF(AF$7:AF$1007,AR27,AK$7:AK$1007)+SUMIF(AL$7:AL$1007,AR27,AQ$7:AQ$1007),scratch!$B$52)</f>
        <v>Locked</v>
      </c>
      <c r="AZ27" s="10" t="str">
        <f>IF(ISBLANK(AX27),"",IF(COUNTIF(Accounts!$B:$D,AX27),VLOOKUP(AX27,Accounts!$B:$D,2,FALSE),"-"))</f>
        <v/>
      </c>
      <c r="BA27" s="37" t="str">
        <f>IF(BC27="","",BC27/(1+(IF(COUNTIF(Accounts!$B:$D,AX27),VLOOKUP(AX27,Accounts!$B:$D,3,FALSE),0)/100)))</f>
        <v/>
      </c>
      <c r="BB27" s="37" t="str">
        <f t="shared" si="6"/>
        <v/>
      </c>
      <c r="BC27" s="7"/>
      <c r="BD27" s="48"/>
      <c r="BF27" s="10" t="str">
        <f>IF(ISBLANK(BD27),"",IF(COUNTIF(Accounts!$B:$D,BD27),VLOOKUP(BD27,Accounts!$B:$D,2,FALSE),"-"))</f>
        <v/>
      </c>
      <c r="BG27" s="37" t="str">
        <f>IF(BI27="","",BI27/(1+(IF(COUNTIF(Accounts!$B:$D,BD27),VLOOKUP(BD27,Accounts!$B:$D,3,FALSE),0)/100)))</f>
        <v/>
      </c>
      <c r="BH27" s="37" t="str">
        <f t="shared" si="7"/>
        <v/>
      </c>
      <c r="BI27" s="7"/>
      <c r="BJ27" s="48"/>
      <c r="BL27" s="10" t="str">
        <f>IF(ISBLANK(BJ27),"",IF(COUNTIF(Accounts!$B:$D,BJ27),VLOOKUP(BJ27,Accounts!$B:$D,2,FALSE),"-"))</f>
        <v/>
      </c>
      <c r="BM27" s="37" t="str">
        <f>IF(BO27="","",BO27/(1+(IF(COUNTIF(Accounts!$B:$D,BJ27),VLOOKUP(BJ27,Accounts!$B:$D,3,FALSE),0)/100)))</f>
        <v/>
      </c>
      <c r="BN27" s="37" t="str">
        <f t="shared" si="8"/>
        <v/>
      </c>
      <c r="BO27" s="7"/>
      <c r="BP27" s="40" t="str">
        <f>IF(Accounts!$B26="","-",Accounts!$B26)</f>
        <v xml:space="preserve"> </v>
      </c>
      <c r="BQ27" s="10">
        <f>IF(COUNTIF(Accounts!$B:$D,BP27),VLOOKUP(BP27,Accounts!$B:$D,2,FALSE),"-")</f>
        <v>0</v>
      </c>
      <c r="BR27" s="37" t="str">
        <f ca="1">IF(scratch!$B$55=TRUE,IF(BT27="","",BT27/(1+(IF(COUNTIF(Accounts!$B:$D,BP27),VLOOKUP(BP27,Accounts!$B:$D,3,FALSE),0)/100))),scratch!$B$52)</f>
        <v>Locked</v>
      </c>
      <c r="BS27" s="37" t="str">
        <f ca="1">IF(scratch!$B$55=TRUE,IF(BT27="","",BT27-BR27),scratch!$B$52)</f>
        <v>Locked</v>
      </c>
      <c r="BT27" s="51" t="str">
        <f ca="1">IF(scratch!$B$55=TRUE,SUMIF(AX$7:AX$1007,BP27,BC$7:BC$1007)+SUMIF(BD$7:BD$1007,BP27,BI$7:BI$1007)+SUMIF(BJ$7:BJ$1007,BP27,BO$7:BO$1007),scratch!$B$52)</f>
        <v>Locked</v>
      </c>
      <c r="BX27" s="10" t="str">
        <f>IF(ISBLANK(BV27),"",IF(COUNTIF(Accounts!$B:$D,BV27),VLOOKUP(BV27,Accounts!$B:$D,2,FALSE),"-"))</f>
        <v/>
      </c>
      <c r="BY27" s="37" t="str">
        <f>IF(CA27="","",CA27/(1+(IF(COUNTIF(Accounts!$B:$D,BV27),VLOOKUP(BV27,Accounts!$B:$D,3,FALSE),0)/100)))</f>
        <v/>
      </c>
      <c r="BZ27" s="37" t="str">
        <f t="shared" si="9"/>
        <v/>
      </c>
      <c r="CA27" s="7"/>
      <c r="CB27" s="48"/>
      <c r="CD27" s="10" t="str">
        <f>IF(ISBLANK(CB27),"",IF(COUNTIF(Accounts!$B:$D,CB27),VLOOKUP(CB27,Accounts!$B:$D,2,FALSE),"-"))</f>
        <v/>
      </c>
      <c r="CE27" s="37" t="str">
        <f>IF(CG27="","",CG27/(1+(IF(COUNTIF(Accounts!$B:$D,CB27),VLOOKUP(CB27,Accounts!$B:$D,3,FALSE),0)/100)))</f>
        <v/>
      </c>
      <c r="CF27" s="37" t="str">
        <f t="shared" si="10"/>
        <v/>
      </c>
      <c r="CG27" s="7"/>
      <c r="CH27" s="48"/>
      <c r="CJ27" s="10" t="str">
        <f>IF(ISBLANK(CH27),"",IF(COUNTIF(Accounts!$B:$D,CH27),VLOOKUP(CH27,Accounts!$B:$D,2,FALSE),"-"))</f>
        <v/>
      </c>
      <c r="CK27" s="37" t="str">
        <f>IF(CM27="","",CM27/(1+(IF(COUNTIF(Accounts!$B:$D,CH27),VLOOKUP(CH27,Accounts!$B:$D,3,FALSE),0)/100)))</f>
        <v/>
      </c>
      <c r="CL27" s="37" t="str">
        <f t="shared" si="11"/>
        <v/>
      </c>
      <c r="CM27" s="7"/>
      <c r="CN27" s="40" t="str">
        <f>IF(Accounts!$B26="","-",Accounts!$B26)</f>
        <v xml:space="preserve"> </v>
      </c>
      <c r="CO27" s="10">
        <f>IF(COUNTIF(Accounts!$B:$D,CN27),VLOOKUP(CN27,Accounts!$B:$D,2,FALSE),"-")</f>
        <v>0</v>
      </c>
      <c r="CP27" s="37" t="str">
        <f ca="1">IF(scratch!$B$55=TRUE,IF(CR27="","",CR27/(1+(IF(COUNTIF(Accounts!$B:$D,CN27),VLOOKUP(CN27,Accounts!$B:$D,3,FALSE),0)/100))),scratch!$B$52)</f>
        <v>Locked</v>
      </c>
      <c r="CQ27" s="37" t="str">
        <f ca="1">IF(scratch!$B$55=TRUE,IF(CR27="","",CR27-CP27),scratch!$B$52)</f>
        <v>Locked</v>
      </c>
      <c r="CR27" s="51" t="str">
        <f ca="1">IF(scratch!$B$55=TRUE,SUMIF(BV$7:BV$1007,CN27,CA$7:CA$1007)+SUMIF(CB$7:CB$1007,CN27,CG$7:CG$1007)+SUMIF(CH$7:CH$1007,CN27,CM$7:CM$1007),scratch!$B$52)</f>
        <v>Locked</v>
      </c>
      <c r="CT27" s="40" t="str">
        <f>IF(Accounts!$B26="","-",Accounts!$B26)</f>
        <v xml:space="preserve"> </v>
      </c>
      <c r="CU27" s="10">
        <f>IF(COUNTIF(Accounts!$B:$D,CT27),VLOOKUP(CT27,Accounts!$B:$D,2,FALSE),"-")</f>
        <v>0</v>
      </c>
      <c r="CV27" s="37" t="str">
        <f ca="1">IF(scratch!$B$55=TRUE,IF(CX27="","",CX27/(1+(IF(COUNTIF(Accounts!$B:$D,CT27),VLOOKUP(CT27,Accounts!$B:$D,3,FALSE),0)/100))),scratch!$B$52)</f>
        <v>Locked</v>
      </c>
      <c r="CW27" s="37" t="str">
        <f ca="1">IF(scratch!$B$55=TRUE,IF(CX27="","",CX27-CV27),scratch!$B$52)</f>
        <v>Locked</v>
      </c>
      <c r="CX27" s="51" t="str">
        <f ca="1">IF(scratch!$B$55=TRUE,SUMIF(T$7:T$1007,CT27,X$7:X1027)+SUMIF(AR$7:AR$1007,CT27,AV$7:AV$1007)+SUMIF(BP$7:BP$1007,CT27,BT$7:BT$1007)+SUMIF(CN$7:CN$1007,CT27,CR$7:CR$1007),scratch!$B$52)</f>
        <v>Locked</v>
      </c>
    </row>
    <row r="28" spans="4:102" x14ac:dyDescent="0.2">
      <c r="D28" s="10" t="str">
        <f>IF(ISBLANK(B28),"",IF(COUNTIF(Accounts!$B:$D,B28),VLOOKUP(B28,Accounts!$B:$D,2,FALSE),"-"))</f>
        <v/>
      </c>
      <c r="E28" s="37" t="str">
        <f>IF(G28="","",G28/(1+(IF(COUNTIF(Accounts!$B:$D,B28),VLOOKUP(B28,Accounts!$B:$D,3,FALSE),0)/100)))</f>
        <v/>
      </c>
      <c r="F28" s="37" t="str">
        <f t="shared" si="0"/>
        <v/>
      </c>
      <c r="G28" s="7"/>
      <c r="H28" s="48"/>
      <c r="J28" s="10" t="str">
        <f>IF(ISBLANK(H28),"",IF(COUNTIF(Accounts!$B:$D,H28),VLOOKUP(H28,Accounts!$B:$D,2,FALSE),"-"))</f>
        <v/>
      </c>
      <c r="K28" s="37" t="str">
        <f>IF(M28="","",M28/(1+(IF(COUNTIF(Accounts!$B:$D,H28),VLOOKUP(H28,Accounts!$B:$D,3,FALSE),0)/100)))</f>
        <v/>
      </c>
      <c r="L28" s="37" t="str">
        <f t="shared" si="1"/>
        <v/>
      </c>
      <c r="M28" s="7"/>
      <c r="N28" s="48"/>
      <c r="P28" s="10" t="str">
        <f>IF(ISBLANK(N28),"",IF(COUNTIF(Accounts!$B:$D,N28),VLOOKUP(N28,Accounts!$B:$D,2,FALSE),"-"))</f>
        <v/>
      </c>
      <c r="Q28" s="37" t="str">
        <f>IF(S28="","",S28/(1+(IF(COUNTIF(Accounts!$B:$D,N28),VLOOKUP(N28,Accounts!$B:$D,3,FALSE),0)/100)))</f>
        <v/>
      </c>
      <c r="R28" s="37" t="str">
        <f t="shared" si="2"/>
        <v/>
      </c>
      <c r="S28" s="7"/>
      <c r="T28" s="40" t="str">
        <f>IF(Accounts!$B27="","-",Accounts!$B27)</f>
        <v xml:space="preserve"> </v>
      </c>
      <c r="U28" s="10">
        <f>IF(COUNTIF(Accounts!$B:$D,T28),VLOOKUP(T28,Accounts!$B:$D,2,FALSE),"-")</f>
        <v>0</v>
      </c>
      <c r="V28" s="37" t="str">
        <f ca="1">IF(scratch!$B$55=TRUE,IF(X28="","",X28/(1+(IF(COUNTIF(Accounts!$B:$D,T28),VLOOKUP(T28,Accounts!$B:$D,3,FALSE),0)/100))),scratch!$B$52)</f>
        <v>Locked</v>
      </c>
      <c r="W28" s="37" t="str">
        <f ca="1">IF(scratch!$B$55=TRUE,IF(X28="","",X28-V28),scratch!$B$52)</f>
        <v>Locked</v>
      </c>
      <c r="X28" s="51" t="str">
        <f ca="1">IF(scratch!$B$55=TRUE,SUMIF(B$7:B$1007,T28,G$7:G$1007)+SUMIF(H$7:H$1007,T28,M$7:M$1007)+SUMIF(N$7:N$1007,T28,S$7:S$1007),scratch!$B$52)</f>
        <v>Locked</v>
      </c>
      <c r="AB28" s="10" t="str">
        <f>IF(ISBLANK(Z28),"",IF(COUNTIF(Accounts!$B:$D,Z28),VLOOKUP(Z28,Accounts!$B:$D,2,FALSE),"-"))</f>
        <v/>
      </c>
      <c r="AC28" s="37" t="str">
        <f>IF(AE28="","",AE28/(1+(IF(COUNTIF(Accounts!$B:$D,Z28),VLOOKUP(Z28,Accounts!$B:$D,3,FALSE),0)/100)))</f>
        <v/>
      </c>
      <c r="AD28" s="37" t="str">
        <f t="shared" si="3"/>
        <v/>
      </c>
      <c r="AE28" s="7"/>
      <c r="AF28" s="48"/>
      <c r="AH28" s="10" t="str">
        <f>IF(ISBLANK(AF28),"",IF(COUNTIF(Accounts!$B:$D,AF28),VLOOKUP(AF28,Accounts!$B:$D,2,FALSE),"-"))</f>
        <v/>
      </c>
      <c r="AI28" s="37" t="str">
        <f>IF(AK28="","",AK28/(1+(IF(COUNTIF(Accounts!$B:$D,AF28),VLOOKUP(AF28,Accounts!$B:$D,3,FALSE),0)/100)))</f>
        <v/>
      </c>
      <c r="AJ28" s="37" t="str">
        <f t="shared" si="4"/>
        <v/>
      </c>
      <c r="AK28" s="7"/>
      <c r="AL28" s="48"/>
      <c r="AN28" s="10" t="str">
        <f>IF(ISBLANK(AL28),"",IF(COUNTIF(Accounts!$B:$D,AL28),VLOOKUP(AL28,Accounts!$B:$D,2,FALSE),"-"))</f>
        <v/>
      </c>
      <c r="AO28" s="37" t="str">
        <f>IF(AQ28="","",AQ28/(1+(IF(COUNTIF(Accounts!$B:$D,AL28),VLOOKUP(AL28,Accounts!$B:$D,3,FALSE),0)/100)))</f>
        <v/>
      </c>
      <c r="AP28" s="37" t="str">
        <f t="shared" si="5"/>
        <v/>
      </c>
      <c r="AQ28" s="7"/>
      <c r="AR28" s="40" t="str">
        <f>IF(Accounts!$B27="","-",Accounts!$B27)</f>
        <v xml:space="preserve"> </v>
      </c>
      <c r="AS28" s="10">
        <f>IF(COUNTIF(Accounts!$B:$D,AR28),VLOOKUP(AR28,Accounts!$B:$D,2,FALSE),"-")</f>
        <v>0</v>
      </c>
      <c r="AT28" s="37" t="str">
        <f ca="1">IF(scratch!$B$55=TRUE,IF(AV28="","",AV28/(1+(IF(COUNTIF(Accounts!$B:$D,AR28),VLOOKUP(AR28,Accounts!$B:$D,3,FALSE),0)/100))),scratch!$B$52)</f>
        <v>Locked</v>
      </c>
      <c r="AU28" s="37" t="str">
        <f ca="1">IF(scratch!$B$55=TRUE,IF(AV28="","",AV28-AT28),scratch!$B$52)</f>
        <v>Locked</v>
      </c>
      <c r="AV28" s="51" t="str">
        <f ca="1">IF(scratch!$B$55=TRUE,SUMIF(Z$7:Z$1007,AR28,AE$7:AE$1007)+SUMIF(AF$7:AF$1007,AR28,AK$7:AK$1007)+SUMIF(AL$7:AL$1007,AR28,AQ$7:AQ$1007),scratch!$B$52)</f>
        <v>Locked</v>
      </c>
      <c r="AZ28" s="10" t="str">
        <f>IF(ISBLANK(AX28),"",IF(COUNTIF(Accounts!$B:$D,AX28),VLOOKUP(AX28,Accounts!$B:$D,2,FALSE),"-"))</f>
        <v/>
      </c>
      <c r="BA28" s="37" t="str">
        <f>IF(BC28="","",BC28/(1+(IF(COUNTIF(Accounts!$B:$D,AX28),VLOOKUP(AX28,Accounts!$B:$D,3,FALSE),0)/100)))</f>
        <v/>
      </c>
      <c r="BB28" s="37" t="str">
        <f t="shared" si="6"/>
        <v/>
      </c>
      <c r="BC28" s="7"/>
      <c r="BD28" s="48"/>
      <c r="BF28" s="10" t="str">
        <f>IF(ISBLANK(BD28),"",IF(COUNTIF(Accounts!$B:$D,BD28),VLOOKUP(BD28,Accounts!$B:$D,2,FALSE),"-"))</f>
        <v/>
      </c>
      <c r="BG28" s="37" t="str">
        <f>IF(BI28="","",BI28/(1+(IF(COUNTIF(Accounts!$B:$D,BD28),VLOOKUP(BD28,Accounts!$B:$D,3,FALSE),0)/100)))</f>
        <v/>
      </c>
      <c r="BH28" s="37" t="str">
        <f t="shared" si="7"/>
        <v/>
      </c>
      <c r="BI28" s="7"/>
      <c r="BJ28" s="48"/>
      <c r="BL28" s="10" t="str">
        <f>IF(ISBLANK(BJ28),"",IF(COUNTIF(Accounts!$B:$D,BJ28),VLOOKUP(BJ28,Accounts!$B:$D,2,FALSE),"-"))</f>
        <v/>
      </c>
      <c r="BM28" s="37" t="str">
        <f>IF(BO28="","",BO28/(1+(IF(COUNTIF(Accounts!$B:$D,BJ28),VLOOKUP(BJ28,Accounts!$B:$D,3,FALSE),0)/100)))</f>
        <v/>
      </c>
      <c r="BN28" s="37" t="str">
        <f t="shared" si="8"/>
        <v/>
      </c>
      <c r="BO28" s="7"/>
      <c r="BP28" s="40" t="str">
        <f>IF(Accounts!$B27="","-",Accounts!$B27)</f>
        <v xml:space="preserve"> </v>
      </c>
      <c r="BQ28" s="10">
        <f>IF(COUNTIF(Accounts!$B:$D,BP28),VLOOKUP(BP28,Accounts!$B:$D,2,FALSE),"-")</f>
        <v>0</v>
      </c>
      <c r="BR28" s="37" t="str">
        <f ca="1">IF(scratch!$B$55=TRUE,IF(BT28="","",BT28/(1+(IF(COUNTIF(Accounts!$B:$D,BP28),VLOOKUP(BP28,Accounts!$B:$D,3,FALSE),0)/100))),scratch!$B$52)</f>
        <v>Locked</v>
      </c>
      <c r="BS28" s="37" t="str">
        <f ca="1">IF(scratch!$B$55=TRUE,IF(BT28="","",BT28-BR28),scratch!$B$52)</f>
        <v>Locked</v>
      </c>
      <c r="BT28" s="51" t="str">
        <f ca="1">IF(scratch!$B$55=TRUE,SUMIF(AX$7:AX$1007,BP28,BC$7:BC$1007)+SUMIF(BD$7:BD$1007,BP28,BI$7:BI$1007)+SUMIF(BJ$7:BJ$1007,BP28,BO$7:BO$1007),scratch!$B$52)</f>
        <v>Locked</v>
      </c>
      <c r="BX28" s="10" t="str">
        <f>IF(ISBLANK(BV28),"",IF(COUNTIF(Accounts!$B:$D,BV28),VLOOKUP(BV28,Accounts!$B:$D,2,FALSE),"-"))</f>
        <v/>
      </c>
      <c r="BY28" s="37" t="str">
        <f>IF(CA28="","",CA28/(1+(IF(COUNTIF(Accounts!$B:$D,BV28),VLOOKUP(BV28,Accounts!$B:$D,3,FALSE),0)/100)))</f>
        <v/>
      </c>
      <c r="BZ28" s="37" t="str">
        <f t="shared" si="9"/>
        <v/>
      </c>
      <c r="CA28" s="7"/>
      <c r="CB28" s="48"/>
      <c r="CD28" s="10" t="str">
        <f>IF(ISBLANK(CB28),"",IF(COUNTIF(Accounts!$B:$D,CB28),VLOOKUP(CB28,Accounts!$B:$D,2,FALSE),"-"))</f>
        <v/>
      </c>
      <c r="CE28" s="37" t="str">
        <f>IF(CG28="","",CG28/(1+(IF(COUNTIF(Accounts!$B:$D,CB28),VLOOKUP(CB28,Accounts!$B:$D,3,FALSE),0)/100)))</f>
        <v/>
      </c>
      <c r="CF28" s="37" t="str">
        <f t="shared" si="10"/>
        <v/>
      </c>
      <c r="CG28" s="7"/>
      <c r="CH28" s="48"/>
      <c r="CJ28" s="10" t="str">
        <f>IF(ISBLANK(CH28),"",IF(COUNTIF(Accounts!$B:$D,CH28),VLOOKUP(CH28,Accounts!$B:$D,2,FALSE),"-"))</f>
        <v/>
      </c>
      <c r="CK28" s="37" t="str">
        <f>IF(CM28="","",CM28/(1+(IF(COUNTIF(Accounts!$B:$D,CH28),VLOOKUP(CH28,Accounts!$B:$D,3,FALSE),0)/100)))</f>
        <v/>
      </c>
      <c r="CL28" s="37" t="str">
        <f t="shared" si="11"/>
        <v/>
      </c>
      <c r="CM28" s="7"/>
      <c r="CN28" s="40" t="str">
        <f>IF(Accounts!$B27="","-",Accounts!$B27)</f>
        <v xml:space="preserve"> </v>
      </c>
      <c r="CO28" s="10">
        <f>IF(COUNTIF(Accounts!$B:$D,CN28),VLOOKUP(CN28,Accounts!$B:$D,2,FALSE),"-")</f>
        <v>0</v>
      </c>
      <c r="CP28" s="37" t="str">
        <f ca="1">IF(scratch!$B$55=TRUE,IF(CR28="","",CR28/(1+(IF(COUNTIF(Accounts!$B:$D,CN28),VLOOKUP(CN28,Accounts!$B:$D,3,FALSE),0)/100))),scratch!$B$52)</f>
        <v>Locked</v>
      </c>
      <c r="CQ28" s="37" t="str">
        <f ca="1">IF(scratch!$B$55=TRUE,IF(CR28="","",CR28-CP28),scratch!$B$52)</f>
        <v>Locked</v>
      </c>
      <c r="CR28" s="51" t="str">
        <f ca="1">IF(scratch!$B$55=TRUE,SUMIF(BV$7:BV$1007,CN28,CA$7:CA$1007)+SUMIF(CB$7:CB$1007,CN28,CG$7:CG$1007)+SUMIF(CH$7:CH$1007,CN28,CM$7:CM$1007),scratch!$B$52)</f>
        <v>Locked</v>
      </c>
      <c r="CT28" s="40" t="str">
        <f>IF(Accounts!$B27="","-",Accounts!$B27)</f>
        <v xml:space="preserve"> </v>
      </c>
      <c r="CU28" s="10">
        <f>IF(COUNTIF(Accounts!$B:$D,CT28),VLOOKUP(CT28,Accounts!$B:$D,2,FALSE),"-")</f>
        <v>0</v>
      </c>
      <c r="CV28" s="37" t="str">
        <f ca="1">IF(scratch!$B$55=TRUE,IF(CX28="","",CX28/(1+(IF(COUNTIF(Accounts!$B:$D,CT28),VLOOKUP(CT28,Accounts!$B:$D,3,FALSE),0)/100))),scratch!$B$52)</f>
        <v>Locked</v>
      </c>
      <c r="CW28" s="37" t="str">
        <f ca="1">IF(scratch!$B$55=TRUE,IF(CX28="","",CX28-CV28),scratch!$B$52)</f>
        <v>Locked</v>
      </c>
      <c r="CX28" s="51" t="str">
        <f ca="1">IF(scratch!$B$55=TRUE,SUMIF(T$7:T$1007,CT28,X$7:X1028)+SUMIF(AR$7:AR$1007,CT28,AV$7:AV$1007)+SUMIF(BP$7:BP$1007,CT28,BT$7:BT$1007)+SUMIF(CN$7:CN$1007,CT28,CR$7:CR$1007),scratch!$B$52)</f>
        <v>Locked</v>
      </c>
    </row>
    <row r="29" spans="4:102" x14ac:dyDescent="0.2">
      <c r="D29" s="10" t="str">
        <f>IF(ISBLANK(B29),"",IF(COUNTIF(Accounts!$B:$D,B29),VLOOKUP(B29,Accounts!$B:$D,2,FALSE),"-"))</f>
        <v/>
      </c>
      <c r="E29" s="37" t="str">
        <f>IF(G29="","",G29/(1+(IF(COUNTIF(Accounts!$B:$D,B29),VLOOKUP(B29,Accounts!$B:$D,3,FALSE),0)/100)))</f>
        <v/>
      </c>
      <c r="F29" s="37" t="str">
        <f t="shared" si="0"/>
        <v/>
      </c>
      <c r="G29" s="7"/>
      <c r="H29" s="48"/>
      <c r="J29" s="10" t="str">
        <f>IF(ISBLANK(H29),"",IF(COUNTIF(Accounts!$B:$D,H29),VLOOKUP(H29,Accounts!$B:$D,2,FALSE),"-"))</f>
        <v/>
      </c>
      <c r="K29" s="37" t="str">
        <f>IF(M29="","",M29/(1+(IF(COUNTIF(Accounts!$B:$D,H29),VLOOKUP(H29,Accounts!$B:$D,3,FALSE),0)/100)))</f>
        <v/>
      </c>
      <c r="L29" s="37" t="str">
        <f t="shared" si="1"/>
        <v/>
      </c>
      <c r="M29" s="7"/>
      <c r="N29" s="48"/>
      <c r="P29" s="10" t="str">
        <f>IF(ISBLANK(N29),"",IF(COUNTIF(Accounts!$B:$D,N29),VLOOKUP(N29,Accounts!$B:$D,2,FALSE),"-"))</f>
        <v/>
      </c>
      <c r="Q29" s="37" t="str">
        <f>IF(S29="","",S29/(1+(IF(COUNTIF(Accounts!$B:$D,N29),VLOOKUP(N29,Accounts!$B:$D,3,FALSE),0)/100)))</f>
        <v/>
      </c>
      <c r="R29" s="37" t="str">
        <f t="shared" si="2"/>
        <v/>
      </c>
      <c r="S29" s="7"/>
      <c r="T29" s="40" t="str">
        <f>IF(Accounts!$B28="","-",Accounts!$B28)</f>
        <v xml:space="preserve"> </v>
      </c>
      <c r="U29" s="10">
        <f>IF(COUNTIF(Accounts!$B:$D,T29),VLOOKUP(T29,Accounts!$B:$D,2,FALSE),"-")</f>
        <v>0</v>
      </c>
      <c r="V29" s="37" t="str">
        <f ca="1">IF(scratch!$B$55=TRUE,IF(X29="","",X29/(1+(IF(COUNTIF(Accounts!$B:$D,T29),VLOOKUP(T29,Accounts!$B:$D,3,FALSE),0)/100))),scratch!$B$52)</f>
        <v>Locked</v>
      </c>
      <c r="W29" s="37" t="str">
        <f ca="1">IF(scratch!$B$55=TRUE,IF(X29="","",X29-V29),scratch!$B$52)</f>
        <v>Locked</v>
      </c>
      <c r="X29" s="51" t="str">
        <f ca="1">IF(scratch!$B$55=TRUE,SUMIF(B$7:B$1007,T29,G$7:G$1007)+SUMIF(H$7:H$1007,T29,M$7:M$1007)+SUMIF(N$7:N$1007,T29,S$7:S$1007),scratch!$B$52)</f>
        <v>Locked</v>
      </c>
      <c r="AB29" s="10" t="str">
        <f>IF(ISBLANK(Z29),"",IF(COUNTIF(Accounts!$B:$D,Z29),VLOOKUP(Z29,Accounts!$B:$D,2,FALSE),"-"))</f>
        <v/>
      </c>
      <c r="AC29" s="37" t="str">
        <f>IF(AE29="","",AE29/(1+(IF(COUNTIF(Accounts!$B:$D,Z29),VLOOKUP(Z29,Accounts!$B:$D,3,FALSE),0)/100)))</f>
        <v/>
      </c>
      <c r="AD29" s="37" t="str">
        <f t="shared" si="3"/>
        <v/>
      </c>
      <c r="AE29" s="7"/>
      <c r="AF29" s="48"/>
      <c r="AH29" s="10" t="str">
        <f>IF(ISBLANK(AF29),"",IF(COUNTIF(Accounts!$B:$D,AF29),VLOOKUP(AF29,Accounts!$B:$D,2,FALSE),"-"))</f>
        <v/>
      </c>
      <c r="AI29" s="37" t="str">
        <f>IF(AK29="","",AK29/(1+(IF(COUNTIF(Accounts!$B:$D,AF29),VLOOKUP(AF29,Accounts!$B:$D,3,FALSE),0)/100)))</f>
        <v/>
      </c>
      <c r="AJ29" s="37" t="str">
        <f t="shared" si="4"/>
        <v/>
      </c>
      <c r="AK29" s="7"/>
      <c r="AL29" s="48"/>
      <c r="AN29" s="10" t="str">
        <f>IF(ISBLANK(AL29),"",IF(COUNTIF(Accounts!$B:$D,AL29),VLOOKUP(AL29,Accounts!$B:$D,2,FALSE),"-"))</f>
        <v/>
      </c>
      <c r="AO29" s="37" t="str">
        <f>IF(AQ29="","",AQ29/(1+(IF(COUNTIF(Accounts!$B:$D,AL29),VLOOKUP(AL29,Accounts!$B:$D,3,FALSE),0)/100)))</f>
        <v/>
      </c>
      <c r="AP29" s="37" t="str">
        <f t="shared" si="5"/>
        <v/>
      </c>
      <c r="AQ29" s="7"/>
      <c r="AR29" s="40" t="str">
        <f>IF(Accounts!$B28="","-",Accounts!$B28)</f>
        <v xml:space="preserve"> </v>
      </c>
      <c r="AS29" s="10">
        <f>IF(COUNTIF(Accounts!$B:$D,AR29),VLOOKUP(AR29,Accounts!$B:$D,2,FALSE),"-")</f>
        <v>0</v>
      </c>
      <c r="AT29" s="37" t="str">
        <f ca="1">IF(scratch!$B$55=TRUE,IF(AV29="","",AV29/(1+(IF(COUNTIF(Accounts!$B:$D,AR29),VLOOKUP(AR29,Accounts!$B:$D,3,FALSE),0)/100))),scratch!$B$52)</f>
        <v>Locked</v>
      </c>
      <c r="AU29" s="37" t="str">
        <f ca="1">IF(scratch!$B$55=TRUE,IF(AV29="","",AV29-AT29),scratch!$B$52)</f>
        <v>Locked</v>
      </c>
      <c r="AV29" s="51" t="str">
        <f ca="1">IF(scratch!$B$55=TRUE,SUMIF(Z$7:Z$1007,AR29,AE$7:AE$1007)+SUMIF(AF$7:AF$1007,AR29,AK$7:AK$1007)+SUMIF(AL$7:AL$1007,AR29,AQ$7:AQ$1007),scratch!$B$52)</f>
        <v>Locked</v>
      </c>
      <c r="AZ29" s="10" t="str">
        <f>IF(ISBLANK(AX29),"",IF(COUNTIF(Accounts!$B:$D,AX29),VLOOKUP(AX29,Accounts!$B:$D,2,FALSE),"-"))</f>
        <v/>
      </c>
      <c r="BA29" s="37" t="str">
        <f>IF(BC29="","",BC29/(1+(IF(COUNTIF(Accounts!$B:$D,AX29),VLOOKUP(AX29,Accounts!$B:$D,3,FALSE),0)/100)))</f>
        <v/>
      </c>
      <c r="BB29" s="37" t="str">
        <f t="shared" si="6"/>
        <v/>
      </c>
      <c r="BC29" s="7"/>
      <c r="BD29" s="48"/>
      <c r="BF29" s="10" t="str">
        <f>IF(ISBLANK(BD29),"",IF(COUNTIF(Accounts!$B:$D,BD29),VLOOKUP(BD29,Accounts!$B:$D,2,FALSE),"-"))</f>
        <v/>
      </c>
      <c r="BG29" s="37" t="str">
        <f>IF(BI29="","",BI29/(1+(IF(COUNTIF(Accounts!$B:$D,BD29),VLOOKUP(BD29,Accounts!$B:$D,3,FALSE),0)/100)))</f>
        <v/>
      </c>
      <c r="BH29" s="37" t="str">
        <f t="shared" si="7"/>
        <v/>
      </c>
      <c r="BI29" s="7"/>
      <c r="BJ29" s="48"/>
      <c r="BL29" s="10" t="str">
        <f>IF(ISBLANK(BJ29),"",IF(COUNTIF(Accounts!$B:$D,BJ29),VLOOKUP(BJ29,Accounts!$B:$D,2,FALSE),"-"))</f>
        <v/>
      </c>
      <c r="BM29" s="37" t="str">
        <f>IF(BO29="","",BO29/(1+(IF(COUNTIF(Accounts!$B:$D,BJ29),VLOOKUP(BJ29,Accounts!$B:$D,3,FALSE),0)/100)))</f>
        <v/>
      </c>
      <c r="BN29" s="37" t="str">
        <f t="shared" si="8"/>
        <v/>
      </c>
      <c r="BO29" s="7"/>
      <c r="BP29" s="40" t="str">
        <f>IF(Accounts!$B28="","-",Accounts!$B28)</f>
        <v xml:space="preserve"> </v>
      </c>
      <c r="BQ29" s="10">
        <f>IF(COUNTIF(Accounts!$B:$D,BP29),VLOOKUP(BP29,Accounts!$B:$D,2,FALSE),"-")</f>
        <v>0</v>
      </c>
      <c r="BR29" s="37" t="str">
        <f ca="1">IF(scratch!$B$55=TRUE,IF(BT29="","",BT29/(1+(IF(COUNTIF(Accounts!$B:$D,BP29),VLOOKUP(BP29,Accounts!$B:$D,3,FALSE),0)/100))),scratch!$B$52)</f>
        <v>Locked</v>
      </c>
      <c r="BS29" s="37" t="str">
        <f ca="1">IF(scratch!$B$55=TRUE,IF(BT29="","",BT29-BR29),scratch!$B$52)</f>
        <v>Locked</v>
      </c>
      <c r="BT29" s="51" t="str">
        <f ca="1">IF(scratch!$B$55=TRUE,SUMIF(AX$7:AX$1007,BP29,BC$7:BC$1007)+SUMIF(BD$7:BD$1007,BP29,BI$7:BI$1007)+SUMIF(BJ$7:BJ$1007,BP29,BO$7:BO$1007),scratch!$B$52)</f>
        <v>Locked</v>
      </c>
      <c r="BX29" s="10" t="str">
        <f>IF(ISBLANK(BV29),"",IF(COUNTIF(Accounts!$B:$D,BV29),VLOOKUP(BV29,Accounts!$B:$D,2,FALSE),"-"))</f>
        <v/>
      </c>
      <c r="BY29" s="37" t="str">
        <f>IF(CA29="","",CA29/(1+(IF(COUNTIF(Accounts!$B:$D,BV29),VLOOKUP(BV29,Accounts!$B:$D,3,FALSE),0)/100)))</f>
        <v/>
      </c>
      <c r="BZ29" s="37" t="str">
        <f t="shared" si="9"/>
        <v/>
      </c>
      <c r="CA29" s="7"/>
      <c r="CB29" s="48"/>
      <c r="CD29" s="10" t="str">
        <f>IF(ISBLANK(CB29),"",IF(COUNTIF(Accounts!$B:$D,CB29),VLOOKUP(CB29,Accounts!$B:$D,2,FALSE),"-"))</f>
        <v/>
      </c>
      <c r="CE29" s="37" t="str">
        <f>IF(CG29="","",CG29/(1+(IF(COUNTIF(Accounts!$B:$D,CB29),VLOOKUP(CB29,Accounts!$B:$D,3,FALSE),0)/100)))</f>
        <v/>
      </c>
      <c r="CF29" s="37" t="str">
        <f t="shared" si="10"/>
        <v/>
      </c>
      <c r="CG29" s="7"/>
      <c r="CH29" s="48"/>
      <c r="CJ29" s="10" t="str">
        <f>IF(ISBLANK(CH29),"",IF(COUNTIF(Accounts!$B:$D,CH29),VLOOKUP(CH29,Accounts!$B:$D,2,FALSE),"-"))</f>
        <v/>
      </c>
      <c r="CK29" s="37" t="str">
        <f>IF(CM29="","",CM29/(1+(IF(COUNTIF(Accounts!$B:$D,CH29),VLOOKUP(CH29,Accounts!$B:$D,3,FALSE),0)/100)))</f>
        <v/>
      </c>
      <c r="CL29" s="37" t="str">
        <f t="shared" si="11"/>
        <v/>
      </c>
      <c r="CM29" s="7"/>
      <c r="CN29" s="40" t="str">
        <f>IF(Accounts!$B28="","-",Accounts!$B28)</f>
        <v xml:space="preserve"> </v>
      </c>
      <c r="CO29" s="10">
        <f>IF(COUNTIF(Accounts!$B:$D,CN29),VLOOKUP(CN29,Accounts!$B:$D,2,FALSE),"-")</f>
        <v>0</v>
      </c>
      <c r="CP29" s="37" t="str">
        <f ca="1">IF(scratch!$B$55=TRUE,IF(CR29="","",CR29/(1+(IF(COUNTIF(Accounts!$B:$D,CN29),VLOOKUP(CN29,Accounts!$B:$D,3,FALSE),0)/100))),scratch!$B$52)</f>
        <v>Locked</v>
      </c>
      <c r="CQ29" s="37" t="str">
        <f ca="1">IF(scratch!$B$55=TRUE,IF(CR29="","",CR29-CP29),scratch!$B$52)</f>
        <v>Locked</v>
      </c>
      <c r="CR29" s="51" t="str">
        <f ca="1">IF(scratch!$B$55=TRUE,SUMIF(BV$7:BV$1007,CN29,CA$7:CA$1007)+SUMIF(CB$7:CB$1007,CN29,CG$7:CG$1007)+SUMIF(CH$7:CH$1007,CN29,CM$7:CM$1007),scratch!$B$52)</f>
        <v>Locked</v>
      </c>
      <c r="CT29" s="40" t="str">
        <f>IF(Accounts!$B28="","-",Accounts!$B28)</f>
        <v xml:space="preserve"> </v>
      </c>
      <c r="CU29" s="10">
        <f>IF(COUNTIF(Accounts!$B:$D,CT29),VLOOKUP(CT29,Accounts!$B:$D,2,FALSE),"-")</f>
        <v>0</v>
      </c>
      <c r="CV29" s="37" t="str">
        <f ca="1">IF(scratch!$B$55=TRUE,IF(CX29="","",CX29/(1+(IF(COUNTIF(Accounts!$B:$D,CT29),VLOOKUP(CT29,Accounts!$B:$D,3,FALSE),0)/100))),scratch!$B$52)</f>
        <v>Locked</v>
      </c>
      <c r="CW29" s="37" t="str">
        <f ca="1">IF(scratch!$B$55=TRUE,IF(CX29="","",CX29-CV29),scratch!$B$52)</f>
        <v>Locked</v>
      </c>
      <c r="CX29" s="51" t="str">
        <f ca="1">IF(scratch!$B$55=TRUE,SUMIF(T$7:T$1007,CT29,X$7:X1029)+SUMIF(AR$7:AR$1007,CT29,AV$7:AV$1007)+SUMIF(BP$7:BP$1007,CT29,BT$7:BT$1007)+SUMIF(CN$7:CN$1007,CT29,CR$7:CR$1007),scratch!$B$52)</f>
        <v>Locked</v>
      </c>
    </row>
    <row r="30" spans="4:102" x14ac:dyDescent="0.2">
      <c r="D30" s="10" t="str">
        <f>IF(ISBLANK(B30),"",IF(COUNTIF(Accounts!$B:$D,B30),VLOOKUP(B30,Accounts!$B:$D,2,FALSE),"-"))</f>
        <v/>
      </c>
      <c r="E30" s="37" t="str">
        <f>IF(G30="","",G30/(1+(IF(COUNTIF(Accounts!$B:$D,B30),VLOOKUP(B30,Accounts!$B:$D,3,FALSE),0)/100)))</f>
        <v/>
      </c>
      <c r="F30" s="37" t="str">
        <f t="shared" si="0"/>
        <v/>
      </c>
      <c r="G30" s="7"/>
      <c r="H30" s="48"/>
      <c r="J30" s="10" t="str">
        <f>IF(ISBLANK(H30),"",IF(COUNTIF(Accounts!$B:$D,H30),VLOOKUP(H30,Accounts!$B:$D,2,FALSE),"-"))</f>
        <v/>
      </c>
      <c r="K30" s="37" t="str">
        <f>IF(M30="","",M30/(1+(IF(COUNTIF(Accounts!$B:$D,H30),VLOOKUP(H30,Accounts!$B:$D,3,FALSE),0)/100)))</f>
        <v/>
      </c>
      <c r="L30" s="37" t="str">
        <f t="shared" si="1"/>
        <v/>
      </c>
      <c r="M30" s="7"/>
      <c r="N30" s="48"/>
      <c r="P30" s="10" t="str">
        <f>IF(ISBLANK(N30),"",IF(COUNTIF(Accounts!$B:$D,N30),VLOOKUP(N30,Accounts!$B:$D,2,FALSE),"-"))</f>
        <v/>
      </c>
      <c r="Q30" s="37" t="str">
        <f>IF(S30="","",S30/(1+(IF(COUNTIF(Accounts!$B:$D,N30),VLOOKUP(N30,Accounts!$B:$D,3,FALSE),0)/100)))</f>
        <v/>
      </c>
      <c r="R30" s="37" t="str">
        <f t="shared" si="2"/>
        <v/>
      </c>
      <c r="S30" s="7"/>
      <c r="T30" s="40" t="str">
        <f>IF(Accounts!$B29="","-",Accounts!$B29)</f>
        <v xml:space="preserve"> </v>
      </c>
      <c r="U30" s="10">
        <f>IF(COUNTIF(Accounts!$B:$D,T30),VLOOKUP(T30,Accounts!$B:$D,2,FALSE),"-")</f>
        <v>0</v>
      </c>
      <c r="V30" s="37" t="str">
        <f ca="1">IF(scratch!$B$55=TRUE,IF(X30="","",X30/(1+(IF(COUNTIF(Accounts!$B:$D,T30),VLOOKUP(T30,Accounts!$B:$D,3,FALSE),0)/100))),scratch!$B$52)</f>
        <v>Locked</v>
      </c>
      <c r="W30" s="37" t="str">
        <f ca="1">IF(scratch!$B$55=TRUE,IF(X30="","",X30-V30),scratch!$B$52)</f>
        <v>Locked</v>
      </c>
      <c r="X30" s="51" t="str">
        <f ca="1">IF(scratch!$B$55=TRUE,SUMIF(B$7:B$1007,T30,G$7:G$1007)+SUMIF(H$7:H$1007,T30,M$7:M$1007)+SUMIF(N$7:N$1007,T30,S$7:S$1007),scratch!$B$52)</f>
        <v>Locked</v>
      </c>
      <c r="AB30" s="10" t="str">
        <f>IF(ISBLANK(Z30),"",IF(COUNTIF(Accounts!$B:$D,Z30),VLOOKUP(Z30,Accounts!$B:$D,2,FALSE),"-"))</f>
        <v/>
      </c>
      <c r="AC30" s="37" t="str">
        <f>IF(AE30="","",AE30/(1+(IF(COUNTIF(Accounts!$B:$D,Z30),VLOOKUP(Z30,Accounts!$B:$D,3,FALSE),0)/100)))</f>
        <v/>
      </c>
      <c r="AD30" s="37" t="str">
        <f t="shared" si="3"/>
        <v/>
      </c>
      <c r="AE30" s="7"/>
      <c r="AF30" s="48"/>
      <c r="AH30" s="10" t="str">
        <f>IF(ISBLANK(AF30),"",IF(COUNTIF(Accounts!$B:$D,AF30),VLOOKUP(AF30,Accounts!$B:$D,2,FALSE),"-"))</f>
        <v/>
      </c>
      <c r="AI30" s="37" t="str">
        <f>IF(AK30="","",AK30/(1+(IF(COUNTIF(Accounts!$B:$D,AF30),VLOOKUP(AF30,Accounts!$B:$D,3,FALSE),0)/100)))</f>
        <v/>
      </c>
      <c r="AJ30" s="37" t="str">
        <f t="shared" si="4"/>
        <v/>
      </c>
      <c r="AK30" s="7"/>
      <c r="AL30" s="48"/>
      <c r="AN30" s="10" t="str">
        <f>IF(ISBLANK(AL30),"",IF(COUNTIF(Accounts!$B:$D,AL30),VLOOKUP(AL30,Accounts!$B:$D,2,FALSE),"-"))</f>
        <v/>
      </c>
      <c r="AO30" s="37" t="str">
        <f>IF(AQ30="","",AQ30/(1+(IF(COUNTIF(Accounts!$B:$D,AL30),VLOOKUP(AL30,Accounts!$B:$D,3,FALSE),0)/100)))</f>
        <v/>
      </c>
      <c r="AP30" s="37" t="str">
        <f t="shared" si="5"/>
        <v/>
      </c>
      <c r="AQ30" s="7"/>
      <c r="AR30" s="40" t="str">
        <f>IF(Accounts!$B29="","-",Accounts!$B29)</f>
        <v xml:space="preserve"> </v>
      </c>
      <c r="AS30" s="10">
        <f>IF(COUNTIF(Accounts!$B:$D,AR30),VLOOKUP(AR30,Accounts!$B:$D,2,FALSE),"-")</f>
        <v>0</v>
      </c>
      <c r="AT30" s="37" t="str">
        <f ca="1">IF(scratch!$B$55=TRUE,IF(AV30="","",AV30/(1+(IF(COUNTIF(Accounts!$B:$D,AR30),VLOOKUP(AR30,Accounts!$B:$D,3,FALSE),0)/100))),scratch!$B$52)</f>
        <v>Locked</v>
      </c>
      <c r="AU30" s="37" t="str">
        <f ca="1">IF(scratch!$B$55=TRUE,IF(AV30="","",AV30-AT30),scratch!$B$52)</f>
        <v>Locked</v>
      </c>
      <c r="AV30" s="51" t="str">
        <f ca="1">IF(scratch!$B$55=TRUE,SUMIF(Z$7:Z$1007,AR30,AE$7:AE$1007)+SUMIF(AF$7:AF$1007,AR30,AK$7:AK$1007)+SUMIF(AL$7:AL$1007,AR30,AQ$7:AQ$1007),scratch!$B$52)</f>
        <v>Locked</v>
      </c>
      <c r="AZ30" s="10" t="str">
        <f>IF(ISBLANK(AX30),"",IF(COUNTIF(Accounts!$B:$D,AX30),VLOOKUP(AX30,Accounts!$B:$D,2,FALSE),"-"))</f>
        <v/>
      </c>
      <c r="BA30" s="37" t="str">
        <f>IF(BC30="","",BC30/(1+(IF(COUNTIF(Accounts!$B:$D,AX30),VLOOKUP(AX30,Accounts!$B:$D,3,FALSE),0)/100)))</f>
        <v/>
      </c>
      <c r="BB30" s="37" t="str">
        <f t="shared" si="6"/>
        <v/>
      </c>
      <c r="BC30" s="7"/>
      <c r="BD30" s="48"/>
      <c r="BF30" s="10" t="str">
        <f>IF(ISBLANK(BD30),"",IF(COUNTIF(Accounts!$B:$D,BD30),VLOOKUP(BD30,Accounts!$B:$D,2,FALSE),"-"))</f>
        <v/>
      </c>
      <c r="BG30" s="37" t="str">
        <f>IF(BI30="","",BI30/(1+(IF(COUNTIF(Accounts!$B:$D,BD30),VLOOKUP(BD30,Accounts!$B:$D,3,FALSE),0)/100)))</f>
        <v/>
      </c>
      <c r="BH30" s="37" t="str">
        <f t="shared" si="7"/>
        <v/>
      </c>
      <c r="BI30" s="7"/>
      <c r="BJ30" s="48"/>
      <c r="BL30" s="10" t="str">
        <f>IF(ISBLANK(BJ30),"",IF(COUNTIF(Accounts!$B:$D,BJ30),VLOOKUP(BJ30,Accounts!$B:$D,2,FALSE),"-"))</f>
        <v/>
      </c>
      <c r="BM30" s="37" t="str">
        <f>IF(BO30="","",BO30/(1+(IF(COUNTIF(Accounts!$B:$D,BJ30),VLOOKUP(BJ30,Accounts!$B:$D,3,FALSE),0)/100)))</f>
        <v/>
      </c>
      <c r="BN30" s="37" t="str">
        <f t="shared" si="8"/>
        <v/>
      </c>
      <c r="BO30" s="7"/>
      <c r="BP30" s="40" t="str">
        <f>IF(Accounts!$B29="","-",Accounts!$B29)</f>
        <v xml:space="preserve"> </v>
      </c>
      <c r="BQ30" s="10">
        <f>IF(COUNTIF(Accounts!$B:$D,BP30),VLOOKUP(BP30,Accounts!$B:$D,2,FALSE),"-")</f>
        <v>0</v>
      </c>
      <c r="BR30" s="37" t="str">
        <f ca="1">IF(scratch!$B$55=TRUE,IF(BT30="","",BT30/(1+(IF(COUNTIF(Accounts!$B:$D,BP30),VLOOKUP(BP30,Accounts!$B:$D,3,FALSE),0)/100))),scratch!$B$52)</f>
        <v>Locked</v>
      </c>
      <c r="BS30" s="37" t="str">
        <f ca="1">IF(scratch!$B$55=TRUE,IF(BT30="","",BT30-BR30),scratch!$B$52)</f>
        <v>Locked</v>
      </c>
      <c r="BT30" s="51" t="str">
        <f ca="1">IF(scratch!$B$55=TRUE,SUMIF(AX$7:AX$1007,BP30,BC$7:BC$1007)+SUMIF(BD$7:BD$1007,BP30,BI$7:BI$1007)+SUMIF(BJ$7:BJ$1007,BP30,BO$7:BO$1007),scratch!$B$52)</f>
        <v>Locked</v>
      </c>
      <c r="BX30" s="10" t="str">
        <f>IF(ISBLANK(BV30),"",IF(COUNTIF(Accounts!$B:$D,BV30),VLOOKUP(BV30,Accounts!$B:$D,2,FALSE),"-"))</f>
        <v/>
      </c>
      <c r="BY30" s="37" t="str">
        <f>IF(CA30="","",CA30/(1+(IF(COUNTIF(Accounts!$B:$D,BV30),VLOOKUP(BV30,Accounts!$B:$D,3,FALSE),0)/100)))</f>
        <v/>
      </c>
      <c r="BZ30" s="37" t="str">
        <f t="shared" si="9"/>
        <v/>
      </c>
      <c r="CA30" s="7"/>
      <c r="CB30" s="48"/>
      <c r="CD30" s="10" t="str">
        <f>IF(ISBLANK(CB30),"",IF(COUNTIF(Accounts!$B:$D,CB30),VLOOKUP(CB30,Accounts!$B:$D,2,FALSE),"-"))</f>
        <v/>
      </c>
      <c r="CE30" s="37" t="str">
        <f>IF(CG30="","",CG30/(1+(IF(COUNTIF(Accounts!$B:$D,CB30),VLOOKUP(CB30,Accounts!$B:$D,3,FALSE),0)/100)))</f>
        <v/>
      </c>
      <c r="CF30" s="37" t="str">
        <f t="shared" si="10"/>
        <v/>
      </c>
      <c r="CG30" s="7"/>
      <c r="CH30" s="48"/>
      <c r="CJ30" s="10" t="str">
        <f>IF(ISBLANK(CH30),"",IF(COUNTIF(Accounts!$B:$D,CH30),VLOOKUP(CH30,Accounts!$B:$D,2,FALSE),"-"))</f>
        <v/>
      </c>
      <c r="CK30" s="37" t="str">
        <f>IF(CM30="","",CM30/(1+(IF(COUNTIF(Accounts!$B:$D,CH30),VLOOKUP(CH30,Accounts!$B:$D,3,FALSE),0)/100)))</f>
        <v/>
      </c>
      <c r="CL30" s="37" t="str">
        <f t="shared" si="11"/>
        <v/>
      </c>
      <c r="CM30" s="7"/>
      <c r="CN30" s="40" t="str">
        <f>IF(Accounts!$B29="","-",Accounts!$B29)</f>
        <v xml:space="preserve"> </v>
      </c>
      <c r="CO30" s="10">
        <f>IF(COUNTIF(Accounts!$B:$D,CN30),VLOOKUP(CN30,Accounts!$B:$D,2,FALSE),"-")</f>
        <v>0</v>
      </c>
      <c r="CP30" s="37" t="str">
        <f ca="1">IF(scratch!$B$55=TRUE,IF(CR30="","",CR30/(1+(IF(COUNTIF(Accounts!$B:$D,CN30),VLOOKUP(CN30,Accounts!$B:$D,3,FALSE),0)/100))),scratch!$B$52)</f>
        <v>Locked</v>
      </c>
      <c r="CQ30" s="37" t="str">
        <f ca="1">IF(scratch!$B$55=TRUE,IF(CR30="","",CR30-CP30),scratch!$B$52)</f>
        <v>Locked</v>
      </c>
      <c r="CR30" s="51" t="str">
        <f ca="1">IF(scratch!$B$55=TRUE,SUMIF(BV$7:BV$1007,CN30,CA$7:CA$1007)+SUMIF(CB$7:CB$1007,CN30,CG$7:CG$1007)+SUMIF(CH$7:CH$1007,CN30,CM$7:CM$1007),scratch!$B$52)</f>
        <v>Locked</v>
      </c>
      <c r="CT30" s="40" t="str">
        <f>IF(Accounts!$B29="","-",Accounts!$B29)</f>
        <v xml:space="preserve"> </v>
      </c>
      <c r="CU30" s="10">
        <f>IF(COUNTIF(Accounts!$B:$D,CT30),VLOOKUP(CT30,Accounts!$B:$D,2,FALSE),"-")</f>
        <v>0</v>
      </c>
      <c r="CV30" s="37" t="str">
        <f ca="1">IF(scratch!$B$55=TRUE,IF(CX30="","",CX30/(1+(IF(COUNTIF(Accounts!$B:$D,CT30),VLOOKUP(CT30,Accounts!$B:$D,3,FALSE),0)/100))),scratch!$B$52)</f>
        <v>Locked</v>
      </c>
      <c r="CW30" s="37" t="str">
        <f ca="1">IF(scratch!$B$55=TRUE,IF(CX30="","",CX30-CV30),scratch!$B$52)</f>
        <v>Locked</v>
      </c>
      <c r="CX30" s="51" t="str">
        <f ca="1">IF(scratch!$B$55=TRUE,SUMIF(T$7:T$1007,CT30,X$7:X1030)+SUMIF(AR$7:AR$1007,CT30,AV$7:AV$1007)+SUMIF(BP$7:BP$1007,CT30,BT$7:BT$1007)+SUMIF(CN$7:CN$1007,CT30,CR$7:CR$1007),scratch!$B$52)</f>
        <v>Locked</v>
      </c>
    </row>
    <row r="31" spans="4:102" x14ac:dyDescent="0.2">
      <c r="D31" s="10" t="str">
        <f>IF(ISBLANK(B31),"",IF(COUNTIF(Accounts!$B:$D,B31),VLOOKUP(B31,Accounts!$B:$D,2,FALSE),"-"))</f>
        <v/>
      </c>
      <c r="E31" s="37" t="str">
        <f>IF(G31="","",G31/(1+(IF(COUNTIF(Accounts!$B:$D,B31),VLOOKUP(B31,Accounts!$B:$D,3,FALSE),0)/100)))</f>
        <v/>
      </c>
      <c r="F31" s="37" t="str">
        <f t="shared" si="0"/>
        <v/>
      </c>
      <c r="G31" s="7"/>
      <c r="H31" s="48"/>
      <c r="J31" s="10" t="str">
        <f>IF(ISBLANK(H31),"",IF(COUNTIF(Accounts!$B:$D,H31),VLOOKUP(H31,Accounts!$B:$D,2,FALSE),"-"))</f>
        <v/>
      </c>
      <c r="K31" s="37" t="str">
        <f>IF(M31="","",M31/(1+(IF(COUNTIF(Accounts!$B:$D,H31),VLOOKUP(H31,Accounts!$B:$D,3,FALSE),0)/100)))</f>
        <v/>
      </c>
      <c r="L31" s="37" t="str">
        <f t="shared" si="1"/>
        <v/>
      </c>
      <c r="M31" s="7"/>
      <c r="N31" s="48"/>
      <c r="P31" s="10" t="str">
        <f>IF(ISBLANK(N31),"",IF(COUNTIF(Accounts!$B:$D,N31),VLOOKUP(N31,Accounts!$B:$D,2,FALSE),"-"))</f>
        <v/>
      </c>
      <c r="Q31" s="37" t="str">
        <f>IF(S31="","",S31/(1+(IF(COUNTIF(Accounts!$B:$D,N31),VLOOKUP(N31,Accounts!$B:$D,3,FALSE),0)/100)))</f>
        <v/>
      </c>
      <c r="R31" s="37" t="str">
        <f t="shared" si="2"/>
        <v/>
      </c>
      <c r="S31" s="7"/>
      <c r="T31" s="40" t="str">
        <f>IF(Accounts!$B30="","-",Accounts!$B30)</f>
        <v xml:space="preserve"> </v>
      </c>
      <c r="U31" s="10">
        <f>IF(COUNTIF(Accounts!$B:$D,T31),VLOOKUP(T31,Accounts!$B:$D,2,FALSE),"-")</f>
        <v>0</v>
      </c>
      <c r="V31" s="37" t="str">
        <f ca="1">IF(scratch!$B$55=TRUE,IF(X31="","",X31/(1+(IF(COUNTIF(Accounts!$B:$D,T31),VLOOKUP(T31,Accounts!$B:$D,3,FALSE),0)/100))),scratch!$B$52)</f>
        <v>Locked</v>
      </c>
      <c r="W31" s="37" t="str">
        <f ca="1">IF(scratch!$B$55=TRUE,IF(X31="","",X31-V31),scratch!$B$52)</f>
        <v>Locked</v>
      </c>
      <c r="X31" s="51" t="str">
        <f ca="1">IF(scratch!$B$55=TRUE,SUMIF(B$7:B$1007,T31,G$7:G$1007)+SUMIF(H$7:H$1007,T31,M$7:M$1007)+SUMIF(N$7:N$1007,T31,S$7:S$1007),scratch!$B$52)</f>
        <v>Locked</v>
      </c>
      <c r="AB31" s="10" t="str">
        <f>IF(ISBLANK(Z31),"",IF(COUNTIF(Accounts!$B:$D,Z31),VLOOKUP(Z31,Accounts!$B:$D,2,FALSE),"-"))</f>
        <v/>
      </c>
      <c r="AC31" s="37" t="str">
        <f>IF(AE31="","",AE31/(1+(IF(COUNTIF(Accounts!$B:$D,Z31),VLOOKUP(Z31,Accounts!$B:$D,3,FALSE),0)/100)))</f>
        <v/>
      </c>
      <c r="AD31" s="37" t="str">
        <f t="shared" si="3"/>
        <v/>
      </c>
      <c r="AE31" s="7"/>
      <c r="AF31" s="48"/>
      <c r="AH31" s="10" t="str">
        <f>IF(ISBLANK(AF31),"",IF(COUNTIF(Accounts!$B:$D,AF31),VLOOKUP(AF31,Accounts!$B:$D,2,FALSE),"-"))</f>
        <v/>
      </c>
      <c r="AI31" s="37" t="str">
        <f>IF(AK31="","",AK31/(1+(IF(COUNTIF(Accounts!$B:$D,AF31),VLOOKUP(AF31,Accounts!$B:$D,3,FALSE),0)/100)))</f>
        <v/>
      </c>
      <c r="AJ31" s="37" t="str">
        <f t="shared" si="4"/>
        <v/>
      </c>
      <c r="AK31" s="7"/>
      <c r="AL31" s="48"/>
      <c r="AN31" s="10" t="str">
        <f>IF(ISBLANK(AL31),"",IF(COUNTIF(Accounts!$B:$D,AL31),VLOOKUP(AL31,Accounts!$B:$D,2,FALSE),"-"))</f>
        <v/>
      </c>
      <c r="AO31" s="37" t="str">
        <f>IF(AQ31="","",AQ31/(1+(IF(COUNTIF(Accounts!$B:$D,AL31),VLOOKUP(AL31,Accounts!$B:$D,3,FALSE),0)/100)))</f>
        <v/>
      </c>
      <c r="AP31" s="37" t="str">
        <f t="shared" si="5"/>
        <v/>
      </c>
      <c r="AQ31" s="7"/>
      <c r="AR31" s="40" t="str">
        <f>IF(Accounts!$B30="","-",Accounts!$B30)</f>
        <v xml:space="preserve"> </v>
      </c>
      <c r="AS31" s="10">
        <f>IF(COUNTIF(Accounts!$B:$D,AR31),VLOOKUP(AR31,Accounts!$B:$D,2,FALSE),"-")</f>
        <v>0</v>
      </c>
      <c r="AT31" s="37" t="str">
        <f ca="1">IF(scratch!$B$55=TRUE,IF(AV31="","",AV31/(1+(IF(COUNTIF(Accounts!$B:$D,AR31),VLOOKUP(AR31,Accounts!$B:$D,3,FALSE),0)/100))),scratch!$B$52)</f>
        <v>Locked</v>
      </c>
      <c r="AU31" s="37" t="str">
        <f ca="1">IF(scratch!$B$55=TRUE,IF(AV31="","",AV31-AT31),scratch!$B$52)</f>
        <v>Locked</v>
      </c>
      <c r="AV31" s="51" t="str">
        <f ca="1">IF(scratch!$B$55=TRUE,SUMIF(Z$7:Z$1007,AR31,AE$7:AE$1007)+SUMIF(AF$7:AF$1007,AR31,AK$7:AK$1007)+SUMIF(AL$7:AL$1007,AR31,AQ$7:AQ$1007),scratch!$B$52)</f>
        <v>Locked</v>
      </c>
      <c r="AZ31" s="10" t="str">
        <f>IF(ISBLANK(AX31),"",IF(COUNTIF(Accounts!$B:$D,AX31),VLOOKUP(AX31,Accounts!$B:$D,2,FALSE),"-"))</f>
        <v/>
      </c>
      <c r="BA31" s="37" t="str">
        <f>IF(BC31="","",BC31/(1+(IF(COUNTIF(Accounts!$B:$D,AX31),VLOOKUP(AX31,Accounts!$B:$D,3,FALSE),0)/100)))</f>
        <v/>
      </c>
      <c r="BB31" s="37" t="str">
        <f t="shared" si="6"/>
        <v/>
      </c>
      <c r="BC31" s="7"/>
      <c r="BD31" s="48"/>
      <c r="BF31" s="10" t="str">
        <f>IF(ISBLANK(BD31),"",IF(COUNTIF(Accounts!$B:$D,BD31),VLOOKUP(BD31,Accounts!$B:$D,2,FALSE),"-"))</f>
        <v/>
      </c>
      <c r="BG31" s="37" t="str">
        <f>IF(BI31="","",BI31/(1+(IF(COUNTIF(Accounts!$B:$D,BD31),VLOOKUP(BD31,Accounts!$B:$D,3,FALSE),0)/100)))</f>
        <v/>
      </c>
      <c r="BH31" s="37" t="str">
        <f t="shared" si="7"/>
        <v/>
      </c>
      <c r="BI31" s="7"/>
      <c r="BJ31" s="48"/>
      <c r="BL31" s="10" t="str">
        <f>IF(ISBLANK(BJ31),"",IF(COUNTIF(Accounts!$B:$D,BJ31),VLOOKUP(BJ31,Accounts!$B:$D,2,FALSE),"-"))</f>
        <v/>
      </c>
      <c r="BM31" s="37" t="str">
        <f>IF(BO31="","",BO31/(1+(IF(COUNTIF(Accounts!$B:$D,BJ31),VLOOKUP(BJ31,Accounts!$B:$D,3,FALSE),0)/100)))</f>
        <v/>
      </c>
      <c r="BN31" s="37" t="str">
        <f t="shared" si="8"/>
        <v/>
      </c>
      <c r="BO31" s="7"/>
      <c r="BP31" s="40" t="str">
        <f>IF(Accounts!$B30="","-",Accounts!$B30)</f>
        <v xml:space="preserve"> </v>
      </c>
      <c r="BQ31" s="10">
        <f>IF(COUNTIF(Accounts!$B:$D,BP31),VLOOKUP(BP31,Accounts!$B:$D,2,FALSE),"-")</f>
        <v>0</v>
      </c>
      <c r="BR31" s="37" t="str">
        <f ca="1">IF(scratch!$B$55=TRUE,IF(BT31="","",BT31/(1+(IF(COUNTIF(Accounts!$B:$D,BP31),VLOOKUP(BP31,Accounts!$B:$D,3,FALSE),0)/100))),scratch!$B$52)</f>
        <v>Locked</v>
      </c>
      <c r="BS31" s="37" t="str">
        <f ca="1">IF(scratch!$B$55=TRUE,IF(BT31="","",BT31-BR31),scratch!$B$52)</f>
        <v>Locked</v>
      </c>
      <c r="BT31" s="51" t="str">
        <f ca="1">IF(scratch!$B$55=TRUE,SUMIF(AX$7:AX$1007,BP31,BC$7:BC$1007)+SUMIF(BD$7:BD$1007,BP31,BI$7:BI$1007)+SUMIF(BJ$7:BJ$1007,BP31,BO$7:BO$1007),scratch!$B$52)</f>
        <v>Locked</v>
      </c>
      <c r="BX31" s="10" t="str">
        <f>IF(ISBLANK(BV31),"",IF(COUNTIF(Accounts!$B:$D,BV31),VLOOKUP(BV31,Accounts!$B:$D,2,FALSE),"-"))</f>
        <v/>
      </c>
      <c r="BY31" s="37" t="str">
        <f>IF(CA31="","",CA31/(1+(IF(COUNTIF(Accounts!$B:$D,BV31),VLOOKUP(BV31,Accounts!$B:$D,3,FALSE),0)/100)))</f>
        <v/>
      </c>
      <c r="BZ31" s="37" t="str">
        <f t="shared" si="9"/>
        <v/>
      </c>
      <c r="CA31" s="7"/>
      <c r="CB31" s="48"/>
      <c r="CD31" s="10" t="str">
        <f>IF(ISBLANK(CB31),"",IF(COUNTIF(Accounts!$B:$D,CB31),VLOOKUP(CB31,Accounts!$B:$D,2,FALSE),"-"))</f>
        <v/>
      </c>
      <c r="CE31" s="37" t="str">
        <f>IF(CG31="","",CG31/(1+(IF(COUNTIF(Accounts!$B:$D,CB31),VLOOKUP(CB31,Accounts!$B:$D,3,FALSE),0)/100)))</f>
        <v/>
      </c>
      <c r="CF31" s="37" t="str">
        <f t="shared" si="10"/>
        <v/>
      </c>
      <c r="CG31" s="7"/>
      <c r="CH31" s="48"/>
      <c r="CJ31" s="10" t="str">
        <f>IF(ISBLANK(CH31),"",IF(COUNTIF(Accounts!$B:$D,CH31),VLOOKUP(CH31,Accounts!$B:$D,2,FALSE),"-"))</f>
        <v/>
      </c>
      <c r="CK31" s="37" t="str">
        <f>IF(CM31="","",CM31/(1+(IF(COUNTIF(Accounts!$B:$D,CH31),VLOOKUP(CH31,Accounts!$B:$D,3,FALSE),0)/100)))</f>
        <v/>
      </c>
      <c r="CL31" s="37" t="str">
        <f t="shared" si="11"/>
        <v/>
      </c>
      <c r="CM31" s="7"/>
      <c r="CN31" s="40" t="str">
        <f>IF(Accounts!$B30="","-",Accounts!$B30)</f>
        <v xml:space="preserve"> </v>
      </c>
      <c r="CO31" s="10">
        <f>IF(COUNTIF(Accounts!$B:$D,CN31),VLOOKUP(CN31,Accounts!$B:$D,2,FALSE),"-")</f>
        <v>0</v>
      </c>
      <c r="CP31" s="37" t="str">
        <f ca="1">IF(scratch!$B$55=TRUE,IF(CR31="","",CR31/(1+(IF(COUNTIF(Accounts!$B:$D,CN31),VLOOKUP(CN31,Accounts!$B:$D,3,FALSE),0)/100))),scratch!$B$52)</f>
        <v>Locked</v>
      </c>
      <c r="CQ31" s="37" t="str">
        <f ca="1">IF(scratch!$B$55=TRUE,IF(CR31="","",CR31-CP31),scratch!$B$52)</f>
        <v>Locked</v>
      </c>
      <c r="CR31" s="51" t="str">
        <f ca="1">IF(scratch!$B$55=TRUE,SUMIF(BV$7:BV$1007,CN31,CA$7:CA$1007)+SUMIF(CB$7:CB$1007,CN31,CG$7:CG$1007)+SUMIF(CH$7:CH$1007,CN31,CM$7:CM$1007),scratch!$B$52)</f>
        <v>Locked</v>
      </c>
      <c r="CT31" s="40" t="str">
        <f>IF(Accounts!$B30="","-",Accounts!$B30)</f>
        <v xml:space="preserve"> </v>
      </c>
      <c r="CU31" s="10">
        <f>IF(COUNTIF(Accounts!$B:$D,CT31),VLOOKUP(CT31,Accounts!$B:$D,2,FALSE),"-")</f>
        <v>0</v>
      </c>
      <c r="CV31" s="37" t="str">
        <f ca="1">IF(scratch!$B$55=TRUE,IF(CX31="","",CX31/(1+(IF(COUNTIF(Accounts!$B:$D,CT31),VLOOKUP(CT31,Accounts!$B:$D,3,FALSE),0)/100))),scratch!$B$52)</f>
        <v>Locked</v>
      </c>
      <c r="CW31" s="37" t="str">
        <f ca="1">IF(scratch!$B$55=TRUE,IF(CX31="","",CX31-CV31),scratch!$B$52)</f>
        <v>Locked</v>
      </c>
      <c r="CX31" s="51" t="str">
        <f ca="1">IF(scratch!$B$55=TRUE,SUMIF(T$7:T$1007,CT31,X$7:X1031)+SUMIF(AR$7:AR$1007,CT31,AV$7:AV$1007)+SUMIF(BP$7:BP$1007,CT31,BT$7:BT$1007)+SUMIF(CN$7:CN$1007,CT31,CR$7:CR$1007),scratch!$B$52)</f>
        <v>Locked</v>
      </c>
    </row>
    <row r="32" spans="4:102" x14ac:dyDescent="0.2">
      <c r="D32" s="10" t="str">
        <f>IF(ISBLANK(B32),"",IF(COUNTIF(Accounts!$B:$D,B32),VLOOKUP(B32,Accounts!$B:$D,2,FALSE),"-"))</f>
        <v/>
      </c>
      <c r="E32" s="37" t="str">
        <f>IF(G32="","",G32/(1+(IF(COUNTIF(Accounts!$B:$D,B32),VLOOKUP(B32,Accounts!$B:$D,3,FALSE),0)/100)))</f>
        <v/>
      </c>
      <c r="F32" s="37" t="str">
        <f t="shared" si="0"/>
        <v/>
      </c>
      <c r="G32" s="7"/>
      <c r="H32" s="48"/>
      <c r="J32" s="10" t="str">
        <f>IF(ISBLANK(H32),"",IF(COUNTIF(Accounts!$B:$D,H32),VLOOKUP(H32,Accounts!$B:$D,2,FALSE),"-"))</f>
        <v/>
      </c>
      <c r="K32" s="37" t="str">
        <f>IF(M32="","",M32/(1+(IF(COUNTIF(Accounts!$B:$D,H32),VLOOKUP(H32,Accounts!$B:$D,3,FALSE),0)/100)))</f>
        <v/>
      </c>
      <c r="L32" s="37" t="str">
        <f t="shared" si="1"/>
        <v/>
      </c>
      <c r="M32" s="7"/>
      <c r="N32" s="48"/>
      <c r="P32" s="10" t="str">
        <f>IF(ISBLANK(N32),"",IF(COUNTIF(Accounts!$B:$D,N32),VLOOKUP(N32,Accounts!$B:$D,2,FALSE),"-"))</f>
        <v/>
      </c>
      <c r="Q32" s="37" t="str">
        <f>IF(S32="","",S32/(1+(IF(COUNTIF(Accounts!$B:$D,N32),VLOOKUP(N32,Accounts!$B:$D,3,FALSE),0)/100)))</f>
        <v/>
      </c>
      <c r="R32" s="37" t="str">
        <f t="shared" si="2"/>
        <v/>
      </c>
      <c r="S32" s="7"/>
      <c r="T32" s="40" t="str">
        <f>IF(Accounts!$B31="","-",Accounts!$B31)</f>
        <v xml:space="preserve"> </v>
      </c>
      <c r="U32" s="10">
        <f>IF(COUNTIF(Accounts!$B:$D,T32),VLOOKUP(T32,Accounts!$B:$D,2,FALSE),"-")</f>
        <v>0</v>
      </c>
      <c r="V32" s="37" t="str">
        <f ca="1">IF(scratch!$B$55=TRUE,IF(X32="","",X32/(1+(IF(COUNTIF(Accounts!$B:$D,T32),VLOOKUP(T32,Accounts!$B:$D,3,FALSE),0)/100))),scratch!$B$52)</f>
        <v>Locked</v>
      </c>
      <c r="W32" s="37" t="str">
        <f ca="1">IF(scratch!$B$55=TRUE,IF(X32="","",X32-V32),scratch!$B$52)</f>
        <v>Locked</v>
      </c>
      <c r="X32" s="51" t="str">
        <f ca="1">IF(scratch!$B$55=TRUE,SUMIF(B$7:B$1007,T32,G$7:G$1007)+SUMIF(H$7:H$1007,T32,M$7:M$1007)+SUMIF(N$7:N$1007,T32,S$7:S$1007),scratch!$B$52)</f>
        <v>Locked</v>
      </c>
      <c r="AB32" s="10" t="str">
        <f>IF(ISBLANK(Z32),"",IF(COUNTIF(Accounts!$B:$D,Z32),VLOOKUP(Z32,Accounts!$B:$D,2,FALSE),"-"))</f>
        <v/>
      </c>
      <c r="AC32" s="37" t="str">
        <f>IF(AE32="","",AE32/(1+(IF(COUNTIF(Accounts!$B:$D,Z32),VLOOKUP(Z32,Accounts!$B:$D,3,FALSE),0)/100)))</f>
        <v/>
      </c>
      <c r="AD32" s="37" t="str">
        <f t="shared" si="3"/>
        <v/>
      </c>
      <c r="AE32" s="7"/>
      <c r="AF32" s="48"/>
      <c r="AH32" s="10" t="str">
        <f>IF(ISBLANK(AF32),"",IF(COUNTIF(Accounts!$B:$D,AF32),VLOOKUP(AF32,Accounts!$B:$D,2,FALSE),"-"))</f>
        <v/>
      </c>
      <c r="AI32" s="37" t="str">
        <f>IF(AK32="","",AK32/(1+(IF(COUNTIF(Accounts!$B:$D,AF32),VLOOKUP(AF32,Accounts!$B:$D,3,FALSE),0)/100)))</f>
        <v/>
      </c>
      <c r="AJ32" s="37" t="str">
        <f t="shared" si="4"/>
        <v/>
      </c>
      <c r="AK32" s="7"/>
      <c r="AL32" s="48"/>
      <c r="AN32" s="10" t="str">
        <f>IF(ISBLANK(AL32),"",IF(COUNTIF(Accounts!$B:$D,AL32),VLOOKUP(AL32,Accounts!$B:$D,2,FALSE),"-"))</f>
        <v/>
      </c>
      <c r="AO32" s="37" t="str">
        <f>IF(AQ32="","",AQ32/(1+(IF(COUNTIF(Accounts!$B:$D,AL32),VLOOKUP(AL32,Accounts!$B:$D,3,FALSE),0)/100)))</f>
        <v/>
      </c>
      <c r="AP32" s="37" t="str">
        <f t="shared" si="5"/>
        <v/>
      </c>
      <c r="AQ32" s="7"/>
      <c r="AR32" s="40" t="str">
        <f>IF(Accounts!$B31="","-",Accounts!$B31)</f>
        <v xml:space="preserve"> </v>
      </c>
      <c r="AS32" s="10">
        <f>IF(COUNTIF(Accounts!$B:$D,AR32),VLOOKUP(AR32,Accounts!$B:$D,2,FALSE),"-")</f>
        <v>0</v>
      </c>
      <c r="AT32" s="37" t="str">
        <f ca="1">IF(scratch!$B$55=TRUE,IF(AV32="","",AV32/(1+(IF(COUNTIF(Accounts!$B:$D,AR32),VLOOKUP(AR32,Accounts!$B:$D,3,FALSE),0)/100))),scratch!$B$52)</f>
        <v>Locked</v>
      </c>
      <c r="AU32" s="37" t="str">
        <f ca="1">IF(scratch!$B$55=TRUE,IF(AV32="","",AV32-AT32),scratch!$B$52)</f>
        <v>Locked</v>
      </c>
      <c r="AV32" s="51" t="str">
        <f ca="1">IF(scratch!$B$55=TRUE,SUMIF(Z$7:Z$1007,AR32,AE$7:AE$1007)+SUMIF(AF$7:AF$1007,AR32,AK$7:AK$1007)+SUMIF(AL$7:AL$1007,AR32,AQ$7:AQ$1007),scratch!$B$52)</f>
        <v>Locked</v>
      </c>
      <c r="AZ32" s="10" t="str">
        <f>IF(ISBLANK(AX32),"",IF(COUNTIF(Accounts!$B:$D,AX32),VLOOKUP(AX32,Accounts!$B:$D,2,FALSE),"-"))</f>
        <v/>
      </c>
      <c r="BA32" s="37" t="str">
        <f>IF(BC32="","",BC32/(1+(IF(COUNTIF(Accounts!$B:$D,AX32),VLOOKUP(AX32,Accounts!$B:$D,3,FALSE),0)/100)))</f>
        <v/>
      </c>
      <c r="BB32" s="37" t="str">
        <f t="shared" si="6"/>
        <v/>
      </c>
      <c r="BC32" s="7"/>
      <c r="BD32" s="48"/>
      <c r="BF32" s="10" t="str">
        <f>IF(ISBLANK(BD32),"",IF(COUNTIF(Accounts!$B:$D,BD32),VLOOKUP(BD32,Accounts!$B:$D,2,FALSE),"-"))</f>
        <v/>
      </c>
      <c r="BG32" s="37" t="str">
        <f>IF(BI32="","",BI32/(1+(IF(COUNTIF(Accounts!$B:$D,BD32),VLOOKUP(BD32,Accounts!$B:$D,3,FALSE),0)/100)))</f>
        <v/>
      </c>
      <c r="BH32" s="37" t="str">
        <f t="shared" si="7"/>
        <v/>
      </c>
      <c r="BI32" s="7"/>
      <c r="BJ32" s="48"/>
      <c r="BL32" s="10" t="str">
        <f>IF(ISBLANK(BJ32),"",IF(COUNTIF(Accounts!$B:$D,BJ32),VLOOKUP(BJ32,Accounts!$B:$D,2,FALSE),"-"))</f>
        <v/>
      </c>
      <c r="BM32" s="37" t="str">
        <f>IF(BO32="","",BO32/(1+(IF(COUNTIF(Accounts!$B:$D,BJ32),VLOOKUP(BJ32,Accounts!$B:$D,3,FALSE),0)/100)))</f>
        <v/>
      </c>
      <c r="BN32" s="37" t="str">
        <f t="shared" si="8"/>
        <v/>
      </c>
      <c r="BO32" s="7"/>
      <c r="BP32" s="40" t="str">
        <f>IF(Accounts!$B31="","-",Accounts!$B31)</f>
        <v xml:space="preserve"> </v>
      </c>
      <c r="BQ32" s="10">
        <f>IF(COUNTIF(Accounts!$B:$D,BP32),VLOOKUP(BP32,Accounts!$B:$D,2,FALSE),"-")</f>
        <v>0</v>
      </c>
      <c r="BR32" s="37" t="str">
        <f ca="1">IF(scratch!$B$55=TRUE,IF(BT32="","",BT32/(1+(IF(COUNTIF(Accounts!$B:$D,BP32),VLOOKUP(BP32,Accounts!$B:$D,3,FALSE),0)/100))),scratch!$B$52)</f>
        <v>Locked</v>
      </c>
      <c r="BS32" s="37" t="str">
        <f ca="1">IF(scratch!$B$55=TRUE,IF(BT32="","",BT32-BR32),scratch!$B$52)</f>
        <v>Locked</v>
      </c>
      <c r="BT32" s="51" t="str">
        <f ca="1">IF(scratch!$B$55=TRUE,SUMIF(AX$7:AX$1007,BP32,BC$7:BC$1007)+SUMIF(BD$7:BD$1007,BP32,BI$7:BI$1007)+SUMIF(BJ$7:BJ$1007,BP32,BO$7:BO$1007),scratch!$B$52)</f>
        <v>Locked</v>
      </c>
      <c r="BX32" s="10" t="str">
        <f>IF(ISBLANK(BV32),"",IF(COUNTIF(Accounts!$B:$D,BV32),VLOOKUP(BV32,Accounts!$B:$D,2,FALSE),"-"))</f>
        <v/>
      </c>
      <c r="BY32" s="37" t="str">
        <f>IF(CA32="","",CA32/(1+(IF(COUNTIF(Accounts!$B:$D,BV32),VLOOKUP(BV32,Accounts!$B:$D,3,FALSE),0)/100)))</f>
        <v/>
      </c>
      <c r="BZ32" s="37" t="str">
        <f t="shared" si="9"/>
        <v/>
      </c>
      <c r="CA32" s="7"/>
      <c r="CB32" s="48"/>
      <c r="CD32" s="10" t="str">
        <f>IF(ISBLANK(CB32),"",IF(COUNTIF(Accounts!$B:$D,CB32),VLOOKUP(CB32,Accounts!$B:$D,2,FALSE),"-"))</f>
        <v/>
      </c>
      <c r="CE32" s="37" t="str">
        <f>IF(CG32="","",CG32/(1+(IF(COUNTIF(Accounts!$B:$D,CB32),VLOOKUP(CB32,Accounts!$B:$D,3,FALSE),0)/100)))</f>
        <v/>
      </c>
      <c r="CF32" s="37" t="str">
        <f t="shared" si="10"/>
        <v/>
      </c>
      <c r="CG32" s="7"/>
      <c r="CH32" s="48"/>
      <c r="CJ32" s="10" t="str">
        <f>IF(ISBLANK(CH32),"",IF(COUNTIF(Accounts!$B:$D,CH32),VLOOKUP(CH32,Accounts!$B:$D,2,FALSE),"-"))</f>
        <v/>
      </c>
      <c r="CK32" s="37" t="str">
        <f>IF(CM32="","",CM32/(1+(IF(COUNTIF(Accounts!$B:$D,CH32),VLOOKUP(CH32,Accounts!$B:$D,3,FALSE),0)/100)))</f>
        <v/>
      </c>
      <c r="CL32" s="37" t="str">
        <f t="shared" si="11"/>
        <v/>
      </c>
      <c r="CM32" s="7"/>
      <c r="CN32" s="40" t="str">
        <f>IF(Accounts!$B31="","-",Accounts!$B31)</f>
        <v xml:space="preserve"> </v>
      </c>
      <c r="CO32" s="10">
        <f>IF(COUNTIF(Accounts!$B:$D,CN32),VLOOKUP(CN32,Accounts!$B:$D,2,FALSE),"-")</f>
        <v>0</v>
      </c>
      <c r="CP32" s="37" t="str">
        <f ca="1">IF(scratch!$B$55=TRUE,IF(CR32="","",CR32/(1+(IF(COUNTIF(Accounts!$B:$D,CN32),VLOOKUP(CN32,Accounts!$B:$D,3,FALSE),0)/100))),scratch!$B$52)</f>
        <v>Locked</v>
      </c>
      <c r="CQ32" s="37" t="str">
        <f ca="1">IF(scratch!$B$55=TRUE,IF(CR32="","",CR32-CP32),scratch!$B$52)</f>
        <v>Locked</v>
      </c>
      <c r="CR32" s="51" t="str">
        <f ca="1">IF(scratch!$B$55=TRUE,SUMIF(BV$7:BV$1007,CN32,CA$7:CA$1007)+SUMIF(CB$7:CB$1007,CN32,CG$7:CG$1007)+SUMIF(CH$7:CH$1007,CN32,CM$7:CM$1007),scratch!$B$52)</f>
        <v>Locked</v>
      </c>
      <c r="CT32" s="40" t="str">
        <f>IF(Accounts!$B31="","-",Accounts!$B31)</f>
        <v xml:space="preserve"> </v>
      </c>
      <c r="CU32" s="10">
        <f>IF(COUNTIF(Accounts!$B:$D,CT32),VLOOKUP(CT32,Accounts!$B:$D,2,FALSE),"-")</f>
        <v>0</v>
      </c>
      <c r="CV32" s="37" t="str">
        <f ca="1">IF(scratch!$B$55=TRUE,IF(CX32="","",CX32/(1+(IF(COUNTIF(Accounts!$B:$D,CT32),VLOOKUP(CT32,Accounts!$B:$D,3,FALSE),0)/100))),scratch!$B$52)</f>
        <v>Locked</v>
      </c>
      <c r="CW32" s="37" t="str">
        <f ca="1">IF(scratch!$B$55=TRUE,IF(CX32="","",CX32-CV32),scratch!$B$52)</f>
        <v>Locked</v>
      </c>
      <c r="CX32" s="51" t="str">
        <f ca="1">IF(scratch!$B$55=TRUE,SUMIF(T$7:T$1007,CT32,X$7:X1032)+SUMIF(AR$7:AR$1007,CT32,AV$7:AV$1007)+SUMIF(BP$7:BP$1007,CT32,BT$7:BT$1007)+SUMIF(CN$7:CN$1007,CT32,CR$7:CR$1007),scratch!$B$52)</f>
        <v>Locked</v>
      </c>
    </row>
    <row r="33" spans="4:102" x14ac:dyDescent="0.2">
      <c r="D33" s="10" t="str">
        <f>IF(ISBLANK(B33),"",IF(COUNTIF(Accounts!$B:$D,B33),VLOOKUP(B33,Accounts!$B:$D,2,FALSE),"-"))</f>
        <v/>
      </c>
      <c r="E33" s="37" t="str">
        <f>IF(G33="","",G33/(1+(IF(COUNTIF(Accounts!$B:$D,B33),VLOOKUP(B33,Accounts!$B:$D,3,FALSE),0)/100)))</f>
        <v/>
      </c>
      <c r="F33" s="37" t="str">
        <f t="shared" si="0"/>
        <v/>
      </c>
      <c r="G33" s="7"/>
      <c r="H33" s="48"/>
      <c r="J33" s="10" t="str">
        <f>IF(ISBLANK(H33),"",IF(COUNTIF(Accounts!$B:$D,H33),VLOOKUP(H33,Accounts!$B:$D,2,FALSE),"-"))</f>
        <v/>
      </c>
      <c r="K33" s="37" t="str">
        <f>IF(M33="","",M33/(1+(IF(COUNTIF(Accounts!$B:$D,H33),VLOOKUP(H33,Accounts!$B:$D,3,FALSE),0)/100)))</f>
        <v/>
      </c>
      <c r="L33" s="37" t="str">
        <f t="shared" si="1"/>
        <v/>
      </c>
      <c r="M33" s="7"/>
      <c r="N33" s="48"/>
      <c r="P33" s="10" t="str">
        <f>IF(ISBLANK(N33),"",IF(COUNTIF(Accounts!$B:$D,N33),VLOOKUP(N33,Accounts!$B:$D,2,FALSE),"-"))</f>
        <v/>
      </c>
      <c r="Q33" s="37" t="str">
        <f>IF(S33="","",S33/(1+(IF(COUNTIF(Accounts!$B:$D,N33),VLOOKUP(N33,Accounts!$B:$D,3,FALSE),0)/100)))</f>
        <v/>
      </c>
      <c r="R33" s="37" t="str">
        <f t="shared" si="2"/>
        <v/>
      </c>
      <c r="S33" s="7"/>
      <c r="T33" s="40" t="str">
        <f>IF(Accounts!$B32="","-",Accounts!$B32)</f>
        <v xml:space="preserve"> </v>
      </c>
      <c r="U33" s="10">
        <f>IF(COUNTIF(Accounts!$B:$D,T33),VLOOKUP(T33,Accounts!$B:$D,2,FALSE),"-")</f>
        <v>0</v>
      </c>
      <c r="V33" s="37" t="str">
        <f ca="1">IF(scratch!$B$55=TRUE,IF(X33="","",X33/(1+(IF(COUNTIF(Accounts!$B:$D,T33),VLOOKUP(T33,Accounts!$B:$D,3,FALSE),0)/100))),scratch!$B$52)</f>
        <v>Locked</v>
      </c>
      <c r="W33" s="37" t="str">
        <f ca="1">IF(scratch!$B$55=TRUE,IF(X33="","",X33-V33),scratch!$B$52)</f>
        <v>Locked</v>
      </c>
      <c r="X33" s="51" t="str">
        <f ca="1">IF(scratch!$B$55=TRUE,SUMIF(B$7:B$1007,T33,G$7:G$1007)+SUMIF(H$7:H$1007,T33,M$7:M$1007)+SUMIF(N$7:N$1007,T33,S$7:S$1007),scratch!$B$52)</f>
        <v>Locked</v>
      </c>
      <c r="AB33" s="10" t="str">
        <f>IF(ISBLANK(Z33),"",IF(COUNTIF(Accounts!$B:$D,Z33),VLOOKUP(Z33,Accounts!$B:$D,2,FALSE),"-"))</f>
        <v/>
      </c>
      <c r="AC33" s="37" t="str">
        <f>IF(AE33="","",AE33/(1+(IF(COUNTIF(Accounts!$B:$D,Z33),VLOOKUP(Z33,Accounts!$B:$D,3,FALSE),0)/100)))</f>
        <v/>
      </c>
      <c r="AD33" s="37" t="str">
        <f t="shared" si="3"/>
        <v/>
      </c>
      <c r="AE33" s="7"/>
      <c r="AF33" s="48"/>
      <c r="AH33" s="10" t="str">
        <f>IF(ISBLANK(AF33),"",IF(COUNTIF(Accounts!$B:$D,AF33),VLOOKUP(AF33,Accounts!$B:$D,2,FALSE),"-"))</f>
        <v/>
      </c>
      <c r="AI33" s="37" t="str">
        <f>IF(AK33="","",AK33/(1+(IF(COUNTIF(Accounts!$B:$D,AF33),VLOOKUP(AF33,Accounts!$B:$D,3,FALSE),0)/100)))</f>
        <v/>
      </c>
      <c r="AJ33" s="37" t="str">
        <f t="shared" si="4"/>
        <v/>
      </c>
      <c r="AK33" s="7"/>
      <c r="AL33" s="48"/>
      <c r="AN33" s="10" t="str">
        <f>IF(ISBLANK(AL33),"",IF(COUNTIF(Accounts!$B:$D,AL33),VLOOKUP(AL33,Accounts!$B:$D,2,FALSE),"-"))</f>
        <v/>
      </c>
      <c r="AO33" s="37" t="str">
        <f>IF(AQ33="","",AQ33/(1+(IF(COUNTIF(Accounts!$B:$D,AL33),VLOOKUP(AL33,Accounts!$B:$D,3,FALSE),0)/100)))</f>
        <v/>
      </c>
      <c r="AP33" s="37" t="str">
        <f t="shared" si="5"/>
        <v/>
      </c>
      <c r="AQ33" s="7"/>
      <c r="AR33" s="40" t="str">
        <f>IF(Accounts!$B32="","-",Accounts!$B32)</f>
        <v xml:space="preserve"> </v>
      </c>
      <c r="AS33" s="10">
        <f>IF(COUNTIF(Accounts!$B:$D,AR33),VLOOKUP(AR33,Accounts!$B:$D,2,FALSE),"-")</f>
        <v>0</v>
      </c>
      <c r="AT33" s="37" t="str">
        <f ca="1">IF(scratch!$B$55=TRUE,IF(AV33="","",AV33/(1+(IF(COUNTIF(Accounts!$B:$D,AR33),VLOOKUP(AR33,Accounts!$B:$D,3,FALSE),0)/100))),scratch!$B$52)</f>
        <v>Locked</v>
      </c>
      <c r="AU33" s="37" t="str">
        <f ca="1">IF(scratch!$B$55=TRUE,IF(AV33="","",AV33-AT33),scratch!$B$52)</f>
        <v>Locked</v>
      </c>
      <c r="AV33" s="51" t="str">
        <f ca="1">IF(scratch!$B$55=TRUE,SUMIF(Z$7:Z$1007,AR33,AE$7:AE$1007)+SUMIF(AF$7:AF$1007,AR33,AK$7:AK$1007)+SUMIF(AL$7:AL$1007,AR33,AQ$7:AQ$1007),scratch!$B$52)</f>
        <v>Locked</v>
      </c>
      <c r="AZ33" s="10" t="str">
        <f>IF(ISBLANK(AX33),"",IF(COUNTIF(Accounts!$B:$D,AX33),VLOOKUP(AX33,Accounts!$B:$D,2,FALSE),"-"))</f>
        <v/>
      </c>
      <c r="BA33" s="37" t="str">
        <f>IF(BC33="","",BC33/(1+(IF(COUNTIF(Accounts!$B:$D,AX33),VLOOKUP(AX33,Accounts!$B:$D,3,FALSE),0)/100)))</f>
        <v/>
      </c>
      <c r="BB33" s="37" t="str">
        <f t="shared" si="6"/>
        <v/>
      </c>
      <c r="BC33" s="7"/>
      <c r="BD33" s="48"/>
      <c r="BF33" s="10" t="str">
        <f>IF(ISBLANK(BD33),"",IF(COUNTIF(Accounts!$B:$D,BD33),VLOOKUP(BD33,Accounts!$B:$D,2,FALSE),"-"))</f>
        <v/>
      </c>
      <c r="BG33" s="37" t="str">
        <f>IF(BI33="","",BI33/(1+(IF(COUNTIF(Accounts!$B:$D,BD33),VLOOKUP(BD33,Accounts!$B:$D,3,FALSE),0)/100)))</f>
        <v/>
      </c>
      <c r="BH33" s="37" t="str">
        <f t="shared" si="7"/>
        <v/>
      </c>
      <c r="BI33" s="7"/>
      <c r="BJ33" s="48"/>
      <c r="BL33" s="10" t="str">
        <f>IF(ISBLANK(BJ33),"",IF(COUNTIF(Accounts!$B:$D,BJ33),VLOOKUP(BJ33,Accounts!$B:$D,2,FALSE),"-"))</f>
        <v/>
      </c>
      <c r="BM33" s="37" t="str">
        <f>IF(BO33="","",BO33/(1+(IF(COUNTIF(Accounts!$B:$D,BJ33),VLOOKUP(BJ33,Accounts!$B:$D,3,FALSE),0)/100)))</f>
        <v/>
      </c>
      <c r="BN33" s="37" t="str">
        <f t="shared" si="8"/>
        <v/>
      </c>
      <c r="BO33" s="7"/>
      <c r="BP33" s="40" t="str">
        <f>IF(Accounts!$B32="","-",Accounts!$B32)</f>
        <v xml:space="preserve"> </v>
      </c>
      <c r="BQ33" s="10">
        <f>IF(COUNTIF(Accounts!$B:$D,BP33),VLOOKUP(BP33,Accounts!$B:$D,2,FALSE),"-")</f>
        <v>0</v>
      </c>
      <c r="BR33" s="37" t="str">
        <f ca="1">IF(scratch!$B$55=TRUE,IF(BT33="","",BT33/(1+(IF(COUNTIF(Accounts!$B:$D,BP33),VLOOKUP(BP33,Accounts!$B:$D,3,FALSE),0)/100))),scratch!$B$52)</f>
        <v>Locked</v>
      </c>
      <c r="BS33" s="37" t="str">
        <f ca="1">IF(scratch!$B$55=TRUE,IF(BT33="","",BT33-BR33),scratch!$B$52)</f>
        <v>Locked</v>
      </c>
      <c r="BT33" s="51" t="str">
        <f ca="1">IF(scratch!$B$55=TRUE,SUMIF(AX$7:AX$1007,BP33,BC$7:BC$1007)+SUMIF(BD$7:BD$1007,BP33,BI$7:BI$1007)+SUMIF(BJ$7:BJ$1007,BP33,BO$7:BO$1007),scratch!$B$52)</f>
        <v>Locked</v>
      </c>
      <c r="BX33" s="10" t="str">
        <f>IF(ISBLANK(BV33),"",IF(COUNTIF(Accounts!$B:$D,BV33),VLOOKUP(BV33,Accounts!$B:$D,2,FALSE),"-"))</f>
        <v/>
      </c>
      <c r="BY33" s="37" t="str">
        <f>IF(CA33="","",CA33/(1+(IF(COUNTIF(Accounts!$B:$D,BV33),VLOOKUP(BV33,Accounts!$B:$D,3,FALSE),0)/100)))</f>
        <v/>
      </c>
      <c r="BZ33" s="37" t="str">
        <f t="shared" si="9"/>
        <v/>
      </c>
      <c r="CA33" s="7"/>
      <c r="CB33" s="48"/>
      <c r="CD33" s="10" t="str">
        <f>IF(ISBLANK(CB33),"",IF(COUNTIF(Accounts!$B:$D,CB33),VLOOKUP(CB33,Accounts!$B:$D,2,FALSE),"-"))</f>
        <v/>
      </c>
      <c r="CE33" s="37" t="str">
        <f>IF(CG33="","",CG33/(1+(IF(COUNTIF(Accounts!$B:$D,CB33),VLOOKUP(CB33,Accounts!$B:$D,3,FALSE),0)/100)))</f>
        <v/>
      </c>
      <c r="CF33" s="37" t="str">
        <f t="shared" si="10"/>
        <v/>
      </c>
      <c r="CG33" s="7"/>
      <c r="CH33" s="48"/>
      <c r="CJ33" s="10" t="str">
        <f>IF(ISBLANK(CH33),"",IF(COUNTIF(Accounts!$B:$D,CH33),VLOOKUP(CH33,Accounts!$B:$D,2,FALSE),"-"))</f>
        <v/>
      </c>
      <c r="CK33" s="37" t="str">
        <f>IF(CM33="","",CM33/(1+(IF(COUNTIF(Accounts!$B:$D,CH33),VLOOKUP(CH33,Accounts!$B:$D,3,FALSE),0)/100)))</f>
        <v/>
      </c>
      <c r="CL33" s="37" t="str">
        <f t="shared" si="11"/>
        <v/>
      </c>
      <c r="CM33" s="7"/>
      <c r="CN33" s="40" t="str">
        <f>IF(Accounts!$B32="","-",Accounts!$B32)</f>
        <v xml:space="preserve"> </v>
      </c>
      <c r="CO33" s="10">
        <f>IF(COUNTIF(Accounts!$B:$D,CN33),VLOOKUP(CN33,Accounts!$B:$D,2,FALSE),"-")</f>
        <v>0</v>
      </c>
      <c r="CP33" s="37" t="str">
        <f ca="1">IF(scratch!$B$55=TRUE,IF(CR33="","",CR33/(1+(IF(COUNTIF(Accounts!$B:$D,CN33),VLOOKUP(CN33,Accounts!$B:$D,3,FALSE),0)/100))),scratch!$B$52)</f>
        <v>Locked</v>
      </c>
      <c r="CQ33" s="37" t="str">
        <f ca="1">IF(scratch!$B$55=TRUE,IF(CR33="","",CR33-CP33),scratch!$B$52)</f>
        <v>Locked</v>
      </c>
      <c r="CR33" s="51" t="str">
        <f ca="1">IF(scratch!$B$55=TRUE,SUMIF(BV$7:BV$1007,CN33,CA$7:CA$1007)+SUMIF(CB$7:CB$1007,CN33,CG$7:CG$1007)+SUMIF(CH$7:CH$1007,CN33,CM$7:CM$1007),scratch!$B$52)</f>
        <v>Locked</v>
      </c>
      <c r="CT33" s="40" t="str">
        <f>IF(Accounts!$B32="","-",Accounts!$B32)</f>
        <v xml:space="preserve"> </v>
      </c>
      <c r="CU33" s="10">
        <f>IF(COUNTIF(Accounts!$B:$D,CT33),VLOOKUP(CT33,Accounts!$B:$D,2,FALSE),"-")</f>
        <v>0</v>
      </c>
      <c r="CV33" s="37" t="str">
        <f ca="1">IF(scratch!$B$55=TRUE,IF(CX33="","",CX33/(1+(IF(COUNTIF(Accounts!$B:$D,CT33),VLOOKUP(CT33,Accounts!$B:$D,3,FALSE),0)/100))),scratch!$B$52)</f>
        <v>Locked</v>
      </c>
      <c r="CW33" s="37" t="str">
        <f ca="1">IF(scratch!$B$55=TRUE,IF(CX33="","",CX33-CV33),scratch!$B$52)</f>
        <v>Locked</v>
      </c>
      <c r="CX33" s="51" t="str">
        <f ca="1">IF(scratch!$B$55=TRUE,SUMIF(T$7:T$1007,CT33,X$7:X1033)+SUMIF(AR$7:AR$1007,CT33,AV$7:AV$1007)+SUMIF(BP$7:BP$1007,CT33,BT$7:BT$1007)+SUMIF(CN$7:CN$1007,CT33,CR$7:CR$1007),scratch!$B$52)</f>
        <v>Locked</v>
      </c>
    </row>
    <row r="34" spans="4:102" x14ac:dyDescent="0.2">
      <c r="D34" s="10" t="str">
        <f>IF(ISBLANK(B34),"",IF(COUNTIF(Accounts!$B:$D,B34),VLOOKUP(B34,Accounts!$B:$D,2,FALSE),"-"))</f>
        <v/>
      </c>
      <c r="E34" s="37" t="str">
        <f>IF(G34="","",G34/(1+(IF(COUNTIF(Accounts!$B:$D,B34),VLOOKUP(B34,Accounts!$B:$D,3,FALSE),0)/100)))</f>
        <v/>
      </c>
      <c r="F34" s="37" t="str">
        <f t="shared" si="0"/>
        <v/>
      </c>
      <c r="G34" s="7"/>
      <c r="H34" s="48"/>
      <c r="J34" s="10" t="str">
        <f>IF(ISBLANK(H34),"",IF(COUNTIF(Accounts!$B:$D,H34),VLOOKUP(H34,Accounts!$B:$D,2,FALSE),"-"))</f>
        <v/>
      </c>
      <c r="K34" s="37" t="str">
        <f>IF(M34="","",M34/(1+(IF(COUNTIF(Accounts!$B:$D,H34),VLOOKUP(H34,Accounts!$B:$D,3,FALSE),0)/100)))</f>
        <v/>
      </c>
      <c r="L34" s="37" t="str">
        <f t="shared" si="1"/>
        <v/>
      </c>
      <c r="M34" s="7"/>
      <c r="N34" s="48"/>
      <c r="P34" s="10" t="str">
        <f>IF(ISBLANK(N34),"",IF(COUNTIF(Accounts!$B:$D,N34),VLOOKUP(N34,Accounts!$B:$D,2,FALSE),"-"))</f>
        <v/>
      </c>
      <c r="Q34" s="37" t="str">
        <f>IF(S34="","",S34/(1+(IF(COUNTIF(Accounts!$B:$D,N34),VLOOKUP(N34,Accounts!$B:$D,3,FALSE),0)/100)))</f>
        <v/>
      </c>
      <c r="R34" s="37" t="str">
        <f t="shared" si="2"/>
        <v/>
      </c>
      <c r="S34" s="7"/>
      <c r="T34" s="40" t="str">
        <f>IF(Accounts!$B33="","-",Accounts!$B33)</f>
        <v xml:space="preserve"> </v>
      </c>
      <c r="U34" s="10">
        <f>IF(COUNTIF(Accounts!$B:$D,T34),VLOOKUP(T34,Accounts!$B:$D,2,FALSE),"-")</f>
        <v>0</v>
      </c>
      <c r="V34" s="37" t="str">
        <f ca="1">IF(scratch!$B$55=TRUE,IF(X34="","",X34/(1+(IF(COUNTIF(Accounts!$B:$D,T34),VLOOKUP(T34,Accounts!$B:$D,3,FALSE),0)/100))),scratch!$B$52)</f>
        <v>Locked</v>
      </c>
      <c r="W34" s="37" t="str">
        <f ca="1">IF(scratch!$B$55=TRUE,IF(X34="","",X34-V34),scratch!$B$52)</f>
        <v>Locked</v>
      </c>
      <c r="X34" s="51" t="str">
        <f ca="1">IF(scratch!$B$55=TRUE,SUMIF(B$7:B$1007,T34,G$7:G$1007)+SUMIF(H$7:H$1007,T34,M$7:M$1007)+SUMIF(N$7:N$1007,T34,S$7:S$1007),scratch!$B$52)</f>
        <v>Locked</v>
      </c>
      <c r="AB34" s="10" t="str">
        <f>IF(ISBLANK(Z34),"",IF(COUNTIF(Accounts!$B:$D,Z34),VLOOKUP(Z34,Accounts!$B:$D,2,FALSE),"-"))</f>
        <v/>
      </c>
      <c r="AC34" s="37" t="str">
        <f>IF(AE34="","",AE34/(1+(IF(COUNTIF(Accounts!$B:$D,Z34),VLOOKUP(Z34,Accounts!$B:$D,3,FALSE),0)/100)))</f>
        <v/>
      </c>
      <c r="AD34" s="37" t="str">
        <f t="shared" si="3"/>
        <v/>
      </c>
      <c r="AE34" s="7"/>
      <c r="AF34" s="48"/>
      <c r="AH34" s="10" t="str">
        <f>IF(ISBLANK(AF34),"",IF(COUNTIF(Accounts!$B:$D,AF34),VLOOKUP(AF34,Accounts!$B:$D,2,FALSE),"-"))</f>
        <v/>
      </c>
      <c r="AI34" s="37" t="str">
        <f>IF(AK34="","",AK34/(1+(IF(COUNTIF(Accounts!$B:$D,AF34),VLOOKUP(AF34,Accounts!$B:$D,3,FALSE),0)/100)))</f>
        <v/>
      </c>
      <c r="AJ34" s="37" t="str">
        <f t="shared" si="4"/>
        <v/>
      </c>
      <c r="AK34" s="7"/>
      <c r="AL34" s="48"/>
      <c r="AN34" s="10" t="str">
        <f>IF(ISBLANK(AL34),"",IF(COUNTIF(Accounts!$B:$D,AL34),VLOOKUP(AL34,Accounts!$B:$D,2,FALSE),"-"))</f>
        <v/>
      </c>
      <c r="AO34" s="37" t="str">
        <f>IF(AQ34="","",AQ34/(1+(IF(COUNTIF(Accounts!$B:$D,AL34),VLOOKUP(AL34,Accounts!$B:$D,3,FALSE),0)/100)))</f>
        <v/>
      </c>
      <c r="AP34" s="37" t="str">
        <f t="shared" si="5"/>
        <v/>
      </c>
      <c r="AQ34" s="7"/>
      <c r="AR34" s="40" t="str">
        <f>IF(Accounts!$B33="","-",Accounts!$B33)</f>
        <v xml:space="preserve"> </v>
      </c>
      <c r="AS34" s="10">
        <f>IF(COUNTIF(Accounts!$B:$D,AR34),VLOOKUP(AR34,Accounts!$B:$D,2,FALSE),"-")</f>
        <v>0</v>
      </c>
      <c r="AT34" s="37" t="str">
        <f ca="1">IF(scratch!$B$55=TRUE,IF(AV34="","",AV34/(1+(IF(COUNTIF(Accounts!$B:$D,AR34),VLOOKUP(AR34,Accounts!$B:$D,3,FALSE),0)/100))),scratch!$B$52)</f>
        <v>Locked</v>
      </c>
      <c r="AU34" s="37" t="str">
        <f ca="1">IF(scratch!$B$55=TRUE,IF(AV34="","",AV34-AT34),scratch!$B$52)</f>
        <v>Locked</v>
      </c>
      <c r="AV34" s="51" t="str">
        <f ca="1">IF(scratch!$B$55=TRUE,SUMIF(Z$7:Z$1007,AR34,AE$7:AE$1007)+SUMIF(AF$7:AF$1007,AR34,AK$7:AK$1007)+SUMIF(AL$7:AL$1007,AR34,AQ$7:AQ$1007),scratch!$B$52)</f>
        <v>Locked</v>
      </c>
      <c r="AZ34" s="10" t="str">
        <f>IF(ISBLANK(AX34),"",IF(COUNTIF(Accounts!$B:$D,AX34),VLOOKUP(AX34,Accounts!$B:$D,2,FALSE),"-"))</f>
        <v/>
      </c>
      <c r="BA34" s="37" t="str">
        <f>IF(BC34="","",BC34/(1+(IF(COUNTIF(Accounts!$B:$D,AX34),VLOOKUP(AX34,Accounts!$B:$D,3,FALSE),0)/100)))</f>
        <v/>
      </c>
      <c r="BB34" s="37" t="str">
        <f t="shared" si="6"/>
        <v/>
      </c>
      <c r="BC34" s="7"/>
      <c r="BD34" s="48"/>
      <c r="BF34" s="10" t="str">
        <f>IF(ISBLANK(BD34),"",IF(COUNTIF(Accounts!$B:$D,BD34),VLOOKUP(BD34,Accounts!$B:$D,2,FALSE),"-"))</f>
        <v/>
      </c>
      <c r="BG34" s="37" t="str">
        <f>IF(BI34="","",BI34/(1+(IF(COUNTIF(Accounts!$B:$D,BD34),VLOOKUP(BD34,Accounts!$B:$D,3,FALSE),0)/100)))</f>
        <v/>
      </c>
      <c r="BH34" s="37" t="str">
        <f t="shared" si="7"/>
        <v/>
      </c>
      <c r="BI34" s="7"/>
      <c r="BJ34" s="48"/>
      <c r="BL34" s="10" t="str">
        <f>IF(ISBLANK(BJ34),"",IF(COUNTIF(Accounts!$B:$D,BJ34),VLOOKUP(BJ34,Accounts!$B:$D,2,FALSE),"-"))</f>
        <v/>
      </c>
      <c r="BM34" s="37" t="str">
        <f>IF(BO34="","",BO34/(1+(IF(COUNTIF(Accounts!$B:$D,BJ34),VLOOKUP(BJ34,Accounts!$B:$D,3,FALSE),0)/100)))</f>
        <v/>
      </c>
      <c r="BN34" s="37" t="str">
        <f t="shared" si="8"/>
        <v/>
      </c>
      <c r="BO34" s="7"/>
      <c r="BP34" s="40" t="str">
        <f>IF(Accounts!$B33="","-",Accounts!$B33)</f>
        <v xml:space="preserve"> </v>
      </c>
      <c r="BQ34" s="10">
        <f>IF(COUNTIF(Accounts!$B:$D,BP34),VLOOKUP(BP34,Accounts!$B:$D,2,FALSE),"-")</f>
        <v>0</v>
      </c>
      <c r="BR34" s="37" t="str">
        <f ca="1">IF(scratch!$B$55=TRUE,IF(BT34="","",BT34/(1+(IF(COUNTIF(Accounts!$B:$D,BP34),VLOOKUP(BP34,Accounts!$B:$D,3,FALSE),0)/100))),scratch!$B$52)</f>
        <v>Locked</v>
      </c>
      <c r="BS34" s="37" t="str">
        <f ca="1">IF(scratch!$B$55=TRUE,IF(BT34="","",BT34-BR34),scratch!$B$52)</f>
        <v>Locked</v>
      </c>
      <c r="BT34" s="51" t="str">
        <f ca="1">IF(scratch!$B$55=TRUE,SUMIF(AX$7:AX$1007,BP34,BC$7:BC$1007)+SUMIF(BD$7:BD$1007,BP34,BI$7:BI$1007)+SUMIF(BJ$7:BJ$1007,BP34,BO$7:BO$1007),scratch!$B$52)</f>
        <v>Locked</v>
      </c>
      <c r="BX34" s="10" t="str">
        <f>IF(ISBLANK(BV34),"",IF(COUNTIF(Accounts!$B:$D,BV34),VLOOKUP(BV34,Accounts!$B:$D,2,FALSE),"-"))</f>
        <v/>
      </c>
      <c r="BY34" s="37" t="str">
        <f>IF(CA34="","",CA34/(1+(IF(COUNTIF(Accounts!$B:$D,BV34),VLOOKUP(BV34,Accounts!$B:$D,3,FALSE),0)/100)))</f>
        <v/>
      </c>
      <c r="BZ34" s="37" t="str">
        <f t="shared" si="9"/>
        <v/>
      </c>
      <c r="CA34" s="7"/>
      <c r="CB34" s="48"/>
      <c r="CD34" s="10" t="str">
        <f>IF(ISBLANK(CB34),"",IF(COUNTIF(Accounts!$B:$D,CB34),VLOOKUP(CB34,Accounts!$B:$D,2,FALSE),"-"))</f>
        <v/>
      </c>
      <c r="CE34" s="37" t="str">
        <f>IF(CG34="","",CG34/(1+(IF(COUNTIF(Accounts!$B:$D,CB34),VLOOKUP(CB34,Accounts!$B:$D,3,FALSE),0)/100)))</f>
        <v/>
      </c>
      <c r="CF34" s="37" t="str">
        <f t="shared" si="10"/>
        <v/>
      </c>
      <c r="CG34" s="7"/>
      <c r="CH34" s="48"/>
      <c r="CJ34" s="10" t="str">
        <f>IF(ISBLANK(CH34),"",IF(COUNTIF(Accounts!$B:$D,CH34),VLOOKUP(CH34,Accounts!$B:$D,2,FALSE),"-"))</f>
        <v/>
      </c>
      <c r="CK34" s="37" t="str">
        <f>IF(CM34="","",CM34/(1+(IF(COUNTIF(Accounts!$B:$D,CH34),VLOOKUP(CH34,Accounts!$B:$D,3,FALSE),0)/100)))</f>
        <v/>
      </c>
      <c r="CL34" s="37" t="str">
        <f t="shared" si="11"/>
        <v/>
      </c>
      <c r="CM34" s="7"/>
      <c r="CN34" s="40" t="str">
        <f>IF(Accounts!$B33="","-",Accounts!$B33)</f>
        <v xml:space="preserve"> </v>
      </c>
      <c r="CO34" s="10">
        <f>IF(COUNTIF(Accounts!$B:$D,CN34),VLOOKUP(CN34,Accounts!$B:$D,2,FALSE),"-")</f>
        <v>0</v>
      </c>
      <c r="CP34" s="37" t="str">
        <f ca="1">IF(scratch!$B$55=TRUE,IF(CR34="","",CR34/(1+(IF(COUNTIF(Accounts!$B:$D,CN34),VLOOKUP(CN34,Accounts!$B:$D,3,FALSE),0)/100))),scratch!$B$52)</f>
        <v>Locked</v>
      </c>
      <c r="CQ34" s="37" t="str">
        <f ca="1">IF(scratch!$B$55=TRUE,IF(CR34="","",CR34-CP34),scratch!$B$52)</f>
        <v>Locked</v>
      </c>
      <c r="CR34" s="51" t="str">
        <f ca="1">IF(scratch!$B$55=TRUE,SUMIF(BV$7:BV$1007,CN34,CA$7:CA$1007)+SUMIF(CB$7:CB$1007,CN34,CG$7:CG$1007)+SUMIF(CH$7:CH$1007,CN34,CM$7:CM$1007),scratch!$B$52)</f>
        <v>Locked</v>
      </c>
      <c r="CT34" s="40" t="str">
        <f>IF(Accounts!$B33="","-",Accounts!$B33)</f>
        <v xml:space="preserve"> </v>
      </c>
      <c r="CU34" s="10">
        <f>IF(COUNTIF(Accounts!$B:$D,CT34),VLOOKUP(CT34,Accounts!$B:$D,2,FALSE),"-")</f>
        <v>0</v>
      </c>
      <c r="CV34" s="37" t="str">
        <f ca="1">IF(scratch!$B$55=TRUE,IF(CX34="","",CX34/(1+(IF(COUNTIF(Accounts!$B:$D,CT34),VLOOKUP(CT34,Accounts!$B:$D,3,FALSE),0)/100))),scratch!$B$52)</f>
        <v>Locked</v>
      </c>
      <c r="CW34" s="37" t="str">
        <f ca="1">IF(scratch!$B$55=TRUE,IF(CX34="","",CX34-CV34),scratch!$B$52)</f>
        <v>Locked</v>
      </c>
      <c r="CX34" s="51" t="str">
        <f ca="1">IF(scratch!$B$55=TRUE,SUMIF(T$7:T$1007,CT34,X$7:X1034)+SUMIF(AR$7:AR$1007,CT34,AV$7:AV$1007)+SUMIF(BP$7:BP$1007,CT34,BT$7:BT$1007)+SUMIF(CN$7:CN$1007,CT34,CR$7:CR$1007),scratch!$B$52)</f>
        <v>Locked</v>
      </c>
    </row>
    <row r="35" spans="4:102" x14ac:dyDescent="0.2">
      <c r="D35" s="10" t="str">
        <f>IF(ISBLANK(B35),"",IF(COUNTIF(Accounts!$B:$D,B35),VLOOKUP(B35,Accounts!$B:$D,2,FALSE),"-"))</f>
        <v/>
      </c>
      <c r="E35" s="37" t="str">
        <f>IF(G35="","",G35/(1+(IF(COUNTIF(Accounts!$B:$D,B35),VLOOKUP(B35,Accounts!$B:$D,3,FALSE),0)/100)))</f>
        <v/>
      </c>
      <c r="F35" s="37" t="str">
        <f t="shared" si="0"/>
        <v/>
      </c>
      <c r="G35" s="7"/>
      <c r="H35" s="48"/>
      <c r="J35" s="10" t="str">
        <f>IF(ISBLANK(H35),"",IF(COUNTIF(Accounts!$B:$D,H35),VLOOKUP(H35,Accounts!$B:$D,2,FALSE),"-"))</f>
        <v/>
      </c>
      <c r="K35" s="37" t="str">
        <f>IF(M35="","",M35/(1+(IF(COUNTIF(Accounts!$B:$D,H35),VLOOKUP(H35,Accounts!$B:$D,3,FALSE),0)/100)))</f>
        <v/>
      </c>
      <c r="L35" s="37" t="str">
        <f t="shared" si="1"/>
        <v/>
      </c>
      <c r="M35" s="7"/>
      <c r="N35" s="48"/>
      <c r="P35" s="10" t="str">
        <f>IF(ISBLANK(N35),"",IF(COUNTIF(Accounts!$B:$D,N35),VLOOKUP(N35,Accounts!$B:$D,2,FALSE),"-"))</f>
        <v/>
      </c>
      <c r="Q35" s="37" t="str">
        <f>IF(S35="","",S35/(1+(IF(COUNTIF(Accounts!$B:$D,N35),VLOOKUP(N35,Accounts!$B:$D,3,FALSE),0)/100)))</f>
        <v/>
      </c>
      <c r="R35" s="37" t="str">
        <f t="shared" si="2"/>
        <v/>
      </c>
      <c r="S35" s="7"/>
      <c r="T35" s="40" t="str">
        <f>IF(Accounts!$B34="","-",Accounts!$B34)</f>
        <v xml:space="preserve"> </v>
      </c>
      <c r="U35" s="10">
        <f>IF(COUNTIF(Accounts!$B:$D,T35),VLOOKUP(T35,Accounts!$B:$D,2,FALSE),"-")</f>
        <v>0</v>
      </c>
      <c r="V35" s="37" t="str">
        <f ca="1">IF(scratch!$B$55=TRUE,IF(X35="","",X35/(1+(IF(COUNTIF(Accounts!$B:$D,T35),VLOOKUP(T35,Accounts!$B:$D,3,FALSE),0)/100))),scratch!$B$52)</f>
        <v>Locked</v>
      </c>
      <c r="W35" s="37" t="str">
        <f ca="1">IF(scratch!$B$55=TRUE,IF(X35="","",X35-V35),scratch!$B$52)</f>
        <v>Locked</v>
      </c>
      <c r="X35" s="51" t="str">
        <f ca="1">IF(scratch!$B$55=TRUE,SUMIF(B$7:B$1007,T35,G$7:G$1007)+SUMIF(H$7:H$1007,T35,M$7:M$1007)+SUMIF(N$7:N$1007,T35,S$7:S$1007),scratch!$B$52)</f>
        <v>Locked</v>
      </c>
      <c r="AB35" s="10" t="str">
        <f>IF(ISBLANK(Z35),"",IF(COUNTIF(Accounts!$B:$D,Z35),VLOOKUP(Z35,Accounts!$B:$D,2,FALSE),"-"))</f>
        <v/>
      </c>
      <c r="AC35" s="37" t="str">
        <f>IF(AE35="","",AE35/(1+(IF(COUNTIF(Accounts!$B:$D,Z35),VLOOKUP(Z35,Accounts!$B:$D,3,FALSE),0)/100)))</f>
        <v/>
      </c>
      <c r="AD35" s="37" t="str">
        <f t="shared" si="3"/>
        <v/>
      </c>
      <c r="AE35" s="7"/>
      <c r="AF35" s="48"/>
      <c r="AH35" s="10" t="str">
        <f>IF(ISBLANK(AF35),"",IF(COUNTIF(Accounts!$B:$D,AF35),VLOOKUP(AF35,Accounts!$B:$D,2,FALSE),"-"))</f>
        <v/>
      </c>
      <c r="AI35" s="37" t="str">
        <f>IF(AK35="","",AK35/(1+(IF(COUNTIF(Accounts!$B:$D,AF35),VLOOKUP(AF35,Accounts!$B:$D,3,FALSE),0)/100)))</f>
        <v/>
      </c>
      <c r="AJ35" s="37" t="str">
        <f t="shared" si="4"/>
        <v/>
      </c>
      <c r="AK35" s="7"/>
      <c r="AL35" s="48"/>
      <c r="AN35" s="10" t="str">
        <f>IF(ISBLANK(AL35),"",IF(COUNTIF(Accounts!$B:$D,AL35),VLOOKUP(AL35,Accounts!$B:$D,2,FALSE),"-"))</f>
        <v/>
      </c>
      <c r="AO35" s="37" t="str">
        <f>IF(AQ35="","",AQ35/(1+(IF(COUNTIF(Accounts!$B:$D,AL35),VLOOKUP(AL35,Accounts!$B:$D,3,FALSE),0)/100)))</f>
        <v/>
      </c>
      <c r="AP35" s="37" t="str">
        <f t="shared" si="5"/>
        <v/>
      </c>
      <c r="AQ35" s="7"/>
      <c r="AR35" s="40" t="str">
        <f>IF(Accounts!$B34="","-",Accounts!$B34)</f>
        <v xml:space="preserve"> </v>
      </c>
      <c r="AS35" s="10">
        <f>IF(COUNTIF(Accounts!$B:$D,AR35),VLOOKUP(AR35,Accounts!$B:$D,2,FALSE),"-")</f>
        <v>0</v>
      </c>
      <c r="AT35" s="37" t="str">
        <f ca="1">IF(scratch!$B$55=TRUE,IF(AV35="","",AV35/(1+(IF(COUNTIF(Accounts!$B:$D,AR35),VLOOKUP(AR35,Accounts!$B:$D,3,FALSE),0)/100))),scratch!$B$52)</f>
        <v>Locked</v>
      </c>
      <c r="AU35" s="37" t="str">
        <f ca="1">IF(scratch!$B$55=TRUE,IF(AV35="","",AV35-AT35),scratch!$B$52)</f>
        <v>Locked</v>
      </c>
      <c r="AV35" s="51" t="str">
        <f ca="1">IF(scratch!$B$55=TRUE,SUMIF(Z$7:Z$1007,AR35,AE$7:AE$1007)+SUMIF(AF$7:AF$1007,AR35,AK$7:AK$1007)+SUMIF(AL$7:AL$1007,AR35,AQ$7:AQ$1007),scratch!$B$52)</f>
        <v>Locked</v>
      </c>
      <c r="AZ35" s="10" t="str">
        <f>IF(ISBLANK(AX35),"",IF(COUNTIF(Accounts!$B:$D,AX35),VLOOKUP(AX35,Accounts!$B:$D,2,FALSE),"-"))</f>
        <v/>
      </c>
      <c r="BA35" s="37" t="str">
        <f>IF(BC35="","",BC35/(1+(IF(COUNTIF(Accounts!$B:$D,AX35),VLOOKUP(AX35,Accounts!$B:$D,3,FALSE),0)/100)))</f>
        <v/>
      </c>
      <c r="BB35" s="37" t="str">
        <f t="shared" si="6"/>
        <v/>
      </c>
      <c r="BC35" s="7"/>
      <c r="BD35" s="48"/>
      <c r="BF35" s="10" t="str">
        <f>IF(ISBLANK(BD35),"",IF(COUNTIF(Accounts!$B:$D,BD35),VLOOKUP(BD35,Accounts!$B:$D,2,FALSE),"-"))</f>
        <v/>
      </c>
      <c r="BG35" s="37" t="str">
        <f>IF(BI35="","",BI35/(1+(IF(COUNTIF(Accounts!$B:$D,BD35),VLOOKUP(BD35,Accounts!$B:$D,3,FALSE),0)/100)))</f>
        <v/>
      </c>
      <c r="BH35" s="37" t="str">
        <f t="shared" si="7"/>
        <v/>
      </c>
      <c r="BI35" s="7"/>
      <c r="BJ35" s="48"/>
      <c r="BL35" s="10" t="str">
        <f>IF(ISBLANK(BJ35),"",IF(COUNTIF(Accounts!$B:$D,BJ35),VLOOKUP(BJ35,Accounts!$B:$D,2,FALSE),"-"))</f>
        <v/>
      </c>
      <c r="BM35" s="37" t="str">
        <f>IF(BO35="","",BO35/(1+(IF(COUNTIF(Accounts!$B:$D,BJ35),VLOOKUP(BJ35,Accounts!$B:$D,3,FALSE),0)/100)))</f>
        <v/>
      </c>
      <c r="BN35" s="37" t="str">
        <f t="shared" si="8"/>
        <v/>
      </c>
      <c r="BO35" s="7"/>
      <c r="BP35" s="40" t="str">
        <f>IF(Accounts!$B34="","-",Accounts!$B34)</f>
        <v xml:space="preserve"> </v>
      </c>
      <c r="BQ35" s="10">
        <f>IF(COUNTIF(Accounts!$B:$D,BP35),VLOOKUP(BP35,Accounts!$B:$D,2,FALSE),"-")</f>
        <v>0</v>
      </c>
      <c r="BR35" s="37" t="str">
        <f ca="1">IF(scratch!$B$55=TRUE,IF(BT35="","",BT35/(1+(IF(COUNTIF(Accounts!$B:$D,BP35),VLOOKUP(BP35,Accounts!$B:$D,3,FALSE),0)/100))),scratch!$B$52)</f>
        <v>Locked</v>
      </c>
      <c r="BS35" s="37" t="str">
        <f ca="1">IF(scratch!$B$55=TRUE,IF(BT35="","",BT35-BR35),scratch!$B$52)</f>
        <v>Locked</v>
      </c>
      <c r="BT35" s="51" t="str">
        <f ca="1">IF(scratch!$B$55=TRUE,SUMIF(AX$7:AX$1007,BP35,BC$7:BC$1007)+SUMIF(BD$7:BD$1007,BP35,BI$7:BI$1007)+SUMIF(BJ$7:BJ$1007,BP35,BO$7:BO$1007),scratch!$B$52)</f>
        <v>Locked</v>
      </c>
      <c r="BX35" s="10" t="str">
        <f>IF(ISBLANK(BV35),"",IF(COUNTIF(Accounts!$B:$D,BV35),VLOOKUP(BV35,Accounts!$B:$D,2,FALSE),"-"))</f>
        <v/>
      </c>
      <c r="BY35" s="37" t="str">
        <f>IF(CA35="","",CA35/(1+(IF(COUNTIF(Accounts!$B:$D,BV35),VLOOKUP(BV35,Accounts!$B:$D,3,FALSE),0)/100)))</f>
        <v/>
      </c>
      <c r="BZ35" s="37" t="str">
        <f t="shared" si="9"/>
        <v/>
      </c>
      <c r="CA35" s="7"/>
      <c r="CB35" s="48"/>
      <c r="CD35" s="10" t="str">
        <f>IF(ISBLANK(CB35),"",IF(COUNTIF(Accounts!$B:$D,CB35),VLOOKUP(CB35,Accounts!$B:$D,2,FALSE),"-"))</f>
        <v/>
      </c>
      <c r="CE35" s="37" t="str">
        <f>IF(CG35="","",CG35/(1+(IF(COUNTIF(Accounts!$B:$D,CB35),VLOOKUP(CB35,Accounts!$B:$D,3,FALSE),0)/100)))</f>
        <v/>
      </c>
      <c r="CF35" s="37" t="str">
        <f t="shared" si="10"/>
        <v/>
      </c>
      <c r="CG35" s="7"/>
      <c r="CH35" s="48"/>
      <c r="CJ35" s="10" t="str">
        <f>IF(ISBLANK(CH35),"",IF(COUNTIF(Accounts!$B:$D,CH35),VLOOKUP(CH35,Accounts!$B:$D,2,FALSE),"-"))</f>
        <v/>
      </c>
      <c r="CK35" s="37" t="str">
        <f>IF(CM35="","",CM35/(1+(IF(COUNTIF(Accounts!$B:$D,CH35),VLOOKUP(CH35,Accounts!$B:$D,3,FALSE),0)/100)))</f>
        <v/>
      </c>
      <c r="CL35" s="37" t="str">
        <f t="shared" si="11"/>
        <v/>
      </c>
      <c r="CM35" s="7"/>
      <c r="CN35" s="40" t="str">
        <f>IF(Accounts!$B34="","-",Accounts!$B34)</f>
        <v xml:space="preserve"> </v>
      </c>
      <c r="CO35" s="10">
        <f>IF(COUNTIF(Accounts!$B:$D,CN35),VLOOKUP(CN35,Accounts!$B:$D,2,FALSE),"-")</f>
        <v>0</v>
      </c>
      <c r="CP35" s="37" t="str">
        <f ca="1">IF(scratch!$B$55=TRUE,IF(CR35="","",CR35/(1+(IF(COUNTIF(Accounts!$B:$D,CN35),VLOOKUP(CN35,Accounts!$B:$D,3,FALSE),0)/100))),scratch!$B$52)</f>
        <v>Locked</v>
      </c>
      <c r="CQ35" s="37" t="str">
        <f ca="1">IF(scratch!$B$55=TRUE,IF(CR35="","",CR35-CP35),scratch!$B$52)</f>
        <v>Locked</v>
      </c>
      <c r="CR35" s="51" t="str">
        <f ca="1">IF(scratch!$B$55=TRUE,SUMIF(BV$7:BV$1007,CN35,CA$7:CA$1007)+SUMIF(CB$7:CB$1007,CN35,CG$7:CG$1007)+SUMIF(CH$7:CH$1007,CN35,CM$7:CM$1007),scratch!$B$52)</f>
        <v>Locked</v>
      </c>
      <c r="CT35" s="40" t="str">
        <f>IF(Accounts!$B34="","-",Accounts!$B34)</f>
        <v xml:space="preserve"> </v>
      </c>
      <c r="CU35" s="10">
        <f>IF(COUNTIF(Accounts!$B:$D,CT35),VLOOKUP(CT35,Accounts!$B:$D,2,FALSE),"-")</f>
        <v>0</v>
      </c>
      <c r="CV35" s="37" t="str">
        <f ca="1">IF(scratch!$B$55=TRUE,IF(CX35="","",CX35/(1+(IF(COUNTIF(Accounts!$B:$D,CT35),VLOOKUP(CT35,Accounts!$B:$D,3,FALSE),0)/100))),scratch!$B$52)</f>
        <v>Locked</v>
      </c>
      <c r="CW35" s="37" t="str">
        <f ca="1">IF(scratch!$B$55=TRUE,IF(CX35="","",CX35-CV35),scratch!$B$52)</f>
        <v>Locked</v>
      </c>
      <c r="CX35" s="51" t="str">
        <f ca="1">IF(scratch!$B$55=TRUE,SUMIF(T$7:T$1007,CT35,X$7:X1035)+SUMIF(AR$7:AR$1007,CT35,AV$7:AV$1007)+SUMIF(BP$7:BP$1007,CT35,BT$7:BT$1007)+SUMIF(CN$7:CN$1007,CT35,CR$7:CR$1007),scratch!$B$52)</f>
        <v>Locked</v>
      </c>
    </row>
    <row r="36" spans="4:102" x14ac:dyDescent="0.2">
      <c r="D36" s="10" t="str">
        <f>IF(ISBLANK(B36),"",IF(COUNTIF(Accounts!$B:$D,B36),VLOOKUP(B36,Accounts!$B:$D,2,FALSE),"-"))</f>
        <v/>
      </c>
      <c r="E36" s="37" t="str">
        <f>IF(G36="","",G36/(1+(IF(COUNTIF(Accounts!$B:$D,B36),VLOOKUP(B36,Accounts!$B:$D,3,FALSE),0)/100)))</f>
        <v/>
      </c>
      <c r="F36" s="37" t="str">
        <f t="shared" si="0"/>
        <v/>
      </c>
      <c r="G36" s="7"/>
      <c r="H36" s="48"/>
      <c r="J36" s="10" t="str">
        <f>IF(ISBLANK(H36),"",IF(COUNTIF(Accounts!$B:$D,H36),VLOOKUP(H36,Accounts!$B:$D,2,FALSE),"-"))</f>
        <v/>
      </c>
      <c r="K36" s="37" t="str">
        <f>IF(M36="","",M36/(1+(IF(COUNTIF(Accounts!$B:$D,H36),VLOOKUP(H36,Accounts!$B:$D,3,FALSE),0)/100)))</f>
        <v/>
      </c>
      <c r="L36" s="37" t="str">
        <f t="shared" si="1"/>
        <v/>
      </c>
      <c r="M36" s="7"/>
      <c r="N36" s="48"/>
      <c r="P36" s="10" t="str">
        <f>IF(ISBLANK(N36),"",IF(COUNTIF(Accounts!$B:$D,N36),VLOOKUP(N36,Accounts!$B:$D,2,FALSE),"-"))</f>
        <v/>
      </c>
      <c r="Q36" s="37" t="str">
        <f>IF(S36="","",S36/(1+(IF(COUNTIF(Accounts!$B:$D,N36),VLOOKUP(N36,Accounts!$B:$D,3,FALSE),0)/100)))</f>
        <v/>
      </c>
      <c r="R36" s="37" t="str">
        <f t="shared" si="2"/>
        <v/>
      </c>
      <c r="S36" s="7"/>
      <c r="T36" s="40" t="str">
        <f>IF(Accounts!$B35="","-",Accounts!$B35)</f>
        <v xml:space="preserve"> </v>
      </c>
      <c r="U36" s="10">
        <f>IF(COUNTIF(Accounts!$B:$D,T36),VLOOKUP(T36,Accounts!$B:$D,2,FALSE),"-")</f>
        <v>0</v>
      </c>
      <c r="V36" s="37" t="str">
        <f ca="1">IF(scratch!$B$55=TRUE,IF(X36="","",X36/(1+(IF(COUNTIF(Accounts!$B:$D,T36),VLOOKUP(T36,Accounts!$B:$D,3,FALSE),0)/100))),scratch!$B$52)</f>
        <v>Locked</v>
      </c>
      <c r="W36" s="37" t="str">
        <f ca="1">IF(scratch!$B$55=TRUE,IF(X36="","",X36-V36),scratch!$B$52)</f>
        <v>Locked</v>
      </c>
      <c r="X36" s="51" t="str">
        <f ca="1">IF(scratch!$B$55=TRUE,SUMIF(B$7:B$1007,T36,G$7:G$1007)+SUMIF(H$7:H$1007,T36,M$7:M$1007)+SUMIF(N$7:N$1007,T36,S$7:S$1007),scratch!$B$52)</f>
        <v>Locked</v>
      </c>
      <c r="AB36" s="10" t="str">
        <f>IF(ISBLANK(Z36),"",IF(COUNTIF(Accounts!$B:$D,Z36),VLOOKUP(Z36,Accounts!$B:$D,2,FALSE),"-"))</f>
        <v/>
      </c>
      <c r="AC36" s="37" t="str">
        <f>IF(AE36="","",AE36/(1+(IF(COUNTIF(Accounts!$B:$D,Z36),VLOOKUP(Z36,Accounts!$B:$D,3,FALSE),0)/100)))</f>
        <v/>
      </c>
      <c r="AD36" s="37" t="str">
        <f t="shared" si="3"/>
        <v/>
      </c>
      <c r="AE36" s="7"/>
      <c r="AF36" s="48"/>
      <c r="AH36" s="10" t="str">
        <f>IF(ISBLANK(AF36),"",IF(COUNTIF(Accounts!$B:$D,AF36),VLOOKUP(AF36,Accounts!$B:$D,2,FALSE),"-"))</f>
        <v/>
      </c>
      <c r="AI36" s="37" t="str">
        <f>IF(AK36="","",AK36/(1+(IF(COUNTIF(Accounts!$B:$D,AF36),VLOOKUP(AF36,Accounts!$B:$D,3,FALSE),0)/100)))</f>
        <v/>
      </c>
      <c r="AJ36" s="37" t="str">
        <f t="shared" si="4"/>
        <v/>
      </c>
      <c r="AK36" s="7"/>
      <c r="AL36" s="48"/>
      <c r="AN36" s="10" t="str">
        <f>IF(ISBLANK(AL36),"",IF(COUNTIF(Accounts!$B:$D,AL36),VLOOKUP(AL36,Accounts!$B:$D,2,FALSE),"-"))</f>
        <v/>
      </c>
      <c r="AO36" s="37" t="str">
        <f>IF(AQ36="","",AQ36/(1+(IF(COUNTIF(Accounts!$B:$D,AL36),VLOOKUP(AL36,Accounts!$B:$D,3,FALSE),0)/100)))</f>
        <v/>
      </c>
      <c r="AP36" s="37" t="str">
        <f t="shared" si="5"/>
        <v/>
      </c>
      <c r="AQ36" s="7"/>
      <c r="AR36" s="40" t="str">
        <f>IF(Accounts!$B35="","-",Accounts!$B35)</f>
        <v xml:space="preserve"> </v>
      </c>
      <c r="AS36" s="10">
        <f>IF(COUNTIF(Accounts!$B:$D,AR36),VLOOKUP(AR36,Accounts!$B:$D,2,FALSE),"-")</f>
        <v>0</v>
      </c>
      <c r="AT36" s="37" t="str">
        <f ca="1">IF(scratch!$B$55=TRUE,IF(AV36="","",AV36/(1+(IF(COUNTIF(Accounts!$B:$D,AR36),VLOOKUP(AR36,Accounts!$B:$D,3,FALSE),0)/100))),scratch!$B$52)</f>
        <v>Locked</v>
      </c>
      <c r="AU36" s="37" t="str">
        <f ca="1">IF(scratch!$B$55=TRUE,IF(AV36="","",AV36-AT36),scratch!$B$52)</f>
        <v>Locked</v>
      </c>
      <c r="AV36" s="51" t="str">
        <f ca="1">IF(scratch!$B$55=TRUE,SUMIF(Z$7:Z$1007,AR36,AE$7:AE$1007)+SUMIF(AF$7:AF$1007,AR36,AK$7:AK$1007)+SUMIF(AL$7:AL$1007,AR36,AQ$7:AQ$1007),scratch!$B$52)</f>
        <v>Locked</v>
      </c>
      <c r="AZ36" s="10" t="str">
        <f>IF(ISBLANK(AX36),"",IF(COUNTIF(Accounts!$B:$D,AX36),VLOOKUP(AX36,Accounts!$B:$D,2,FALSE),"-"))</f>
        <v/>
      </c>
      <c r="BA36" s="37" t="str">
        <f>IF(BC36="","",BC36/(1+(IF(COUNTIF(Accounts!$B:$D,AX36),VLOOKUP(AX36,Accounts!$B:$D,3,FALSE),0)/100)))</f>
        <v/>
      </c>
      <c r="BB36" s="37" t="str">
        <f t="shared" si="6"/>
        <v/>
      </c>
      <c r="BC36" s="7"/>
      <c r="BD36" s="48"/>
      <c r="BF36" s="10" t="str">
        <f>IF(ISBLANK(BD36),"",IF(COUNTIF(Accounts!$B:$D,BD36),VLOOKUP(BD36,Accounts!$B:$D,2,FALSE),"-"))</f>
        <v/>
      </c>
      <c r="BG36" s="37" t="str">
        <f>IF(BI36="","",BI36/(1+(IF(COUNTIF(Accounts!$B:$D,BD36),VLOOKUP(BD36,Accounts!$B:$D,3,FALSE),0)/100)))</f>
        <v/>
      </c>
      <c r="BH36" s="37" t="str">
        <f t="shared" si="7"/>
        <v/>
      </c>
      <c r="BI36" s="7"/>
      <c r="BJ36" s="48"/>
      <c r="BL36" s="10" t="str">
        <f>IF(ISBLANK(BJ36),"",IF(COUNTIF(Accounts!$B:$D,BJ36),VLOOKUP(BJ36,Accounts!$B:$D,2,FALSE),"-"))</f>
        <v/>
      </c>
      <c r="BM36" s="37" t="str">
        <f>IF(BO36="","",BO36/(1+(IF(COUNTIF(Accounts!$B:$D,BJ36),VLOOKUP(BJ36,Accounts!$B:$D,3,FALSE),0)/100)))</f>
        <v/>
      </c>
      <c r="BN36" s="37" t="str">
        <f t="shared" si="8"/>
        <v/>
      </c>
      <c r="BO36" s="7"/>
      <c r="BP36" s="40" t="str">
        <f>IF(Accounts!$B35="","-",Accounts!$B35)</f>
        <v xml:space="preserve"> </v>
      </c>
      <c r="BQ36" s="10">
        <f>IF(COUNTIF(Accounts!$B:$D,BP36),VLOOKUP(BP36,Accounts!$B:$D,2,FALSE),"-")</f>
        <v>0</v>
      </c>
      <c r="BR36" s="37" t="str">
        <f ca="1">IF(scratch!$B$55=TRUE,IF(BT36="","",BT36/(1+(IF(COUNTIF(Accounts!$B:$D,BP36),VLOOKUP(BP36,Accounts!$B:$D,3,FALSE),0)/100))),scratch!$B$52)</f>
        <v>Locked</v>
      </c>
      <c r="BS36" s="37" t="str">
        <f ca="1">IF(scratch!$B$55=TRUE,IF(BT36="","",BT36-BR36),scratch!$B$52)</f>
        <v>Locked</v>
      </c>
      <c r="BT36" s="51" t="str">
        <f ca="1">IF(scratch!$B$55=TRUE,SUMIF(AX$7:AX$1007,BP36,BC$7:BC$1007)+SUMIF(BD$7:BD$1007,BP36,BI$7:BI$1007)+SUMIF(BJ$7:BJ$1007,BP36,BO$7:BO$1007),scratch!$B$52)</f>
        <v>Locked</v>
      </c>
      <c r="BX36" s="10" t="str">
        <f>IF(ISBLANK(BV36),"",IF(COUNTIF(Accounts!$B:$D,BV36),VLOOKUP(BV36,Accounts!$B:$D,2,FALSE),"-"))</f>
        <v/>
      </c>
      <c r="BY36" s="37" t="str">
        <f>IF(CA36="","",CA36/(1+(IF(COUNTIF(Accounts!$B:$D,BV36),VLOOKUP(BV36,Accounts!$B:$D,3,FALSE),0)/100)))</f>
        <v/>
      </c>
      <c r="BZ36" s="37" t="str">
        <f t="shared" si="9"/>
        <v/>
      </c>
      <c r="CA36" s="7"/>
      <c r="CB36" s="48"/>
      <c r="CD36" s="10" t="str">
        <f>IF(ISBLANK(CB36),"",IF(COUNTIF(Accounts!$B:$D,CB36),VLOOKUP(CB36,Accounts!$B:$D,2,FALSE),"-"))</f>
        <v/>
      </c>
      <c r="CE36" s="37" t="str">
        <f>IF(CG36="","",CG36/(1+(IF(COUNTIF(Accounts!$B:$D,CB36),VLOOKUP(CB36,Accounts!$B:$D,3,FALSE),0)/100)))</f>
        <v/>
      </c>
      <c r="CF36" s="37" t="str">
        <f t="shared" si="10"/>
        <v/>
      </c>
      <c r="CG36" s="7"/>
      <c r="CH36" s="48"/>
      <c r="CJ36" s="10" t="str">
        <f>IF(ISBLANK(CH36),"",IF(COUNTIF(Accounts!$B:$D,CH36),VLOOKUP(CH36,Accounts!$B:$D,2,FALSE),"-"))</f>
        <v/>
      </c>
      <c r="CK36" s="37" t="str">
        <f>IF(CM36="","",CM36/(1+(IF(COUNTIF(Accounts!$B:$D,CH36),VLOOKUP(CH36,Accounts!$B:$D,3,FALSE),0)/100)))</f>
        <v/>
      </c>
      <c r="CL36" s="37" t="str">
        <f t="shared" si="11"/>
        <v/>
      </c>
      <c r="CM36" s="7"/>
      <c r="CN36" s="40" t="str">
        <f>IF(Accounts!$B35="","-",Accounts!$B35)</f>
        <v xml:space="preserve"> </v>
      </c>
      <c r="CO36" s="10">
        <f>IF(COUNTIF(Accounts!$B:$D,CN36),VLOOKUP(CN36,Accounts!$B:$D,2,FALSE),"-")</f>
        <v>0</v>
      </c>
      <c r="CP36" s="37" t="str">
        <f ca="1">IF(scratch!$B$55=TRUE,IF(CR36="","",CR36/(1+(IF(COUNTIF(Accounts!$B:$D,CN36),VLOOKUP(CN36,Accounts!$B:$D,3,FALSE),0)/100))),scratch!$B$52)</f>
        <v>Locked</v>
      </c>
      <c r="CQ36" s="37" t="str">
        <f ca="1">IF(scratch!$B$55=TRUE,IF(CR36="","",CR36-CP36),scratch!$B$52)</f>
        <v>Locked</v>
      </c>
      <c r="CR36" s="51" t="str">
        <f ca="1">IF(scratch!$B$55=TRUE,SUMIF(BV$7:BV$1007,CN36,CA$7:CA$1007)+SUMIF(CB$7:CB$1007,CN36,CG$7:CG$1007)+SUMIF(CH$7:CH$1007,CN36,CM$7:CM$1007),scratch!$B$52)</f>
        <v>Locked</v>
      </c>
      <c r="CT36" s="40" t="str">
        <f>IF(Accounts!$B35="","-",Accounts!$B35)</f>
        <v xml:space="preserve"> </v>
      </c>
      <c r="CU36" s="10">
        <f>IF(COUNTIF(Accounts!$B:$D,CT36),VLOOKUP(CT36,Accounts!$B:$D,2,FALSE),"-")</f>
        <v>0</v>
      </c>
      <c r="CV36" s="37" t="str">
        <f ca="1">IF(scratch!$B$55=TRUE,IF(CX36="","",CX36/(1+(IF(COUNTIF(Accounts!$B:$D,CT36),VLOOKUP(CT36,Accounts!$B:$D,3,FALSE),0)/100))),scratch!$B$52)</f>
        <v>Locked</v>
      </c>
      <c r="CW36" s="37" t="str">
        <f ca="1">IF(scratch!$B$55=TRUE,IF(CX36="","",CX36-CV36),scratch!$B$52)</f>
        <v>Locked</v>
      </c>
      <c r="CX36" s="51" t="str">
        <f ca="1">IF(scratch!$B$55=TRUE,SUMIF(T$7:T$1007,CT36,X$7:X1036)+SUMIF(AR$7:AR$1007,CT36,AV$7:AV$1007)+SUMIF(BP$7:BP$1007,CT36,BT$7:BT$1007)+SUMIF(CN$7:CN$1007,CT36,CR$7:CR$1007),scratch!$B$52)</f>
        <v>Locked</v>
      </c>
    </row>
    <row r="37" spans="4:102" x14ac:dyDescent="0.2">
      <c r="D37" s="10" t="str">
        <f>IF(ISBLANK(B37),"",IF(COUNTIF(Accounts!$B:$D,B37),VLOOKUP(B37,Accounts!$B:$D,2,FALSE),"-"))</f>
        <v/>
      </c>
      <c r="E37" s="37" t="str">
        <f>IF(G37="","",G37/(1+(IF(COUNTIF(Accounts!$B:$D,B37),VLOOKUP(B37,Accounts!$B:$D,3,FALSE),0)/100)))</f>
        <v/>
      </c>
      <c r="F37" s="37" t="str">
        <f t="shared" si="0"/>
        <v/>
      </c>
      <c r="G37" s="7"/>
      <c r="H37" s="48"/>
      <c r="J37" s="10" t="str">
        <f>IF(ISBLANK(H37),"",IF(COUNTIF(Accounts!$B:$D,H37),VLOOKUP(H37,Accounts!$B:$D,2,FALSE),"-"))</f>
        <v/>
      </c>
      <c r="K37" s="37" t="str">
        <f>IF(M37="","",M37/(1+(IF(COUNTIF(Accounts!$B:$D,H37),VLOOKUP(H37,Accounts!$B:$D,3,FALSE),0)/100)))</f>
        <v/>
      </c>
      <c r="L37" s="37" t="str">
        <f t="shared" si="1"/>
        <v/>
      </c>
      <c r="M37" s="7"/>
      <c r="N37" s="48"/>
      <c r="P37" s="10" t="str">
        <f>IF(ISBLANK(N37),"",IF(COUNTIF(Accounts!$B:$D,N37),VLOOKUP(N37,Accounts!$B:$D,2,FALSE),"-"))</f>
        <v/>
      </c>
      <c r="Q37" s="37" t="str">
        <f>IF(S37="","",S37/(1+(IF(COUNTIF(Accounts!$B:$D,N37),VLOOKUP(N37,Accounts!$B:$D,3,FALSE),0)/100)))</f>
        <v/>
      </c>
      <c r="R37" s="37" t="str">
        <f t="shared" si="2"/>
        <v/>
      </c>
      <c r="S37" s="7"/>
      <c r="T37" s="40" t="str">
        <f>IF(Accounts!$B36="","-",Accounts!$B36)</f>
        <v xml:space="preserve"> </v>
      </c>
      <c r="U37" s="10">
        <f>IF(COUNTIF(Accounts!$B:$D,T37),VLOOKUP(T37,Accounts!$B:$D,2,FALSE),"-")</f>
        <v>0</v>
      </c>
      <c r="V37" s="37" t="str">
        <f ca="1">IF(scratch!$B$55=TRUE,IF(X37="","",X37/(1+(IF(COUNTIF(Accounts!$B:$D,T37),VLOOKUP(T37,Accounts!$B:$D,3,FALSE),0)/100))),scratch!$B$52)</f>
        <v>Locked</v>
      </c>
      <c r="W37" s="37" t="str">
        <f ca="1">IF(scratch!$B$55=TRUE,IF(X37="","",X37-V37),scratch!$B$52)</f>
        <v>Locked</v>
      </c>
      <c r="X37" s="51" t="str">
        <f ca="1">IF(scratch!$B$55=TRUE,SUMIF(B$7:B$1007,T37,G$7:G$1007)+SUMIF(H$7:H$1007,T37,M$7:M$1007)+SUMIF(N$7:N$1007,T37,S$7:S$1007),scratch!$B$52)</f>
        <v>Locked</v>
      </c>
      <c r="AB37" s="10" t="str">
        <f>IF(ISBLANK(Z37),"",IF(COUNTIF(Accounts!$B:$D,Z37),VLOOKUP(Z37,Accounts!$B:$D,2,FALSE),"-"))</f>
        <v/>
      </c>
      <c r="AC37" s="37" t="str">
        <f>IF(AE37="","",AE37/(1+(IF(COUNTIF(Accounts!$B:$D,Z37),VLOOKUP(Z37,Accounts!$B:$D,3,FALSE),0)/100)))</f>
        <v/>
      </c>
      <c r="AD37" s="37" t="str">
        <f t="shared" si="3"/>
        <v/>
      </c>
      <c r="AE37" s="7"/>
      <c r="AF37" s="48"/>
      <c r="AH37" s="10" t="str">
        <f>IF(ISBLANK(AF37),"",IF(COUNTIF(Accounts!$B:$D,AF37),VLOOKUP(AF37,Accounts!$B:$D,2,FALSE),"-"))</f>
        <v/>
      </c>
      <c r="AI37" s="37" t="str">
        <f>IF(AK37="","",AK37/(1+(IF(COUNTIF(Accounts!$B:$D,AF37),VLOOKUP(AF37,Accounts!$B:$D,3,FALSE),0)/100)))</f>
        <v/>
      </c>
      <c r="AJ37" s="37" t="str">
        <f t="shared" si="4"/>
        <v/>
      </c>
      <c r="AK37" s="7"/>
      <c r="AL37" s="48"/>
      <c r="AN37" s="10" t="str">
        <f>IF(ISBLANK(AL37),"",IF(COUNTIF(Accounts!$B:$D,AL37),VLOOKUP(AL37,Accounts!$B:$D,2,FALSE),"-"))</f>
        <v/>
      </c>
      <c r="AO37" s="37" t="str">
        <f>IF(AQ37="","",AQ37/(1+(IF(COUNTIF(Accounts!$B:$D,AL37),VLOOKUP(AL37,Accounts!$B:$D,3,FALSE),0)/100)))</f>
        <v/>
      </c>
      <c r="AP37" s="37" t="str">
        <f t="shared" si="5"/>
        <v/>
      </c>
      <c r="AQ37" s="7"/>
      <c r="AR37" s="40" t="str">
        <f>IF(Accounts!$B36="","-",Accounts!$B36)</f>
        <v xml:space="preserve"> </v>
      </c>
      <c r="AS37" s="10">
        <f>IF(COUNTIF(Accounts!$B:$D,AR37),VLOOKUP(AR37,Accounts!$B:$D,2,FALSE),"-")</f>
        <v>0</v>
      </c>
      <c r="AT37" s="37" t="str">
        <f ca="1">IF(scratch!$B$55=TRUE,IF(AV37="","",AV37/(1+(IF(COUNTIF(Accounts!$B:$D,AR37),VLOOKUP(AR37,Accounts!$B:$D,3,FALSE),0)/100))),scratch!$B$52)</f>
        <v>Locked</v>
      </c>
      <c r="AU37" s="37" t="str">
        <f ca="1">IF(scratch!$B$55=TRUE,IF(AV37="","",AV37-AT37),scratch!$B$52)</f>
        <v>Locked</v>
      </c>
      <c r="AV37" s="51" t="str">
        <f ca="1">IF(scratch!$B$55=TRUE,SUMIF(Z$7:Z$1007,AR37,AE$7:AE$1007)+SUMIF(AF$7:AF$1007,AR37,AK$7:AK$1007)+SUMIF(AL$7:AL$1007,AR37,AQ$7:AQ$1007),scratch!$B$52)</f>
        <v>Locked</v>
      </c>
      <c r="AZ37" s="10" t="str">
        <f>IF(ISBLANK(AX37),"",IF(COUNTIF(Accounts!$B:$D,AX37),VLOOKUP(AX37,Accounts!$B:$D,2,FALSE),"-"))</f>
        <v/>
      </c>
      <c r="BA37" s="37" t="str">
        <f>IF(BC37="","",BC37/(1+(IF(COUNTIF(Accounts!$B:$D,AX37),VLOOKUP(AX37,Accounts!$B:$D,3,FALSE),0)/100)))</f>
        <v/>
      </c>
      <c r="BB37" s="37" t="str">
        <f t="shared" si="6"/>
        <v/>
      </c>
      <c r="BC37" s="7"/>
      <c r="BD37" s="48"/>
      <c r="BF37" s="10" t="str">
        <f>IF(ISBLANK(BD37),"",IF(COUNTIF(Accounts!$B:$D,BD37),VLOOKUP(BD37,Accounts!$B:$D,2,FALSE),"-"))</f>
        <v/>
      </c>
      <c r="BG37" s="37" t="str">
        <f>IF(BI37="","",BI37/(1+(IF(COUNTIF(Accounts!$B:$D,BD37),VLOOKUP(BD37,Accounts!$B:$D,3,FALSE),0)/100)))</f>
        <v/>
      </c>
      <c r="BH37" s="37" t="str">
        <f t="shared" si="7"/>
        <v/>
      </c>
      <c r="BI37" s="7"/>
      <c r="BJ37" s="48"/>
      <c r="BL37" s="10" t="str">
        <f>IF(ISBLANK(BJ37),"",IF(COUNTIF(Accounts!$B:$D,BJ37),VLOOKUP(BJ37,Accounts!$B:$D,2,FALSE),"-"))</f>
        <v/>
      </c>
      <c r="BM37" s="37" t="str">
        <f>IF(BO37="","",BO37/(1+(IF(COUNTIF(Accounts!$B:$D,BJ37),VLOOKUP(BJ37,Accounts!$B:$D,3,FALSE),0)/100)))</f>
        <v/>
      </c>
      <c r="BN37" s="37" t="str">
        <f t="shared" si="8"/>
        <v/>
      </c>
      <c r="BO37" s="7"/>
      <c r="BP37" s="40" t="str">
        <f>IF(Accounts!$B36="","-",Accounts!$B36)</f>
        <v xml:space="preserve"> </v>
      </c>
      <c r="BQ37" s="10">
        <f>IF(COUNTIF(Accounts!$B:$D,BP37),VLOOKUP(BP37,Accounts!$B:$D,2,FALSE),"-")</f>
        <v>0</v>
      </c>
      <c r="BR37" s="37" t="str">
        <f ca="1">IF(scratch!$B$55=TRUE,IF(BT37="","",BT37/(1+(IF(COUNTIF(Accounts!$B:$D,BP37),VLOOKUP(BP37,Accounts!$B:$D,3,FALSE),0)/100))),scratch!$B$52)</f>
        <v>Locked</v>
      </c>
      <c r="BS37" s="37" t="str">
        <f ca="1">IF(scratch!$B$55=TRUE,IF(BT37="","",BT37-BR37),scratch!$B$52)</f>
        <v>Locked</v>
      </c>
      <c r="BT37" s="51" t="str">
        <f ca="1">IF(scratch!$B$55=TRUE,SUMIF(AX$7:AX$1007,BP37,BC$7:BC$1007)+SUMIF(BD$7:BD$1007,BP37,BI$7:BI$1007)+SUMIF(BJ$7:BJ$1007,BP37,BO$7:BO$1007),scratch!$B$52)</f>
        <v>Locked</v>
      </c>
      <c r="BX37" s="10" t="str">
        <f>IF(ISBLANK(BV37),"",IF(COUNTIF(Accounts!$B:$D,BV37),VLOOKUP(BV37,Accounts!$B:$D,2,FALSE),"-"))</f>
        <v/>
      </c>
      <c r="BY37" s="37" t="str">
        <f>IF(CA37="","",CA37/(1+(IF(COUNTIF(Accounts!$B:$D,BV37),VLOOKUP(BV37,Accounts!$B:$D,3,FALSE),0)/100)))</f>
        <v/>
      </c>
      <c r="BZ37" s="37" t="str">
        <f t="shared" si="9"/>
        <v/>
      </c>
      <c r="CA37" s="7"/>
      <c r="CB37" s="48"/>
      <c r="CD37" s="10" t="str">
        <f>IF(ISBLANK(CB37),"",IF(COUNTIF(Accounts!$B:$D,CB37),VLOOKUP(CB37,Accounts!$B:$D,2,FALSE),"-"))</f>
        <v/>
      </c>
      <c r="CE37" s="37" t="str">
        <f>IF(CG37="","",CG37/(1+(IF(COUNTIF(Accounts!$B:$D,CB37),VLOOKUP(CB37,Accounts!$B:$D,3,FALSE),0)/100)))</f>
        <v/>
      </c>
      <c r="CF37" s="37" t="str">
        <f t="shared" si="10"/>
        <v/>
      </c>
      <c r="CG37" s="7"/>
      <c r="CH37" s="48"/>
      <c r="CJ37" s="10" t="str">
        <f>IF(ISBLANK(CH37),"",IF(COUNTIF(Accounts!$B:$D,CH37),VLOOKUP(CH37,Accounts!$B:$D,2,FALSE),"-"))</f>
        <v/>
      </c>
      <c r="CK37" s="37" t="str">
        <f>IF(CM37="","",CM37/(1+(IF(COUNTIF(Accounts!$B:$D,CH37),VLOOKUP(CH37,Accounts!$B:$D,3,FALSE),0)/100)))</f>
        <v/>
      </c>
      <c r="CL37" s="37" t="str">
        <f t="shared" si="11"/>
        <v/>
      </c>
      <c r="CM37" s="7"/>
      <c r="CN37" s="40" t="str">
        <f>IF(Accounts!$B36="","-",Accounts!$B36)</f>
        <v xml:space="preserve"> </v>
      </c>
      <c r="CO37" s="10">
        <f>IF(COUNTIF(Accounts!$B:$D,CN37),VLOOKUP(CN37,Accounts!$B:$D,2,FALSE),"-")</f>
        <v>0</v>
      </c>
      <c r="CP37" s="37" t="str">
        <f ca="1">IF(scratch!$B$55=TRUE,IF(CR37="","",CR37/(1+(IF(COUNTIF(Accounts!$B:$D,CN37),VLOOKUP(CN37,Accounts!$B:$D,3,FALSE),0)/100))),scratch!$B$52)</f>
        <v>Locked</v>
      </c>
      <c r="CQ37" s="37" t="str">
        <f ca="1">IF(scratch!$B$55=TRUE,IF(CR37="","",CR37-CP37),scratch!$B$52)</f>
        <v>Locked</v>
      </c>
      <c r="CR37" s="51" t="str">
        <f ca="1">IF(scratch!$B$55=TRUE,SUMIF(BV$7:BV$1007,CN37,CA$7:CA$1007)+SUMIF(CB$7:CB$1007,CN37,CG$7:CG$1007)+SUMIF(CH$7:CH$1007,CN37,CM$7:CM$1007),scratch!$B$52)</f>
        <v>Locked</v>
      </c>
      <c r="CT37" s="40" t="str">
        <f>IF(Accounts!$B36="","-",Accounts!$B36)</f>
        <v xml:space="preserve"> </v>
      </c>
      <c r="CU37" s="10">
        <f>IF(COUNTIF(Accounts!$B:$D,CT37),VLOOKUP(CT37,Accounts!$B:$D,2,FALSE),"-")</f>
        <v>0</v>
      </c>
      <c r="CV37" s="37" t="str">
        <f ca="1">IF(scratch!$B$55=TRUE,IF(CX37="","",CX37/(1+(IF(COUNTIF(Accounts!$B:$D,CT37),VLOOKUP(CT37,Accounts!$B:$D,3,FALSE),0)/100))),scratch!$B$52)</f>
        <v>Locked</v>
      </c>
      <c r="CW37" s="37" t="str">
        <f ca="1">IF(scratch!$B$55=TRUE,IF(CX37="","",CX37-CV37),scratch!$B$52)</f>
        <v>Locked</v>
      </c>
      <c r="CX37" s="51" t="str">
        <f ca="1">IF(scratch!$B$55=TRUE,SUMIF(T$7:T$1007,CT37,X$7:X1037)+SUMIF(AR$7:AR$1007,CT37,AV$7:AV$1007)+SUMIF(BP$7:BP$1007,CT37,BT$7:BT$1007)+SUMIF(CN$7:CN$1007,CT37,CR$7:CR$1007),scratch!$B$52)</f>
        <v>Locked</v>
      </c>
    </row>
    <row r="38" spans="4:102" x14ac:dyDescent="0.2">
      <c r="D38" s="10" t="str">
        <f>IF(ISBLANK(B38),"",IF(COUNTIF(Accounts!$B:$D,B38),VLOOKUP(B38,Accounts!$B:$D,2,FALSE),"-"))</f>
        <v/>
      </c>
      <c r="E38" s="37" t="str">
        <f>IF(G38="","",G38/(1+(IF(COUNTIF(Accounts!$B:$D,B38),VLOOKUP(B38,Accounts!$B:$D,3,FALSE),0)/100)))</f>
        <v/>
      </c>
      <c r="F38" s="37" t="str">
        <f t="shared" si="0"/>
        <v/>
      </c>
      <c r="G38" s="7"/>
      <c r="H38" s="48"/>
      <c r="J38" s="10" t="str">
        <f>IF(ISBLANK(H38),"",IF(COUNTIF(Accounts!$B:$D,H38),VLOOKUP(H38,Accounts!$B:$D,2,FALSE),"-"))</f>
        <v/>
      </c>
      <c r="K38" s="37" t="str">
        <f>IF(M38="","",M38/(1+(IF(COUNTIF(Accounts!$B:$D,H38),VLOOKUP(H38,Accounts!$B:$D,3,FALSE),0)/100)))</f>
        <v/>
      </c>
      <c r="L38" s="37" t="str">
        <f t="shared" si="1"/>
        <v/>
      </c>
      <c r="M38" s="7"/>
      <c r="N38" s="48"/>
      <c r="P38" s="10" t="str">
        <f>IF(ISBLANK(N38),"",IF(COUNTIF(Accounts!$B:$D,N38),VLOOKUP(N38,Accounts!$B:$D,2,FALSE),"-"))</f>
        <v/>
      </c>
      <c r="Q38" s="37" t="str">
        <f>IF(S38="","",S38/(1+(IF(COUNTIF(Accounts!$B:$D,N38),VLOOKUP(N38,Accounts!$B:$D,3,FALSE),0)/100)))</f>
        <v/>
      </c>
      <c r="R38" s="37" t="str">
        <f t="shared" si="2"/>
        <v/>
      </c>
      <c r="S38" s="7"/>
      <c r="T38" s="40" t="str">
        <f>IF(Accounts!$B37="","-",Accounts!$B37)</f>
        <v xml:space="preserve"> </v>
      </c>
      <c r="U38" s="10">
        <f>IF(COUNTIF(Accounts!$B:$D,T38),VLOOKUP(T38,Accounts!$B:$D,2,FALSE),"-")</f>
        <v>0</v>
      </c>
      <c r="V38" s="37" t="str">
        <f ca="1">IF(scratch!$B$55=TRUE,IF(X38="","",X38/(1+(IF(COUNTIF(Accounts!$B:$D,T38),VLOOKUP(T38,Accounts!$B:$D,3,FALSE),0)/100))),scratch!$B$52)</f>
        <v>Locked</v>
      </c>
      <c r="W38" s="37" t="str">
        <f ca="1">IF(scratch!$B$55=TRUE,IF(X38="","",X38-V38),scratch!$B$52)</f>
        <v>Locked</v>
      </c>
      <c r="X38" s="51" t="str">
        <f ca="1">IF(scratch!$B$55=TRUE,SUMIF(B$7:B$1007,T38,G$7:G$1007)+SUMIF(H$7:H$1007,T38,M$7:M$1007)+SUMIF(N$7:N$1007,T38,S$7:S$1007),scratch!$B$52)</f>
        <v>Locked</v>
      </c>
      <c r="AB38" s="10" t="str">
        <f>IF(ISBLANK(Z38),"",IF(COUNTIF(Accounts!$B:$D,Z38),VLOOKUP(Z38,Accounts!$B:$D,2,FALSE),"-"))</f>
        <v/>
      </c>
      <c r="AC38" s="37" t="str">
        <f>IF(AE38="","",AE38/(1+(IF(COUNTIF(Accounts!$B:$D,Z38),VLOOKUP(Z38,Accounts!$B:$D,3,FALSE),0)/100)))</f>
        <v/>
      </c>
      <c r="AD38" s="37" t="str">
        <f t="shared" si="3"/>
        <v/>
      </c>
      <c r="AE38" s="7"/>
      <c r="AF38" s="48"/>
      <c r="AH38" s="10" t="str">
        <f>IF(ISBLANK(AF38),"",IF(COUNTIF(Accounts!$B:$D,AF38),VLOOKUP(AF38,Accounts!$B:$D,2,FALSE),"-"))</f>
        <v/>
      </c>
      <c r="AI38" s="37" t="str">
        <f>IF(AK38="","",AK38/(1+(IF(COUNTIF(Accounts!$B:$D,AF38),VLOOKUP(AF38,Accounts!$B:$D,3,FALSE),0)/100)))</f>
        <v/>
      </c>
      <c r="AJ38" s="37" t="str">
        <f t="shared" si="4"/>
        <v/>
      </c>
      <c r="AK38" s="7"/>
      <c r="AL38" s="48"/>
      <c r="AN38" s="10" t="str">
        <f>IF(ISBLANK(AL38),"",IF(COUNTIF(Accounts!$B:$D,AL38),VLOOKUP(AL38,Accounts!$B:$D,2,FALSE),"-"))</f>
        <v/>
      </c>
      <c r="AO38" s="37" t="str">
        <f>IF(AQ38="","",AQ38/(1+(IF(COUNTIF(Accounts!$B:$D,AL38),VLOOKUP(AL38,Accounts!$B:$D,3,FALSE),0)/100)))</f>
        <v/>
      </c>
      <c r="AP38" s="37" t="str">
        <f t="shared" si="5"/>
        <v/>
      </c>
      <c r="AQ38" s="7"/>
      <c r="AR38" s="40" t="str">
        <f>IF(Accounts!$B37="","-",Accounts!$B37)</f>
        <v xml:space="preserve"> </v>
      </c>
      <c r="AS38" s="10">
        <f>IF(COUNTIF(Accounts!$B:$D,AR38),VLOOKUP(AR38,Accounts!$B:$D,2,FALSE),"-")</f>
        <v>0</v>
      </c>
      <c r="AT38" s="37" t="str">
        <f ca="1">IF(scratch!$B$55=TRUE,IF(AV38="","",AV38/(1+(IF(COUNTIF(Accounts!$B:$D,AR38),VLOOKUP(AR38,Accounts!$B:$D,3,FALSE),0)/100))),scratch!$B$52)</f>
        <v>Locked</v>
      </c>
      <c r="AU38" s="37" t="str">
        <f ca="1">IF(scratch!$B$55=TRUE,IF(AV38="","",AV38-AT38),scratch!$B$52)</f>
        <v>Locked</v>
      </c>
      <c r="AV38" s="51" t="str">
        <f ca="1">IF(scratch!$B$55=TRUE,SUMIF(Z$7:Z$1007,AR38,AE$7:AE$1007)+SUMIF(AF$7:AF$1007,AR38,AK$7:AK$1007)+SUMIF(AL$7:AL$1007,AR38,AQ$7:AQ$1007),scratch!$B$52)</f>
        <v>Locked</v>
      </c>
      <c r="AZ38" s="10" t="str">
        <f>IF(ISBLANK(AX38),"",IF(COUNTIF(Accounts!$B:$D,AX38),VLOOKUP(AX38,Accounts!$B:$D,2,FALSE),"-"))</f>
        <v/>
      </c>
      <c r="BA38" s="37" t="str">
        <f>IF(BC38="","",BC38/(1+(IF(COUNTIF(Accounts!$B:$D,AX38),VLOOKUP(AX38,Accounts!$B:$D,3,FALSE),0)/100)))</f>
        <v/>
      </c>
      <c r="BB38" s="37" t="str">
        <f t="shared" si="6"/>
        <v/>
      </c>
      <c r="BC38" s="7"/>
      <c r="BD38" s="48"/>
      <c r="BF38" s="10" t="str">
        <f>IF(ISBLANK(BD38),"",IF(COUNTIF(Accounts!$B:$D,BD38),VLOOKUP(BD38,Accounts!$B:$D,2,FALSE),"-"))</f>
        <v/>
      </c>
      <c r="BG38" s="37" t="str">
        <f>IF(BI38="","",BI38/(1+(IF(COUNTIF(Accounts!$B:$D,BD38),VLOOKUP(BD38,Accounts!$B:$D,3,FALSE),0)/100)))</f>
        <v/>
      </c>
      <c r="BH38" s="37" t="str">
        <f t="shared" si="7"/>
        <v/>
      </c>
      <c r="BI38" s="7"/>
      <c r="BJ38" s="48"/>
      <c r="BL38" s="10" t="str">
        <f>IF(ISBLANK(BJ38),"",IF(COUNTIF(Accounts!$B:$D,BJ38),VLOOKUP(BJ38,Accounts!$B:$D,2,FALSE),"-"))</f>
        <v/>
      </c>
      <c r="BM38" s="37" t="str">
        <f>IF(BO38="","",BO38/(1+(IF(COUNTIF(Accounts!$B:$D,BJ38),VLOOKUP(BJ38,Accounts!$B:$D,3,FALSE),0)/100)))</f>
        <v/>
      </c>
      <c r="BN38" s="37" t="str">
        <f t="shared" si="8"/>
        <v/>
      </c>
      <c r="BO38" s="7"/>
      <c r="BP38" s="40" t="str">
        <f>IF(Accounts!$B37="","-",Accounts!$B37)</f>
        <v xml:space="preserve"> </v>
      </c>
      <c r="BQ38" s="10">
        <f>IF(COUNTIF(Accounts!$B:$D,BP38),VLOOKUP(BP38,Accounts!$B:$D,2,FALSE),"-")</f>
        <v>0</v>
      </c>
      <c r="BR38" s="37" t="str">
        <f ca="1">IF(scratch!$B$55=TRUE,IF(BT38="","",BT38/(1+(IF(COUNTIF(Accounts!$B:$D,BP38),VLOOKUP(BP38,Accounts!$B:$D,3,FALSE),0)/100))),scratch!$B$52)</f>
        <v>Locked</v>
      </c>
      <c r="BS38" s="37" t="str">
        <f ca="1">IF(scratch!$B$55=TRUE,IF(BT38="","",BT38-BR38),scratch!$B$52)</f>
        <v>Locked</v>
      </c>
      <c r="BT38" s="51" t="str">
        <f ca="1">IF(scratch!$B$55=TRUE,SUMIF(AX$7:AX$1007,BP38,BC$7:BC$1007)+SUMIF(BD$7:BD$1007,BP38,BI$7:BI$1007)+SUMIF(BJ$7:BJ$1007,BP38,BO$7:BO$1007),scratch!$B$52)</f>
        <v>Locked</v>
      </c>
      <c r="BX38" s="10" t="str">
        <f>IF(ISBLANK(BV38),"",IF(COUNTIF(Accounts!$B:$D,BV38),VLOOKUP(BV38,Accounts!$B:$D,2,FALSE),"-"))</f>
        <v/>
      </c>
      <c r="BY38" s="37" t="str">
        <f>IF(CA38="","",CA38/(1+(IF(COUNTIF(Accounts!$B:$D,BV38),VLOOKUP(BV38,Accounts!$B:$D,3,FALSE),0)/100)))</f>
        <v/>
      </c>
      <c r="BZ38" s="37" t="str">
        <f t="shared" si="9"/>
        <v/>
      </c>
      <c r="CA38" s="7"/>
      <c r="CB38" s="48"/>
      <c r="CD38" s="10" t="str">
        <f>IF(ISBLANK(CB38),"",IF(COUNTIF(Accounts!$B:$D,CB38),VLOOKUP(CB38,Accounts!$B:$D,2,FALSE),"-"))</f>
        <v/>
      </c>
      <c r="CE38" s="37" t="str">
        <f>IF(CG38="","",CG38/(1+(IF(COUNTIF(Accounts!$B:$D,CB38),VLOOKUP(CB38,Accounts!$B:$D,3,FALSE),0)/100)))</f>
        <v/>
      </c>
      <c r="CF38" s="37" t="str">
        <f t="shared" si="10"/>
        <v/>
      </c>
      <c r="CG38" s="7"/>
      <c r="CH38" s="48"/>
      <c r="CJ38" s="10" t="str">
        <f>IF(ISBLANK(CH38),"",IF(COUNTIF(Accounts!$B:$D,CH38),VLOOKUP(CH38,Accounts!$B:$D,2,FALSE),"-"))</f>
        <v/>
      </c>
      <c r="CK38" s="37" t="str">
        <f>IF(CM38="","",CM38/(1+(IF(COUNTIF(Accounts!$B:$D,CH38),VLOOKUP(CH38,Accounts!$B:$D,3,FALSE),0)/100)))</f>
        <v/>
      </c>
      <c r="CL38" s="37" t="str">
        <f t="shared" si="11"/>
        <v/>
      </c>
      <c r="CM38" s="7"/>
      <c r="CN38" s="40" t="str">
        <f>IF(Accounts!$B37="","-",Accounts!$B37)</f>
        <v xml:space="preserve"> </v>
      </c>
      <c r="CO38" s="10">
        <f>IF(COUNTIF(Accounts!$B:$D,CN38),VLOOKUP(CN38,Accounts!$B:$D,2,FALSE),"-")</f>
        <v>0</v>
      </c>
      <c r="CP38" s="37" t="str">
        <f ca="1">IF(scratch!$B$55=TRUE,IF(CR38="","",CR38/(1+(IF(COUNTIF(Accounts!$B:$D,CN38),VLOOKUP(CN38,Accounts!$B:$D,3,FALSE),0)/100))),scratch!$B$52)</f>
        <v>Locked</v>
      </c>
      <c r="CQ38" s="37" t="str">
        <f ca="1">IF(scratch!$B$55=TRUE,IF(CR38="","",CR38-CP38),scratch!$B$52)</f>
        <v>Locked</v>
      </c>
      <c r="CR38" s="51" t="str">
        <f ca="1">IF(scratch!$B$55=TRUE,SUMIF(BV$7:BV$1007,CN38,CA$7:CA$1007)+SUMIF(CB$7:CB$1007,CN38,CG$7:CG$1007)+SUMIF(CH$7:CH$1007,CN38,CM$7:CM$1007),scratch!$B$52)</f>
        <v>Locked</v>
      </c>
      <c r="CT38" s="40" t="str">
        <f>IF(Accounts!$B37="","-",Accounts!$B37)</f>
        <v xml:space="preserve"> </v>
      </c>
      <c r="CU38" s="10">
        <f>IF(COUNTIF(Accounts!$B:$D,CT38),VLOOKUP(CT38,Accounts!$B:$D,2,FALSE),"-")</f>
        <v>0</v>
      </c>
      <c r="CV38" s="37" t="str">
        <f ca="1">IF(scratch!$B$55=TRUE,IF(CX38="","",CX38/(1+(IF(COUNTIF(Accounts!$B:$D,CT38),VLOOKUP(CT38,Accounts!$B:$D,3,FALSE),0)/100))),scratch!$B$52)</f>
        <v>Locked</v>
      </c>
      <c r="CW38" s="37" t="str">
        <f ca="1">IF(scratch!$B$55=TRUE,IF(CX38="","",CX38-CV38),scratch!$B$52)</f>
        <v>Locked</v>
      </c>
      <c r="CX38" s="51" t="str">
        <f ca="1">IF(scratch!$B$55=TRUE,SUMIF(T$7:T$1007,CT38,X$7:X1038)+SUMIF(AR$7:AR$1007,CT38,AV$7:AV$1007)+SUMIF(BP$7:BP$1007,CT38,BT$7:BT$1007)+SUMIF(CN$7:CN$1007,CT38,CR$7:CR$1007),scratch!$B$52)</f>
        <v>Locked</v>
      </c>
    </row>
    <row r="39" spans="4:102" x14ac:dyDescent="0.2">
      <c r="D39" s="10" t="str">
        <f>IF(ISBLANK(B39),"",IF(COUNTIF(Accounts!$B:$D,B39),VLOOKUP(B39,Accounts!$B:$D,2,FALSE),"-"))</f>
        <v/>
      </c>
      <c r="E39" s="37" t="str">
        <f>IF(G39="","",G39/(1+(IF(COUNTIF(Accounts!$B:$D,B39),VLOOKUP(B39,Accounts!$B:$D,3,FALSE),0)/100)))</f>
        <v/>
      </c>
      <c r="F39" s="37" t="str">
        <f t="shared" si="0"/>
        <v/>
      </c>
      <c r="G39" s="7"/>
      <c r="H39" s="48"/>
      <c r="J39" s="10" t="str">
        <f>IF(ISBLANK(H39),"",IF(COUNTIF(Accounts!$B:$D,H39),VLOOKUP(H39,Accounts!$B:$D,2,FALSE),"-"))</f>
        <v/>
      </c>
      <c r="K39" s="37" t="str">
        <f>IF(M39="","",M39/(1+(IF(COUNTIF(Accounts!$B:$D,H39),VLOOKUP(H39,Accounts!$B:$D,3,FALSE),0)/100)))</f>
        <v/>
      </c>
      <c r="L39" s="37" t="str">
        <f t="shared" si="1"/>
        <v/>
      </c>
      <c r="M39" s="7"/>
      <c r="N39" s="48"/>
      <c r="P39" s="10" t="str">
        <f>IF(ISBLANK(N39),"",IF(COUNTIF(Accounts!$B:$D,N39),VLOOKUP(N39,Accounts!$B:$D,2,FALSE),"-"))</f>
        <v/>
      </c>
      <c r="Q39" s="37" t="str">
        <f>IF(S39="","",S39/(1+(IF(COUNTIF(Accounts!$B:$D,N39),VLOOKUP(N39,Accounts!$B:$D,3,FALSE),0)/100)))</f>
        <v/>
      </c>
      <c r="R39" s="37" t="str">
        <f t="shared" si="2"/>
        <v/>
      </c>
      <c r="S39" s="7"/>
      <c r="T39" s="40" t="str">
        <f>IF(Accounts!$B38="","-",Accounts!$B38)</f>
        <v xml:space="preserve"> </v>
      </c>
      <c r="U39" s="10">
        <f>IF(COUNTIF(Accounts!$B:$D,T39),VLOOKUP(T39,Accounts!$B:$D,2,FALSE),"-")</f>
        <v>0</v>
      </c>
      <c r="V39" s="37" t="str">
        <f ca="1">IF(scratch!$B$55=TRUE,IF(X39="","",X39/(1+(IF(COUNTIF(Accounts!$B:$D,T39),VLOOKUP(T39,Accounts!$B:$D,3,FALSE),0)/100))),scratch!$B$52)</f>
        <v>Locked</v>
      </c>
      <c r="W39" s="37" t="str">
        <f ca="1">IF(scratch!$B$55=TRUE,IF(X39="","",X39-V39),scratch!$B$52)</f>
        <v>Locked</v>
      </c>
      <c r="X39" s="51" t="str">
        <f ca="1">IF(scratch!$B$55=TRUE,SUMIF(B$7:B$1007,T39,G$7:G$1007)+SUMIF(H$7:H$1007,T39,M$7:M$1007)+SUMIF(N$7:N$1007,T39,S$7:S$1007),scratch!$B$52)</f>
        <v>Locked</v>
      </c>
      <c r="AB39" s="10" t="str">
        <f>IF(ISBLANK(Z39),"",IF(COUNTIF(Accounts!$B:$D,Z39),VLOOKUP(Z39,Accounts!$B:$D,2,FALSE),"-"))</f>
        <v/>
      </c>
      <c r="AC39" s="37" t="str">
        <f>IF(AE39="","",AE39/(1+(IF(COUNTIF(Accounts!$B:$D,Z39),VLOOKUP(Z39,Accounts!$B:$D,3,FALSE),0)/100)))</f>
        <v/>
      </c>
      <c r="AD39" s="37" t="str">
        <f t="shared" si="3"/>
        <v/>
      </c>
      <c r="AE39" s="7"/>
      <c r="AF39" s="48"/>
      <c r="AH39" s="10" t="str">
        <f>IF(ISBLANK(AF39),"",IF(COUNTIF(Accounts!$B:$D,AF39),VLOOKUP(AF39,Accounts!$B:$D,2,FALSE),"-"))</f>
        <v/>
      </c>
      <c r="AI39" s="37" t="str">
        <f>IF(AK39="","",AK39/(1+(IF(COUNTIF(Accounts!$B:$D,AF39),VLOOKUP(AF39,Accounts!$B:$D,3,FALSE),0)/100)))</f>
        <v/>
      </c>
      <c r="AJ39" s="37" t="str">
        <f t="shared" si="4"/>
        <v/>
      </c>
      <c r="AK39" s="7"/>
      <c r="AL39" s="48"/>
      <c r="AN39" s="10" t="str">
        <f>IF(ISBLANK(AL39),"",IF(COUNTIF(Accounts!$B:$D,AL39),VLOOKUP(AL39,Accounts!$B:$D,2,FALSE),"-"))</f>
        <v/>
      </c>
      <c r="AO39" s="37" t="str">
        <f>IF(AQ39="","",AQ39/(1+(IF(COUNTIF(Accounts!$B:$D,AL39),VLOOKUP(AL39,Accounts!$B:$D,3,FALSE),0)/100)))</f>
        <v/>
      </c>
      <c r="AP39" s="37" t="str">
        <f t="shared" si="5"/>
        <v/>
      </c>
      <c r="AQ39" s="7"/>
      <c r="AR39" s="40" t="str">
        <f>IF(Accounts!$B38="","-",Accounts!$B38)</f>
        <v xml:space="preserve"> </v>
      </c>
      <c r="AS39" s="10">
        <f>IF(COUNTIF(Accounts!$B:$D,AR39),VLOOKUP(AR39,Accounts!$B:$D,2,FALSE),"-")</f>
        <v>0</v>
      </c>
      <c r="AT39" s="37" t="str">
        <f ca="1">IF(scratch!$B$55=TRUE,IF(AV39="","",AV39/(1+(IF(COUNTIF(Accounts!$B:$D,AR39),VLOOKUP(AR39,Accounts!$B:$D,3,FALSE),0)/100))),scratch!$B$52)</f>
        <v>Locked</v>
      </c>
      <c r="AU39" s="37" t="str">
        <f ca="1">IF(scratch!$B$55=TRUE,IF(AV39="","",AV39-AT39),scratch!$B$52)</f>
        <v>Locked</v>
      </c>
      <c r="AV39" s="51" t="str">
        <f ca="1">IF(scratch!$B$55=TRUE,SUMIF(Z$7:Z$1007,AR39,AE$7:AE$1007)+SUMIF(AF$7:AF$1007,AR39,AK$7:AK$1007)+SUMIF(AL$7:AL$1007,AR39,AQ$7:AQ$1007),scratch!$B$52)</f>
        <v>Locked</v>
      </c>
      <c r="AZ39" s="10" t="str">
        <f>IF(ISBLANK(AX39),"",IF(COUNTIF(Accounts!$B:$D,AX39),VLOOKUP(AX39,Accounts!$B:$D,2,FALSE),"-"))</f>
        <v/>
      </c>
      <c r="BA39" s="37" t="str">
        <f>IF(BC39="","",BC39/(1+(IF(COUNTIF(Accounts!$B:$D,AX39),VLOOKUP(AX39,Accounts!$B:$D,3,FALSE),0)/100)))</f>
        <v/>
      </c>
      <c r="BB39" s="37" t="str">
        <f t="shared" si="6"/>
        <v/>
      </c>
      <c r="BC39" s="7"/>
      <c r="BD39" s="48"/>
      <c r="BF39" s="10" t="str">
        <f>IF(ISBLANK(BD39),"",IF(COUNTIF(Accounts!$B:$D,BD39),VLOOKUP(BD39,Accounts!$B:$D,2,FALSE),"-"))</f>
        <v/>
      </c>
      <c r="BG39" s="37" t="str">
        <f>IF(BI39="","",BI39/(1+(IF(COUNTIF(Accounts!$B:$D,BD39),VLOOKUP(BD39,Accounts!$B:$D,3,FALSE),0)/100)))</f>
        <v/>
      </c>
      <c r="BH39" s="37" t="str">
        <f t="shared" si="7"/>
        <v/>
      </c>
      <c r="BI39" s="7"/>
      <c r="BJ39" s="48"/>
      <c r="BL39" s="10" t="str">
        <f>IF(ISBLANK(BJ39),"",IF(COUNTIF(Accounts!$B:$D,BJ39),VLOOKUP(BJ39,Accounts!$B:$D,2,FALSE),"-"))</f>
        <v/>
      </c>
      <c r="BM39" s="37" t="str">
        <f>IF(BO39="","",BO39/(1+(IF(COUNTIF(Accounts!$B:$D,BJ39),VLOOKUP(BJ39,Accounts!$B:$D,3,FALSE),0)/100)))</f>
        <v/>
      </c>
      <c r="BN39" s="37" t="str">
        <f t="shared" si="8"/>
        <v/>
      </c>
      <c r="BO39" s="7"/>
      <c r="BP39" s="40" t="str">
        <f>IF(Accounts!$B38="","-",Accounts!$B38)</f>
        <v xml:space="preserve"> </v>
      </c>
      <c r="BQ39" s="10">
        <f>IF(COUNTIF(Accounts!$B:$D,BP39),VLOOKUP(BP39,Accounts!$B:$D,2,FALSE),"-")</f>
        <v>0</v>
      </c>
      <c r="BR39" s="37" t="str">
        <f ca="1">IF(scratch!$B$55=TRUE,IF(BT39="","",BT39/(1+(IF(COUNTIF(Accounts!$B:$D,BP39),VLOOKUP(BP39,Accounts!$B:$D,3,FALSE),0)/100))),scratch!$B$52)</f>
        <v>Locked</v>
      </c>
      <c r="BS39" s="37" t="str">
        <f ca="1">IF(scratch!$B$55=TRUE,IF(BT39="","",BT39-BR39),scratch!$B$52)</f>
        <v>Locked</v>
      </c>
      <c r="BT39" s="51" t="str">
        <f ca="1">IF(scratch!$B$55=TRUE,SUMIF(AX$7:AX$1007,BP39,BC$7:BC$1007)+SUMIF(BD$7:BD$1007,BP39,BI$7:BI$1007)+SUMIF(BJ$7:BJ$1007,BP39,BO$7:BO$1007),scratch!$B$52)</f>
        <v>Locked</v>
      </c>
      <c r="BX39" s="10" t="str">
        <f>IF(ISBLANK(BV39),"",IF(COUNTIF(Accounts!$B:$D,BV39),VLOOKUP(BV39,Accounts!$B:$D,2,FALSE),"-"))</f>
        <v/>
      </c>
      <c r="BY39" s="37" t="str">
        <f>IF(CA39="","",CA39/(1+(IF(COUNTIF(Accounts!$B:$D,BV39),VLOOKUP(BV39,Accounts!$B:$D,3,FALSE),0)/100)))</f>
        <v/>
      </c>
      <c r="BZ39" s="37" t="str">
        <f t="shared" si="9"/>
        <v/>
      </c>
      <c r="CA39" s="7"/>
      <c r="CB39" s="48"/>
      <c r="CD39" s="10" t="str">
        <f>IF(ISBLANK(CB39),"",IF(COUNTIF(Accounts!$B:$D,CB39),VLOOKUP(CB39,Accounts!$B:$D,2,FALSE),"-"))</f>
        <v/>
      </c>
      <c r="CE39" s="37" t="str">
        <f>IF(CG39="","",CG39/(1+(IF(COUNTIF(Accounts!$B:$D,CB39),VLOOKUP(CB39,Accounts!$B:$D,3,FALSE),0)/100)))</f>
        <v/>
      </c>
      <c r="CF39" s="37" t="str">
        <f t="shared" si="10"/>
        <v/>
      </c>
      <c r="CG39" s="7"/>
      <c r="CH39" s="48"/>
      <c r="CJ39" s="10" t="str">
        <f>IF(ISBLANK(CH39),"",IF(COUNTIF(Accounts!$B:$D,CH39),VLOOKUP(CH39,Accounts!$B:$D,2,FALSE),"-"))</f>
        <v/>
      </c>
      <c r="CK39" s="37" t="str">
        <f>IF(CM39="","",CM39/(1+(IF(COUNTIF(Accounts!$B:$D,CH39),VLOOKUP(CH39,Accounts!$B:$D,3,FALSE),0)/100)))</f>
        <v/>
      </c>
      <c r="CL39" s="37" t="str">
        <f t="shared" si="11"/>
        <v/>
      </c>
      <c r="CM39" s="7"/>
      <c r="CN39" s="40" t="str">
        <f>IF(Accounts!$B38="","-",Accounts!$B38)</f>
        <v xml:space="preserve"> </v>
      </c>
      <c r="CO39" s="10">
        <f>IF(COUNTIF(Accounts!$B:$D,CN39),VLOOKUP(CN39,Accounts!$B:$D,2,FALSE),"-")</f>
        <v>0</v>
      </c>
      <c r="CP39" s="37" t="str">
        <f ca="1">IF(scratch!$B$55=TRUE,IF(CR39="","",CR39/(1+(IF(COUNTIF(Accounts!$B:$D,CN39),VLOOKUP(CN39,Accounts!$B:$D,3,FALSE),0)/100))),scratch!$B$52)</f>
        <v>Locked</v>
      </c>
      <c r="CQ39" s="37" t="str">
        <f ca="1">IF(scratch!$B$55=TRUE,IF(CR39="","",CR39-CP39),scratch!$B$52)</f>
        <v>Locked</v>
      </c>
      <c r="CR39" s="51" t="str">
        <f ca="1">IF(scratch!$B$55=TRUE,SUMIF(BV$7:BV$1007,CN39,CA$7:CA$1007)+SUMIF(CB$7:CB$1007,CN39,CG$7:CG$1007)+SUMIF(CH$7:CH$1007,CN39,CM$7:CM$1007),scratch!$B$52)</f>
        <v>Locked</v>
      </c>
      <c r="CT39" s="40" t="str">
        <f>IF(Accounts!$B38="","-",Accounts!$B38)</f>
        <v xml:space="preserve"> </v>
      </c>
      <c r="CU39" s="10">
        <f>IF(COUNTIF(Accounts!$B:$D,CT39),VLOOKUP(CT39,Accounts!$B:$D,2,FALSE),"-")</f>
        <v>0</v>
      </c>
      <c r="CV39" s="37" t="str">
        <f ca="1">IF(scratch!$B$55=TRUE,IF(CX39="","",CX39/(1+(IF(COUNTIF(Accounts!$B:$D,CT39),VLOOKUP(CT39,Accounts!$B:$D,3,FALSE),0)/100))),scratch!$B$52)</f>
        <v>Locked</v>
      </c>
      <c r="CW39" s="37" t="str">
        <f ca="1">IF(scratch!$B$55=TRUE,IF(CX39="","",CX39-CV39),scratch!$B$52)</f>
        <v>Locked</v>
      </c>
      <c r="CX39" s="51" t="str">
        <f ca="1">IF(scratch!$B$55=TRUE,SUMIF(T$7:T$1007,CT39,X$7:X1039)+SUMIF(AR$7:AR$1007,CT39,AV$7:AV$1007)+SUMIF(BP$7:BP$1007,CT39,BT$7:BT$1007)+SUMIF(CN$7:CN$1007,CT39,CR$7:CR$1007),scratch!$B$52)</f>
        <v>Locked</v>
      </c>
    </row>
    <row r="40" spans="4:102" x14ac:dyDescent="0.2">
      <c r="D40" s="10" t="str">
        <f>IF(ISBLANK(B40),"",IF(COUNTIF(Accounts!$B:$D,B40),VLOOKUP(B40,Accounts!$B:$D,2,FALSE),"-"))</f>
        <v/>
      </c>
      <c r="E40" s="37" t="str">
        <f>IF(G40="","",G40/(1+(IF(COUNTIF(Accounts!$B:$D,B40),VLOOKUP(B40,Accounts!$B:$D,3,FALSE),0)/100)))</f>
        <v/>
      </c>
      <c r="F40" s="37" t="str">
        <f t="shared" si="0"/>
        <v/>
      </c>
      <c r="G40" s="7"/>
      <c r="H40" s="48"/>
      <c r="J40" s="10" t="str">
        <f>IF(ISBLANK(H40),"",IF(COUNTIF(Accounts!$B:$D,H40),VLOOKUP(H40,Accounts!$B:$D,2,FALSE),"-"))</f>
        <v/>
      </c>
      <c r="K40" s="37" t="str">
        <f>IF(M40="","",M40/(1+(IF(COUNTIF(Accounts!$B:$D,H40),VLOOKUP(H40,Accounts!$B:$D,3,FALSE),0)/100)))</f>
        <v/>
      </c>
      <c r="L40" s="37" t="str">
        <f t="shared" si="1"/>
        <v/>
      </c>
      <c r="M40" s="7"/>
      <c r="N40" s="48"/>
      <c r="P40" s="10" t="str">
        <f>IF(ISBLANK(N40),"",IF(COUNTIF(Accounts!$B:$D,N40),VLOOKUP(N40,Accounts!$B:$D,2,FALSE),"-"))</f>
        <v/>
      </c>
      <c r="Q40" s="37" t="str">
        <f>IF(S40="","",S40/(1+(IF(COUNTIF(Accounts!$B:$D,N40),VLOOKUP(N40,Accounts!$B:$D,3,FALSE),0)/100)))</f>
        <v/>
      </c>
      <c r="R40" s="37" t="str">
        <f t="shared" si="2"/>
        <v/>
      </c>
      <c r="S40" s="7"/>
      <c r="T40" s="40" t="str">
        <f>IF(Accounts!$B39="","-",Accounts!$B39)</f>
        <v xml:space="preserve"> </v>
      </c>
      <c r="U40" s="10">
        <f>IF(COUNTIF(Accounts!$B:$D,T40),VLOOKUP(T40,Accounts!$B:$D,2,FALSE),"-")</f>
        <v>0</v>
      </c>
      <c r="V40" s="37" t="str">
        <f ca="1">IF(scratch!$B$55=TRUE,IF(X40="","",X40/(1+(IF(COUNTIF(Accounts!$B:$D,T40),VLOOKUP(T40,Accounts!$B:$D,3,FALSE),0)/100))),scratch!$B$52)</f>
        <v>Locked</v>
      </c>
      <c r="W40" s="37" t="str">
        <f ca="1">IF(scratch!$B$55=TRUE,IF(X40="","",X40-V40),scratch!$B$52)</f>
        <v>Locked</v>
      </c>
      <c r="X40" s="51" t="str">
        <f ca="1">IF(scratch!$B$55=TRUE,SUMIF(B$7:B$1007,T40,G$7:G$1007)+SUMIF(H$7:H$1007,T40,M$7:M$1007)+SUMIF(N$7:N$1007,T40,S$7:S$1007),scratch!$B$52)</f>
        <v>Locked</v>
      </c>
      <c r="AB40" s="10" t="str">
        <f>IF(ISBLANK(Z40),"",IF(COUNTIF(Accounts!$B:$D,Z40),VLOOKUP(Z40,Accounts!$B:$D,2,FALSE),"-"))</f>
        <v/>
      </c>
      <c r="AC40" s="37" t="str">
        <f>IF(AE40="","",AE40/(1+(IF(COUNTIF(Accounts!$B:$D,Z40),VLOOKUP(Z40,Accounts!$B:$D,3,FALSE),0)/100)))</f>
        <v/>
      </c>
      <c r="AD40" s="37" t="str">
        <f t="shared" si="3"/>
        <v/>
      </c>
      <c r="AE40" s="7"/>
      <c r="AF40" s="48"/>
      <c r="AH40" s="10" t="str">
        <f>IF(ISBLANK(AF40),"",IF(COUNTIF(Accounts!$B:$D,AF40),VLOOKUP(AF40,Accounts!$B:$D,2,FALSE),"-"))</f>
        <v/>
      </c>
      <c r="AI40" s="37" t="str">
        <f>IF(AK40="","",AK40/(1+(IF(COUNTIF(Accounts!$B:$D,AF40),VLOOKUP(AF40,Accounts!$B:$D,3,FALSE),0)/100)))</f>
        <v/>
      </c>
      <c r="AJ40" s="37" t="str">
        <f t="shared" si="4"/>
        <v/>
      </c>
      <c r="AK40" s="7"/>
      <c r="AL40" s="48"/>
      <c r="AN40" s="10" t="str">
        <f>IF(ISBLANK(AL40),"",IF(COUNTIF(Accounts!$B:$D,AL40),VLOOKUP(AL40,Accounts!$B:$D,2,FALSE),"-"))</f>
        <v/>
      </c>
      <c r="AO40" s="37" t="str">
        <f>IF(AQ40="","",AQ40/(1+(IF(COUNTIF(Accounts!$B:$D,AL40),VLOOKUP(AL40,Accounts!$B:$D,3,FALSE),0)/100)))</f>
        <v/>
      </c>
      <c r="AP40" s="37" t="str">
        <f t="shared" si="5"/>
        <v/>
      </c>
      <c r="AQ40" s="7"/>
      <c r="AR40" s="40" t="str">
        <f>IF(Accounts!$B39="","-",Accounts!$B39)</f>
        <v xml:space="preserve"> </v>
      </c>
      <c r="AS40" s="10">
        <f>IF(COUNTIF(Accounts!$B:$D,AR40),VLOOKUP(AR40,Accounts!$B:$D,2,FALSE),"-")</f>
        <v>0</v>
      </c>
      <c r="AT40" s="37" t="str">
        <f ca="1">IF(scratch!$B$55=TRUE,IF(AV40="","",AV40/(1+(IF(COUNTIF(Accounts!$B:$D,AR40),VLOOKUP(AR40,Accounts!$B:$D,3,FALSE),0)/100))),scratch!$B$52)</f>
        <v>Locked</v>
      </c>
      <c r="AU40" s="37" t="str">
        <f ca="1">IF(scratch!$B$55=TRUE,IF(AV40="","",AV40-AT40),scratch!$B$52)</f>
        <v>Locked</v>
      </c>
      <c r="AV40" s="51" t="str">
        <f ca="1">IF(scratch!$B$55=TRUE,SUMIF(Z$7:Z$1007,AR40,AE$7:AE$1007)+SUMIF(AF$7:AF$1007,AR40,AK$7:AK$1007)+SUMIF(AL$7:AL$1007,AR40,AQ$7:AQ$1007),scratch!$B$52)</f>
        <v>Locked</v>
      </c>
      <c r="AZ40" s="10" t="str">
        <f>IF(ISBLANK(AX40),"",IF(COUNTIF(Accounts!$B:$D,AX40),VLOOKUP(AX40,Accounts!$B:$D,2,FALSE),"-"))</f>
        <v/>
      </c>
      <c r="BA40" s="37" t="str">
        <f>IF(BC40="","",BC40/(1+(IF(COUNTIF(Accounts!$B:$D,AX40),VLOOKUP(AX40,Accounts!$B:$D,3,FALSE),0)/100)))</f>
        <v/>
      </c>
      <c r="BB40" s="37" t="str">
        <f t="shared" si="6"/>
        <v/>
      </c>
      <c r="BC40" s="7"/>
      <c r="BD40" s="48"/>
      <c r="BF40" s="10" t="str">
        <f>IF(ISBLANK(BD40),"",IF(COUNTIF(Accounts!$B:$D,BD40),VLOOKUP(BD40,Accounts!$B:$D,2,FALSE),"-"))</f>
        <v/>
      </c>
      <c r="BG40" s="37" t="str">
        <f>IF(BI40="","",BI40/(1+(IF(COUNTIF(Accounts!$B:$D,BD40),VLOOKUP(BD40,Accounts!$B:$D,3,FALSE),0)/100)))</f>
        <v/>
      </c>
      <c r="BH40" s="37" t="str">
        <f t="shared" si="7"/>
        <v/>
      </c>
      <c r="BI40" s="7"/>
      <c r="BJ40" s="48"/>
      <c r="BL40" s="10" t="str">
        <f>IF(ISBLANK(BJ40),"",IF(COUNTIF(Accounts!$B:$D,BJ40),VLOOKUP(BJ40,Accounts!$B:$D,2,FALSE),"-"))</f>
        <v/>
      </c>
      <c r="BM40" s="37" t="str">
        <f>IF(BO40="","",BO40/(1+(IF(COUNTIF(Accounts!$B:$D,BJ40),VLOOKUP(BJ40,Accounts!$B:$D,3,FALSE),0)/100)))</f>
        <v/>
      </c>
      <c r="BN40" s="37" t="str">
        <f t="shared" si="8"/>
        <v/>
      </c>
      <c r="BO40" s="7"/>
      <c r="BP40" s="40" t="str">
        <f>IF(Accounts!$B39="","-",Accounts!$B39)</f>
        <v xml:space="preserve"> </v>
      </c>
      <c r="BQ40" s="10">
        <f>IF(COUNTIF(Accounts!$B:$D,BP40),VLOOKUP(BP40,Accounts!$B:$D,2,FALSE),"-")</f>
        <v>0</v>
      </c>
      <c r="BR40" s="37" t="str">
        <f ca="1">IF(scratch!$B$55=TRUE,IF(BT40="","",BT40/(1+(IF(COUNTIF(Accounts!$B:$D,BP40),VLOOKUP(BP40,Accounts!$B:$D,3,FALSE),0)/100))),scratch!$B$52)</f>
        <v>Locked</v>
      </c>
      <c r="BS40" s="37" t="str">
        <f ca="1">IF(scratch!$B$55=TRUE,IF(BT40="","",BT40-BR40),scratch!$B$52)</f>
        <v>Locked</v>
      </c>
      <c r="BT40" s="51" t="str">
        <f ca="1">IF(scratch!$B$55=TRUE,SUMIF(AX$7:AX$1007,BP40,BC$7:BC$1007)+SUMIF(BD$7:BD$1007,BP40,BI$7:BI$1007)+SUMIF(BJ$7:BJ$1007,BP40,BO$7:BO$1007),scratch!$B$52)</f>
        <v>Locked</v>
      </c>
      <c r="BX40" s="10" t="str">
        <f>IF(ISBLANK(BV40),"",IF(COUNTIF(Accounts!$B:$D,BV40),VLOOKUP(BV40,Accounts!$B:$D,2,FALSE),"-"))</f>
        <v/>
      </c>
      <c r="BY40" s="37" t="str">
        <f>IF(CA40="","",CA40/(1+(IF(COUNTIF(Accounts!$B:$D,BV40),VLOOKUP(BV40,Accounts!$B:$D,3,FALSE),0)/100)))</f>
        <v/>
      </c>
      <c r="BZ40" s="37" t="str">
        <f t="shared" si="9"/>
        <v/>
      </c>
      <c r="CA40" s="7"/>
      <c r="CB40" s="48"/>
      <c r="CD40" s="10" t="str">
        <f>IF(ISBLANK(CB40),"",IF(COUNTIF(Accounts!$B:$D,CB40),VLOOKUP(CB40,Accounts!$B:$D,2,FALSE),"-"))</f>
        <v/>
      </c>
      <c r="CE40" s="37" t="str">
        <f>IF(CG40="","",CG40/(1+(IF(COUNTIF(Accounts!$B:$D,CB40),VLOOKUP(CB40,Accounts!$B:$D,3,FALSE),0)/100)))</f>
        <v/>
      </c>
      <c r="CF40" s="37" t="str">
        <f t="shared" si="10"/>
        <v/>
      </c>
      <c r="CG40" s="7"/>
      <c r="CH40" s="48"/>
      <c r="CJ40" s="10" t="str">
        <f>IF(ISBLANK(CH40),"",IF(COUNTIF(Accounts!$B:$D,CH40),VLOOKUP(CH40,Accounts!$B:$D,2,FALSE),"-"))</f>
        <v/>
      </c>
      <c r="CK40" s="37" t="str">
        <f>IF(CM40="","",CM40/(1+(IF(COUNTIF(Accounts!$B:$D,CH40),VLOOKUP(CH40,Accounts!$B:$D,3,FALSE),0)/100)))</f>
        <v/>
      </c>
      <c r="CL40" s="37" t="str">
        <f t="shared" si="11"/>
        <v/>
      </c>
      <c r="CM40" s="7"/>
      <c r="CN40" s="40" t="str">
        <f>IF(Accounts!$B39="","-",Accounts!$B39)</f>
        <v xml:space="preserve"> </v>
      </c>
      <c r="CO40" s="10">
        <f>IF(COUNTIF(Accounts!$B:$D,CN40),VLOOKUP(CN40,Accounts!$B:$D,2,FALSE),"-")</f>
        <v>0</v>
      </c>
      <c r="CP40" s="37" t="str">
        <f ca="1">IF(scratch!$B$55=TRUE,IF(CR40="","",CR40/(1+(IF(COUNTIF(Accounts!$B:$D,CN40),VLOOKUP(CN40,Accounts!$B:$D,3,FALSE),0)/100))),scratch!$B$52)</f>
        <v>Locked</v>
      </c>
      <c r="CQ40" s="37" t="str">
        <f ca="1">IF(scratch!$B$55=TRUE,IF(CR40="","",CR40-CP40),scratch!$B$52)</f>
        <v>Locked</v>
      </c>
      <c r="CR40" s="51" t="str">
        <f ca="1">IF(scratch!$B$55=TRUE,SUMIF(BV$7:BV$1007,CN40,CA$7:CA$1007)+SUMIF(CB$7:CB$1007,CN40,CG$7:CG$1007)+SUMIF(CH$7:CH$1007,CN40,CM$7:CM$1007),scratch!$B$52)</f>
        <v>Locked</v>
      </c>
      <c r="CT40" s="40" t="str">
        <f>IF(Accounts!$B39="","-",Accounts!$B39)</f>
        <v xml:space="preserve"> </v>
      </c>
      <c r="CU40" s="10">
        <f>IF(COUNTIF(Accounts!$B:$D,CT40),VLOOKUP(CT40,Accounts!$B:$D,2,FALSE),"-")</f>
        <v>0</v>
      </c>
      <c r="CV40" s="37" t="str">
        <f ca="1">IF(scratch!$B$55=TRUE,IF(CX40="","",CX40/(1+(IF(COUNTIF(Accounts!$B:$D,CT40),VLOOKUP(CT40,Accounts!$B:$D,3,FALSE),0)/100))),scratch!$B$52)</f>
        <v>Locked</v>
      </c>
      <c r="CW40" s="37" t="str">
        <f ca="1">IF(scratch!$B$55=TRUE,IF(CX40="","",CX40-CV40),scratch!$B$52)</f>
        <v>Locked</v>
      </c>
      <c r="CX40" s="51" t="str">
        <f ca="1">IF(scratch!$B$55=TRUE,SUMIF(T$7:T$1007,CT40,X$7:X1040)+SUMIF(AR$7:AR$1007,CT40,AV$7:AV$1007)+SUMIF(BP$7:BP$1007,CT40,BT$7:BT$1007)+SUMIF(CN$7:CN$1007,CT40,CR$7:CR$1007),scratch!$B$52)</f>
        <v>Locked</v>
      </c>
    </row>
    <row r="41" spans="4:102" x14ac:dyDescent="0.2">
      <c r="D41" s="10" t="str">
        <f>IF(ISBLANK(B41),"",IF(COUNTIF(Accounts!$B:$D,B41),VLOOKUP(B41,Accounts!$B:$D,2,FALSE),"-"))</f>
        <v/>
      </c>
      <c r="E41" s="37" t="str">
        <f>IF(G41="","",G41/(1+(IF(COUNTIF(Accounts!$B:$D,B41),VLOOKUP(B41,Accounts!$B:$D,3,FALSE),0)/100)))</f>
        <v/>
      </c>
      <c r="F41" s="37" t="str">
        <f t="shared" si="0"/>
        <v/>
      </c>
      <c r="G41" s="7"/>
      <c r="H41" s="48"/>
      <c r="J41" s="10" t="str">
        <f>IF(ISBLANK(H41),"",IF(COUNTIF(Accounts!$B:$D,H41),VLOOKUP(H41,Accounts!$B:$D,2,FALSE),"-"))</f>
        <v/>
      </c>
      <c r="K41" s="37" t="str">
        <f>IF(M41="","",M41/(1+(IF(COUNTIF(Accounts!$B:$D,H41),VLOOKUP(H41,Accounts!$B:$D,3,FALSE),0)/100)))</f>
        <v/>
      </c>
      <c r="L41" s="37" t="str">
        <f t="shared" si="1"/>
        <v/>
      </c>
      <c r="M41" s="7"/>
      <c r="N41" s="48"/>
      <c r="P41" s="10" t="str">
        <f>IF(ISBLANK(N41),"",IF(COUNTIF(Accounts!$B:$D,N41),VLOOKUP(N41,Accounts!$B:$D,2,FALSE),"-"))</f>
        <v/>
      </c>
      <c r="Q41" s="37" t="str">
        <f>IF(S41="","",S41/(1+(IF(COUNTIF(Accounts!$B:$D,N41),VLOOKUP(N41,Accounts!$B:$D,3,FALSE),0)/100)))</f>
        <v/>
      </c>
      <c r="R41" s="37" t="str">
        <f t="shared" si="2"/>
        <v/>
      </c>
      <c r="S41" s="7"/>
      <c r="T41" s="40" t="str">
        <f>IF(Accounts!$B40="","-",Accounts!$B40)</f>
        <v xml:space="preserve"> </v>
      </c>
      <c r="U41" s="10">
        <f>IF(COUNTIF(Accounts!$B:$D,T41),VLOOKUP(T41,Accounts!$B:$D,2,FALSE),"-")</f>
        <v>0</v>
      </c>
      <c r="V41" s="37" t="str">
        <f ca="1">IF(scratch!$B$55=TRUE,IF(X41="","",X41/(1+(IF(COUNTIF(Accounts!$B:$D,T41),VLOOKUP(T41,Accounts!$B:$D,3,FALSE),0)/100))),scratch!$B$52)</f>
        <v>Locked</v>
      </c>
      <c r="W41" s="37" t="str">
        <f ca="1">IF(scratch!$B$55=TRUE,IF(X41="","",X41-V41),scratch!$B$52)</f>
        <v>Locked</v>
      </c>
      <c r="X41" s="51" t="str">
        <f ca="1">IF(scratch!$B$55=TRUE,SUMIF(B$7:B$1007,T41,G$7:G$1007)+SUMIF(H$7:H$1007,T41,M$7:M$1007)+SUMIF(N$7:N$1007,T41,S$7:S$1007),scratch!$B$52)</f>
        <v>Locked</v>
      </c>
      <c r="AB41" s="10" t="str">
        <f>IF(ISBLANK(Z41),"",IF(COUNTIF(Accounts!$B:$D,Z41),VLOOKUP(Z41,Accounts!$B:$D,2,FALSE),"-"))</f>
        <v/>
      </c>
      <c r="AC41" s="37" t="str">
        <f>IF(AE41="","",AE41/(1+(IF(COUNTIF(Accounts!$B:$D,Z41),VLOOKUP(Z41,Accounts!$B:$D,3,FALSE),0)/100)))</f>
        <v/>
      </c>
      <c r="AD41" s="37" t="str">
        <f t="shared" si="3"/>
        <v/>
      </c>
      <c r="AE41" s="7"/>
      <c r="AF41" s="48"/>
      <c r="AH41" s="10" t="str">
        <f>IF(ISBLANK(AF41),"",IF(COUNTIF(Accounts!$B:$D,AF41),VLOOKUP(AF41,Accounts!$B:$D,2,FALSE),"-"))</f>
        <v/>
      </c>
      <c r="AI41" s="37" t="str">
        <f>IF(AK41="","",AK41/(1+(IF(COUNTIF(Accounts!$B:$D,AF41),VLOOKUP(AF41,Accounts!$B:$D,3,FALSE),0)/100)))</f>
        <v/>
      </c>
      <c r="AJ41" s="37" t="str">
        <f t="shared" si="4"/>
        <v/>
      </c>
      <c r="AK41" s="7"/>
      <c r="AL41" s="48"/>
      <c r="AN41" s="10" t="str">
        <f>IF(ISBLANK(AL41),"",IF(COUNTIF(Accounts!$B:$D,AL41),VLOOKUP(AL41,Accounts!$B:$D,2,FALSE),"-"))</f>
        <v/>
      </c>
      <c r="AO41" s="37" t="str">
        <f>IF(AQ41="","",AQ41/(1+(IF(COUNTIF(Accounts!$B:$D,AL41),VLOOKUP(AL41,Accounts!$B:$D,3,FALSE),0)/100)))</f>
        <v/>
      </c>
      <c r="AP41" s="37" t="str">
        <f t="shared" si="5"/>
        <v/>
      </c>
      <c r="AQ41" s="7"/>
      <c r="AR41" s="40" t="str">
        <f>IF(Accounts!$B40="","-",Accounts!$B40)</f>
        <v xml:space="preserve"> </v>
      </c>
      <c r="AS41" s="10">
        <f>IF(COUNTIF(Accounts!$B:$D,AR41),VLOOKUP(AR41,Accounts!$B:$D,2,FALSE),"-")</f>
        <v>0</v>
      </c>
      <c r="AT41" s="37" t="str">
        <f ca="1">IF(scratch!$B$55=TRUE,IF(AV41="","",AV41/(1+(IF(COUNTIF(Accounts!$B:$D,AR41),VLOOKUP(AR41,Accounts!$B:$D,3,FALSE),0)/100))),scratch!$B$52)</f>
        <v>Locked</v>
      </c>
      <c r="AU41" s="37" t="str">
        <f ca="1">IF(scratch!$B$55=TRUE,IF(AV41="","",AV41-AT41),scratch!$B$52)</f>
        <v>Locked</v>
      </c>
      <c r="AV41" s="51" t="str">
        <f ca="1">IF(scratch!$B$55=TRUE,SUMIF(Z$7:Z$1007,AR41,AE$7:AE$1007)+SUMIF(AF$7:AF$1007,AR41,AK$7:AK$1007)+SUMIF(AL$7:AL$1007,AR41,AQ$7:AQ$1007),scratch!$B$52)</f>
        <v>Locked</v>
      </c>
      <c r="AZ41" s="10" t="str">
        <f>IF(ISBLANK(AX41),"",IF(COUNTIF(Accounts!$B:$D,AX41),VLOOKUP(AX41,Accounts!$B:$D,2,FALSE),"-"))</f>
        <v/>
      </c>
      <c r="BA41" s="37" t="str">
        <f>IF(BC41="","",BC41/(1+(IF(COUNTIF(Accounts!$B:$D,AX41),VLOOKUP(AX41,Accounts!$B:$D,3,FALSE),0)/100)))</f>
        <v/>
      </c>
      <c r="BB41" s="37" t="str">
        <f t="shared" si="6"/>
        <v/>
      </c>
      <c r="BC41" s="7"/>
      <c r="BD41" s="48"/>
      <c r="BF41" s="10" t="str">
        <f>IF(ISBLANK(BD41),"",IF(COUNTIF(Accounts!$B:$D,BD41),VLOOKUP(BD41,Accounts!$B:$D,2,FALSE),"-"))</f>
        <v/>
      </c>
      <c r="BG41" s="37" t="str">
        <f>IF(BI41="","",BI41/(1+(IF(COUNTIF(Accounts!$B:$D,BD41),VLOOKUP(BD41,Accounts!$B:$D,3,FALSE),0)/100)))</f>
        <v/>
      </c>
      <c r="BH41" s="37" t="str">
        <f t="shared" si="7"/>
        <v/>
      </c>
      <c r="BI41" s="7"/>
      <c r="BJ41" s="48"/>
      <c r="BL41" s="10" t="str">
        <f>IF(ISBLANK(BJ41),"",IF(COUNTIF(Accounts!$B:$D,BJ41),VLOOKUP(BJ41,Accounts!$B:$D,2,FALSE),"-"))</f>
        <v/>
      </c>
      <c r="BM41" s="37" t="str">
        <f>IF(BO41="","",BO41/(1+(IF(COUNTIF(Accounts!$B:$D,BJ41),VLOOKUP(BJ41,Accounts!$B:$D,3,FALSE),0)/100)))</f>
        <v/>
      </c>
      <c r="BN41" s="37" t="str">
        <f t="shared" si="8"/>
        <v/>
      </c>
      <c r="BO41" s="7"/>
      <c r="BP41" s="40" t="str">
        <f>IF(Accounts!$B40="","-",Accounts!$B40)</f>
        <v xml:space="preserve"> </v>
      </c>
      <c r="BQ41" s="10">
        <f>IF(COUNTIF(Accounts!$B:$D,BP41),VLOOKUP(BP41,Accounts!$B:$D,2,FALSE),"-")</f>
        <v>0</v>
      </c>
      <c r="BR41" s="37" t="str">
        <f ca="1">IF(scratch!$B$55=TRUE,IF(BT41="","",BT41/(1+(IF(COUNTIF(Accounts!$B:$D,BP41),VLOOKUP(BP41,Accounts!$B:$D,3,FALSE),0)/100))),scratch!$B$52)</f>
        <v>Locked</v>
      </c>
      <c r="BS41" s="37" t="str">
        <f ca="1">IF(scratch!$B$55=TRUE,IF(BT41="","",BT41-BR41),scratch!$B$52)</f>
        <v>Locked</v>
      </c>
      <c r="BT41" s="51" t="str">
        <f ca="1">IF(scratch!$B$55=TRUE,SUMIF(AX$7:AX$1007,BP41,BC$7:BC$1007)+SUMIF(BD$7:BD$1007,BP41,BI$7:BI$1007)+SUMIF(BJ$7:BJ$1007,BP41,BO$7:BO$1007),scratch!$B$52)</f>
        <v>Locked</v>
      </c>
      <c r="BX41" s="10" t="str">
        <f>IF(ISBLANK(BV41),"",IF(COUNTIF(Accounts!$B:$D,BV41),VLOOKUP(BV41,Accounts!$B:$D,2,FALSE),"-"))</f>
        <v/>
      </c>
      <c r="BY41" s="37" t="str">
        <f>IF(CA41="","",CA41/(1+(IF(COUNTIF(Accounts!$B:$D,BV41),VLOOKUP(BV41,Accounts!$B:$D,3,FALSE),0)/100)))</f>
        <v/>
      </c>
      <c r="BZ41" s="37" t="str">
        <f t="shared" si="9"/>
        <v/>
      </c>
      <c r="CA41" s="7"/>
      <c r="CB41" s="48"/>
      <c r="CD41" s="10" t="str">
        <f>IF(ISBLANK(CB41),"",IF(COUNTIF(Accounts!$B:$D,CB41),VLOOKUP(CB41,Accounts!$B:$D,2,FALSE),"-"))</f>
        <v/>
      </c>
      <c r="CE41" s="37" t="str">
        <f>IF(CG41="","",CG41/(1+(IF(COUNTIF(Accounts!$B:$D,CB41),VLOOKUP(CB41,Accounts!$B:$D,3,FALSE),0)/100)))</f>
        <v/>
      </c>
      <c r="CF41" s="37" t="str">
        <f t="shared" si="10"/>
        <v/>
      </c>
      <c r="CG41" s="7"/>
      <c r="CH41" s="48"/>
      <c r="CJ41" s="10" t="str">
        <f>IF(ISBLANK(CH41),"",IF(COUNTIF(Accounts!$B:$D,CH41),VLOOKUP(CH41,Accounts!$B:$D,2,FALSE),"-"))</f>
        <v/>
      </c>
      <c r="CK41" s="37" t="str">
        <f>IF(CM41="","",CM41/(1+(IF(COUNTIF(Accounts!$B:$D,CH41),VLOOKUP(CH41,Accounts!$B:$D,3,FALSE),0)/100)))</f>
        <v/>
      </c>
      <c r="CL41" s="37" t="str">
        <f t="shared" si="11"/>
        <v/>
      </c>
      <c r="CM41" s="7"/>
      <c r="CN41" s="40" t="str">
        <f>IF(Accounts!$B40="","-",Accounts!$B40)</f>
        <v xml:space="preserve"> </v>
      </c>
      <c r="CO41" s="10">
        <f>IF(COUNTIF(Accounts!$B:$D,CN41),VLOOKUP(CN41,Accounts!$B:$D,2,FALSE),"-")</f>
        <v>0</v>
      </c>
      <c r="CP41" s="37" t="str">
        <f ca="1">IF(scratch!$B$55=TRUE,IF(CR41="","",CR41/(1+(IF(COUNTIF(Accounts!$B:$D,CN41),VLOOKUP(CN41,Accounts!$B:$D,3,FALSE),0)/100))),scratch!$B$52)</f>
        <v>Locked</v>
      </c>
      <c r="CQ41" s="37" t="str">
        <f ca="1">IF(scratch!$B$55=TRUE,IF(CR41="","",CR41-CP41),scratch!$B$52)</f>
        <v>Locked</v>
      </c>
      <c r="CR41" s="51" t="str">
        <f ca="1">IF(scratch!$B$55=TRUE,SUMIF(BV$7:BV$1007,CN41,CA$7:CA$1007)+SUMIF(CB$7:CB$1007,CN41,CG$7:CG$1007)+SUMIF(CH$7:CH$1007,CN41,CM$7:CM$1007),scratch!$B$52)</f>
        <v>Locked</v>
      </c>
      <c r="CT41" s="40" t="str">
        <f>IF(Accounts!$B40="","-",Accounts!$B40)</f>
        <v xml:space="preserve"> </v>
      </c>
      <c r="CU41" s="10">
        <f>IF(COUNTIF(Accounts!$B:$D,CT41),VLOOKUP(CT41,Accounts!$B:$D,2,FALSE),"-")</f>
        <v>0</v>
      </c>
      <c r="CV41" s="37" t="str">
        <f ca="1">IF(scratch!$B$55=TRUE,IF(CX41="","",CX41/(1+(IF(COUNTIF(Accounts!$B:$D,CT41),VLOOKUP(CT41,Accounts!$B:$D,3,FALSE),0)/100))),scratch!$B$52)</f>
        <v>Locked</v>
      </c>
      <c r="CW41" s="37" t="str">
        <f ca="1">IF(scratch!$B$55=TRUE,IF(CX41="","",CX41-CV41),scratch!$B$52)</f>
        <v>Locked</v>
      </c>
      <c r="CX41" s="51" t="str">
        <f ca="1">IF(scratch!$B$55=TRUE,SUMIF(T$7:T$1007,CT41,X$7:X1041)+SUMIF(AR$7:AR$1007,CT41,AV$7:AV$1007)+SUMIF(BP$7:BP$1007,CT41,BT$7:BT$1007)+SUMIF(CN$7:CN$1007,CT41,CR$7:CR$1007),scratch!$B$52)</f>
        <v>Locked</v>
      </c>
    </row>
    <row r="42" spans="4:102" x14ac:dyDescent="0.2">
      <c r="D42" s="10" t="str">
        <f>IF(ISBLANK(B42),"",IF(COUNTIF(Accounts!$B:$D,B42),VLOOKUP(B42,Accounts!$B:$D,2,FALSE),"-"))</f>
        <v/>
      </c>
      <c r="E42" s="37" t="str">
        <f>IF(G42="","",G42/(1+(IF(COUNTIF(Accounts!$B:$D,B42),VLOOKUP(B42,Accounts!$B:$D,3,FALSE),0)/100)))</f>
        <v/>
      </c>
      <c r="F42" s="37" t="str">
        <f t="shared" si="0"/>
        <v/>
      </c>
      <c r="G42" s="7"/>
      <c r="H42" s="48"/>
      <c r="J42" s="10" t="str">
        <f>IF(ISBLANK(H42),"",IF(COUNTIF(Accounts!$B:$D,H42),VLOOKUP(H42,Accounts!$B:$D,2,FALSE),"-"))</f>
        <v/>
      </c>
      <c r="K42" s="37" t="str">
        <f>IF(M42="","",M42/(1+(IF(COUNTIF(Accounts!$B:$D,H42),VLOOKUP(H42,Accounts!$B:$D,3,FALSE),0)/100)))</f>
        <v/>
      </c>
      <c r="L42" s="37" t="str">
        <f t="shared" si="1"/>
        <v/>
      </c>
      <c r="M42" s="7"/>
      <c r="N42" s="48"/>
      <c r="P42" s="10" t="str">
        <f>IF(ISBLANK(N42),"",IF(COUNTIF(Accounts!$B:$D,N42),VLOOKUP(N42,Accounts!$B:$D,2,FALSE),"-"))</f>
        <v/>
      </c>
      <c r="Q42" s="37" t="str">
        <f>IF(S42="","",S42/(1+(IF(COUNTIF(Accounts!$B:$D,N42),VLOOKUP(N42,Accounts!$B:$D,3,FALSE),0)/100)))</f>
        <v/>
      </c>
      <c r="R42" s="37" t="str">
        <f t="shared" si="2"/>
        <v/>
      </c>
      <c r="S42" s="7"/>
      <c r="T42" s="40" t="str">
        <f>IF(Accounts!$B41="","-",Accounts!$B41)</f>
        <v xml:space="preserve"> </v>
      </c>
      <c r="U42" s="10">
        <f>IF(COUNTIF(Accounts!$B:$D,T42),VLOOKUP(T42,Accounts!$B:$D,2,FALSE),"-")</f>
        <v>0</v>
      </c>
      <c r="V42" s="37" t="str">
        <f ca="1">IF(scratch!$B$55=TRUE,IF(X42="","",X42/(1+(IF(COUNTIF(Accounts!$B:$D,T42),VLOOKUP(T42,Accounts!$B:$D,3,FALSE),0)/100))),scratch!$B$52)</f>
        <v>Locked</v>
      </c>
      <c r="W42" s="37" t="str">
        <f ca="1">IF(scratch!$B$55=TRUE,IF(X42="","",X42-V42),scratch!$B$52)</f>
        <v>Locked</v>
      </c>
      <c r="X42" s="51" t="str">
        <f ca="1">IF(scratch!$B$55=TRUE,SUMIF(B$7:B$1007,T42,G$7:G$1007)+SUMIF(H$7:H$1007,T42,M$7:M$1007)+SUMIF(N$7:N$1007,T42,S$7:S$1007),scratch!$B$52)</f>
        <v>Locked</v>
      </c>
      <c r="AB42" s="10" t="str">
        <f>IF(ISBLANK(Z42),"",IF(COUNTIF(Accounts!$B:$D,Z42),VLOOKUP(Z42,Accounts!$B:$D,2,FALSE),"-"))</f>
        <v/>
      </c>
      <c r="AC42" s="37" t="str">
        <f>IF(AE42="","",AE42/(1+(IF(COUNTIF(Accounts!$B:$D,Z42),VLOOKUP(Z42,Accounts!$B:$D,3,FALSE),0)/100)))</f>
        <v/>
      </c>
      <c r="AD42" s="37" t="str">
        <f t="shared" si="3"/>
        <v/>
      </c>
      <c r="AE42" s="7"/>
      <c r="AF42" s="48"/>
      <c r="AH42" s="10" t="str">
        <f>IF(ISBLANK(AF42),"",IF(COUNTIF(Accounts!$B:$D,AF42),VLOOKUP(AF42,Accounts!$B:$D,2,FALSE),"-"))</f>
        <v/>
      </c>
      <c r="AI42" s="37" t="str">
        <f>IF(AK42="","",AK42/(1+(IF(COUNTIF(Accounts!$B:$D,AF42),VLOOKUP(AF42,Accounts!$B:$D,3,FALSE),0)/100)))</f>
        <v/>
      </c>
      <c r="AJ42" s="37" t="str">
        <f t="shared" si="4"/>
        <v/>
      </c>
      <c r="AK42" s="7"/>
      <c r="AL42" s="48"/>
      <c r="AN42" s="10" t="str">
        <f>IF(ISBLANK(AL42),"",IF(COUNTIF(Accounts!$B:$D,AL42),VLOOKUP(AL42,Accounts!$B:$D,2,FALSE),"-"))</f>
        <v/>
      </c>
      <c r="AO42" s="37" t="str">
        <f>IF(AQ42="","",AQ42/(1+(IF(COUNTIF(Accounts!$B:$D,AL42),VLOOKUP(AL42,Accounts!$B:$D,3,FALSE),0)/100)))</f>
        <v/>
      </c>
      <c r="AP42" s="37" t="str">
        <f t="shared" si="5"/>
        <v/>
      </c>
      <c r="AQ42" s="7"/>
      <c r="AR42" s="40" t="str">
        <f>IF(Accounts!$B41="","-",Accounts!$B41)</f>
        <v xml:space="preserve"> </v>
      </c>
      <c r="AS42" s="10">
        <f>IF(COUNTIF(Accounts!$B:$D,AR42),VLOOKUP(AR42,Accounts!$B:$D,2,FALSE),"-")</f>
        <v>0</v>
      </c>
      <c r="AT42" s="37" t="str">
        <f ca="1">IF(scratch!$B$55=TRUE,IF(AV42="","",AV42/(1+(IF(COUNTIF(Accounts!$B:$D,AR42),VLOOKUP(AR42,Accounts!$B:$D,3,FALSE),0)/100))),scratch!$B$52)</f>
        <v>Locked</v>
      </c>
      <c r="AU42" s="37" t="str">
        <f ca="1">IF(scratch!$B$55=TRUE,IF(AV42="","",AV42-AT42),scratch!$B$52)</f>
        <v>Locked</v>
      </c>
      <c r="AV42" s="51" t="str">
        <f ca="1">IF(scratch!$B$55=TRUE,SUMIF(Z$7:Z$1007,AR42,AE$7:AE$1007)+SUMIF(AF$7:AF$1007,AR42,AK$7:AK$1007)+SUMIF(AL$7:AL$1007,AR42,AQ$7:AQ$1007),scratch!$B$52)</f>
        <v>Locked</v>
      </c>
      <c r="AZ42" s="10" t="str">
        <f>IF(ISBLANK(AX42),"",IF(COUNTIF(Accounts!$B:$D,AX42),VLOOKUP(AX42,Accounts!$B:$D,2,FALSE),"-"))</f>
        <v/>
      </c>
      <c r="BA42" s="37" t="str">
        <f>IF(BC42="","",BC42/(1+(IF(COUNTIF(Accounts!$B:$D,AX42),VLOOKUP(AX42,Accounts!$B:$D,3,FALSE),0)/100)))</f>
        <v/>
      </c>
      <c r="BB42" s="37" t="str">
        <f t="shared" si="6"/>
        <v/>
      </c>
      <c r="BC42" s="7"/>
      <c r="BD42" s="48"/>
      <c r="BF42" s="10" t="str">
        <f>IF(ISBLANK(BD42),"",IF(COUNTIF(Accounts!$B:$D,BD42),VLOOKUP(BD42,Accounts!$B:$D,2,FALSE),"-"))</f>
        <v/>
      </c>
      <c r="BG42" s="37" t="str">
        <f>IF(BI42="","",BI42/(1+(IF(COUNTIF(Accounts!$B:$D,BD42),VLOOKUP(BD42,Accounts!$B:$D,3,FALSE),0)/100)))</f>
        <v/>
      </c>
      <c r="BH42" s="37" t="str">
        <f t="shared" si="7"/>
        <v/>
      </c>
      <c r="BI42" s="7"/>
      <c r="BJ42" s="48"/>
      <c r="BL42" s="10" t="str">
        <f>IF(ISBLANK(BJ42),"",IF(COUNTIF(Accounts!$B:$D,BJ42),VLOOKUP(BJ42,Accounts!$B:$D,2,FALSE),"-"))</f>
        <v/>
      </c>
      <c r="BM42" s="37" t="str">
        <f>IF(BO42="","",BO42/(1+(IF(COUNTIF(Accounts!$B:$D,BJ42),VLOOKUP(BJ42,Accounts!$B:$D,3,FALSE),0)/100)))</f>
        <v/>
      </c>
      <c r="BN42" s="37" t="str">
        <f t="shared" si="8"/>
        <v/>
      </c>
      <c r="BO42" s="7"/>
      <c r="BP42" s="40" t="str">
        <f>IF(Accounts!$B41="","-",Accounts!$B41)</f>
        <v xml:space="preserve"> </v>
      </c>
      <c r="BQ42" s="10">
        <f>IF(COUNTIF(Accounts!$B:$D,BP42),VLOOKUP(BP42,Accounts!$B:$D,2,FALSE),"-")</f>
        <v>0</v>
      </c>
      <c r="BR42" s="37" t="str">
        <f ca="1">IF(scratch!$B$55=TRUE,IF(BT42="","",BT42/(1+(IF(COUNTIF(Accounts!$B:$D,BP42),VLOOKUP(BP42,Accounts!$B:$D,3,FALSE),0)/100))),scratch!$B$52)</f>
        <v>Locked</v>
      </c>
      <c r="BS42" s="37" t="str">
        <f ca="1">IF(scratch!$B$55=TRUE,IF(BT42="","",BT42-BR42),scratch!$B$52)</f>
        <v>Locked</v>
      </c>
      <c r="BT42" s="51" t="str">
        <f ca="1">IF(scratch!$B$55=TRUE,SUMIF(AX$7:AX$1007,BP42,BC$7:BC$1007)+SUMIF(BD$7:BD$1007,BP42,BI$7:BI$1007)+SUMIF(BJ$7:BJ$1007,BP42,BO$7:BO$1007),scratch!$B$52)</f>
        <v>Locked</v>
      </c>
      <c r="BX42" s="10" t="str">
        <f>IF(ISBLANK(BV42),"",IF(COUNTIF(Accounts!$B:$D,BV42),VLOOKUP(BV42,Accounts!$B:$D,2,FALSE),"-"))</f>
        <v/>
      </c>
      <c r="BY42" s="37" t="str">
        <f>IF(CA42="","",CA42/(1+(IF(COUNTIF(Accounts!$B:$D,BV42),VLOOKUP(BV42,Accounts!$B:$D,3,FALSE),0)/100)))</f>
        <v/>
      </c>
      <c r="BZ42" s="37" t="str">
        <f t="shared" si="9"/>
        <v/>
      </c>
      <c r="CA42" s="7"/>
      <c r="CB42" s="48"/>
      <c r="CD42" s="10" t="str">
        <f>IF(ISBLANK(CB42),"",IF(COUNTIF(Accounts!$B:$D,CB42),VLOOKUP(CB42,Accounts!$B:$D,2,FALSE),"-"))</f>
        <v/>
      </c>
      <c r="CE42" s="37" t="str">
        <f>IF(CG42="","",CG42/(1+(IF(COUNTIF(Accounts!$B:$D,CB42),VLOOKUP(CB42,Accounts!$B:$D,3,FALSE),0)/100)))</f>
        <v/>
      </c>
      <c r="CF42" s="37" t="str">
        <f t="shared" si="10"/>
        <v/>
      </c>
      <c r="CG42" s="7"/>
      <c r="CH42" s="48"/>
      <c r="CJ42" s="10" t="str">
        <f>IF(ISBLANK(CH42),"",IF(COUNTIF(Accounts!$B:$D,CH42),VLOOKUP(CH42,Accounts!$B:$D,2,FALSE),"-"))</f>
        <v/>
      </c>
      <c r="CK42" s="37" t="str">
        <f>IF(CM42="","",CM42/(1+(IF(COUNTIF(Accounts!$B:$D,CH42),VLOOKUP(CH42,Accounts!$B:$D,3,FALSE),0)/100)))</f>
        <v/>
      </c>
      <c r="CL42" s="37" t="str">
        <f t="shared" si="11"/>
        <v/>
      </c>
      <c r="CM42" s="7"/>
      <c r="CN42" s="40" t="str">
        <f>IF(Accounts!$B41="","-",Accounts!$B41)</f>
        <v xml:space="preserve"> </v>
      </c>
      <c r="CO42" s="10">
        <f>IF(COUNTIF(Accounts!$B:$D,CN42),VLOOKUP(CN42,Accounts!$B:$D,2,FALSE),"-")</f>
        <v>0</v>
      </c>
      <c r="CP42" s="37" t="str">
        <f ca="1">IF(scratch!$B$55=TRUE,IF(CR42="","",CR42/(1+(IF(COUNTIF(Accounts!$B:$D,CN42),VLOOKUP(CN42,Accounts!$B:$D,3,FALSE),0)/100))),scratch!$B$52)</f>
        <v>Locked</v>
      </c>
      <c r="CQ42" s="37" t="str">
        <f ca="1">IF(scratch!$B$55=TRUE,IF(CR42="","",CR42-CP42),scratch!$B$52)</f>
        <v>Locked</v>
      </c>
      <c r="CR42" s="51" t="str">
        <f ca="1">IF(scratch!$B$55=TRUE,SUMIF(BV$7:BV$1007,CN42,CA$7:CA$1007)+SUMIF(CB$7:CB$1007,CN42,CG$7:CG$1007)+SUMIF(CH$7:CH$1007,CN42,CM$7:CM$1007),scratch!$B$52)</f>
        <v>Locked</v>
      </c>
      <c r="CT42" s="40" t="str">
        <f>IF(Accounts!$B41="","-",Accounts!$B41)</f>
        <v xml:space="preserve"> </v>
      </c>
      <c r="CU42" s="10">
        <f>IF(COUNTIF(Accounts!$B:$D,CT42),VLOOKUP(CT42,Accounts!$B:$D,2,FALSE),"-")</f>
        <v>0</v>
      </c>
      <c r="CV42" s="37" t="str">
        <f ca="1">IF(scratch!$B$55=TRUE,IF(CX42="","",CX42/(1+(IF(COUNTIF(Accounts!$B:$D,CT42),VLOOKUP(CT42,Accounts!$B:$D,3,FALSE),0)/100))),scratch!$B$52)</f>
        <v>Locked</v>
      </c>
      <c r="CW42" s="37" t="str">
        <f ca="1">IF(scratch!$B$55=TRUE,IF(CX42="","",CX42-CV42),scratch!$B$52)</f>
        <v>Locked</v>
      </c>
      <c r="CX42" s="51" t="str">
        <f ca="1">IF(scratch!$B$55=TRUE,SUMIF(T$7:T$1007,CT42,X$7:X1042)+SUMIF(AR$7:AR$1007,CT42,AV$7:AV$1007)+SUMIF(BP$7:BP$1007,CT42,BT$7:BT$1007)+SUMIF(CN$7:CN$1007,CT42,CR$7:CR$1007),scratch!$B$52)</f>
        <v>Locked</v>
      </c>
    </row>
    <row r="43" spans="4:102" x14ac:dyDescent="0.2">
      <c r="D43" s="10" t="str">
        <f>IF(ISBLANK(B43),"",IF(COUNTIF(Accounts!$B:$D,B43),VLOOKUP(B43,Accounts!$B:$D,2,FALSE),"-"))</f>
        <v/>
      </c>
      <c r="E43" s="37" t="str">
        <f>IF(G43="","",G43/(1+(IF(COUNTIF(Accounts!$B:$D,B43),VLOOKUP(B43,Accounts!$B:$D,3,FALSE),0)/100)))</f>
        <v/>
      </c>
      <c r="F43" s="37" t="str">
        <f t="shared" si="0"/>
        <v/>
      </c>
      <c r="G43" s="7"/>
      <c r="H43" s="48"/>
      <c r="J43" s="10" t="str">
        <f>IF(ISBLANK(H43),"",IF(COUNTIF(Accounts!$B:$D,H43),VLOOKUP(H43,Accounts!$B:$D,2,FALSE),"-"))</f>
        <v/>
      </c>
      <c r="K43" s="37" t="str">
        <f>IF(M43="","",M43/(1+(IF(COUNTIF(Accounts!$B:$D,H43),VLOOKUP(H43,Accounts!$B:$D,3,FALSE),0)/100)))</f>
        <v/>
      </c>
      <c r="L43" s="37" t="str">
        <f t="shared" si="1"/>
        <v/>
      </c>
      <c r="M43" s="7"/>
      <c r="N43" s="48"/>
      <c r="P43" s="10" t="str">
        <f>IF(ISBLANK(N43),"",IF(COUNTIF(Accounts!$B:$D,N43),VLOOKUP(N43,Accounts!$B:$D,2,FALSE),"-"))</f>
        <v/>
      </c>
      <c r="Q43" s="37" t="str">
        <f>IF(S43="","",S43/(1+(IF(COUNTIF(Accounts!$B:$D,N43),VLOOKUP(N43,Accounts!$B:$D,3,FALSE),0)/100)))</f>
        <v/>
      </c>
      <c r="R43" s="37" t="str">
        <f t="shared" si="2"/>
        <v/>
      </c>
      <c r="S43" s="7"/>
      <c r="T43" s="40" t="str">
        <f>IF(Accounts!$B42="","-",Accounts!$B42)</f>
        <v xml:space="preserve"> </v>
      </c>
      <c r="U43" s="10">
        <f>IF(COUNTIF(Accounts!$B:$D,T43),VLOOKUP(T43,Accounts!$B:$D,2,FALSE),"-")</f>
        <v>0</v>
      </c>
      <c r="V43" s="37" t="str">
        <f ca="1">IF(scratch!$B$55=TRUE,IF(X43="","",X43/(1+(IF(COUNTIF(Accounts!$B:$D,T43),VLOOKUP(T43,Accounts!$B:$D,3,FALSE),0)/100))),scratch!$B$52)</f>
        <v>Locked</v>
      </c>
      <c r="W43" s="37" t="str">
        <f ca="1">IF(scratch!$B$55=TRUE,IF(X43="","",X43-V43),scratch!$B$52)</f>
        <v>Locked</v>
      </c>
      <c r="X43" s="51" t="str">
        <f ca="1">IF(scratch!$B$55=TRUE,SUMIF(B$7:B$1007,T43,G$7:G$1007)+SUMIF(H$7:H$1007,T43,M$7:M$1007)+SUMIF(N$7:N$1007,T43,S$7:S$1007),scratch!$B$52)</f>
        <v>Locked</v>
      </c>
      <c r="AB43" s="10" t="str">
        <f>IF(ISBLANK(Z43),"",IF(COUNTIF(Accounts!$B:$D,Z43),VLOOKUP(Z43,Accounts!$B:$D,2,FALSE),"-"))</f>
        <v/>
      </c>
      <c r="AC43" s="37" t="str">
        <f>IF(AE43="","",AE43/(1+(IF(COUNTIF(Accounts!$B:$D,Z43),VLOOKUP(Z43,Accounts!$B:$D,3,FALSE),0)/100)))</f>
        <v/>
      </c>
      <c r="AD43" s="37" t="str">
        <f t="shared" si="3"/>
        <v/>
      </c>
      <c r="AE43" s="7"/>
      <c r="AF43" s="48"/>
      <c r="AH43" s="10" t="str">
        <f>IF(ISBLANK(AF43),"",IF(COUNTIF(Accounts!$B:$D,AF43),VLOOKUP(AF43,Accounts!$B:$D,2,FALSE),"-"))</f>
        <v/>
      </c>
      <c r="AI43" s="37" t="str">
        <f>IF(AK43="","",AK43/(1+(IF(COUNTIF(Accounts!$B:$D,AF43),VLOOKUP(AF43,Accounts!$B:$D,3,FALSE),0)/100)))</f>
        <v/>
      </c>
      <c r="AJ43" s="37" t="str">
        <f t="shared" si="4"/>
        <v/>
      </c>
      <c r="AK43" s="7"/>
      <c r="AL43" s="48"/>
      <c r="AN43" s="10" t="str">
        <f>IF(ISBLANK(AL43),"",IF(COUNTIF(Accounts!$B:$D,AL43),VLOOKUP(AL43,Accounts!$B:$D,2,FALSE),"-"))</f>
        <v/>
      </c>
      <c r="AO43" s="37" t="str">
        <f>IF(AQ43="","",AQ43/(1+(IF(COUNTIF(Accounts!$B:$D,AL43),VLOOKUP(AL43,Accounts!$B:$D,3,FALSE),0)/100)))</f>
        <v/>
      </c>
      <c r="AP43" s="37" t="str">
        <f t="shared" si="5"/>
        <v/>
      </c>
      <c r="AQ43" s="7"/>
      <c r="AR43" s="40" t="str">
        <f>IF(Accounts!$B42="","-",Accounts!$B42)</f>
        <v xml:space="preserve"> </v>
      </c>
      <c r="AS43" s="10">
        <f>IF(COUNTIF(Accounts!$B:$D,AR43),VLOOKUP(AR43,Accounts!$B:$D,2,FALSE),"-")</f>
        <v>0</v>
      </c>
      <c r="AT43" s="37" t="str">
        <f ca="1">IF(scratch!$B$55=TRUE,IF(AV43="","",AV43/(1+(IF(COUNTIF(Accounts!$B:$D,AR43),VLOOKUP(AR43,Accounts!$B:$D,3,FALSE),0)/100))),scratch!$B$52)</f>
        <v>Locked</v>
      </c>
      <c r="AU43" s="37" t="str">
        <f ca="1">IF(scratch!$B$55=TRUE,IF(AV43="","",AV43-AT43),scratch!$B$52)</f>
        <v>Locked</v>
      </c>
      <c r="AV43" s="51" t="str">
        <f ca="1">IF(scratch!$B$55=TRUE,SUMIF(Z$7:Z$1007,AR43,AE$7:AE$1007)+SUMIF(AF$7:AF$1007,AR43,AK$7:AK$1007)+SUMIF(AL$7:AL$1007,AR43,AQ$7:AQ$1007),scratch!$B$52)</f>
        <v>Locked</v>
      </c>
      <c r="AZ43" s="10" t="str">
        <f>IF(ISBLANK(AX43),"",IF(COUNTIF(Accounts!$B:$D,AX43),VLOOKUP(AX43,Accounts!$B:$D,2,FALSE),"-"))</f>
        <v/>
      </c>
      <c r="BA43" s="37" t="str">
        <f>IF(BC43="","",BC43/(1+(IF(COUNTIF(Accounts!$B:$D,AX43),VLOOKUP(AX43,Accounts!$B:$D,3,FALSE),0)/100)))</f>
        <v/>
      </c>
      <c r="BB43" s="37" t="str">
        <f t="shared" si="6"/>
        <v/>
      </c>
      <c r="BC43" s="7"/>
      <c r="BD43" s="48"/>
      <c r="BF43" s="10" t="str">
        <f>IF(ISBLANK(BD43),"",IF(COUNTIF(Accounts!$B:$D,BD43),VLOOKUP(BD43,Accounts!$B:$D,2,FALSE),"-"))</f>
        <v/>
      </c>
      <c r="BG43" s="37" t="str">
        <f>IF(BI43="","",BI43/(1+(IF(COUNTIF(Accounts!$B:$D,BD43),VLOOKUP(BD43,Accounts!$B:$D,3,FALSE),0)/100)))</f>
        <v/>
      </c>
      <c r="BH43" s="37" t="str">
        <f t="shared" si="7"/>
        <v/>
      </c>
      <c r="BI43" s="7"/>
      <c r="BJ43" s="48"/>
      <c r="BL43" s="10" t="str">
        <f>IF(ISBLANK(BJ43),"",IF(COUNTIF(Accounts!$B:$D,BJ43),VLOOKUP(BJ43,Accounts!$B:$D,2,FALSE),"-"))</f>
        <v/>
      </c>
      <c r="BM43" s="37" t="str">
        <f>IF(BO43="","",BO43/(1+(IF(COUNTIF(Accounts!$B:$D,BJ43),VLOOKUP(BJ43,Accounts!$B:$D,3,FALSE),0)/100)))</f>
        <v/>
      </c>
      <c r="BN43" s="37" t="str">
        <f t="shared" si="8"/>
        <v/>
      </c>
      <c r="BO43" s="7"/>
      <c r="BP43" s="40" t="str">
        <f>IF(Accounts!$B42="","-",Accounts!$B42)</f>
        <v xml:space="preserve"> </v>
      </c>
      <c r="BQ43" s="10">
        <f>IF(COUNTIF(Accounts!$B:$D,BP43),VLOOKUP(BP43,Accounts!$B:$D,2,FALSE),"-")</f>
        <v>0</v>
      </c>
      <c r="BR43" s="37" t="str">
        <f ca="1">IF(scratch!$B$55=TRUE,IF(BT43="","",BT43/(1+(IF(COUNTIF(Accounts!$B:$D,BP43),VLOOKUP(BP43,Accounts!$B:$D,3,FALSE),0)/100))),scratch!$B$52)</f>
        <v>Locked</v>
      </c>
      <c r="BS43" s="37" t="str">
        <f ca="1">IF(scratch!$B$55=TRUE,IF(BT43="","",BT43-BR43),scratch!$B$52)</f>
        <v>Locked</v>
      </c>
      <c r="BT43" s="51" t="str">
        <f ca="1">IF(scratch!$B$55=TRUE,SUMIF(AX$7:AX$1007,BP43,BC$7:BC$1007)+SUMIF(BD$7:BD$1007,BP43,BI$7:BI$1007)+SUMIF(BJ$7:BJ$1007,BP43,BO$7:BO$1007),scratch!$B$52)</f>
        <v>Locked</v>
      </c>
      <c r="BX43" s="10" t="str">
        <f>IF(ISBLANK(BV43),"",IF(COUNTIF(Accounts!$B:$D,BV43),VLOOKUP(BV43,Accounts!$B:$D,2,FALSE),"-"))</f>
        <v/>
      </c>
      <c r="BY43" s="37" t="str">
        <f>IF(CA43="","",CA43/(1+(IF(COUNTIF(Accounts!$B:$D,BV43),VLOOKUP(BV43,Accounts!$B:$D,3,FALSE),0)/100)))</f>
        <v/>
      </c>
      <c r="BZ43" s="37" t="str">
        <f t="shared" si="9"/>
        <v/>
      </c>
      <c r="CA43" s="7"/>
      <c r="CB43" s="48"/>
      <c r="CD43" s="10" t="str">
        <f>IF(ISBLANK(CB43),"",IF(COUNTIF(Accounts!$B:$D,CB43),VLOOKUP(CB43,Accounts!$B:$D,2,FALSE),"-"))</f>
        <v/>
      </c>
      <c r="CE43" s="37" t="str">
        <f>IF(CG43="","",CG43/(1+(IF(COUNTIF(Accounts!$B:$D,CB43),VLOOKUP(CB43,Accounts!$B:$D,3,FALSE),0)/100)))</f>
        <v/>
      </c>
      <c r="CF43" s="37" t="str">
        <f t="shared" si="10"/>
        <v/>
      </c>
      <c r="CG43" s="7"/>
      <c r="CH43" s="48"/>
      <c r="CJ43" s="10" t="str">
        <f>IF(ISBLANK(CH43),"",IF(COUNTIF(Accounts!$B:$D,CH43),VLOOKUP(CH43,Accounts!$B:$D,2,FALSE),"-"))</f>
        <v/>
      </c>
      <c r="CK43" s="37" t="str">
        <f>IF(CM43="","",CM43/(1+(IF(COUNTIF(Accounts!$B:$D,CH43),VLOOKUP(CH43,Accounts!$B:$D,3,FALSE),0)/100)))</f>
        <v/>
      </c>
      <c r="CL43" s="37" t="str">
        <f t="shared" si="11"/>
        <v/>
      </c>
      <c r="CM43" s="7"/>
      <c r="CN43" s="40" t="str">
        <f>IF(Accounts!$B42="","-",Accounts!$B42)</f>
        <v xml:space="preserve"> </v>
      </c>
      <c r="CO43" s="10">
        <f>IF(COUNTIF(Accounts!$B:$D,CN43),VLOOKUP(CN43,Accounts!$B:$D,2,FALSE),"-")</f>
        <v>0</v>
      </c>
      <c r="CP43" s="37" t="str">
        <f ca="1">IF(scratch!$B$55=TRUE,IF(CR43="","",CR43/(1+(IF(COUNTIF(Accounts!$B:$D,CN43),VLOOKUP(CN43,Accounts!$B:$D,3,FALSE),0)/100))),scratch!$B$52)</f>
        <v>Locked</v>
      </c>
      <c r="CQ43" s="37" t="str">
        <f ca="1">IF(scratch!$B$55=TRUE,IF(CR43="","",CR43-CP43),scratch!$B$52)</f>
        <v>Locked</v>
      </c>
      <c r="CR43" s="51" t="str">
        <f ca="1">IF(scratch!$B$55=TRUE,SUMIF(BV$7:BV$1007,CN43,CA$7:CA$1007)+SUMIF(CB$7:CB$1007,CN43,CG$7:CG$1007)+SUMIF(CH$7:CH$1007,CN43,CM$7:CM$1007),scratch!$B$52)</f>
        <v>Locked</v>
      </c>
      <c r="CT43" s="40" t="str">
        <f>IF(Accounts!$B42="","-",Accounts!$B42)</f>
        <v xml:space="preserve"> </v>
      </c>
      <c r="CU43" s="10">
        <f>IF(COUNTIF(Accounts!$B:$D,CT43),VLOOKUP(CT43,Accounts!$B:$D,2,FALSE),"-")</f>
        <v>0</v>
      </c>
      <c r="CV43" s="37" t="str">
        <f ca="1">IF(scratch!$B$55=TRUE,IF(CX43="","",CX43/(1+(IF(COUNTIF(Accounts!$B:$D,CT43),VLOOKUP(CT43,Accounts!$B:$D,3,FALSE),0)/100))),scratch!$B$52)</f>
        <v>Locked</v>
      </c>
      <c r="CW43" s="37" t="str">
        <f ca="1">IF(scratch!$B$55=TRUE,IF(CX43="","",CX43-CV43),scratch!$B$52)</f>
        <v>Locked</v>
      </c>
      <c r="CX43" s="51" t="str">
        <f ca="1">IF(scratch!$B$55=TRUE,SUMIF(T$7:T$1007,CT43,X$7:X1043)+SUMIF(AR$7:AR$1007,CT43,AV$7:AV$1007)+SUMIF(BP$7:BP$1007,CT43,BT$7:BT$1007)+SUMIF(CN$7:CN$1007,CT43,CR$7:CR$1007),scratch!$B$52)</f>
        <v>Locked</v>
      </c>
    </row>
    <row r="44" spans="4:102" x14ac:dyDescent="0.2">
      <c r="D44" s="10" t="str">
        <f>IF(ISBLANK(B44),"",IF(COUNTIF(Accounts!$B:$D,B44),VLOOKUP(B44,Accounts!$B:$D,2,FALSE),"-"))</f>
        <v/>
      </c>
      <c r="E44" s="37" t="str">
        <f>IF(G44="","",G44/(1+(IF(COUNTIF(Accounts!$B:$D,B44),VLOOKUP(B44,Accounts!$B:$D,3,FALSE),0)/100)))</f>
        <v/>
      </c>
      <c r="F44" s="37" t="str">
        <f t="shared" si="0"/>
        <v/>
      </c>
      <c r="G44" s="7"/>
      <c r="H44" s="48"/>
      <c r="J44" s="10" t="str">
        <f>IF(ISBLANK(H44),"",IF(COUNTIF(Accounts!$B:$D,H44),VLOOKUP(H44,Accounts!$B:$D,2,FALSE),"-"))</f>
        <v/>
      </c>
      <c r="K44" s="37" t="str">
        <f>IF(M44="","",M44/(1+(IF(COUNTIF(Accounts!$B:$D,H44),VLOOKUP(H44,Accounts!$B:$D,3,FALSE),0)/100)))</f>
        <v/>
      </c>
      <c r="L44" s="37" t="str">
        <f t="shared" si="1"/>
        <v/>
      </c>
      <c r="M44" s="7"/>
      <c r="N44" s="48"/>
      <c r="P44" s="10" t="str">
        <f>IF(ISBLANK(N44),"",IF(COUNTIF(Accounts!$B:$D,N44),VLOOKUP(N44,Accounts!$B:$D,2,FALSE),"-"))</f>
        <v/>
      </c>
      <c r="Q44" s="37" t="str">
        <f>IF(S44="","",S44/(1+(IF(COUNTIF(Accounts!$B:$D,N44),VLOOKUP(N44,Accounts!$B:$D,3,FALSE),0)/100)))</f>
        <v/>
      </c>
      <c r="R44" s="37" t="str">
        <f t="shared" si="2"/>
        <v/>
      </c>
      <c r="S44" s="7"/>
      <c r="T44" s="40" t="str">
        <f>IF(Accounts!$B43="","-",Accounts!$B43)</f>
        <v xml:space="preserve"> </v>
      </c>
      <c r="U44" s="10">
        <f>IF(COUNTIF(Accounts!$B:$D,T44),VLOOKUP(T44,Accounts!$B:$D,2,FALSE),"-")</f>
        <v>0</v>
      </c>
      <c r="V44" s="37" t="str">
        <f ca="1">IF(scratch!$B$55=TRUE,IF(X44="","",X44/(1+(IF(COUNTIF(Accounts!$B:$D,T44),VLOOKUP(T44,Accounts!$B:$D,3,FALSE),0)/100))),scratch!$B$52)</f>
        <v>Locked</v>
      </c>
      <c r="W44" s="37" t="str">
        <f ca="1">IF(scratch!$B$55=TRUE,IF(X44="","",X44-V44),scratch!$B$52)</f>
        <v>Locked</v>
      </c>
      <c r="X44" s="51" t="str">
        <f ca="1">IF(scratch!$B$55=TRUE,SUMIF(B$7:B$1007,T44,G$7:G$1007)+SUMIF(H$7:H$1007,T44,M$7:M$1007)+SUMIF(N$7:N$1007,T44,S$7:S$1007),scratch!$B$52)</f>
        <v>Locked</v>
      </c>
      <c r="AB44" s="10" t="str">
        <f>IF(ISBLANK(Z44),"",IF(COUNTIF(Accounts!$B:$D,Z44),VLOOKUP(Z44,Accounts!$B:$D,2,FALSE),"-"))</f>
        <v/>
      </c>
      <c r="AC44" s="37" t="str">
        <f>IF(AE44="","",AE44/(1+(IF(COUNTIF(Accounts!$B:$D,Z44),VLOOKUP(Z44,Accounts!$B:$D,3,FALSE),0)/100)))</f>
        <v/>
      </c>
      <c r="AD44" s="37" t="str">
        <f t="shared" si="3"/>
        <v/>
      </c>
      <c r="AE44" s="7"/>
      <c r="AF44" s="48"/>
      <c r="AH44" s="10" t="str">
        <f>IF(ISBLANK(AF44),"",IF(COUNTIF(Accounts!$B:$D,AF44),VLOOKUP(AF44,Accounts!$B:$D,2,FALSE),"-"))</f>
        <v/>
      </c>
      <c r="AI44" s="37" t="str">
        <f>IF(AK44="","",AK44/(1+(IF(COUNTIF(Accounts!$B:$D,AF44),VLOOKUP(AF44,Accounts!$B:$D,3,FALSE),0)/100)))</f>
        <v/>
      </c>
      <c r="AJ44" s="37" t="str">
        <f t="shared" si="4"/>
        <v/>
      </c>
      <c r="AK44" s="7"/>
      <c r="AL44" s="48"/>
      <c r="AN44" s="10" t="str">
        <f>IF(ISBLANK(AL44),"",IF(COUNTIF(Accounts!$B:$D,AL44),VLOOKUP(AL44,Accounts!$B:$D,2,FALSE),"-"))</f>
        <v/>
      </c>
      <c r="AO44" s="37" t="str">
        <f>IF(AQ44="","",AQ44/(1+(IF(COUNTIF(Accounts!$B:$D,AL44),VLOOKUP(AL44,Accounts!$B:$D,3,FALSE),0)/100)))</f>
        <v/>
      </c>
      <c r="AP44" s="37" t="str">
        <f t="shared" si="5"/>
        <v/>
      </c>
      <c r="AQ44" s="7"/>
      <c r="AR44" s="40" t="str">
        <f>IF(Accounts!$B43="","-",Accounts!$B43)</f>
        <v xml:space="preserve"> </v>
      </c>
      <c r="AS44" s="10">
        <f>IF(COUNTIF(Accounts!$B:$D,AR44),VLOOKUP(AR44,Accounts!$B:$D,2,FALSE),"-")</f>
        <v>0</v>
      </c>
      <c r="AT44" s="37" t="str">
        <f ca="1">IF(scratch!$B$55=TRUE,IF(AV44="","",AV44/(1+(IF(COUNTIF(Accounts!$B:$D,AR44),VLOOKUP(AR44,Accounts!$B:$D,3,FALSE),0)/100))),scratch!$B$52)</f>
        <v>Locked</v>
      </c>
      <c r="AU44" s="37" t="str">
        <f ca="1">IF(scratch!$B$55=TRUE,IF(AV44="","",AV44-AT44),scratch!$B$52)</f>
        <v>Locked</v>
      </c>
      <c r="AV44" s="51" t="str">
        <f ca="1">IF(scratch!$B$55=TRUE,SUMIF(Z$7:Z$1007,AR44,AE$7:AE$1007)+SUMIF(AF$7:AF$1007,AR44,AK$7:AK$1007)+SUMIF(AL$7:AL$1007,AR44,AQ$7:AQ$1007),scratch!$B$52)</f>
        <v>Locked</v>
      </c>
      <c r="AZ44" s="10" t="str">
        <f>IF(ISBLANK(AX44),"",IF(COUNTIF(Accounts!$B:$D,AX44),VLOOKUP(AX44,Accounts!$B:$D,2,FALSE),"-"))</f>
        <v/>
      </c>
      <c r="BA44" s="37" t="str">
        <f>IF(BC44="","",BC44/(1+(IF(COUNTIF(Accounts!$B:$D,AX44),VLOOKUP(AX44,Accounts!$B:$D,3,FALSE),0)/100)))</f>
        <v/>
      </c>
      <c r="BB44" s="37" t="str">
        <f t="shared" si="6"/>
        <v/>
      </c>
      <c r="BC44" s="7"/>
      <c r="BD44" s="48"/>
      <c r="BF44" s="10" t="str">
        <f>IF(ISBLANK(BD44),"",IF(COUNTIF(Accounts!$B:$D,BD44),VLOOKUP(BD44,Accounts!$B:$D,2,FALSE),"-"))</f>
        <v/>
      </c>
      <c r="BG44" s="37" t="str">
        <f>IF(BI44="","",BI44/(1+(IF(COUNTIF(Accounts!$B:$D,BD44),VLOOKUP(BD44,Accounts!$B:$D,3,FALSE),0)/100)))</f>
        <v/>
      </c>
      <c r="BH44" s="37" t="str">
        <f t="shared" si="7"/>
        <v/>
      </c>
      <c r="BI44" s="7"/>
      <c r="BJ44" s="48"/>
      <c r="BL44" s="10" t="str">
        <f>IF(ISBLANK(BJ44),"",IF(COUNTIF(Accounts!$B:$D,BJ44),VLOOKUP(BJ44,Accounts!$B:$D,2,FALSE),"-"))</f>
        <v/>
      </c>
      <c r="BM44" s="37" t="str">
        <f>IF(BO44="","",BO44/(1+(IF(COUNTIF(Accounts!$B:$D,BJ44),VLOOKUP(BJ44,Accounts!$B:$D,3,FALSE),0)/100)))</f>
        <v/>
      </c>
      <c r="BN44" s="37" t="str">
        <f t="shared" si="8"/>
        <v/>
      </c>
      <c r="BO44" s="7"/>
      <c r="BP44" s="40" t="str">
        <f>IF(Accounts!$B43="","-",Accounts!$B43)</f>
        <v xml:space="preserve"> </v>
      </c>
      <c r="BQ44" s="10">
        <f>IF(COUNTIF(Accounts!$B:$D,BP44),VLOOKUP(BP44,Accounts!$B:$D,2,FALSE),"-")</f>
        <v>0</v>
      </c>
      <c r="BR44" s="37" t="str">
        <f ca="1">IF(scratch!$B$55=TRUE,IF(BT44="","",BT44/(1+(IF(COUNTIF(Accounts!$B:$D,BP44),VLOOKUP(BP44,Accounts!$B:$D,3,FALSE),0)/100))),scratch!$B$52)</f>
        <v>Locked</v>
      </c>
      <c r="BS44" s="37" t="str">
        <f ca="1">IF(scratch!$B$55=TRUE,IF(BT44="","",BT44-BR44),scratch!$B$52)</f>
        <v>Locked</v>
      </c>
      <c r="BT44" s="51" t="str">
        <f ca="1">IF(scratch!$B$55=TRUE,SUMIF(AX$7:AX$1007,BP44,BC$7:BC$1007)+SUMIF(BD$7:BD$1007,BP44,BI$7:BI$1007)+SUMIF(BJ$7:BJ$1007,BP44,BO$7:BO$1007),scratch!$B$52)</f>
        <v>Locked</v>
      </c>
      <c r="BX44" s="10" t="str">
        <f>IF(ISBLANK(BV44),"",IF(COUNTIF(Accounts!$B:$D,BV44),VLOOKUP(BV44,Accounts!$B:$D,2,FALSE),"-"))</f>
        <v/>
      </c>
      <c r="BY44" s="37" t="str">
        <f>IF(CA44="","",CA44/(1+(IF(COUNTIF(Accounts!$B:$D,BV44),VLOOKUP(BV44,Accounts!$B:$D,3,FALSE),0)/100)))</f>
        <v/>
      </c>
      <c r="BZ44" s="37" t="str">
        <f t="shared" si="9"/>
        <v/>
      </c>
      <c r="CA44" s="7"/>
      <c r="CB44" s="48"/>
      <c r="CD44" s="10" t="str">
        <f>IF(ISBLANK(CB44),"",IF(COUNTIF(Accounts!$B:$D,CB44),VLOOKUP(CB44,Accounts!$B:$D,2,FALSE),"-"))</f>
        <v/>
      </c>
      <c r="CE44" s="37" t="str">
        <f>IF(CG44="","",CG44/(1+(IF(COUNTIF(Accounts!$B:$D,CB44),VLOOKUP(CB44,Accounts!$B:$D,3,FALSE),0)/100)))</f>
        <v/>
      </c>
      <c r="CF44" s="37" t="str">
        <f t="shared" si="10"/>
        <v/>
      </c>
      <c r="CG44" s="7"/>
      <c r="CH44" s="48"/>
      <c r="CJ44" s="10" t="str">
        <f>IF(ISBLANK(CH44),"",IF(COUNTIF(Accounts!$B:$D,CH44),VLOOKUP(CH44,Accounts!$B:$D,2,FALSE),"-"))</f>
        <v/>
      </c>
      <c r="CK44" s="37" t="str">
        <f>IF(CM44="","",CM44/(1+(IF(COUNTIF(Accounts!$B:$D,CH44),VLOOKUP(CH44,Accounts!$B:$D,3,FALSE),0)/100)))</f>
        <v/>
      </c>
      <c r="CL44" s="37" t="str">
        <f t="shared" si="11"/>
        <v/>
      </c>
      <c r="CM44" s="7"/>
      <c r="CN44" s="40" t="str">
        <f>IF(Accounts!$B43="","-",Accounts!$B43)</f>
        <v xml:space="preserve"> </v>
      </c>
      <c r="CO44" s="10">
        <f>IF(COUNTIF(Accounts!$B:$D,CN44),VLOOKUP(CN44,Accounts!$B:$D,2,FALSE),"-")</f>
        <v>0</v>
      </c>
      <c r="CP44" s="37" t="str">
        <f ca="1">IF(scratch!$B$55=TRUE,IF(CR44="","",CR44/(1+(IF(COUNTIF(Accounts!$B:$D,CN44),VLOOKUP(CN44,Accounts!$B:$D,3,FALSE),0)/100))),scratch!$B$52)</f>
        <v>Locked</v>
      </c>
      <c r="CQ44" s="37" t="str">
        <f ca="1">IF(scratch!$B$55=TRUE,IF(CR44="","",CR44-CP44),scratch!$B$52)</f>
        <v>Locked</v>
      </c>
      <c r="CR44" s="51" t="str">
        <f ca="1">IF(scratch!$B$55=TRUE,SUMIF(BV$7:BV$1007,CN44,CA$7:CA$1007)+SUMIF(CB$7:CB$1007,CN44,CG$7:CG$1007)+SUMIF(CH$7:CH$1007,CN44,CM$7:CM$1007),scratch!$B$52)</f>
        <v>Locked</v>
      </c>
      <c r="CT44" s="40" t="str">
        <f>IF(Accounts!$B43="","-",Accounts!$B43)</f>
        <v xml:space="preserve"> </v>
      </c>
      <c r="CU44" s="10">
        <f>IF(COUNTIF(Accounts!$B:$D,CT44),VLOOKUP(CT44,Accounts!$B:$D,2,FALSE),"-")</f>
        <v>0</v>
      </c>
      <c r="CV44" s="37" t="str">
        <f ca="1">IF(scratch!$B$55=TRUE,IF(CX44="","",CX44/(1+(IF(COUNTIF(Accounts!$B:$D,CT44),VLOOKUP(CT44,Accounts!$B:$D,3,FALSE),0)/100))),scratch!$B$52)</f>
        <v>Locked</v>
      </c>
      <c r="CW44" s="37" t="str">
        <f ca="1">IF(scratch!$B$55=TRUE,IF(CX44="","",CX44-CV44),scratch!$B$52)</f>
        <v>Locked</v>
      </c>
      <c r="CX44" s="51" t="str">
        <f ca="1">IF(scratch!$B$55=TRUE,SUMIF(T$7:T$1007,CT44,X$7:X1044)+SUMIF(AR$7:AR$1007,CT44,AV$7:AV$1007)+SUMIF(BP$7:BP$1007,CT44,BT$7:BT$1007)+SUMIF(CN$7:CN$1007,CT44,CR$7:CR$1007),scratch!$B$52)</f>
        <v>Locked</v>
      </c>
    </row>
    <row r="45" spans="4:102" x14ac:dyDescent="0.2">
      <c r="D45" s="10" t="str">
        <f>IF(ISBLANK(B45),"",IF(COUNTIF(Accounts!$B:$D,B45),VLOOKUP(B45,Accounts!$B:$D,2,FALSE),"-"))</f>
        <v/>
      </c>
      <c r="E45" s="37" t="str">
        <f>IF(G45="","",G45/(1+(IF(COUNTIF(Accounts!$B:$D,B45),VLOOKUP(B45,Accounts!$B:$D,3,FALSE),0)/100)))</f>
        <v/>
      </c>
      <c r="F45" s="37" t="str">
        <f t="shared" si="0"/>
        <v/>
      </c>
      <c r="G45" s="7"/>
      <c r="H45" s="48"/>
      <c r="J45" s="10" t="str">
        <f>IF(ISBLANK(H45),"",IF(COUNTIF(Accounts!$B:$D,H45),VLOOKUP(H45,Accounts!$B:$D,2,FALSE),"-"))</f>
        <v/>
      </c>
      <c r="K45" s="37" t="str">
        <f>IF(M45="","",M45/(1+(IF(COUNTIF(Accounts!$B:$D,H45),VLOOKUP(H45,Accounts!$B:$D,3,FALSE),0)/100)))</f>
        <v/>
      </c>
      <c r="L45" s="37" t="str">
        <f t="shared" si="1"/>
        <v/>
      </c>
      <c r="M45" s="7"/>
      <c r="N45" s="48"/>
      <c r="P45" s="10" t="str">
        <f>IF(ISBLANK(N45),"",IF(COUNTIF(Accounts!$B:$D,N45),VLOOKUP(N45,Accounts!$B:$D,2,FALSE),"-"))</f>
        <v/>
      </c>
      <c r="Q45" s="37" t="str">
        <f>IF(S45="","",S45/(1+(IF(COUNTIF(Accounts!$B:$D,N45),VLOOKUP(N45,Accounts!$B:$D,3,FALSE),0)/100)))</f>
        <v/>
      </c>
      <c r="R45" s="37" t="str">
        <f t="shared" si="2"/>
        <v/>
      </c>
      <c r="S45" s="7"/>
      <c r="T45" s="40" t="str">
        <f>IF(Accounts!$B44="","-",Accounts!$B44)</f>
        <v xml:space="preserve"> </v>
      </c>
      <c r="U45" s="10">
        <f>IF(COUNTIF(Accounts!$B:$D,T45),VLOOKUP(T45,Accounts!$B:$D,2,FALSE),"-")</f>
        <v>0</v>
      </c>
      <c r="V45" s="37" t="str">
        <f ca="1">IF(scratch!$B$55=TRUE,IF(X45="","",X45/(1+(IF(COUNTIF(Accounts!$B:$D,T45),VLOOKUP(T45,Accounts!$B:$D,3,FALSE),0)/100))),scratch!$B$52)</f>
        <v>Locked</v>
      </c>
      <c r="W45" s="37" t="str">
        <f ca="1">IF(scratch!$B$55=TRUE,IF(X45="","",X45-V45),scratch!$B$52)</f>
        <v>Locked</v>
      </c>
      <c r="X45" s="51" t="str">
        <f ca="1">IF(scratch!$B$55=TRUE,SUMIF(B$7:B$1007,T45,G$7:G$1007)+SUMIF(H$7:H$1007,T45,M$7:M$1007)+SUMIF(N$7:N$1007,T45,S$7:S$1007),scratch!$B$52)</f>
        <v>Locked</v>
      </c>
      <c r="AB45" s="10" t="str">
        <f>IF(ISBLANK(Z45),"",IF(COUNTIF(Accounts!$B:$D,Z45),VLOOKUP(Z45,Accounts!$B:$D,2,FALSE),"-"))</f>
        <v/>
      </c>
      <c r="AC45" s="37" t="str">
        <f>IF(AE45="","",AE45/(1+(IF(COUNTIF(Accounts!$B:$D,Z45),VLOOKUP(Z45,Accounts!$B:$D,3,FALSE),0)/100)))</f>
        <v/>
      </c>
      <c r="AD45" s="37" t="str">
        <f t="shared" si="3"/>
        <v/>
      </c>
      <c r="AE45" s="7"/>
      <c r="AF45" s="48"/>
      <c r="AH45" s="10" t="str">
        <f>IF(ISBLANK(AF45),"",IF(COUNTIF(Accounts!$B:$D,AF45),VLOOKUP(AF45,Accounts!$B:$D,2,FALSE),"-"))</f>
        <v/>
      </c>
      <c r="AI45" s="37" t="str">
        <f>IF(AK45="","",AK45/(1+(IF(COUNTIF(Accounts!$B:$D,AF45),VLOOKUP(AF45,Accounts!$B:$D,3,FALSE),0)/100)))</f>
        <v/>
      </c>
      <c r="AJ45" s="37" t="str">
        <f t="shared" si="4"/>
        <v/>
      </c>
      <c r="AK45" s="7"/>
      <c r="AL45" s="48"/>
      <c r="AN45" s="10" t="str">
        <f>IF(ISBLANK(AL45),"",IF(COUNTIF(Accounts!$B:$D,AL45),VLOOKUP(AL45,Accounts!$B:$D,2,FALSE),"-"))</f>
        <v/>
      </c>
      <c r="AO45" s="37" t="str">
        <f>IF(AQ45="","",AQ45/(1+(IF(COUNTIF(Accounts!$B:$D,AL45),VLOOKUP(AL45,Accounts!$B:$D,3,FALSE),0)/100)))</f>
        <v/>
      </c>
      <c r="AP45" s="37" t="str">
        <f t="shared" si="5"/>
        <v/>
      </c>
      <c r="AQ45" s="7"/>
      <c r="AR45" s="40" t="str">
        <f>IF(Accounts!$B44="","-",Accounts!$B44)</f>
        <v xml:space="preserve"> </v>
      </c>
      <c r="AS45" s="10">
        <f>IF(COUNTIF(Accounts!$B:$D,AR45),VLOOKUP(AR45,Accounts!$B:$D,2,FALSE),"-")</f>
        <v>0</v>
      </c>
      <c r="AT45" s="37" t="str">
        <f ca="1">IF(scratch!$B$55=TRUE,IF(AV45="","",AV45/(1+(IF(COUNTIF(Accounts!$B:$D,AR45),VLOOKUP(AR45,Accounts!$B:$D,3,FALSE),0)/100))),scratch!$B$52)</f>
        <v>Locked</v>
      </c>
      <c r="AU45" s="37" t="str">
        <f ca="1">IF(scratch!$B$55=TRUE,IF(AV45="","",AV45-AT45),scratch!$B$52)</f>
        <v>Locked</v>
      </c>
      <c r="AV45" s="51" t="str">
        <f ca="1">IF(scratch!$B$55=TRUE,SUMIF(Z$7:Z$1007,AR45,AE$7:AE$1007)+SUMIF(AF$7:AF$1007,AR45,AK$7:AK$1007)+SUMIF(AL$7:AL$1007,AR45,AQ$7:AQ$1007),scratch!$B$52)</f>
        <v>Locked</v>
      </c>
      <c r="AZ45" s="10" t="str">
        <f>IF(ISBLANK(AX45),"",IF(COUNTIF(Accounts!$B:$D,AX45),VLOOKUP(AX45,Accounts!$B:$D,2,FALSE),"-"))</f>
        <v/>
      </c>
      <c r="BA45" s="37" t="str">
        <f>IF(BC45="","",BC45/(1+(IF(COUNTIF(Accounts!$B:$D,AX45),VLOOKUP(AX45,Accounts!$B:$D,3,FALSE),0)/100)))</f>
        <v/>
      </c>
      <c r="BB45" s="37" t="str">
        <f t="shared" si="6"/>
        <v/>
      </c>
      <c r="BC45" s="7"/>
      <c r="BD45" s="48"/>
      <c r="BF45" s="10" t="str">
        <f>IF(ISBLANK(BD45),"",IF(COUNTIF(Accounts!$B:$D,BD45),VLOOKUP(BD45,Accounts!$B:$D,2,FALSE),"-"))</f>
        <v/>
      </c>
      <c r="BG45" s="37" t="str">
        <f>IF(BI45="","",BI45/(1+(IF(COUNTIF(Accounts!$B:$D,BD45),VLOOKUP(BD45,Accounts!$B:$D,3,FALSE),0)/100)))</f>
        <v/>
      </c>
      <c r="BH45" s="37" t="str">
        <f t="shared" si="7"/>
        <v/>
      </c>
      <c r="BI45" s="7"/>
      <c r="BJ45" s="48"/>
      <c r="BL45" s="10" t="str">
        <f>IF(ISBLANK(BJ45),"",IF(COUNTIF(Accounts!$B:$D,BJ45),VLOOKUP(BJ45,Accounts!$B:$D,2,FALSE),"-"))</f>
        <v/>
      </c>
      <c r="BM45" s="37" t="str">
        <f>IF(BO45="","",BO45/(1+(IF(COUNTIF(Accounts!$B:$D,BJ45),VLOOKUP(BJ45,Accounts!$B:$D,3,FALSE),0)/100)))</f>
        <v/>
      </c>
      <c r="BN45" s="37" t="str">
        <f t="shared" si="8"/>
        <v/>
      </c>
      <c r="BO45" s="7"/>
      <c r="BP45" s="40" t="str">
        <f>IF(Accounts!$B44="","-",Accounts!$B44)</f>
        <v xml:space="preserve"> </v>
      </c>
      <c r="BQ45" s="10">
        <f>IF(COUNTIF(Accounts!$B:$D,BP45),VLOOKUP(BP45,Accounts!$B:$D,2,FALSE),"-")</f>
        <v>0</v>
      </c>
      <c r="BR45" s="37" t="str">
        <f ca="1">IF(scratch!$B$55=TRUE,IF(BT45="","",BT45/(1+(IF(COUNTIF(Accounts!$B:$D,BP45),VLOOKUP(BP45,Accounts!$B:$D,3,FALSE),0)/100))),scratch!$B$52)</f>
        <v>Locked</v>
      </c>
      <c r="BS45" s="37" t="str">
        <f ca="1">IF(scratch!$B$55=TRUE,IF(BT45="","",BT45-BR45),scratch!$B$52)</f>
        <v>Locked</v>
      </c>
      <c r="BT45" s="51" t="str">
        <f ca="1">IF(scratch!$B$55=TRUE,SUMIF(AX$7:AX$1007,BP45,BC$7:BC$1007)+SUMIF(BD$7:BD$1007,BP45,BI$7:BI$1007)+SUMIF(BJ$7:BJ$1007,BP45,BO$7:BO$1007),scratch!$B$52)</f>
        <v>Locked</v>
      </c>
      <c r="BX45" s="10" t="str">
        <f>IF(ISBLANK(BV45),"",IF(COUNTIF(Accounts!$B:$D,BV45),VLOOKUP(BV45,Accounts!$B:$D,2,FALSE),"-"))</f>
        <v/>
      </c>
      <c r="BY45" s="37" t="str">
        <f>IF(CA45="","",CA45/(1+(IF(COUNTIF(Accounts!$B:$D,BV45),VLOOKUP(BV45,Accounts!$B:$D,3,FALSE),0)/100)))</f>
        <v/>
      </c>
      <c r="BZ45" s="37" t="str">
        <f t="shared" si="9"/>
        <v/>
      </c>
      <c r="CA45" s="7"/>
      <c r="CB45" s="48"/>
      <c r="CD45" s="10" t="str">
        <f>IF(ISBLANK(CB45),"",IF(COUNTIF(Accounts!$B:$D,CB45),VLOOKUP(CB45,Accounts!$B:$D,2,FALSE),"-"))</f>
        <v/>
      </c>
      <c r="CE45" s="37" t="str">
        <f>IF(CG45="","",CG45/(1+(IF(COUNTIF(Accounts!$B:$D,CB45),VLOOKUP(CB45,Accounts!$B:$D,3,FALSE),0)/100)))</f>
        <v/>
      </c>
      <c r="CF45" s="37" t="str">
        <f t="shared" si="10"/>
        <v/>
      </c>
      <c r="CG45" s="7"/>
      <c r="CH45" s="48"/>
      <c r="CJ45" s="10" t="str">
        <f>IF(ISBLANK(CH45),"",IF(COUNTIF(Accounts!$B:$D,CH45),VLOOKUP(CH45,Accounts!$B:$D,2,FALSE),"-"))</f>
        <v/>
      </c>
      <c r="CK45" s="37" t="str">
        <f>IF(CM45="","",CM45/(1+(IF(COUNTIF(Accounts!$B:$D,CH45),VLOOKUP(CH45,Accounts!$B:$D,3,FALSE),0)/100)))</f>
        <v/>
      </c>
      <c r="CL45" s="37" t="str">
        <f t="shared" si="11"/>
        <v/>
      </c>
      <c r="CM45" s="7"/>
      <c r="CN45" s="40" t="str">
        <f>IF(Accounts!$B44="","-",Accounts!$B44)</f>
        <v xml:space="preserve"> </v>
      </c>
      <c r="CO45" s="10">
        <f>IF(COUNTIF(Accounts!$B:$D,CN45),VLOOKUP(CN45,Accounts!$B:$D,2,FALSE),"-")</f>
        <v>0</v>
      </c>
      <c r="CP45" s="37" t="str">
        <f ca="1">IF(scratch!$B$55=TRUE,IF(CR45="","",CR45/(1+(IF(COUNTIF(Accounts!$B:$D,CN45),VLOOKUP(CN45,Accounts!$B:$D,3,FALSE),0)/100))),scratch!$B$52)</f>
        <v>Locked</v>
      </c>
      <c r="CQ45" s="37" t="str">
        <f ca="1">IF(scratch!$B$55=TRUE,IF(CR45="","",CR45-CP45),scratch!$B$52)</f>
        <v>Locked</v>
      </c>
      <c r="CR45" s="51" t="str">
        <f ca="1">IF(scratch!$B$55=TRUE,SUMIF(BV$7:BV$1007,CN45,CA$7:CA$1007)+SUMIF(CB$7:CB$1007,CN45,CG$7:CG$1007)+SUMIF(CH$7:CH$1007,CN45,CM$7:CM$1007),scratch!$B$52)</f>
        <v>Locked</v>
      </c>
      <c r="CT45" s="40" t="str">
        <f>IF(Accounts!$B44="","-",Accounts!$B44)</f>
        <v xml:space="preserve"> </v>
      </c>
      <c r="CU45" s="10">
        <f>IF(COUNTIF(Accounts!$B:$D,CT45),VLOOKUP(CT45,Accounts!$B:$D,2,FALSE),"-")</f>
        <v>0</v>
      </c>
      <c r="CV45" s="37" t="str">
        <f ca="1">IF(scratch!$B$55=TRUE,IF(CX45="","",CX45/(1+(IF(COUNTIF(Accounts!$B:$D,CT45),VLOOKUP(CT45,Accounts!$B:$D,3,FALSE),0)/100))),scratch!$B$52)</f>
        <v>Locked</v>
      </c>
      <c r="CW45" s="37" t="str">
        <f ca="1">IF(scratch!$B$55=TRUE,IF(CX45="","",CX45-CV45),scratch!$B$52)</f>
        <v>Locked</v>
      </c>
      <c r="CX45" s="51" t="str">
        <f ca="1">IF(scratch!$B$55=TRUE,SUMIF(T$7:T$1007,CT45,X$7:X1045)+SUMIF(AR$7:AR$1007,CT45,AV$7:AV$1007)+SUMIF(BP$7:BP$1007,CT45,BT$7:BT$1007)+SUMIF(CN$7:CN$1007,CT45,CR$7:CR$1007),scratch!$B$52)</f>
        <v>Locked</v>
      </c>
    </row>
    <row r="46" spans="4:102" x14ac:dyDescent="0.2">
      <c r="D46" s="10" t="str">
        <f>IF(ISBLANK(B46),"",IF(COUNTIF(Accounts!$B:$D,B46),VLOOKUP(B46,Accounts!$B:$D,2,FALSE),"-"))</f>
        <v/>
      </c>
      <c r="E46" s="37" t="str">
        <f>IF(G46="","",G46/(1+(IF(COUNTIF(Accounts!$B:$D,B46),VLOOKUP(B46,Accounts!$B:$D,3,FALSE),0)/100)))</f>
        <v/>
      </c>
      <c r="F46" s="37" t="str">
        <f t="shared" si="0"/>
        <v/>
      </c>
      <c r="G46" s="7"/>
      <c r="H46" s="48"/>
      <c r="J46" s="10" t="str">
        <f>IF(ISBLANK(H46),"",IF(COUNTIF(Accounts!$B:$D,H46),VLOOKUP(H46,Accounts!$B:$D,2,FALSE),"-"))</f>
        <v/>
      </c>
      <c r="K46" s="37" t="str">
        <f>IF(M46="","",M46/(1+(IF(COUNTIF(Accounts!$B:$D,H46),VLOOKUP(H46,Accounts!$B:$D,3,FALSE),0)/100)))</f>
        <v/>
      </c>
      <c r="L46" s="37" t="str">
        <f t="shared" si="1"/>
        <v/>
      </c>
      <c r="M46" s="7"/>
      <c r="N46" s="48"/>
      <c r="P46" s="10" t="str">
        <f>IF(ISBLANK(N46),"",IF(COUNTIF(Accounts!$B:$D,N46),VLOOKUP(N46,Accounts!$B:$D,2,FALSE),"-"))</f>
        <v/>
      </c>
      <c r="Q46" s="37" t="str">
        <f>IF(S46="","",S46/(1+(IF(COUNTIF(Accounts!$B:$D,N46),VLOOKUP(N46,Accounts!$B:$D,3,FALSE),0)/100)))</f>
        <v/>
      </c>
      <c r="R46" s="37" t="str">
        <f t="shared" si="2"/>
        <v/>
      </c>
      <c r="S46" s="7"/>
      <c r="T46" s="40" t="str">
        <f>IF(Accounts!$B45="","-",Accounts!$B45)</f>
        <v xml:space="preserve"> </v>
      </c>
      <c r="U46" s="10">
        <f>IF(COUNTIF(Accounts!$B:$D,T46),VLOOKUP(T46,Accounts!$B:$D,2,FALSE),"-")</f>
        <v>0</v>
      </c>
      <c r="V46" s="37" t="str">
        <f ca="1">IF(scratch!$B$55=TRUE,IF(X46="","",X46/(1+(IF(COUNTIF(Accounts!$B:$D,T46),VLOOKUP(T46,Accounts!$B:$D,3,FALSE),0)/100))),scratch!$B$52)</f>
        <v>Locked</v>
      </c>
      <c r="W46" s="37" t="str">
        <f ca="1">IF(scratch!$B$55=TRUE,IF(X46="","",X46-V46),scratch!$B$52)</f>
        <v>Locked</v>
      </c>
      <c r="X46" s="51" t="str">
        <f ca="1">IF(scratch!$B$55=TRUE,SUMIF(B$7:B$1007,T46,G$7:G$1007)+SUMIF(H$7:H$1007,T46,M$7:M$1007)+SUMIF(N$7:N$1007,T46,S$7:S$1007),scratch!$B$52)</f>
        <v>Locked</v>
      </c>
      <c r="AB46" s="10" t="str">
        <f>IF(ISBLANK(Z46),"",IF(COUNTIF(Accounts!$B:$D,Z46),VLOOKUP(Z46,Accounts!$B:$D,2,FALSE),"-"))</f>
        <v/>
      </c>
      <c r="AC46" s="37" t="str">
        <f>IF(AE46="","",AE46/(1+(IF(COUNTIF(Accounts!$B:$D,Z46),VLOOKUP(Z46,Accounts!$B:$D,3,FALSE),0)/100)))</f>
        <v/>
      </c>
      <c r="AD46" s="37" t="str">
        <f t="shared" si="3"/>
        <v/>
      </c>
      <c r="AE46" s="7"/>
      <c r="AF46" s="48"/>
      <c r="AH46" s="10" t="str">
        <f>IF(ISBLANK(AF46),"",IF(COUNTIF(Accounts!$B:$D,AF46),VLOOKUP(AF46,Accounts!$B:$D,2,FALSE),"-"))</f>
        <v/>
      </c>
      <c r="AI46" s="37" t="str">
        <f>IF(AK46="","",AK46/(1+(IF(COUNTIF(Accounts!$B:$D,AF46),VLOOKUP(AF46,Accounts!$B:$D,3,FALSE),0)/100)))</f>
        <v/>
      </c>
      <c r="AJ46" s="37" t="str">
        <f t="shared" si="4"/>
        <v/>
      </c>
      <c r="AK46" s="7"/>
      <c r="AL46" s="48"/>
      <c r="AN46" s="10" t="str">
        <f>IF(ISBLANK(AL46),"",IF(COUNTIF(Accounts!$B:$D,AL46),VLOOKUP(AL46,Accounts!$B:$D,2,FALSE),"-"))</f>
        <v/>
      </c>
      <c r="AO46" s="37" t="str">
        <f>IF(AQ46="","",AQ46/(1+(IF(COUNTIF(Accounts!$B:$D,AL46),VLOOKUP(AL46,Accounts!$B:$D,3,FALSE),0)/100)))</f>
        <v/>
      </c>
      <c r="AP46" s="37" t="str">
        <f t="shared" si="5"/>
        <v/>
      </c>
      <c r="AQ46" s="7"/>
      <c r="AR46" s="40" t="str">
        <f>IF(Accounts!$B45="","-",Accounts!$B45)</f>
        <v xml:space="preserve"> </v>
      </c>
      <c r="AS46" s="10">
        <f>IF(COUNTIF(Accounts!$B:$D,AR46),VLOOKUP(AR46,Accounts!$B:$D,2,FALSE),"-")</f>
        <v>0</v>
      </c>
      <c r="AT46" s="37" t="str">
        <f ca="1">IF(scratch!$B$55=TRUE,IF(AV46="","",AV46/(1+(IF(COUNTIF(Accounts!$B:$D,AR46),VLOOKUP(AR46,Accounts!$B:$D,3,FALSE),0)/100))),scratch!$B$52)</f>
        <v>Locked</v>
      </c>
      <c r="AU46" s="37" t="str">
        <f ca="1">IF(scratch!$B$55=TRUE,IF(AV46="","",AV46-AT46),scratch!$B$52)</f>
        <v>Locked</v>
      </c>
      <c r="AV46" s="51" t="str">
        <f ca="1">IF(scratch!$B$55=TRUE,SUMIF(Z$7:Z$1007,AR46,AE$7:AE$1007)+SUMIF(AF$7:AF$1007,AR46,AK$7:AK$1007)+SUMIF(AL$7:AL$1007,AR46,AQ$7:AQ$1007),scratch!$B$52)</f>
        <v>Locked</v>
      </c>
      <c r="AZ46" s="10" t="str">
        <f>IF(ISBLANK(AX46),"",IF(COUNTIF(Accounts!$B:$D,AX46),VLOOKUP(AX46,Accounts!$B:$D,2,FALSE),"-"))</f>
        <v/>
      </c>
      <c r="BA46" s="37" t="str">
        <f>IF(BC46="","",BC46/(1+(IF(COUNTIF(Accounts!$B:$D,AX46),VLOOKUP(AX46,Accounts!$B:$D,3,FALSE),0)/100)))</f>
        <v/>
      </c>
      <c r="BB46" s="37" t="str">
        <f t="shared" si="6"/>
        <v/>
      </c>
      <c r="BC46" s="7"/>
      <c r="BD46" s="48"/>
      <c r="BF46" s="10" t="str">
        <f>IF(ISBLANK(BD46),"",IF(COUNTIF(Accounts!$B:$D,BD46),VLOOKUP(BD46,Accounts!$B:$D,2,FALSE),"-"))</f>
        <v/>
      </c>
      <c r="BG46" s="37" t="str">
        <f>IF(BI46="","",BI46/(1+(IF(COUNTIF(Accounts!$B:$D,BD46),VLOOKUP(BD46,Accounts!$B:$D,3,FALSE),0)/100)))</f>
        <v/>
      </c>
      <c r="BH46" s="37" t="str">
        <f t="shared" si="7"/>
        <v/>
      </c>
      <c r="BI46" s="7"/>
      <c r="BJ46" s="48"/>
      <c r="BL46" s="10" t="str">
        <f>IF(ISBLANK(BJ46),"",IF(COUNTIF(Accounts!$B:$D,BJ46),VLOOKUP(BJ46,Accounts!$B:$D,2,FALSE),"-"))</f>
        <v/>
      </c>
      <c r="BM46" s="37" t="str">
        <f>IF(BO46="","",BO46/(1+(IF(COUNTIF(Accounts!$B:$D,BJ46),VLOOKUP(BJ46,Accounts!$B:$D,3,FALSE),0)/100)))</f>
        <v/>
      </c>
      <c r="BN46" s="37" t="str">
        <f t="shared" si="8"/>
        <v/>
      </c>
      <c r="BO46" s="7"/>
      <c r="BP46" s="40" t="str">
        <f>IF(Accounts!$B45="","-",Accounts!$B45)</f>
        <v xml:space="preserve"> </v>
      </c>
      <c r="BQ46" s="10">
        <f>IF(COUNTIF(Accounts!$B:$D,BP46),VLOOKUP(BP46,Accounts!$B:$D,2,FALSE),"-")</f>
        <v>0</v>
      </c>
      <c r="BR46" s="37" t="str">
        <f ca="1">IF(scratch!$B$55=TRUE,IF(BT46="","",BT46/(1+(IF(COUNTIF(Accounts!$B:$D,BP46),VLOOKUP(BP46,Accounts!$B:$D,3,FALSE),0)/100))),scratch!$B$52)</f>
        <v>Locked</v>
      </c>
      <c r="BS46" s="37" t="str">
        <f ca="1">IF(scratch!$B$55=TRUE,IF(BT46="","",BT46-BR46),scratch!$B$52)</f>
        <v>Locked</v>
      </c>
      <c r="BT46" s="51" t="str">
        <f ca="1">IF(scratch!$B$55=TRUE,SUMIF(AX$7:AX$1007,BP46,BC$7:BC$1007)+SUMIF(BD$7:BD$1007,BP46,BI$7:BI$1007)+SUMIF(BJ$7:BJ$1007,BP46,BO$7:BO$1007),scratch!$B$52)</f>
        <v>Locked</v>
      </c>
      <c r="BX46" s="10" t="str">
        <f>IF(ISBLANK(BV46),"",IF(COUNTIF(Accounts!$B:$D,BV46),VLOOKUP(BV46,Accounts!$B:$D,2,FALSE),"-"))</f>
        <v/>
      </c>
      <c r="BY46" s="37" t="str">
        <f>IF(CA46="","",CA46/(1+(IF(COUNTIF(Accounts!$B:$D,BV46),VLOOKUP(BV46,Accounts!$B:$D,3,FALSE),0)/100)))</f>
        <v/>
      </c>
      <c r="BZ46" s="37" t="str">
        <f t="shared" si="9"/>
        <v/>
      </c>
      <c r="CA46" s="7"/>
      <c r="CB46" s="48"/>
      <c r="CD46" s="10" t="str">
        <f>IF(ISBLANK(CB46),"",IF(COUNTIF(Accounts!$B:$D,CB46),VLOOKUP(CB46,Accounts!$B:$D,2,FALSE),"-"))</f>
        <v/>
      </c>
      <c r="CE46" s="37" t="str">
        <f>IF(CG46="","",CG46/(1+(IF(COUNTIF(Accounts!$B:$D,CB46),VLOOKUP(CB46,Accounts!$B:$D,3,FALSE),0)/100)))</f>
        <v/>
      </c>
      <c r="CF46" s="37" t="str">
        <f t="shared" si="10"/>
        <v/>
      </c>
      <c r="CG46" s="7"/>
      <c r="CH46" s="48"/>
      <c r="CJ46" s="10" t="str">
        <f>IF(ISBLANK(CH46),"",IF(COUNTIF(Accounts!$B:$D,CH46),VLOOKUP(CH46,Accounts!$B:$D,2,FALSE),"-"))</f>
        <v/>
      </c>
      <c r="CK46" s="37" t="str">
        <f>IF(CM46="","",CM46/(1+(IF(COUNTIF(Accounts!$B:$D,CH46),VLOOKUP(CH46,Accounts!$B:$D,3,FALSE),0)/100)))</f>
        <v/>
      </c>
      <c r="CL46" s="37" t="str">
        <f t="shared" si="11"/>
        <v/>
      </c>
      <c r="CM46" s="7"/>
      <c r="CN46" s="40" t="str">
        <f>IF(Accounts!$B45="","-",Accounts!$B45)</f>
        <v xml:space="preserve"> </v>
      </c>
      <c r="CO46" s="10">
        <f>IF(COUNTIF(Accounts!$B:$D,CN46),VLOOKUP(CN46,Accounts!$B:$D,2,FALSE),"-")</f>
        <v>0</v>
      </c>
      <c r="CP46" s="37" t="str">
        <f ca="1">IF(scratch!$B$55=TRUE,IF(CR46="","",CR46/(1+(IF(COUNTIF(Accounts!$B:$D,CN46),VLOOKUP(CN46,Accounts!$B:$D,3,FALSE),0)/100))),scratch!$B$52)</f>
        <v>Locked</v>
      </c>
      <c r="CQ46" s="37" t="str">
        <f ca="1">IF(scratch!$B$55=TRUE,IF(CR46="","",CR46-CP46),scratch!$B$52)</f>
        <v>Locked</v>
      </c>
      <c r="CR46" s="51" t="str">
        <f ca="1">IF(scratch!$B$55=TRUE,SUMIF(BV$7:BV$1007,CN46,CA$7:CA$1007)+SUMIF(CB$7:CB$1007,CN46,CG$7:CG$1007)+SUMIF(CH$7:CH$1007,CN46,CM$7:CM$1007),scratch!$B$52)</f>
        <v>Locked</v>
      </c>
      <c r="CT46" s="40" t="str">
        <f>IF(Accounts!$B45="","-",Accounts!$B45)</f>
        <v xml:space="preserve"> </v>
      </c>
      <c r="CU46" s="10">
        <f>IF(COUNTIF(Accounts!$B:$D,CT46),VLOOKUP(CT46,Accounts!$B:$D,2,FALSE),"-")</f>
        <v>0</v>
      </c>
      <c r="CV46" s="37" t="str">
        <f ca="1">IF(scratch!$B$55=TRUE,IF(CX46="","",CX46/(1+(IF(COUNTIF(Accounts!$B:$D,CT46),VLOOKUP(CT46,Accounts!$B:$D,3,FALSE),0)/100))),scratch!$B$52)</f>
        <v>Locked</v>
      </c>
      <c r="CW46" s="37" t="str">
        <f ca="1">IF(scratch!$B$55=TRUE,IF(CX46="","",CX46-CV46),scratch!$B$52)</f>
        <v>Locked</v>
      </c>
      <c r="CX46" s="51" t="str">
        <f ca="1">IF(scratch!$B$55=TRUE,SUMIF(T$7:T$1007,CT46,X$7:X1046)+SUMIF(AR$7:AR$1007,CT46,AV$7:AV$1007)+SUMIF(BP$7:BP$1007,CT46,BT$7:BT$1007)+SUMIF(CN$7:CN$1007,CT46,CR$7:CR$1007),scratch!$B$52)</f>
        <v>Locked</v>
      </c>
    </row>
    <row r="47" spans="4:102" x14ac:dyDescent="0.2">
      <c r="D47" s="10" t="str">
        <f>IF(ISBLANK(B47),"",IF(COUNTIF(Accounts!$B:$D,B47),VLOOKUP(B47,Accounts!$B:$D,2,FALSE),"-"))</f>
        <v/>
      </c>
      <c r="E47" s="37" t="str">
        <f>IF(G47="","",G47/(1+(IF(COUNTIF(Accounts!$B:$D,B47),VLOOKUP(B47,Accounts!$B:$D,3,FALSE),0)/100)))</f>
        <v/>
      </c>
      <c r="F47" s="37" t="str">
        <f t="shared" si="0"/>
        <v/>
      </c>
      <c r="G47" s="7"/>
      <c r="H47" s="48"/>
      <c r="J47" s="10" t="str">
        <f>IF(ISBLANK(H47),"",IF(COUNTIF(Accounts!$B:$D,H47),VLOOKUP(H47,Accounts!$B:$D,2,FALSE),"-"))</f>
        <v/>
      </c>
      <c r="K47" s="37" t="str">
        <f>IF(M47="","",M47/(1+(IF(COUNTIF(Accounts!$B:$D,H47),VLOOKUP(H47,Accounts!$B:$D,3,FALSE),0)/100)))</f>
        <v/>
      </c>
      <c r="L47" s="37" t="str">
        <f t="shared" si="1"/>
        <v/>
      </c>
      <c r="M47" s="7"/>
      <c r="N47" s="48"/>
      <c r="P47" s="10" t="str">
        <f>IF(ISBLANK(N47),"",IF(COUNTIF(Accounts!$B:$D,N47),VLOOKUP(N47,Accounts!$B:$D,2,FALSE),"-"))</f>
        <v/>
      </c>
      <c r="Q47" s="37" t="str">
        <f>IF(S47="","",S47/(1+(IF(COUNTIF(Accounts!$B:$D,N47),VLOOKUP(N47,Accounts!$B:$D,3,FALSE),0)/100)))</f>
        <v/>
      </c>
      <c r="R47" s="37" t="str">
        <f t="shared" si="2"/>
        <v/>
      </c>
      <c r="S47" s="7"/>
      <c r="T47" s="40" t="str">
        <f>IF(Accounts!$B46="","-",Accounts!$B46)</f>
        <v xml:space="preserve"> </v>
      </c>
      <c r="U47" s="10">
        <f>IF(COUNTIF(Accounts!$B:$D,T47),VLOOKUP(T47,Accounts!$B:$D,2,FALSE),"-")</f>
        <v>0</v>
      </c>
      <c r="V47" s="37" t="str">
        <f ca="1">IF(scratch!$B$55=TRUE,IF(X47="","",X47/(1+(IF(COUNTIF(Accounts!$B:$D,T47),VLOOKUP(T47,Accounts!$B:$D,3,FALSE),0)/100))),scratch!$B$52)</f>
        <v>Locked</v>
      </c>
      <c r="W47" s="37" t="str">
        <f ca="1">IF(scratch!$B$55=TRUE,IF(X47="","",X47-V47),scratch!$B$52)</f>
        <v>Locked</v>
      </c>
      <c r="X47" s="51" t="str">
        <f ca="1">IF(scratch!$B$55=TRUE,SUMIF(B$7:B$1007,T47,G$7:G$1007)+SUMIF(H$7:H$1007,T47,M$7:M$1007)+SUMIF(N$7:N$1007,T47,S$7:S$1007),scratch!$B$52)</f>
        <v>Locked</v>
      </c>
      <c r="AB47" s="10" t="str">
        <f>IF(ISBLANK(Z47),"",IF(COUNTIF(Accounts!$B:$D,Z47),VLOOKUP(Z47,Accounts!$B:$D,2,FALSE),"-"))</f>
        <v/>
      </c>
      <c r="AC47" s="37" t="str">
        <f>IF(AE47="","",AE47/(1+(IF(COUNTIF(Accounts!$B:$D,Z47),VLOOKUP(Z47,Accounts!$B:$D,3,FALSE),0)/100)))</f>
        <v/>
      </c>
      <c r="AD47" s="37" t="str">
        <f t="shared" si="3"/>
        <v/>
      </c>
      <c r="AE47" s="7"/>
      <c r="AF47" s="48"/>
      <c r="AH47" s="10" t="str">
        <f>IF(ISBLANK(AF47),"",IF(COUNTIF(Accounts!$B:$D,AF47),VLOOKUP(AF47,Accounts!$B:$D,2,FALSE),"-"))</f>
        <v/>
      </c>
      <c r="AI47" s="37" t="str">
        <f>IF(AK47="","",AK47/(1+(IF(COUNTIF(Accounts!$B:$D,AF47),VLOOKUP(AF47,Accounts!$B:$D,3,FALSE),0)/100)))</f>
        <v/>
      </c>
      <c r="AJ47" s="37" t="str">
        <f t="shared" si="4"/>
        <v/>
      </c>
      <c r="AK47" s="7"/>
      <c r="AL47" s="48"/>
      <c r="AN47" s="10" t="str">
        <f>IF(ISBLANK(AL47),"",IF(COUNTIF(Accounts!$B:$D,AL47),VLOOKUP(AL47,Accounts!$B:$D,2,FALSE),"-"))</f>
        <v/>
      </c>
      <c r="AO47" s="37" t="str">
        <f>IF(AQ47="","",AQ47/(1+(IF(COUNTIF(Accounts!$B:$D,AL47),VLOOKUP(AL47,Accounts!$B:$D,3,FALSE),0)/100)))</f>
        <v/>
      </c>
      <c r="AP47" s="37" t="str">
        <f t="shared" si="5"/>
        <v/>
      </c>
      <c r="AQ47" s="7"/>
      <c r="AR47" s="40" t="str">
        <f>IF(Accounts!$B46="","-",Accounts!$B46)</f>
        <v xml:space="preserve"> </v>
      </c>
      <c r="AS47" s="10">
        <f>IF(COUNTIF(Accounts!$B:$D,AR47),VLOOKUP(AR47,Accounts!$B:$D,2,FALSE),"-")</f>
        <v>0</v>
      </c>
      <c r="AT47" s="37" t="str">
        <f ca="1">IF(scratch!$B$55=TRUE,IF(AV47="","",AV47/(1+(IF(COUNTIF(Accounts!$B:$D,AR47),VLOOKUP(AR47,Accounts!$B:$D,3,FALSE),0)/100))),scratch!$B$52)</f>
        <v>Locked</v>
      </c>
      <c r="AU47" s="37" t="str">
        <f ca="1">IF(scratch!$B$55=TRUE,IF(AV47="","",AV47-AT47),scratch!$B$52)</f>
        <v>Locked</v>
      </c>
      <c r="AV47" s="51" t="str">
        <f ca="1">IF(scratch!$B$55=TRUE,SUMIF(Z$7:Z$1007,AR47,AE$7:AE$1007)+SUMIF(AF$7:AF$1007,AR47,AK$7:AK$1007)+SUMIF(AL$7:AL$1007,AR47,AQ$7:AQ$1007),scratch!$B$52)</f>
        <v>Locked</v>
      </c>
      <c r="AZ47" s="10" t="str">
        <f>IF(ISBLANK(AX47),"",IF(COUNTIF(Accounts!$B:$D,AX47),VLOOKUP(AX47,Accounts!$B:$D,2,FALSE),"-"))</f>
        <v/>
      </c>
      <c r="BA47" s="37" t="str">
        <f>IF(BC47="","",BC47/(1+(IF(COUNTIF(Accounts!$B:$D,AX47),VLOOKUP(AX47,Accounts!$B:$D,3,FALSE),0)/100)))</f>
        <v/>
      </c>
      <c r="BB47" s="37" t="str">
        <f t="shared" si="6"/>
        <v/>
      </c>
      <c r="BC47" s="7"/>
      <c r="BD47" s="48"/>
      <c r="BF47" s="10" t="str">
        <f>IF(ISBLANK(BD47),"",IF(COUNTIF(Accounts!$B:$D,BD47),VLOOKUP(BD47,Accounts!$B:$D,2,FALSE),"-"))</f>
        <v/>
      </c>
      <c r="BG47" s="37" t="str">
        <f>IF(BI47="","",BI47/(1+(IF(COUNTIF(Accounts!$B:$D,BD47),VLOOKUP(BD47,Accounts!$B:$D,3,FALSE),0)/100)))</f>
        <v/>
      </c>
      <c r="BH47" s="37" t="str">
        <f t="shared" si="7"/>
        <v/>
      </c>
      <c r="BI47" s="7"/>
      <c r="BJ47" s="48"/>
      <c r="BL47" s="10" t="str">
        <f>IF(ISBLANK(BJ47),"",IF(COUNTIF(Accounts!$B:$D,BJ47),VLOOKUP(BJ47,Accounts!$B:$D,2,FALSE),"-"))</f>
        <v/>
      </c>
      <c r="BM47" s="37" t="str">
        <f>IF(BO47="","",BO47/(1+(IF(COUNTIF(Accounts!$B:$D,BJ47),VLOOKUP(BJ47,Accounts!$B:$D,3,FALSE),0)/100)))</f>
        <v/>
      </c>
      <c r="BN47" s="37" t="str">
        <f t="shared" si="8"/>
        <v/>
      </c>
      <c r="BO47" s="7"/>
      <c r="BP47" s="40" t="str">
        <f>IF(Accounts!$B46="","-",Accounts!$B46)</f>
        <v xml:space="preserve"> </v>
      </c>
      <c r="BQ47" s="10">
        <f>IF(COUNTIF(Accounts!$B:$D,BP47),VLOOKUP(BP47,Accounts!$B:$D,2,FALSE),"-")</f>
        <v>0</v>
      </c>
      <c r="BR47" s="37" t="str">
        <f ca="1">IF(scratch!$B$55=TRUE,IF(BT47="","",BT47/(1+(IF(COUNTIF(Accounts!$B:$D,BP47),VLOOKUP(BP47,Accounts!$B:$D,3,FALSE),0)/100))),scratch!$B$52)</f>
        <v>Locked</v>
      </c>
      <c r="BS47" s="37" t="str">
        <f ca="1">IF(scratch!$B$55=TRUE,IF(BT47="","",BT47-BR47),scratch!$B$52)</f>
        <v>Locked</v>
      </c>
      <c r="BT47" s="51" t="str">
        <f ca="1">IF(scratch!$B$55=TRUE,SUMIF(AX$7:AX$1007,BP47,BC$7:BC$1007)+SUMIF(BD$7:BD$1007,BP47,BI$7:BI$1007)+SUMIF(BJ$7:BJ$1007,BP47,BO$7:BO$1007),scratch!$B$52)</f>
        <v>Locked</v>
      </c>
      <c r="BX47" s="10" t="str">
        <f>IF(ISBLANK(BV47),"",IF(COUNTIF(Accounts!$B:$D,BV47),VLOOKUP(BV47,Accounts!$B:$D,2,FALSE),"-"))</f>
        <v/>
      </c>
      <c r="BY47" s="37" t="str">
        <f>IF(CA47="","",CA47/(1+(IF(COUNTIF(Accounts!$B:$D,BV47),VLOOKUP(BV47,Accounts!$B:$D,3,FALSE),0)/100)))</f>
        <v/>
      </c>
      <c r="BZ47" s="37" t="str">
        <f t="shared" si="9"/>
        <v/>
      </c>
      <c r="CA47" s="7"/>
      <c r="CB47" s="48"/>
      <c r="CD47" s="10" t="str">
        <f>IF(ISBLANK(CB47),"",IF(COUNTIF(Accounts!$B:$D,CB47),VLOOKUP(CB47,Accounts!$B:$D,2,FALSE),"-"))</f>
        <v/>
      </c>
      <c r="CE47" s="37" t="str">
        <f>IF(CG47="","",CG47/(1+(IF(COUNTIF(Accounts!$B:$D,CB47),VLOOKUP(CB47,Accounts!$B:$D,3,FALSE),0)/100)))</f>
        <v/>
      </c>
      <c r="CF47" s="37" t="str">
        <f t="shared" si="10"/>
        <v/>
      </c>
      <c r="CG47" s="7"/>
      <c r="CH47" s="48"/>
      <c r="CJ47" s="10" t="str">
        <f>IF(ISBLANK(CH47),"",IF(COUNTIF(Accounts!$B:$D,CH47),VLOOKUP(CH47,Accounts!$B:$D,2,FALSE),"-"))</f>
        <v/>
      </c>
      <c r="CK47" s="37" t="str">
        <f>IF(CM47="","",CM47/(1+(IF(COUNTIF(Accounts!$B:$D,CH47),VLOOKUP(CH47,Accounts!$B:$D,3,FALSE),0)/100)))</f>
        <v/>
      </c>
      <c r="CL47" s="37" t="str">
        <f t="shared" si="11"/>
        <v/>
      </c>
      <c r="CM47" s="7"/>
      <c r="CN47" s="40" t="str">
        <f>IF(Accounts!$B46="","-",Accounts!$B46)</f>
        <v xml:space="preserve"> </v>
      </c>
      <c r="CO47" s="10">
        <f>IF(COUNTIF(Accounts!$B:$D,CN47),VLOOKUP(CN47,Accounts!$B:$D,2,FALSE),"-")</f>
        <v>0</v>
      </c>
      <c r="CP47" s="37" t="str">
        <f ca="1">IF(scratch!$B$55=TRUE,IF(CR47="","",CR47/(1+(IF(COUNTIF(Accounts!$B:$D,CN47),VLOOKUP(CN47,Accounts!$B:$D,3,FALSE),0)/100))),scratch!$B$52)</f>
        <v>Locked</v>
      </c>
      <c r="CQ47" s="37" t="str">
        <f ca="1">IF(scratch!$B$55=TRUE,IF(CR47="","",CR47-CP47),scratch!$B$52)</f>
        <v>Locked</v>
      </c>
      <c r="CR47" s="51" t="str">
        <f ca="1">IF(scratch!$B$55=TRUE,SUMIF(BV$7:BV$1007,CN47,CA$7:CA$1007)+SUMIF(CB$7:CB$1007,CN47,CG$7:CG$1007)+SUMIF(CH$7:CH$1007,CN47,CM$7:CM$1007),scratch!$B$52)</f>
        <v>Locked</v>
      </c>
      <c r="CT47" s="40" t="str">
        <f>IF(Accounts!$B46="","-",Accounts!$B46)</f>
        <v xml:space="preserve"> </v>
      </c>
      <c r="CU47" s="10">
        <f>IF(COUNTIF(Accounts!$B:$D,CT47),VLOOKUP(CT47,Accounts!$B:$D,2,FALSE),"-")</f>
        <v>0</v>
      </c>
      <c r="CV47" s="37" t="str">
        <f ca="1">IF(scratch!$B$55=TRUE,IF(CX47="","",CX47/(1+(IF(COUNTIF(Accounts!$B:$D,CT47),VLOOKUP(CT47,Accounts!$B:$D,3,FALSE),0)/100))),scratch!$B$52)</f>
        <v>Locked</v>
      </c>
      <c r="CW47" s="37" t="str">
        <f ca="1">IF(scratch!$B$55=TRUE,IF(CX47="","",CX47-CV47),scratch!$B$52)</f>
        <v>Locked</v>
      </c>
      <c r="CX47" s="51" t="str">
        <f ca="1">IF(scratch!$B$55=TRUE,SUMIF(T$7:T$1007,CT47,X$7:X1047)+SUMIF(AR$7:AR$1007,CT47,AV$7:AV$1007)+SUMIF(BP$7:BP$1007,CT47,BT$7:BT$1007)+SUMIF(CN$7:CN$1007,CT47,CR$7:CR$1007),scratch!$B$52)</f>
        <v>Locked</v>
      </c>
    </row>
    <row r="48" spans="4:102" x14ac:dyDescent="0.2">
      <c r="D48" s="10" t="str">
        <f>IF(ISBLANK(B48),"",IF(COUNTIF(Accounts!$B:$D,B48),VLOOKUP(B48,Accounts!$B:$D,2,FALSE),"-"))</f>
        <v/>
      </c>
      <c r="E48" s="37" t="str">
        <f>IF(G48="","",G48/(1+(IF(COUNTIF(Accounts!$B:$D,B48),VLOOKUP(B48,Accounts!$B:$D,3,FALSE),0)/100)))</f>
        <v/>
      </c>
      <c r="F48" s="37" t="str">
        <f t="shared" si="0"/>
        <v/>
      </c>
      <c r="G48" s="7"/>
      <c r="H48" s="48"/>
      <c r="J48" s="10" t="str">
        <f>IF(ISBLANK(H48),"",IF(COUNTIF(Accounts!$B:$D,H48),VLOOKUP(H48,Accounts!$B:$D,2,FALSE),"-"))</f>
        <v/>
      </c>
      <c r="K48" s="37" t="str">
        <f>IF(M48="","",M48/(1+(IF(COUNTIF(Accounts!$B:$D,H48),VLOOKUP(H48,Accounts!$B:$D,3,FALSE),0)/100)))</f>
        <v/>
      </c>
      <c r="L48" s="37" t="str">
        <f t="shared" si="1"/>
        <v/>
      </c>
      <c r="M48" s="7"/>
      <c r="N48" s="48"/>
      <c r="P48" s="10" t="str">
        <f>IF(ISBLANK(N48),"",IF(COUNTIF(Accounts!$B:$D,N48),VLOOKUP(N48,Accounts!$B:$D,2,FALSE),"-"))</f>
        <v/>
      </c>
      <c r="Q48" s="37" t="str">
        <f>IF(S48="","",S48/(1+(IF(COUNTIF(Accounts!$B:$D,N48),VLOOKUP(N48,Accounts!$B:$D,3,FALSE),0)/100)))</f>
        <v/>
      </c>
      <c r="R48" s="37" t="str">
        <f t="shared" si="2"/>
        <v/>
      </c>
      <c r="S48" s="7"/>
      <c r="T48" s="40" t="str">
        <f>IF(Accounts!$B47="","-",Accounts!$B47)</f>
        <v xml:space="preserve"> </v>
      </c>
      <c r="U48" s="10">
        <f>IF(COUNTIF(Accounts!$B:$D,T48),VLOOKUP(T48,Accounts!$B:$D,2,FALSE),"-")</f>
        <v>0</v>
      </c>
      <c r="V48" s="37" t="str">
        <f ca="1">IF(scratch!$B$55=TRUE,IF(X48="","",X48/(1+(IF(COUNTIF(Accounts!$B:$D,T48),VLOOKUP(T48,Accounts!$B:$D,3,FALSE),0)/100))),scratch!$B$52)</f>
        <v>Locked</v>
      </c>
      <c r="W48" s="37" t="str">
        <f ca="1">IF(scratch!$B$55=TRUE,IF(X48="","",X48-V48),scratch!$B$52)</f>
        <v>Locked</v>
      </c>
      <c r="X48" s="51" t="str">
        <f ca="1">IF(scratch!$B$55=TRUE,SUMIF(B$7:B$1007,T48,G$7:G$1007)+SUMIF(H$7:H$1007,T48,M$7:M$1007)+SUMIF(N$7:N$1007,T48,S$7:S$1007),scratch!$B$52)</f>
        <v>Locked</v>
      </c>
      <c r="AB48" s="10" t="str">
        <f>IF(ISBLANK(Z48),"",IF(COUNTIF(Accounts!$B:$D,Z48),VLOOKUP(Z48,Accounts!$B:$D,2,FALSE),"-"))</f>
        <v/>
      </c>
      <c r="AC48" s="37" t="str">
        <f>IF(AE48="","",AE48/(1+(IF(COUNTIF(Accounts!$B:$D,Z48),VLOOKUP(Z48,Accounts!$B:$D,3,FALSE),0)/100)))</f>
        <v/>
      </c>
      <c r="AD48" s="37" t="str">
        <f t="shared" si="3"/>
        <v/>
      </c>
      <c r="AE48" s="7"/>
      <c r="AF48" s="48"/>
      <c r="AH48" s="10" t="str">
        <f>IF(ISBLANK(AF48),"",IF(COUNTIF(Accounts!$B:$D,AF48),VLOOKUP(AF48,Accounts!$B:$D,2,FALSE),"-"))</f>
        <v/>
      </c>
      <c r="AI48" s="37" t="str">
        <f>IF(AK48="","",AK48/(1+(IF(COUNTIF(Accounts!$B:$D,AF48),VLOOKUP(AF48,Accounts!$B:$D,3,FALSE),0)/100)))</f>
        <v/>
      </c>
      <c r="AJ48" s="37" t="str">
        <f t="shared" si="4"/>
        <v/>
      </c>
      <c r="AK48" s="7"/>
      <c r="AL48" s="48"/>
      <c r="AN48" s="10" t="str">
        <f>IF(ISBLANK(AL48),"",IF(COUNTIF(Accounts!$B:$D,AL48),VLOOKUP(AL48,Accounts!$B:$D,2,FALSE),"-"))</f>
        <v/>
      </c>
      <c r="AO48" s="37" t="str">
        <f>IF(AQ48="","",AQ48/(1+(IF(COUNTIF(Accounts!$B:$D,AL48),VLOOKUP(AL48,Accounts!$B:$D,3,FALSE),0)/100)))</f>
        <v/>
      </c>
      <c r="AP48" s="37" t="str">
        <f t="shared" si="5"/>
        <v/>
      </c>
      <c r="AQ48" s="7"/>
      <c r="AR48" s="40" t="str">
        <f>IF(Accounts!$B47="","-",Accounts!$B47)</f>
        <v xml:space="preserve"> </v>
      </c>
      <c r="AS48" s="10">
        <f>IF(COUNTIF(Accounts!$B:$D,AR48),VLOOKUP(AR48,Accounts!$B:$D,2,FALSE),"-")</f>
        <v>0</v>
      </c>
      <c r="AT48" s="37" t="str">
        <f ca="1">IF(scratch!$B$55=TRUE,IF(AV48="","",AV48/(1+(IF(COUNTIF(Accounts!$B:$D,AR48),VLOOKUP(AR48,Accounts!$B:$D,3,FALSE),0)/100))),scratch!$B$52)</f>
        <v>Locked</v>
      </c>
      <c r="AU48" s="37" t="str">
        <f ca="1">IF(scratch!$B$55=TRUE,IF(AV48="","",AV48-AT48),scratch!$B$52)</f>
        <v>Locked</v>
      </c>
      <c r="AV48" s="51" t="str">
        <f ca="1">IF(scratch!$B$55=TRUE,SUMIF(Z$7:Z$1007,AR48,AE$7:AE$1007)+SUMIF(AF$7:AF$1007,AR48,AK$7:AK$1007)+SUMIF(AL$7:AL$1007,AR48,AQ$7:AQ$1007),scratch!$B$52)</f>
        <v>Locked</v>
      </c>
      <c r="AZ48" s="10" t="str">
        <f>IF(ISBLANK(AX48),"",IF(COUNTIF(Accounts!$B:$D,AX48),VLOOKUP(AX48,Accounts!$B:$D,2,FALSE),"-"))</f>
        <v/>
      </c>
      <c r="BA48" s="37" t="str">
        <f>IF(BC48="","",BC48/(1+(IF(COUNTIF(Accounts!$B:$D,AX48),VLOOKUP(AX48,Accounts!$B:$D,3,FALSE),0)/100)))</f>
        <v/>
      </c>
      <c r="BB48" s="37" t="str">
        <f t="shared" si="6"/>
        <v/>
      </c>
      <c r="BC48" s="7"/>
      <c r="BD48" s="48"/>
      <c r="BF48" s="10" t="str">
        <f>IF(ISBLANK(BD48),"",IF(COUNTIF(Accounts!$B:$D,BD48),VLOOKUP(BD48,Accounts!$B:$D,2,FALSE),"-"))</f>
        <v/>
      </c>
      <c r="BG48" s="37" t="str">
        <f>IF(BI48="","",BI48/(1+(IF(COUNTIF(Accounts!$B:$D,BD48),VLOOKUP(BD48,Accounts!$B:$D,3,FALSE),0)/100)))</f>
        <v/>
      </c>
      <c r="BH48" s="37" t="str">
        <f t="shared" si="7"/>
        <v/>
      </c>
      <c r="BI48" s="7"/>
      <c r="BJ48" s="48"/>
      <c r="BL48" s="10" t="str">
        <f>IF(ISBLANK(BJ48),"",IF(COUNTIF(Accounts!$B:$D,BJ48),VLOOKUP(BJ48,Accounts!$B:$D,2,FALSE),"-"))</f>
        <v/>
      </c>
      <c r="BM48" s="37" t="str">
        <f>IF(BO48="","",BO48/(1+(IF(COUNTIF(Accounts!$B:$D,BJ48),VLOOKUP(BJ48,Accounts!$B:$D,3,FALSE),0)/100)))</f>
        <v/>
      </c>
      <c r="BN48" s="37" t="str">
        <f t="shared" si="8"/>
        <v/>
      </c>
      <c r="BO48" s="7"/>
      <c r="BP48" s="40" t="str">
        <f>IF(Accounts!$B47="","-",Accounts!$B47)</f>
        <v xml:space="preserve"> </v>
      </c>
      <c r="BQ48" s="10">
        <f>IF(COUNTIF(Accounts!$B:$D,BP48),VLOOKUP(BP48,Accounts!$B:$D,2,FALSE),"-")</f>
        <v>0</v>
      </c>
      <c r="BR48" s="37" t="str">
        <f ca="1">IF(scratch!$B$55=TRUE,IF(BT48="","",BT48/(1+(IF(COUNTIF(Accounts!$B:$D,BP48),VLOOKUP(BP48,Accounts!$B:$D,3,FALSE),0)/100))),scratch!$B$52)</f>
        <v>Locked</v>
      </c>
      <c r="BS48" s="37" t="str">
        <f ca="1">IF(scratch!$B$55=TRUE,IF(BT48="","",BT48-BR48),scratch!$B$52)</f>
        <v>Locked</v>
      </c>
      <c r="BT48" s="51" t="str">
        <f ca="1">IF(scratch!$B$55=TRUE,SUMIF(AX$7:AX$1007,BP48,BC$7:BC$1007)+SUMIF(BD$7:BD$1007,BP48,BI$7:BI$1007)+SUMIF(BJ$7:BJ$1007,BP48,BO$7:BO$1007),scratch!$B$52)</f>
        <v>Locked</v>
      </c>
      <c r="BX48" s="10" t="str">
        <f>IF(ISBLANK(BV48),"",IF(COUNTIF(Accounts!$B:$D,BV48),VLOOKUP(BV48,Accounts!$B:$D,2,FALSE),"-"))</f>
        <v/>
      </c>
      <c r="BY48" s="37" t="str">
        <f>IF(CA48="","",CA48/(1+(IF(COUNTIF(Accounts!$B:$D,BV48),VLOOKUP(BV48,Accounts!$B:$D,3,FALSE),0)/100)))</f>
        <v/>
      </c>
      <c r="BZ48" s="37" t="str">
        <f t="shared" si="9"/>
        <v/>
      </c>
      <c r="CA48" s="7"/>
      <c r="CB48" s="48"/>
      <c r="CD48" s="10" t="str">
        <f>IF(ISBLANK(CB48),"",IF(COUNTIF(Accounts!$B:$D,CB48),VLOOKUP(CB48,Accounts!$B:$D,2,FALSE),"-"))</f>
        <v/>
      </c>
      <c r="CE48" s="37" t="str">
        <f>IF(CG48="","",CG48/(1+(IF(COUNTIF(Accounts!$B:$D,CB48),VLOOKUP(CB48,Accounts!$B:$D,3,FALSE),0)/100)))</f>
        <v/>
      </c>
      <c r="CF48" s="37" t="str">
        <f t="shared" si="10"/>
        <v/>
      </c>
      <c r="CG48" s="7"/>
      <c r="CH48" s="48"/>
      <c r="CJ48" s="10" t="str">
        <f>IF(ISBLANK(CH48),"",IF(COUNTIF(Accounts!$B:$D,CH48),VLOOKUP(CH48,Accounts!$B:$D,2,FALSE),"-"))</f>
        <v/>
      </c>
      <c r="CK48" s="37" t="str">
        <f>IF(CM48="","",CM48/(1+(IF(COUNTIF(Accounts!$B:$D,CH48),VLOOKUP(CH48,Accounts!$B:$D,3,FALSE),0)/100)))</f>
        <v/>
      </c>
      <c r="CL48" s="37" t="str">
        <f t="shared" si="11"/>
        <v/>
      </c>
      <c r="CM48" s="7"/>
      <c r="CN48" s="40" t="str">
        <f>IF(Accounts!$B47="","-",Accounts!$B47)</f>
        <v xml:space="preserve"> </v>
      </c>
      <c r="CO48" s="10">
        <f>IF(COUNTIF(Accounts!$B:$D,CN48),VLOOKUP(CN48,Accounts!$B:$D,2,FALSE),"-")</f>
        <v>0</v>
      </c>
      <c r="CP48" s="37" t="str">
        <f ca="1">IF(scratch!$B$55=TRUE,IF(CR48="","",CR48/(1+(IF(COUNTIF(Accounts!$B:$D,CN48),VLOOKUP(CN48,Accounts!$B:$D,3,FALSE),0)/100))),scratch!$B$52)</f>
        <v>Locked</v>
      </c>
      <c r="CQ48" s="37" t="str">
        <f ca="1">IF(scratch!$B$55=TRUE,IF(CR48="","",CR48-CP48),scratch!$B$52)</f>
        <v>Locked</v>
      </c>
      <c r="CR48" s="51" t="str">
        <f ca="1">IF(scratch!$B$55=TRUE,SUMIF(BV$7:BV$1007,CN48,CA$7:CA$1007)+SUMIF(CB$7:CB$1007,CN48,CG$7:CG$1007)+SUMIF(CH$7:CH$1007,CN48,CM$7:CM$1007),scratch!$B$52)</f>
        <v>Locked</v>
      </c>
      <c r="CT48" s="40" t="str">
        <f>IF(Accounts!$B47="","-",Accounts!$B47)</f>
        <v xml:space="preserve"> </v>
      </c>
      <c r="CU48" s="10">
        <f>IF(COUNTIF(Accounts!$B:$D,CT48),VLOOKUP(CT48,Accounts!$B:$D,2,FALSE),"-")</f>
        <v>0</v>
      </c>
      <c r="CV48" s="37" t="str">
        <f ca="1">IF(scratch!$B$55=TRUE,IF(CX48="","",CX48/(1+(IF(COUNTIF(Accounts!$B:$D,CT48),VLOOKUP(CT48,Accounts!$B:$D,3,FALSE),0)/100))),scratch!$B$52)</f>
        <v>Locked</v>
      </c>
      <c r="CW48" s="37" t="str">
        <f ca="1">IF(scratch!$B$55=TRUE,IF(CX48="","",CX48-CV48),scratch!$B$52)</f>
        <v>Locked</v>
      </c>
      <c r="CX48" s="51" t="str">
        <f ca="1">IF(scratch!$B$55=TRUE,SUMIF(T$7:T$1007,CT48,X$7:X1048)+SUMIF(AR$7:AR$1007,CT48,AV$7:AV$1007)+SUMIF(BP$7:BP$1007,CT48,BT$7:BT$1007)+SUMIF(CN$7:CN$1007,CT48,CR$7:CR$1007),scratch!$B$52)</f>
        <v>Locked</v>
      </c>
    </row>
    <row r="49" spans="4:102" x14ac:dyDescent="0.2">
      <c r="D49" s="10" t="str">
        <f>IF(ISBLANK(B49),"",IF(COUNTIF(Accounts!$B:$D,B49),VLOOKUP(B49,Accounts!$B:$D,2,FALSE),"-"))</f>
        <v/>
      </c>
      <c r="E49" s="37" t="str">
        <f>IF(G49="","",G49/(1+(IF(COUNTIF(Accounts!$B:$D,B49),VLOOKUP(B49,Accounts!$B:$D,3,FALSE),0)/100)))</f>
        <v/>
      </c>
      <c r="F49" s="37" t="str">
        <f t="shared" si="0"/>
        <v/>
      </c>
      <c r="G49" s="7"/>
      <c r="H49" s="48"/>
      <c r="J49" s="10" t="str">
        <f>IF(ISBLANK(H49),"",IF(COUNTIF(Accounts!$B:$D,H49),VLOOKUP(H49,Accounts!$B:$D,2,FALSE),"-"))</f>
        <v/>
      </c>
      <c r="K49" s="37" t="str">
        <f>IF(M49="","",M49/(1+(IF(COUNTIF(Accounts!$B:$D,H49),VLOOKUP(H49,Accounts!$B:$D,3,FALSE),0)/100)))</f>
        <v/>
      </c>
      <c r="L49" s="37" t="str">
        <f t="shared" si="1"/>
        <v/>
      </c>
      <c r="M49" s="7"/>
      <c r="N49" s="48"/>
      <c r="P49" s="10" t="str">
        <f>IF(ISBLANK(N49),"",IF(COUNTIF(Accounts!$B:$D,N49),VLOOKUP(N49,Accounts!$B:$D,2,FALSE),"-"))</f>
        <v/>
      </c>
      <c r="Q49" s="37" t="str">
        <f>IF(S49="","",S49/(1+(IF(COUNTIF(Accounts!$B:$D,N49),VLOOKUP(N49,Accounts!$B:$D,3,FALSE),0)/100)))</f>
        <v/>
      </c>
      <c r="R49" s="37" t="str">
        <f t="shared" si="2"/>
        <v/>
      </c>
      <c r="S49" s="7"/>
      <c r="T49" s="40" t="str">
        <f>IF(Accounts!$B48="","-",Accounts!$B48)</f>
        <v xml:space="preserve"> </v>
      </c>
      <c r="U49" s="10">
        <f>IF(COUNTIF(Accounts!$B:$D,T49),VLOOKUP(T49,Accounts!$B:$D,2,FALSE),"-")</f>
        <v>0</v>
      </c>
      <c r="V49" s="37" t="str">
        <f ca="1">IF(scratch!$B$55=TRUE,IF(X49="","",X49/(1+(IF(COUNTIF(Accounts!$B:$D,T49),VLOOKUP(T49,Accounts!$B:$D,3,FALSE),0)/100))),scratch!$B$52)</f>
        <v>Locked</v>
      </c>
      <c r="W49" s="37" t="str">
        <f ca="1">IF(scratch!$B$55=TRUE,IF(X49="","",X49-V49),scratch!$B$52)</f>
        <v>Locked</v>
      </c>
      <c r="X49" s="51" t="str">
        <f ca="1">IF(scratch!$B$55=TRUE,SUMIF(B$7:B$1007,T49,G$7:G$1007)+SUMIF(H$7:H$1007,T49,M$7:M$1007)+SUMIF(N$7:N$1007,T49,S$7:S$1007),scratch!$B$52)</f>
        <v>Locked</v>
      </c>
      <c r="AB49" s="10" t="str">
        <f>IF(ISBLANK(Z49),"",IF(COUNTIF(Accounts!$B:$D,Z49),VLOOKUP(Z49,Accounts!$B:$D,2,FALSE),"-"))</f>
        <v/>
      </c>
      <c r="AC49" s="37" t="str">
        <f>IF(AE49="","",AE49/(1+(IF(COUNTIF(Accounts!$B:$D,Z49),VLOOKUP(Z49,Accounts!$B:$D,3,FALSE),0)/100)))</f>
        <v/>
      </c>
      <c r="AD49" s="37" t="str">
        <f t="shared" si="3"/>
        <v/>
      </c>
      <c r="AE49" s="7"/>
      <c r="AF49" s="48"/>
      <c r="AH49" s="10" t="str">
        <f>IF(ISBLANK(AF49),"",IF(COUNTIF(Accounts!$B:$D,AF49),VLOOKUP(AF49,Accounts!$B:$D,2,FALSE),"-"))</f>
        <v/>
      </c>
      <c r="AI49" s="37" t="str">
        <f>IF(AK49="","",AK49/(1+(IF(COUNTIF(Accounts!$B:$D,AF49),VLOOKUP(AF49,Accounts!$B:$D,3,FALSE),0)/100)))</f>
        <v/>
      </c>
      <c r="AJ49" s="37" t="str">
        <f t="shared" si="4"/>
        <v/>
      </c>
      <c r="AK49" s="7"/>
      <c r="AL49" s="48"/>
      <c r="AN49" s="10" t="str">
        <f>IF(ISBLANK(AL49),"",IF(COUNTIF(Accounts!$B:$D,AL49),VLOOKUP(AL49,Accounts!$B:$D,2,FALSE),"-"))</f>
        <v/>
      </c>
      <c r="AO49" s="37" t="str">
        <f>IF(AQ49="","",AQ49/(1+(IF(COUNTIF(Accounts!$B:$D,AL49),VLOOKUP(AL49,Accounts!$B:$D,3,FALSE),0)/100)))</f>
        <v/>
      </c>
      <c r="AP49" s="37" t="str">
        <f t="shared" si="5"/>
        <v/>
      </c>
      <c r="AQ49" s="7"/>
      <c r="AR49" s="40" t="str">
        <f>IF(Accounts!$B48="","-",Accounts!$B48)</f>
        <v xml:space="preserve"> </v>
      </c>
      <c r="AS49" s="10">
        <f>IF(COUNTIF(Accounts!$B:$D,AR49),VLOOKUP(AR49,Accounts!$B:$D,2,FALSE),"-")</f>
        <v>0</v>
      </c>
      <c r="AT49" s="37" t="str">
        <f ca="1">IF(scratch!$B$55=TRUE,IF(AV49="","",AV49/(1+(IF(COUNTIF(Accounts!$B:$D,AR49),VLOOKUP(AR49,Accounts!$B:$D,3,FALSE),0)/100))),scratch!$B$52)</f>
        <v>Locked</v>
      </c>
      <c r="AU49" s="37" t="str">
        <f ca="1">IF(scratch!$B$55=TRUE,IF(AV49="","",AV49-AT49),scratch!$B$52)</f>
        <v>Locked</v>
      </c>
      <c r="AV49" s="51" t="str">
        <f ca="1">IF(scratch!$B$55=TRUE,SUMIF(Z$7:Z$1007,AR49,AE$7:AE$1007)+SUMIF(AF$7:AF$1007,AR49,AK$7:AK$1007)+SUMIF(AL$7:AL$1007,AR49,AQ$7:AQ$1007),scratch!$B$52)</f>
        <v>Locked</v>
      </c>
      <c r="AZ49" s="10" t="str">
        <f>IF(ISBLANK(AX49),"",IF(COUNTIF(Accounts!$B:$D,AX49),VLOOKUP(AX49,Accounts!$B:$D,2,FALSE),"-"))</f>
        <v/>
      </c>
      <c r="BA49" s="37" t="str">
        <f>IF(BC49="","",BC49/(1+(IF(COUNTIF(Accounts!$B:$D,AX49),VLOOKUP(AX49,Accounts!$B:$D,3,FALSE),0)/100)))</f>
        <v/>
      </c>
      <c r="BB49" s="37" t="str">
        <f t="shared" si="6"/>
        <v/>
      </c>
      <c r="BC49" s="7"/>
      <c r="BD49" s="48"/>
      <c r="BF49" s="10" t="str">
        <f>IF(ISBLANK(BD49),"",IF(COUNTIF(Accounts!$B:$D,BD49),VLOOKUP(BD49,Accounts!$B:$D,2,FALSE),"-"))</f>
        <v/>
      </c>
      <c r="BG49" s="37" t="str">
        <f>IF(BI49="","",BI49/(1+(IF(COUNTIF(Accounts!$B:$D,BD49),VLOOKUP(BD49,Accounts!$B:$D,3,FALSE),0)/100)))</f>
        <v/>
      </c>
      <c r="BH49" s="37" t="str">
        <f t="shared" si="7"/>
        <v/>
      </c>
      <c r="BI49" s="7"/>
      <c r="BJ49" s="48"/>
      <c r="BL49" s="10" t="str">
        <f>IF(ISBLANK(BJ49),"",IF(COUNTIF(Accounts!$B:$D,BJ49),VLOOKUP(BJ49,Accounts!$B:$D,2,FALSE),"-"))</f>
        <v/>
      </c>
      <c r="BM49" s="37" t="str">
        <f>IF(BO49="","",BO49/(1+(IF(COUNTIF(Accounts!$B:$D,BJ49),VLOOKUP(BJ49,Accounts!$B:$D,3,FALSE),0)/100)))</f>
        <v/>
      </c>
      <c r="BN49" s="37" t="str">
        <f t="shared" si="8"/>
        <v/>
      </c>
      <c r="BO49" s="7"/>
      <c r="BP49" s="40" t="str">
        <f>IF(Accounts!$B48="","-",Accounts!$B48)</f>
        <v xml:space="preserve"> </v>
      </c>
      <c r="BQ49" s="10">
        <f>IF(COUNTIF(Accounts!$B:$D,BP49),VLOOKUP(BP49,Accounts!$B:$D,2,FALSE),"-")</f>
        <v>0</v>
      </c>
      <c r="BR49" s="37" t="str">
        <f ca="1">IF(scratch!$B$55=TRUE,IF(BT49="","",BT49/(1+(IF(COUNTIF(Accounts!$B:$D,BP49),VLOOKUP(BP49,Accounts!$B:$D,3,FALSE),0)/100))),scratch!$B$52)</f>
        <v>Locked</v>
      </c>
      <c r="BS49" s="37" t="str">
        <f ca="1">IF(scratch!$B$55=TRUE,IF(BT49="","",BT49-BR49),scratch!$B$52)</f>
        <v>Locked</v>
      </c>
      <c r="BT49" s="51" t="str">
        <f ca="1">IF(scratch!$B$55=TRUE,SUMIF(AX$7:AX$1007,BP49,BC$7:BC$1007)+SUMIF(BD$7:BD$1007,BP49,BI$7:BI$1007)+SUMIF(BJ$7:BJ$1007,BP49,BO$7:BO$1007),scratch!$B$52)</f>
        <v>Locked</v>
      </c>
      <c r="BX49" s="10" t="str">
        <f>IF(ISBLANK(BV49),"",IF(COUNTIF(Accounts!$B:$D,BV49),VLOOKUP(BV49,Accounts!$B:$D,2,FALSE),"-"))</f>
        <v/>
      </c>
      <c r="BY49" s="37" t="str">
        <f>IF(CA49="","",CA49/(1+(IF(COUNTIF(Accounts!$B:$D,BV49),VLOOKUP(BV49,Accounts!$B:$D,3,FALSE),0)/100)))</f>
        <v/>
      </c>
      <c r="BZ49" s="37" t="str">
        <f t="shared" si="9"/>
        <v/>
      </c>
      <c r="CA49" s="7"/>
      <c r="CB49" s="48"/>
      <c r="CD49" s="10" t="str">
        <f>IF(ISBLANK(CB49),"",IF(COUNTIF(Accounts!$B:$D,CB49),VLOOKUP(CB49,Accounts!$B:$D,2,FALSE),"-"))</f>
        <v/>
      </c>
      <c r="CE49" s="37" t="str">
        <f>IF(CG49="","",CG49/(1+(IF(COUNTIF(Accounts!$B:$D,CB49),VLOOKUP(CB49,Accounts!$B:$D,3,FALSE),0)/100)))</f>
        <v/>
      </c>
      <c r="CF49" s="37" t="str">
        <f t="shared" si="10"/>
        <v/>
      </c>
      <c r="CG49" s="7"/>
      <c r="CH49" s="48"/>
      <c r="CJ49" s="10" t="str">
        <f>IF(ISBLANK(CH49),"",IF(COUNTIF(Accounts!$B:$D,CH49),VLOOKUP(CH49,Accounts!$B:$D,2,FALSE),"-"))</f>
        <v/>
      </c>
      <c r="CK49" s="37" t="str">
        <f>IF(CM49="","",CM49/(1+(IF(COUNTIF(Accounts!$B:$D,CH49),VLOOKUP(CH49,Accounts!$B:$D,3,FALSE),0)/100)))</f>
        <v/>
      </c>
      <c r="CL49" s="37" t="str">
        <f t="shared" si="11"/>
        <v/>
      </c>
      <c r="CM49" s="7"/>
      <c r="CN49" s="40" t="str">
        <f>IF(Accounts!$B48="","-",Accounts!$B48)</f>
        <v xml:space="preserve"> </v>
      </c>
      <c r="CO49" s="10">
        <f>IF(COUNTIF(Accounts!$B:$D,CN49),VLOOKUP(CN49,Accounts!$B:$D,2,FALSE),"-")</f>
        <v>0</v>
      </c>
      <c r="CP49" s="37" t="str">
        <f ca="1">IF(scratch!$B$55=TRUE,IF(CR49="","",CR49/(1+(IF(COUNTIF(Accounts!$B:$D,CN49),VLOOKUP(CN49,Accounts!$B:$D,3,FALSE),0)/100))),scratch!$B$52)</f>
        <v>Locked</v>
      </c>
      <c r="CQ49" s="37" t="str">
        <f ca="1">IF(scratch!$B$55=TRUE,IF(CR49="","",CR49-CP49),scratch!$B$52)</f>
        <v>Locked</v>
      </c>
      <c r="CR49" s="51" t="str">
        <f ca="1">IF(scratch!$B$55=TRUE,SUMIF(BV$7:BV$1007,CN49,CA$7:CA$1007)+SUMIF(CB$7:CB$1007,CN49,CG$7:CG$1007)+SUMIF(CH$7:CH$1007,CN49,CM$7:CM$1007),scratch!$B$52)</f>
        <v>Locked</v>
      </c>
      <c r="CT49" s="40" t="str">
        <f>IF(Accounts!$B48="","-",Accounts!$B48)</f>
        <v xml:space="preserve"> </v>
      </c>
      <c r="CU49" s="10">
        <f>IF(COUNTIF(Accounts!$B:$D,CT49),VLOOKUP(CT49,Accounts!$B:$D,2,FALSE),"-")</f>
        <v>0</v>
      </c>
      <c r="CV49" s="37" t="str">
        <f ca="1">IF(scratch!$B$55=TRUE,IF(CX49="","",CX49/(1+(IF(COUNTIF(Accounts!$B:$D,CT49),VLOOKUP(CT49,Accounts!$B:$D,3,FALSE),0)/100))),scratch!$B$52)</f>
        <v>Locked</v>
      </c>
      <c r="CW49" s="37" t="str">
        <f ca="1">IF(scratch!$B$55=TRUE,IF(CX49="","",CX49-CV49),scratch!$B$52)</f>
        <v>Locked</v>
      </c>
      <c r="CX49" s="51" t="str">
        <f ca="1">IF(scratch!$B$55=TRUE,SUMIF(T$7:T$1007,CT49,X$7:X1049)+SUMIF(AR$7:AR$1007,CT49,AV$7:AV$1007)+SUMIF(BP$7:BP$1007,CT49,BT$7:BT$1007)+SUMIF(CN$7:CN$1007,CT49,CR$7:CR$1007),scratch!$B$52)</f>
        <v>Locked</v>
      </c>
    </row>
    <row r="50" spans="4:102" x14ac:dyDescent="0.2">
      <c r="D50" s="10" t="str">
        <f>IF(ISBLANK(B50),"",IF(COUNTIF(Accounts!$B:$D,B50),VLOOKUP(B50,Accounts!$B:$D,2,FALSE),"-"))</f>
        <v/>
      </c>
      <c r="E50" s="37" t="str">
        <f>IF(G50="","",G50/(1+(IF(COUNTIF(Accounts!$B:$D,B50),VLOOKUP(B50,Accounts!$B:$D,3,FALSE),0)/100)))</f>
        <v/>
      </c>
      <c r="F50" s="37" t="str">
        <f t="shared" si="0"/>
        <v/>
      </c>
      <c r="G50" s="7"/>
      <c r="H50" s="48"/>
      <c r="J50" s="10" t="str">
        <f>IF(ISBLANK(H50),"",IF(COUNTIF(Accounts!$B:$D,H50),VLOOKUP(H50,Accounts!$B:$D,2,FALSE),"-"))</f>
        <v/>
      </c>
      <c r="K50" s="37" t="str">
        <f>IF(M50="","",M50/(1+(IF(COUNTIF(Accounts!$B:$D,H50),VLOOKUP(H50,Accounts!$B:$D,3,FALSE),0)/100)))</f>
        <v/>
      </c>
      <c r="L50" s="37" t="str">
        <f t="shared" si="1"/>
        <v/>
      </c>
      <c r="M50" s="7"/>
      <c r="N50" s="48"/>
      <c r="P50" s="10" t="str">
        <f>IF(ISBLANK(N50),"",IF(COUNTIF(Accounts!$B:$D,N50),VLOOKUP(N50,Accounts!$B:$D,2,FALSE),"-"))</f>
        <v/>
      </c>
      <c r="Q50" s="37" t="str">
        <f>IF(S50="","",S50/(1+(IF(COUNTIF(Accounts!$B:$D,N50),VLOOKUP(N50,Accounts!$B:$D,3,FALSE),0)/100)))</f>
        <v/>
      </c>
      <c r="R50" s="37" t="str">
        <f t="shared" si="2"/>
        <v/>
      </c>
      <c r="S50" s="7"/>
      <c r="T50" s="40" t="str">
        <f>IF(Accounts!$B49="","-",Accounts!$B49)</f>
        <v xml:space="preserve"> </v>
      </c>
      <c r="U50" s="10">
        <f>IF(COUNTIF(Accounts!$B:$D,T50),VLOOKUP(T50,Accounts!$B:$D,2,FALSE),"-")</f>
        <v>0</v>
      </c>
      <c r="V50" s="37" t="str">
        <f ca="1">IF(scratch!$B$55=TRUE,IF(X50="","",X50/(1+(IF(COUNTIF(Accounts!$B:$D,T50),VLOOKUP(T50,Accounts!$B:$D,3,FALSE),0)/100))),scratch!$B$52)</f>
        <v>Locked</v>
      </c>
      <c r="W50" s="37" t="str">
        <f ca="1">IF(scratch!$B$55=TRUE,IF(X50="","",X50-V50),scratch!$B$52)</f>
        <v>Locked</v>
      </c>
      <c r="X50" s="51" t="str">
        <f ca="1">IF(scratch!$B$55=TRUE,SUMIF(B$7:B$1007,T50,G$7:G$1007)+SUMIF(H$7:H$1007,T50,M$7:M$1007)+SUMIF(N$7:N$1007,T50,S$7:S$1007),scratch!$B$52)</f>
        <v>Locked</v>
      </c>
      <c r="AB50" s="10" t="str">
        <f>IF(ISBLANK(Z50),"",IF(COUNTIF(Accounts!$B:$D,Z50),VLOOKUP(Z50,Accounts!$B:$D,2,FALSE),"-"))</f>
        <v/>
      </c>
      <c r="AC50" s="37" t="str">
        <f>IF(AE50="","",AE50/(1+(IF(COUNTIF(Accounts!$B:$D,Z50),VLOOKUP(Z50,Accounts!$B:$D,3,FALSE),0)/100)))</f>
        <v/>
      </c>
      <c r="AD50" s="37" t="str">
        <f t="shared" si="3"/>
        <v/>
      </c>
      <c r="AE50" s="7"/>
      <c r="AF50" s="48"/>
      <c r="AH50" s="10" t="str">
        <f>IF(ISBLANK(AF50),"",IF(COUNTIF(Accounts!$B:$D,AF50),VLOOKUP(AF50,Accounts!$B:$D,2,FALSE),"-"))</f>
        <v/>
      </c>
      <c r="AI50" s="37" t="str">
        <f>IF(AK50="","",AK50/(1+(IF(COUNTIF(Accounts!$B:$D,AF50),VLOOKUP(AF50,Accounts!$B:$D,3,FALSE),0)/100)))</f>
        <v/>
      </c>
      <c r="AJ50" s="37" t="str">
        <f t="shared" si="4"/>
        <v/>
      </c>
      <c r="AK50" s="7"/>
      <c r="AL50" s="48"/>
      <c r="AN50" s="10" t="str">
        <f>IF(ISBLANK(AL50),"",IF(COUNTIF(Accounts!$B:$D,AL50),VLOOKUP(AL50,Accounts!$B:$D,2,FALSE),"-"))</f>
        <v/>
      </c>
      <c r="AO50" s="37" t="str">
        <f>IF(AQ50="","",AQ50/(1+(IF(COUNTIF(Accounts!$B:$D,AL50),VLOOKUP(AL50,Accounts!$B:$D,3,FALSE),0)/100)))</f>
        <v/>
      </c>
      <c r="AP50" s="37" t="str">
        <f t="shared" si="5"/>
        <v/>
      </c>
      <c r="AQ50" s="7"/>
      <c r="AR50" s="40" t="str">
        <f>IF(Accounts!$B49="","-",Accounts!$B49)</f>
        <v xml:space="preserve"> </v>
      </c>
      <c r="AS50" s="10">
        <f>IF(COUNTIF(Accounts!$B:$D,AR50),VLOOKUP(AR50,Accounts!$B:$D,2,FALSE),"-")</f>
        <v>0</v>
      </c>
      <c r="AT50" s="37" t="str">
        <f ca="1">IF(scratch!$B$55=TRUE,IF(AV50="","",AV50/(1+(IF(COUNTIF(Accounts!$B:$D,AR50),VLOOKUP(AR50,Accounts!$B:$D,3,FALSE),0)/100))),scratch!$B$52)</f>
        <v>Locked</v>
      </c>
      <c r="AU50" s="37" t="str">
        <f ca="1">IF(scratch!$B$55=TRUE,IF(AV50="","",AV50-AT50),scratch!$B$52)</f>
        <v>Locked</v>
      </c>
      <c r="AV50" s="51" t="str">
        <f ca="1">IF(scratch!$B$55=TRUE,SUMIF(Z$7:Z$1007,AR50,AE$7:AE$1007)+SUMIF(AF$7:AF$1007,AR50,AK$7:AK$1007)+SUMIF(AL$7:AL$1007,AR50,AQ$7:AQ$1007),scratch!$B$52)</f>
        <v>Locked</v>
      </c>
      <c r="AZ50" s="10" t="str">
        <f>IF(ISBLANK(AX50),"",IF(COUNTIF(Accounts!$B:$D,AX50),VLOOKUP(AX50,Accounts!$B:$D,2,FALSE),"-"))</f>
        <v/>
      </c>
      <c r="BA50" s="37" t="str">
        <f>IF(BC50="","",BC50/(1+(IF(COUNTIF(Accounts!$B:$D,AX50),VLOOKUP(AX50,Accounts!$B:$D,3,FALSE),0)/100)))</f>
        <v/>
      </c>
      <c r="BB50" s="37" t="str">
        <f t="shared" si="6"/>
        <v/>
      </c>
      <c r="BC50" s="7"/>
      <c r="BD50" s="48"/>
      <c r="BF50" s="10" t="str">
        <f>IF(ISBLANK(BD50),"",IF(COUNTIF(Accounts!$B:$D,BD50),VLOOKUP(BD50,Accounts!$B:$D,2,FALSE),"-"))</f>
        <v/>
      </c>
      <c r="BG50" s="37" t="str">
        <f>IF(BI50="","",BI50/(1+(IF(COUNTIF(Accounts!$B:$D,BD50),VLOOKUP(BD50,Accounts!$B:$D,3,FALSE),0)/100)))</f>
        <v/>
      </c>
      <c r="BH50" s="37" t="str">
        <f t="shared" si="7"/>
        <v/>
      </c>
      <c r="BI50" s="7"/>
      <c r="BJ50" s="48"/>
      <c r="BL50" s="10" t="str">
        <f>IF(ISBLANK(BJ50),"",IF(COUNTIF(Accounts!$B:$D,BJ50),VLOOKUP(BJ50,Accounts!$B:$D,2,FALSE),"-"))</f>
        <v/>
      </c>
      <c r="BM50" s="37" t="str">
        <f>IF(BO50="","",BO50/(1+(IF(COUNTIF(Accounts!$B:$D,BJ50),VLOOKUP(BJ50,Accounts!$B:$D,3,FALSE),0)/100)))</f>
        <v/>
      </c>
      <c r="BN50" s="37" t="str">
        <f t="shared" si="8"/>
        <v/>
      </c>
      <c r="BO50" s="7"/>
      <c r="BP50" s="40" t="str">
        <f>IF(Accounts!$B49="","-",Accounts!$B49)</f>
        <v xml:space="preserve"> </v>
      </c>
      <c r="BQ50" s="10">
        <f>IF(COUNTIF(Accounts!$B:$D,BP50),VLOOKUP(BP50,Accounts!$B:$D,2,FALSE),"-")</f>
        <v>0</v>
      </c>
      <c r="BR50" s="37" t="str">
        <f ca="1">IF(scratch!$B$55=TRUE,IF(BT50="","",BT50/(1+(IF(COUNTIF(Accounts!$B:$D,BP50),VLOOKUP(BP50,Accounts!$B:$D,3,FALSE),0)/100))),scratch!$B$52)</f>
        <v>Locked</v>
      </c>
      <c r="BS50" s="37" t="str">
        <f ca="1">IF(scratch!$B$55=TRUE,IF(BT50="","",BT50-BR50),scratch!$B$52)</f>
        <v>Locked</v>
      </c>
      <c r="BT50" s="51" t="str">
        <f ca="1">IF(scratch!$B$55=TRUE,SUMIF(AX$7:AX$1007,BP50,BC$7:BC$1007)+SUMIF(BD$7:BD$1007,BP50,BI$7:BI$1007)+SUMIF(BJ$7:BJ$1007,BP50,BO$7:BO$1007),scratch!$B$52)</f>
        <v>Locked</v>
      </c>
      <c r="BX50" s="10" t="str">
        <f>IF(ISBLANK(BV50),"",IF(COUNTIF(Accounts!$B:$D,BV50),VLOOKUP(BV50,Accounts!$B:$D,2,FALSE),"-"))</f>
        <v/>
      </c>
      <c r="BY50" s="37" t="str">
        <f>IF(CA50="","",CA50/(1+(IF(COUNTIF(Accounts!$B:$D,BV50),VLOOKUP(BV50,Accounts!$B:$D,3,FALSE),0)/100)))</f>
        <v/>
      </c>
      <c r="BZ50" s="37" t="str">
        <f t="shared" si="9"/>
        <v/>
      </c>
      <c r="CA50" s="7"/>
      <c r="CB50" s="48"/>
      <c r="CD50" s="10" t="str">
        <f>IF(ISBLANK(CB50),"",IF(COUNTIF(Accounts!$B:$D,CB50),VLOOKUP(CB50,Accounts!$B:$D,2,FALSE),"-"))</f>
        <v/>
      </c>
      <c r="CE50" s="37" t="str">
        <f>IF(CG50="","",CG50/(1+(IF(COUNTIF(Accounts!$B:$D,CB50),VLOOKUP(CB50,Accounts!$B:$D,3,FALSE),0)/100)))</f>
        <v/>
      </c>
      <c r="CF50" s="37" t="str">
        <f t="shared" si="10"/>
        <v/>
      </c>
      <c r="CG50" s="7"/>
      <c r="CH50" s="48"/>
      <c r="CJ50" s="10" t="str">
        <f>IF(ISBLANK(CH50),"",IF(COUNTIF(Accounts!$B:$D,CH50),VLOOKUP(CH50,Accounts!$B:$D,2,FALSE),"-"))</f>
        <v/>
      </c>
      <c r="CK50" s="37" t="str">
        <f>IF(CM50="","",CM50/(1+(IF(COUNTIF(Accounts!$B:$D,CH50),VLOOKUP(CH50,Accounts!$B:$D,3,FALSE),0)/100)))</f>
        <v/>
      </c>
      <c r="CL50" s="37" t="str">
        <f t="shared" si="11"/>
        <v/>
      </c>
      <c r="CM50" s="7"/>
      <c r="CN50" s="40" t="str">
        <f>IF(Accounts!$B49="","-",Accounts!$B49)</f>
        <v xml:space="preserve"> </v>
      </c>
      <c r="CO50" s="10">
        <f>IF(COUNTIF(Accounts!$B:$D,CN50),VLOOKUP(CN50,Accounts!$B:$D,2,FALSE),"-")</f>
        <v>0</v>
      </c>
      <c r="CP50" s="37" t="str">
        <f ca="1">IF(scratch!$B$55=TRUE,IF(CR50="","",CR50/(1+(IF(COUNTIF(Accounts!$B:$D,CN50),VLOOKUP(CN50,Accounts!$B:$D,3,FALSE),0)/100))),scratch!$B$52)</f>
        <v>Locked</v>
      </c>
      <c r="CQ50" s="37" t="str">
        <f ca="1">IF(scratch!$B$55=TRUE,IF(CR50="","",CR50-CP50),scratch!$B$52)</f>
        <v>Locked</v>
      </c>
      <c r="CR50" s="51" t="str">
        <f ca="1">IF(scratch!$B$55=TRUE,SUMIF(BV$7:BV$1007,CN50,CA$7:CA$1007)+SUMIF(CB$7:CB$1007,CN50,CG$7:CG$1007)+SUMIF(CH$7:CH$1007,CN50,CM$7:CM$1007),scratch!$B$52)</f>
        <v>Locked</v>
      </c>
      <c r="CT50" s="40" t="str">
        <f>IF(Accounts!$B49="","-",Accounts!$B49)</f>
        <v xml:space="preserve"> </v>
      </c>
      <c r="CU50" s="10">
        <f>IF(COUNTIF(Accounts!$B:$D,CT50),VLOOKUP(CT50,Accounts!$B:$D,2,FALSE),"-")</f>
        <v>0</v>
      </c>
      <c r="CV50" s="37" t="str">
        <f ca="1">IF(scratch!$B$55=TRUE,IF(CX50="","",CX50/(1+(IF(COUNTIF(Accounts!$B:$D,CT50),VLOOKUP(CT50,Accounts!$B:$D,3,FALSE),0)/100))),scratch!$B$52)</f>
        <v>Locked</v>
      </c>
      <c r="CW50" s="37" t="str">
        <f ca="1">IF(scratch!$B$55=TRUE,IF(CX50="","",CX50-CV50),scratch!$B$52)</f>
        <v>Locked</v>
      </c>
      <c r="CX50" s="51" t="str">
        <f ca="1">IF(scratch!$B$55=TRUE,SUMIF(T$7:T$1007,CT50,X$7:X1050)+SUMIF(AR$7:AR$1007,CT50,AV$7:AV$1007)+SUMIF(BP$7:BP$1007,CT50,BT$7:BT$1007)+SUMIF(CN$7:CN$1007,CT50,CR$7:CR$1007),scratch!$B$52)</f>
        <v>Locked</v>
      </c>
    </row>
    <row r="51" spans="4:102" x14ac:dyDescent="0.2">
      <c r="D51" s="10" t="str">
        <f>IF(ISBLANK(B51),"",IF(COUNTIF(Accounts!$B:$D,B51),VLOOKUP(B51,Accounts!$B:$D,2,FALSE),"-"))</f>
        <v/>
      </c>
      <c r="E51" s="37" t="str">
        <f>IF(G51="","",G51/(1+(IF(COUNTIF(Accounts!$B:$D,B51),VLOOKUP(B51,Accounts!$B:$D,3,FALSE),0)/100)))</f>
        <v/>
      </c>
      <c r="F51" s="37" t="str">
        <f t="shared" si="0"/>
        <v/>
      </c>
      <c r="G51" s="7"/>
      <c r="H51" s="48"/>
      <c r="J51" s="10" t="str">
        <f>IF(ISBLANK(H51),"",IF(COUNTIF(Accounts!$B:$D,H51),VLOOKUP(H51,Accounts!$B:$D,2,FALSE),"-"))</f>
        <v/>
      </c>
      <c r="K51" s="37" t="str">
        <f>IF(M51="","",M51/(1+(IF(COUNTIF(Accounts!$B:$D,H51),VLOOKUP(H51,Accounts!$B:$D,3,FALSE),0)/100)))</f>
        <v/>
      </c>
      <c r="L51" s="37" t="str">
        <f t="shared" si="1"/>
        <v/>
      </c>
      <c r="M51" s="7"/>
      <c r="N51" s="48"/>
      <c r="P51" s="10" t="str">
        <f>IF(ISBLANK(N51),"",IF(COUNTIF(Accounts!$B:$D,N51),VLOOKUP(N51,Accounts!$B:$D,2,FALSE),"-"))</f>
        <v/>
      </c>
      <c r="Q51" s="37" t="str">
        <f>IF(S51="","",S51/(1+(IF(COUNTIF(Accounts!$B:$D,N51),VLOOKUP(N51,Accounts!$B:$D,3,FALSE),0)/100)))</f>
        <v/>
      </c>
      <c r="R51" s="37" t="str">
        <f t="shared" si="2"/>
        <v/>
      </c>
      <c r="S51" s="7"/>
      <c r="T51" s="40" t="str">
        <f>IF(Accounts!$B50="","-",Accounts!$B50)</f>
        <v xml:space="preserve"> </v>
      </c>
      <c r="U51" s="10">
        <f>IF(COUNTIF(Accounts!$B:$D,T51),VLOOKUP(T51,Accounts!$B:$D,2,FALSE),"-")</f>
        <v>0</v>
      </c>
      <c r="V51" s="37" t="str">
        <f ca="1">IF(scratch!$B$55=TRUE,IF(X51="","",X51/(1+(IF(COUNTIF(Accounts!$B:$D,T51),VLOOKUP(T51,Accounts!$B:$D,3,FALSE),0)/100))),scratch!$B$52)</f>
        <v>Locked</v>
      </c>
      <c r="W51" s="37" t="str">
        <f ca="1">IF(scratch!$B$55=TRUE,IF(X51="","",X51-V51),scratch!$B$52)</f>
        <v>Locked</v>
      </c>
      <c r="X51" s="51" t="str">
        <f ca="1">IF(scratch!$B$55=TRUE,SUMIF(B$7:B$1007,T51,G$7:G$1007)+SUMIF(H$7:H$1007,T51,M$7:M$1007)+SUMIF(N$7:N$1007,T51,S$7:S$1007),scratch!$B$52)</f>
        <v>Locked</v>
      </c>
      <c r="AB51" s="10" t="str">
        <f>IF(ISBLANK(Z51),"",IF(COUNTIF(Accounts!$B:$D,Z51),VLOOKUP(Z51,Accounts!$B:$D,2,FALSE),"-"))</f>
        <v/>
      </c>
      <c r="AC51" s="37" t="str">
        <f>IF(AE51="","",AE51/(1+(IF(COUNTIF(Accounts!$B:$D,Z51),VLOOKUP(Z51,Accounts!$B:$D,3,FALSE),0)/100)))</f>
        <v/>
      </c>
      <c r="AD51" s="37" t="str">
        <f t="shared" si="3"/>
        <v/>
      </c>
      <c r="AE51" s="7"/>
      <c r="AF51" s="48"/>
      <c r="AH51" s="10" t="str">
        <f>IF(ISBLANK(AF51),"",IF(COUNTIF(Accounts!$B:$D,AF51),VLOOKUP(AF51,Accounts!$B:$D,2,FALSE),"-"))</f>
        <v/>
      </c>
      <c r="AI51" s="37" t="str">
        <f>IF(AK51="","",AK51/(1+(IF(COUNTIF(Accounts!$B:$D,AF51),VLOOKUP(AF51,Accounts!$B:$D,3,FALSE),0)/100)))</f>
        <v/>
      </c>
      <c r="AJ51" s="37" t="str">
        <f t="shared" si="4"/>
        <v/>
      </c>
      <c r="AK51" s="7"/>
      <c r="AL51" s="48"/>
      <c r="AN51" s="10" t="str">
        <f>IF(ISBLANK(AL51),"",IF(COUNTIF(Accounts!$B:$D,AL51),VLOOKUP(AL51,Accounts!$B:$D,2,FALSE),"-"))</f>
        <v/>
      </c>
      <c r="AO51" s="37" t="str">
        <f>IF(AQ51="","",AQ51/(1+(IF(COUNTIF(Accounts!$B:$D,AL51),VLOOKUP(AL51,Accounts!$B:$D,3,FALSE),0)/100)))</f>
        <v/>
      </c>
      <c r="AP51" s="37" t="str">
        <f t="shared" si="5"/>
        <v/>
      </c>
      <c r="AQ51" s="7"/>
      <c r="AR51" s="40" t="str">
        <f>IF(Accounts!$B50="","-",Accounts!$B50)</f>
        <v xml:space="preserve"> </v>
      </c>
      <c r="AS51" s="10">
        <f>IF(COUNTIF(Accounts!$B:$D,AR51),VLOOKUP(AR51,Accounts!$B:$D,2,FALSE),"-")</f>
        <v>0</v>
      </c>
      <c r="AT51" s="37" t="str">
        <f ca="1">IF(scratch!$B$55=TRUE,IF(AV51="","",AV51/(1+(IF(COUNTIF(Accounts!$B:$D,AR51),VLOOKUP(AR51,Accounts!$B:$D,3,FALSE),0)/100))),scratch!$B$52)</f>
        <v>Locked</v>
      </c>
      <c r="AU51" s="37" t="str">
        <f ca="1">IF(scratch!$B$55=TRUE,IF(AV51="","",AV51-AT51),scratch!$B$52)</f>
        <v>Locked</v>
      </c>
      <c r="AV51" s="51" t="str">
        <f ca="1">IF(scratch!$B$55=TRUE,SUMIF(Z$7:Z$1007,AR51,AE$7:AE$1007)+SUMIF(AF$7:AF$1007,AR51,AK$7:AK$1007)+SUMIF(AL$7:AL$1007,AR51,AQ$7:AQ$1007),scratch!$B$52)</f>
        <v>Locked</v>
      </c>
      <c r="AZ51" s="10" t="str">
        <f>IF(ISBLANK(AX51),"",IF(COUNTIF(Accounts!$B:$D,AX51),VLOOKUP(AX51,Accounts!$B:$D,2,FALSE),"-"))</f>
        <v/>
      </c>
      <c r="BA51" s="37" t="str">
        <f>IF(BC51="","",BC51/(1+(IF(COUNTIF(Accounts!$B:$D,AX51),VLOOKUP(AX51,Accounts!$B:$D,3,FALSE),0)/100)))</f>
        <v/>
      </c>
      <c r="BB51" s="37" t="str">
        <f t="shared" si="6"/>
        <v/>
      </c>
      <c r="BC51" s="7"/>
      <c r="BD51" s="48"/>
      <c r="BF51" s="10" t="str">
        <f>IF(ISBLANK(BD51),"",IF(COUNTIF(Accounts!$B:$D,BD51),VLOOKUP(BD51,Accounts!$B:$D,2,FALSE),"-"))</f>
        <v/>
      </c>
      <c r="BG51" s="37" t="str">
        <f>IF(BI51="","",BI51/(1+(IF(COUNTIF(Accounts!$B:$D,BD51),VLOOKUP(BD51,Accounts!$B:$D,3,FALSE),0)/100)))</f>
        <v/>
      </c>
      <c r="BH51" s="37" t="str">
        <f t="shared" si="7"/>
        <v/>
      </c>
      <c r="BI51" s="7"/>
      <c r="BJ51" s="48"/>
      <c r="BL51" s="10" t="str">
        <f>IF(ISBLANK(BJ51),"",IF(COUNTIF(Accounts!$B:$D,BJ51),VLOOKUP(BJ51,Accounts!$B:$D,2,FALSE),"-"))</f>
        <v/>
      </c>
      <c r="BM51" s="37" t="str">
        <f>IF(BO51="","",BO51/(1+(IF(COUNTIF(Accounts!$B:$D,BJ51),VLOOKUP(BJ51,Accounts!$B:$D,3,FALSE),0)/100)))</f>
        <v/>
      </c>
      <c r="BN51" s="37" t="str">
        <f t="shared" si="8"/>
        <v/>
      </c>
      <c r="BO51" s="7"/>
      <c r="BP51" s="40" t="str">
        <f>IF(Accounts!$B50="","-",Accounts!$B50)</f>
        <v xml:space="preserve"> </v>
      </c>
      <c r="BQ51" s="10">
        <f>IF(COUNTIF(Accounts!$B:$D,BP51),VLOOKUP(BP51,Accounts!$B:$D,2,FALSE),"-")</f>
        <v>0</v>
      </c>
      <c r="BR51" s="37" t="str">
        <f ca="1">IF(scratch!$B$55=TRUE,IF(BT51="","",BT51/(1+(IF(COUNTIF(Accounts!$B:$D,BP51),VLOOKUP(BP51,Accounts!$B:$D,3,FALSE),0)/100))),scratch!$B$52)</f>
        <v>Locked</v>
      </c>
      <c r="BS51" s="37" t="str">
        <f ca="1">IF(scratch!$B$55=TRUE,IF(BT51="","",BT51-BR51),scratch!$B$52)</f>
        <v>Locked</v>
      </c>
      <c r="BT51" s="51" t="str">
        <f ca="1">IF(scratch!$B$55=TRUE,SUMIF(AX$7:AX$1007,BP51,BC$7:BC$1007)+SUMIF(BD$7:BD$1007,BP51,BI$7:BI$1007)+SUMIF(BJ$7:BJ$1007,BP51,BO$7:BO$1007),scratch!$B$52)</f>
        <v>Locked</v>
      </c>
      <c r="BX51" s="10" t="str">
        <f>IF(ISBLANK(BV51),"",IF(COUNTIF(Accounts!$B:$D,BV51),VLOOKUP(BV51,Accounts!$B:$D,2,FALSE),"-"))</f>
        <v/>
      </c>
      <c r="BY51" s="37" t="str">
        <f>IF(CA51="","",CA51/(1+(IF(COUNTIF(Accounts!$B:$D,BV51),VLOOKUP(BV51,Accounts!$B:$D,3,FALSE),0)/100)))</f>
        <v/>
      </c>
      <c r="BZ51" s="37" t="str">
        <f t="shared" si="9"/>
        <v/>
      </c>
      <c r="CA51" s="7"/>
      <c r="CB51" s="48"/>
      <c r="CD51" s="10" t="str">
        <f>IF(ISBLANK(CB51),"",IF(COUNTIF(Accounts!$B:$D,CB51),VLOOKUP(CB51,Accounts!$B:$D,2,FALSE),"-"))</f>
        <v/>
      </c>
      <c r="CE51" s="37" t="str">
        <f>IF(CG51="","",CG51/(1+(IF(COUNTIF(Accounts!$B:$D,CB51),VLOOKUP(CB51,Accounts!$B:$D,3,FALSE),0)/100)))</f>
        <v/>
      </c>
      <c r="CF51" s="37" t="str">
        <f t="shared" si="10"/>
        <v/>
      </c>
      <c r="CG51" s="7"/>
      <c r="CH51" s="48"/>
      <c r="CJ51" s="10" t="str">
        <f>IF(ISBLANK(CH51),"",IF(COUNTIF(Accounts!$B:$D,CH51),VLOOKUP(CH51,Accounts!$B:$D,2,FALSE),"-"))</f>
        <v/>
      </c>
      <c r="CK51" s="37" t="str">
        <f>IF(CM51="","",CM51/(1+(IF(COUNTIF(Accounts!$B:$D,CH51),VLOOKUP(CH51,Accounts!$B:$D,3,FALSE),0)/100)))</f>
        <v/>
      </c>
      <c r="CL51" s="37" t="str">
        <f t="shared" si="11"/>
        <v/>
      </c>
      <c r="CM51" s="7"/>
      <c r="CN51" s="40" t="str">
        <f>IF(Accounts!$B50="","-",Accounts!$B50)</f>
        <v xml:space="preserve"> </v>
      </c>
      <c r="CO51" s="10">
        <f>IF(COUNTIF(Accounts!$B:$D,CN51),VLOOKUP(CN51,Accounts!$B:$D,2,FALSE),"-")</f>
        <v>0</v>
      </c>
      <c r="CP51" s="37" t="str">
        <f ca="1">IF(scratch!$B$55=TRUE,IF(CR51="","",CR51/(1+(IF(COUNTIF(Accounts!$B:$D,CN51),VLOOKUP(CN51,Accounts!$B:$D,3,FALSE),0)/100))),scratch!$B$52)</f>
        <v>Locked</v>
      </c>
      <c r="CQ51" s="37" t="str">
        <f ca="1">IF(scratch!$B$55=TRUE,IF(CR51="","",CR51-CP51),scratch!$B$52)</f>
        <v>Locked</v>
      </c>
      <c r="CR51" s="51" t="str">
        <f ca="1">IF(scratch!$B$55=TRUE,SUMIF(BV$7:BV$1007,CN51,CA$7:CA$1007)+SUMIF(CB$7:CB$1007,CN51,CG$7:CG$1007)+SUMIF(CH$7:CH$1007,CN51,CM$7:CM$1007),scratch!$B$52)</f>
        <v>Locked</v>
      </c>
      <c r="CT51" s="40" t="str">
        <f>IF(Accounts!$B50="","-",Accounts!$B50)</f>
        <v xml:space="preserve"> </v>
      </c>
      <c r="CU51" s="10">
        <f>IF(COUNTIF(Accounts!$B:$D,CT51),VLOOKUP(CT51,Accounts!$B:$D,2,FALSE),"-")</f>
        <v>0</v>
      </c>
      <c r="CV51" s="37" t="str">
        <f ca="1">IF(scratch!$B$55=TRUE,IF(CX51="","",CX51/(1+(IF(COUNTIF(Accounts!$B:$D,CT51),VLOOKUP(CT51,Accounts!$B:$D,3,FALSE),0)/100))),scratch!$B$52)</f>
        <v>Locked</v>
      </c>
      <c r="CW51" s="37" t="str">
        <f ca="1">IF(scratch!$B$55=TRUE,IF(CX51="","",CX51-CV51),scratch!$B$52)</f>
        <v>Locked</v>
      </c>
      <c r="CX51" s="51" t="str">
        <f ca="1">IF(scratch!$B$55=TRUE,SUMIF(T$7:T$1007,CT51,X$7:X1051)+SUMIF(AR$7:AR$1007,CT51,AV$7:AV$1007)+SUMIF(BP$7:BP$1007,CT51,BT$7:BT$1007)+SUMIF(CN$7:CN$1007,CT51,CR$7:CR$1007),scratch!$B$52)</f>
        <v>Locked</v>
      </c>
    </row>
    <row r="52" spans="4:102" x14ac:dyDescent="0.2">
      <c r="D52" s="10" t="str">
        <f>IF(ISBLANK(B52),"",IF(COUNTIF(Accounts!$B:$D,B52),VLOOKUP(B52,Accounts!$B:$D,2,FALSE),"-"))</f>
        <v/>
      </c>
      <c r="E52" s="37" t="str">
        <f>IF(G52="","",G52/(1+(IF(COUNTIF(Accounts!$B:$D,B52),VLOOKUP(B52,Accounts!$B:$D,3,FALSE),0)/100)))</f>
        <v/>
      </c>
      <c r="F52" s="37" t="str">
        <f t="shared" si="0"/>
        <v/>
      </c>
      <c r="G52" s="7"/>
      <c r="H52" s="48"/>
      <c r="J52" s="10" t="str">
        <f>IF(ISBLANK(H52),"",IF(COUNTIF(Accounts!$B:$D,H52),VLOOKUP(H52,Accounts!$B:$D,2,FALSE),"-"))</f>
        <v/>
      </c>
      <c r="K52" s="37" t="str">
        <f>IF(M52="","",M52/(1+(IF(COUNTIF(Accounts!$B:$D,H52),VLOOKUP(H52,Accounts!$B:$D,3,FALSE),0)/100)))</f>
        <v/>
      </c>
      <c r="L52" s="37" t="str">
        <f t="shared" si="1"/>
        <v/>
      </c>
      <c r="M52" s="7"/>
      <c r="N52" s="48"/>
      <c r="P52" s="10" t="str">
        <f>IF(ISBLANK(N52),"",IF(COUNTIF(Accounts!$B:$D,N52),VLOOKUP(N52,Accounts!$B:$D,2,FALSE),"-"))</f>
        <v/>
      </c>
      <c r="Q52" s="37" t="str">
        <f>IF(S52="","",S52/(1+(IF(COUNTIF(Accounts!$B:$D,N52),VLOOKUP(N52,Accounts!$B:$D,3,FALSE),0)/100)))</f>
        <v/>
      </c>
      <c r="R52" s="37" t="str">
        <f t="shared" si="2"/>
        <v/>
      </c>
      <c r="S52" s="7"/>
      <c r="T52" s="40" t="str">
        <f>IF(Accounts!$B51="","-",Accounts!$B51)</f>
        <v xml:space="preserve"> </v>
      </c>
      <c r="U52" s="10">
        <f>IF(COUNTIF(Accounts!$B:$D,T52),VLOOKUP(T52,Accounts!$B:$D,2,FALSE),"-")</f>
        <v>0</v>
      </c>
      <c r="V52" s="37" t="str">
        <f ca="1">IF(scratch!$B$55=TRUE,IF(X52="","",X52/(1+(IF(COUNTIF(Accounts!$B:$D,T52),VLOOKUP(T52,Accounts!$B:$D,3,FALSE),0)/100))),scratch!$B$52)</f>
        <v>Locked</v>
      </c>
      <c r="W52" s="37" t="str">
        <f ca="1">IF(scratch!$B$55=TRUE,IF(X52="","",X52-V52),scratch!$B$52)</f>
        <v>Locked</v>
      </c>
      <c r="X52" s="51" t="str">
        <f ca="1">IF(scratch!$B$55=TRUE,SUMIF(B$7:B$1007,T52,G$7:G$1007)+SUMIF(H$7:H$1007,T52,M$7:M$1007)+SUMIF(N$7:N$1007,T52,S$7:S$1007),scratch!$B$52)</f>
        <v>Locked</v>
      </c>
      <c r="AB52" s="10" t="str">
        <f>IF(ISBLANK(Z52),"",IF(COUNTIF(Accounts!$B:$D,Z52),VLOOKUP(Z52,Accounts!$B:$D,2,FALSE),"-"))</f>
        <v/>
      </c>
      <c r="AC52" s="37" t="str">
        <f>IF(AE52="","",AE52/(1+(IF(COUNTIF(Accounts!$B:$D,Z52),VLOOKUP(Z52,Accounts!$B:$D,3,FALSE),0)/100)))</f>
        <v/>
      </c>
      <c r="AD52" s="37" t="str">
        <f t="shared" si="3"/>
        <v/>
      </c>
      <c r="AE52" s="7"/>
      <c r="AF52" s="48"/>
      <c r="AH52" s="10" t="str">
        <f>IF(ISBLANK(AF52),"",IF(COUNTIF(Accounts!$B:$D,AF52),VLOOKUP(AF52,Accounts!$B:$D,2,FALSE),"-"))</f>
        <v/>
      </c>
      <c r="AI52" s="37" t="str">
        <f>IF(AK52="","",AK52/(1+(IF(COUNTIF(Accounts!$B:$D,AF52),VLOOKUP(AF52,Accounts!$B:$D,3,FALSE),0)/100)))</f>
        <v/>
      </c>
      <c r="AJ52" s="37" t="str">
        <f t="shared" si="4"/>
        <v/>
      </c>
      <c r="AK52" s="7"/>
      <c r="AL52" s="48"/>
      <c r="AN52" s="10" t="str">
        <f>IF(ISBLANK(AL52),"",IF(COUNTIF(Accounts!$B:$D,AL52),VLOOKUP(AL52,Accounts!$B:$D,2,FALSE),"-"))</f>
        <v/>
      </c>
      <c r="AO52" s="37" t="str">
        <f>IF(AQ52="","",AQ52/(1+(IF(COUNTIF(Accounts!$B:$D,AL52),VLOOKUP(AL52,Accounts!$B:$D,3,FALSE),0)/100)))</f>
        <v/>
      </c>
      <c r="AP52" s="37" t="str">
        <f t="shared" si="5"/>
        <v/>
      </c>
      <c r="AQ52" s="7"/>
      <c r="AR52" s="40" t="str">
        <f>IF(Accounts!$B51="","-",Accounts!$B51)</f>
        <v xml:space="preserve"> </v>
      </c>
      <c r="AS52" s="10">
        <f>IF(COUNTIF(Accounts!$B:$D,AR52),VLOOKUP(AR52,Accounts!$B:$D,2,FALSE),"-")</f>
        <v>0</v>
      </c>
      <c r="AT52" s="37" t="str">
        <f ca="1">IF(scratch!$B$55=TRUE,IF(AV52="","",AV52/(1+(IF(COUNTIF(Accounts!$B:$D,AR52),VLOOKUP(AR52,Accounts!$B:$D,3,FALSE),0)/100))),scratch!$B$52)</f>
        <v>Locked</v>
      </c>
      <c r="AU52" s="37" t="str">
        <f ca="1">IF(scratch!$B$55=TRUE,IF(AV52="","",AV52-AT52),scratch!$B$52)</f>
        <v>Locked</v>
      </c>
      <c r="AV52" s="51" t="str">
        <f ca="1">IF(scratch!$B$55=TRUE,SUMIF(Z$7:Z$1007,AR52,AE$7:AE$1007)+SUMIF(AF$7:AF$1007,AR52,AK$7:AK$1007)+SUMIF(AL$7:AL$1007,AR52,AQ$7:AQ$1007),scratch!$B$52)</f>
        <v>Locked</v>
      </c>
      <c r="AZ52" s="10" t="str">
        <f>IF(ISBLANK(AX52),"",IF(COUNTIF(Accounts!$B:$D,AX52),VLOOKUP(AX52,Accounts!$B:$D,2,FALSE),"-"))</f>
        <v/>
      </c>
      <c r="BA52" s="37" t="str">
        <f>IF(BC52="","",BC52/(1+(IF(COUNTIF(Accounts!$B:$D,AX52),VLOOKUP(AX52,Accounts!$B:$D,3,FALSE),0)/100)))</f>
        <v/>
      </c>
      <c r="BB52" s="37" t="str">
        <f t="shared" si="6"/>
        <v/>
      </c>
      <c r="BC52" s="7"/>
      <c r="BD52" s="48"/>
      <c r="BF52" s="10" t="str">
        <f>IF(ISBLANK(BD52),"",IF(COUNTIF(Accounts!$B:$D,BD52),VLOOKUP(BD52,Accounts!$B:$D,2,FALSE),"-"))</f>
        <v/>
      </c>
      <c r="BG52" s="37" t="str">
        <f>IF(BI52="","",BI52/(1+(IF(COUNTIF(Accounts!$B:$D,BD52),VLOOKUP(BD52,Accounts!$B:$D,3,FALSE),0)/100)))</f>
        <v/>
      </c>
      <c r="BH52" s="37" t="str">
        <f t="shared" si="7"/>
        <v/>
      </c>
      <c r="BI52" s="7"/>
      <c r="BJ52" s="48"/>
      <c r="BL52" s="10" t="str">
        <f>IF(ISBLANK(BJ52),"",IF(COUNTIF(Accounts!$B:$D,BJ52),VLOOKUP(BJ52,Accounts!$B:$D,2,FALSE),"-"))</f>
        <v/>
      </c>
      <c r="BM52" s="37" t="str">
        <f>IF(BO52="","",BO52/(1+(IF(COUNTIF(Accounts!$B:$D,BJ52),VLOOKUP(BJ52,Accounts!$B:$D,3,FALSE),0)/100)))</f>
        <v/>
      </c>
      <c r="BN52" s="37" t="str">
        <f t="shared" si="8"/>
        <v/>
      </c>
      <c r="BO52" s="7"/>
      <c r="BP52" s="40" t="str">
        <f>IF(Accounts!$B51="","-",Accounts!$B51)</f>
        <v xml:space="preserve"> </v>
      </c>
      <c r="BQ52" s="10">
        <f>IF(COUNTIF(Accounts!$B:$D,BP52),VLOOKUP(BP52,Accounts!$B:$D,2,FALSE),"-")</f>
        <v>0</v>
      </c>
      <c r="BR52" s="37" t="str">
        <f ca="1">IF(scratch!$B$55=TRUE,IF(BT52="","",BT52/(1+(IF(COUNTIF(Accounts!$B:$D,BP52),VLOOKUP(BP52,Accounts!$B:$D,3,FALSE),0)/100))),scratch!$B$52)</f>
        <v>Locked</v>
      </c>
      <c r="BS52" s="37" t="str">
        <f ca="1">IF(scratch!$B$55=TRUE,IF(BT52="","",BT52-BR52),scratch!$B$52)</f>
        <v>Locked</v>
      </c>
      <c r="BT52" s="51" t="str">
        <f ca="1">IF(scratch!$B$55=TRUE,SUMIF(AX$7:AX$1007,BP52,BC$7:BC$1007)+SUMIF(BD$7:BD$1007,BP52,BI$7:BI$1007)+SUMIF(BJ$7:BJ$1007,BP52,BO$7:BO$1007),scratch!$B$52)</f>
        <v>Locked</v>
      </c>
      <c r="BX52" s="10" t="str">
        <f>IF(ISBLANK(BV52),"",IF(COUNTIF(Accounts!$B:$D,BV52),VLOOKUP(BV52,Accounts!$B:$D,2,FALSE),"-"))</f>
        <v/>
      </c>
      <c r="BY52" s="37" t="str">
        <f>IF(CA52="","",CA52/(1+(IF(COUNTIF(Accounts!$B:$D,BV52),VLOOKUP(BV52,Accounts!$B:$D,3,FALSE),0)/100)))</f>
        <v/>
      </c>
      <c r="BZ52" s="37" t="str">
        <f t="shared" si="9"/>
        <v/>
      </c>
      <c r="CA52" s="7"/>
      <c r="CB52" s="48"/>
      <c r="CD52" s="10" t="str">
        <f>IF(ISBLANK(CB52),"",IF(COUNTIF(Accounts!$B:$D,CB52),VLOOKUP(CB52,Accounts!$B:$D,2,FALSE),"-"))</f>
        <v/>
      </c>
      <c r="CE52" s="37" t="str">
        <f>IF(CG52="","",CG52/(1+(IF(COUNTIF(Accounts!$B:$D,CB52),VLOOKUP(CB52,Accounts!$B:$D,3,FALSE),0)/100)))</f>
        <v/>
      </c>
      <c r="CF52" s="37" t="str">
        <f t="shared" si="10"/>
        <v/>
      </c>
      <c r="CG52" s="7"/>
      <c r="CH52" s="48"/>
      <c r="CJ52" s="10" t="str">
        <f>IF(ISBLANK(CH52),"",IF(COUNTIF(Accounts!$B:$D,CH52),VLOOKUP(CH52,Accounts!$B:$D,2,FALSE),"-"))</f>
        <v/>
      </c>
      <c r="CK52" s="37" t="str">
        <f>IF(CM52="","",CM52/(1+(IF(COUNTIF(Accounts!$B:$D,CH52),VLOOKUP(CH52,Accounts!$B:$D,3,FALSE),0)/100)))</f>
        <v/>
      </c>
      <c r="CL52" s="37" t="str">
        <f t="shared" si="11"/>
        <v/>
      </c>
      <c r="CM52" s="7"/>
      <c r="CN52" s="40" t="str">
        <f>IF(Accounts!$B51="","-",Accounts!$B51)</f>
        <v xml:space="preserve"> </v>
      </c>
      <c r="CO52" s="10">
        <f>IF(COUNTIF(Accounts!$B:$D,CN52),VLOOKUP(CN52,Accounts!$B:$D,2,FALSE),"-")</f>
        <v>0</v>
      </c>
      <c r="CP52" s="37" t="str">
        <f ca="1">IF(scratch!$B$55=TRUE,IF(CR52="","",CR52/(1+(IF(COUNTIF(Accounts!$B:$D,CN52),VLOOKUP(CN52,Accounts!$B:$D,3,FALSE),0)/100))),scratch!$B$52)</f>
        <v>Locked</v>
      </c>
      <c r="CQ52" s="37" t="str">
        <f ca="1">IF(scratch!$B$55=TRUE,IF(CR52="","",CR52-CP52),scratch!$B$52)</f>
        <v>Locked</v>
      </c>
      <c r="CR52" s="51" t="str">
        <f ca="1">IF(scratch!$B$55=TRUE,SUMIF(BV$7:BV$1007,CN52,CA$7:CA$1007)+SUMIF(CB$7:CB$1007,CN52,CG$7:CG$1007)+SUMIF(CH$7:CH$1007,CN52,CM$7:CM$1007),scratch!$B$52)</f>
        <v>Locked</v>
      </c>
      <c r="CT52" s="40" t="str">
        <f>IF(Accounts!$B51="","-",Accounts!$B51)</f>
        <v xml:space="preserve"> </v>
      </c>
      <c r="CU52" s="10">
        <f>IF(COUNTIF(Accounts!$B:$D,CT52),VLOOKUP(CT52,Accounts!$B:$D,2,FALSE),"-")</f>
        <v>0</v>
      </c>
      <c r="CV52" s="37" t="str">
        <f ca="1">IF(scratch!$B$55=TRUE,IF(CX52="","",CX52/(1+(IF(COUNTIF(Accounts!$B:$D,CT52),VLOOKUP(CT52,Accounts!$B:$D,3,FALSE),0)/100))),scratch!$B$52)</f>
        <v>Locked</v>
      </c>
      <c r="CW52" s="37" t="str">
        <f ca="1">IF(scratch!$B$55=TRUE,IF(CX52="","",CX52-CV52),scratch!$B$52)</f>
        <v>Locked</v>
      </c>
      <c r="CX52" s="51" t="str">
        <f ca="1">IF(scratch!$B$55=TRUE,SUMIF(T$7:T$1007,CT52,X$7:X1052)+SUMIF(AR$7:AR$1007,CT52,AV$7:AV$1007)+SUMIF(BP$7:BP$1007,CT52,BT$7:BT$1007)+SUMIF(CN$7:CN$1007,CT52,CR$7:CR$1007),scratch!$B$52)</f>
        <v>Locked</v>
      </c>
    </row>
    <row r="53" spans="4:102" x14ac:dyDescent="0.2">
      <c r="D53" s="10" t="str">
        <f>IF(ISBLANK(B53),"",IF(COUNTIF(Accounts!$B:$D,B53),VLOOKUP(B53,Accounts!$B:$D,2,FALSE),"-"))</f>
        <v/>
      </c>
      <c r="E53" s="37" t="str">
        <f>IF(G53="","",G53/(1+(IF(COUNTIF(Accounts!$B:$D,B53),VLOOKUP(B53,Accounts!$B:$D,3,FALSE),0)/100)))</f>
        <v/>
      </c>
      <c r="F53" s="37" t="str">
        <f t="shared" si="0"/>
        <v/>
      </c>
      <c r="G53" s="7"/>
      <c r="H53" s="48"/>
      <c r="J53" s="10" t="str">
        <f>IF(ISBLANK(H53),"",IF(COUNTIF(Accounts!$B:$D,H53),VLOOKUP(H53,Accounts!$B:$D,2,FALSE),"-"))</f>
        <v/>
      </c>
      <c r="K53" s="37" t="str">
        <f>IF(M53="","",M53/(1+(IF(COUNTIF(Accounts!$B:$D,H53),VLOOKUP(H53,Accounts!$B:$D,3,FALSE),0)/100)))</f>
        <v/>
      </c>
      <c r="L53" s="37" t="str">
        <f t="shared" si="1"/>
        <v/>
      </c>
      <c r="M53" s="7"/>
      <c r="N53" s="48"/>
      <c r="P53" s="10" t="str">
        <f>IF(ISBLANK(N53),"",IF(COUNTIF(Accounts!$B:$D,N53),VLOOKUP(N53,Accounts!$B:$D,2,FALSE),"-"))</f>
        <v/>
      </c>
      <c r="Q53" s="37" t="str">
        <f>IF(S53="","",S53/(1+(IF(COUNTIF(Accounts!$B:$D,N53),VLOOKUP(N53,Accounts!$B:$D,3,FALSE),0)/100)))</f>
        <v/>
      </c>
      <c r="R53" s="37" t="str">
        <f t="shared" si="2"/>
        <v/>
      </c>
      <c r="S53" s="7"/>
      <c r="T53" s="40" t="str">
        <f>IF(Accounts!$B52="","-",Accounts!$B52)</f>
        <v xml:space="preserve"> </v>
      </c>
      <c r="U53" s="10">
        <f>IF(COUNTIF(Accounts!$B:$D,T53),VLOOKUP(T53,Accounts!$B:$D,2,FALSE),"-")</f>
        <v>0</v>
      </c>
      <c r="V53" s="37" t="str">
        <f ca="1">IF(scratch!$B$55=TRUE,IF(X53="","",X53/(1+(IF(COUNTIF(Accounts!$B:$D,T53),VLOOKUP(T53,Accounts!$B:$D,3,FALSE),0)/100))),scratch!$B$52)</f>
        <v>Locked</v>
      </c>
      <c r="W53" s="37" t="str">
        <f ca="1">IF(scratch!$B$55=TRUE,IF(X53="","",X53-V53),scratch!$B$52)</f>
        <v>Locked</v>
      </c>
      <c r="X53" s="51" t="str">
        <f ca="1">IF(scratch!$B$55=TRUE,SUMIF(B$7:B$1007,T53,G$7:G$1007)+SUMIF(H$7:H$1007,T53,M$7:M$1007)+SUMIF(N$7:N$1007,T53,S$7:S$1007),scratch!$B$52)</f>
        <v>Locked</v>
      </c>
      <c r="AB53" s="10" t="str">
        <f>IF(ISBLANK(Z53),"",IF(COUNTIF(Accounts!$B:$D,Z53),VLOOKUP(Z53,Accounts!$B:$D,2,FALSE),"-"))</f>
        <v/>
      </c>
      <c r="AC53" s="37" t="str">
        <f>IF(AE53="","",AE53/(1+(IF(COUNTIF(Accounts!$B:$D,Z53),VLOOKUP(Z53,Accounts!$B:$D,3,FALSE),0)/100)))</f>
        <v/>
      </c>
      <c r="AD53" s="37" t="str">
        <f t="shared" si="3"/>
        <v/>
      </c>
      <c r="AE53" s="7"/>
      <c r="AF53" s="48"/>
      <c r="AH53" s="10" t="str">
        <f>IF(ISBLANK(AF53),"",IF(COUNTIF(Accounts!$B:$D,AF53),VLOOKUP(AF53,Accounts!$B:$D,2,FALSE),"-"))</f>
        <v/>
      </c>
      <c r="AI53" s="37" t="str">
        <f>IF(AK53="","",AK53/(1+(IF(COUNTIF(Accounts!$B:$D,AF53),VLOOKUP(AF53,Accounts!$B:$D,3,FALSE),0)/100)))</f>
        <v/>
      </c>
      <c r="AJ53" s="37" t="str">
        <f t="shared" si="4"/>
        <v/>
      </c>
      <c r="AK53" s="7"/>
      <c r="AL53" s="48"/>
      <c r="AN53" s="10" t="str">
        <f>IF(ISBLANK(AL53),"",IF(COUNTIF(Accounts!$B:$D,AL53),VLOOKUP(AL53,Accounts!$B:$D,2,FALSE),"-"))</f>
        <v/>
      </c>
      <c r="AO53" s="37" t="str">
        <f>IF(AQ53="","",AQ53/(1+(IF(COUNTIF(Accounts!$B:$D,AL53),VLOOKUP(AL53,Accounts!$B:$D,3,FALSE),0)/100)))</f>
        <v/>
      </c>
      <c r="AP53" s="37" t="str">
        <f t="shared" si="5"/>
        <v/>
      </c>
      <c r="AQ53" s="7"/>
      <c r="AR53" s="40" t="str">
        <f>IF(Accounts!$B52="","-",Accounts!$B52)</f>
        <v xml:space="preserve"> </v>
      </c>
      <c r="AS53" s="10">
        <f>IF(COUNTIF(Accounts!$B:$D,AR53),VLOOKUP(AR53,Accounts!$B:$D,2,FALSE),"-")</f>
        <v>0</v>
      </c>
      <c r="AT53" s="37" t="str">
        <f ca="1">IF(scratch!$B$55=TRUE,IF(AV53="","",AV53/(1+(IF(COUNTIF(Accounts!$B:$D,AR53),VLOOKUP(AR53,Accounts!$B:$D,3,FALSE),0)/100))),scratch!$B$52)</f>
        <v>Locked</v>
      </c>
      <c r="AU53" s="37" t="str">
        <f ca="1">IF(scratch!$B$55=TRUE,IF(AV53="","",AV53-AT53),scratch!$B$52)</f>
        <v>Locked</v>
      </c>
      <c r="AV53" s="51" t="str">
        <f ca="1">IF(scratch!$B$55=TRUE,SUMIF(Z$7:Z$1007,AR53,AE$7:AE$1007)+SUMIF(AF$7:AF$1007,AR53,AK$7:AK$1007)+SUMIF(AL$7:AL$1007,AR53,AQ$7:AQ$1007),scratch!$B$52)</f>
        <v>Locked</v>
      </c>
      <c r="AZ53" s="10" t="str">
        <f>IF(ISBLANK(AX53),"",IF(COUNTIF(Accounts!$B:$D,AX53),VLOOKUP(AX53,Accounts!$B:$D,2,FALSE),"-"))</f>
        <v/>
      </c>
      <c r="BA53" s="37" t="str">
        <f>IF(BC53="","",BC53/(1+(IF(COUNTIF(Accounts!$B:$D,AX53),VLOOKUP(AX53,Accounts!$B:$D,3,FALSE),0)/100)))</f>
        <v/>
      </c>
      <c r="BB53" s="37" t="str">
        <f t="shared" si="6"/>
        <v/>
      </c>
      <c r="BC53" s="7"/>
      <c r="BD53" s="48"/>
      <c r="BF53" s="10" t="str">
        <f>IF(ISBLANK(BD53),"",IF(COUNTIF(Accounts!$B:$D,BD53),VLOOKUP(BD53,Accounts!$B:$D,2,FALSE),"-"))</f>
        <v/>
      </c>
      <c r="BG53" s="37" t="str">
        <f>IF(BI53="","",BI53/(1+(IF(COUNTIF(Accounts!$B:$D,BD53),VLOOKUP(BD53,Accounts!$B:$D,3,FALSE),0)/100)))</f>
        <v/>
      </c>
      <c r="BH53" s="37" t="str">
        <f t="shared" si="7"/>
        <v/>
      </c>
      <c r="BI53" s="7"/>
      <c r="BJ53" s="48"/>
      <c r="BL53" s="10" t="str">
        <f>IF(ISBLANK(BJ53),"",IF(COUNTIF(Accounts!$B:$D,BJ53),VLOOKUP(BJ53,Accounts!$B:$D,2,FALSE),"-"))</f>
        <v/>
      </c>
      <c r="BM53" s="37" t="str">
        <f>IF(BO53="","",BO53/(1+(IF(COUNTIF(Accounts!$B:$D,BJ53),VLOOKUP(BJ53,Accounts!$B:$D,3,FALSE),0)/100)))</f>
        <v/>
      </c>
      <c r="BN53" s="37" t="str">
        <f t="shared" si="8"/>
        <v/>
      </c>
      <c r="BO53" s="7"/>
      <c r="BP53" s="40" t="str">
        <f>IF(Accounts!$B52="","-",Accounts!$B52)</f>
        <v xml:space="preserve"> </v>
      </c>
      <c r="BQ53" s="10">
        <f>IF(COUNTIF(Accounts!$B:$D,BP53),VLOOKUP(BP53,Accounts!$B:$D,2,FALSE),"-")</f>
        <v>0</v>
      </c>
      <c r="BR53" s="37" t="str">
        <f ca="1">IF(scratch!$B$55=TRUE,IF(BT53="","",BT53/(1+(IF(COUNTIF(Accounts!$B:$D,BP53),VLOOKUP(BP53,Accounts!$B:$D,3,FALSE),0)/100))),scratch!$B$52)</f>
        <v>Locked</v>
      </c>
      <c r="BS53" s="37" t="str">
        <f ca="1">IF(scratch!$B$55=TRUE,IF(BT53="","",BT53-BR53),scratch!$B$52)</f>
        <v>Locked</v>
      </c>
      <c r="BT53" s="51" t="str">
        <f ca="1">IF(scratch!$B$55=TRUE,SUMIF(AX$7:AX$1007,BP53,BC$7:BC$1007)+SUMIF(BD$7:BD$1007,BP53,BI$7:BI$1007)+SUMIF(BJ$7:BJ$1007,BP53,BO$7:BO$1007),scratch!$B$52)</f>
        <v>Locked</v>
      </c>
      <c r="BX53" s="10" t="str">
        <f>IF(ISBLANK(BV53),"",IF(COUNTIF(Accounts!$B:$D,BV53),VLOOKUP(BV53,Accounts!$B:$D,2,FALSE),"-"))</f>
        <v/>
      </c>
      <c r="BY53" s="37" t="str">
        <f>IF(CA53="","",CA53/(1+(IF(COUNTIF(Accounts!$B:$D,BV53),VLOOKUP(BV53,Accounts!$B:$D,3,FALSE),0)/100)))</f>
        <v/>
      </c>
      <c r="BZ53" s="37" t="str">
        <f t="shared" si="9"/>
        <v/>
      </c>
      <c r="CA53" s="7"/>
      <c r="CB53" s="48"/>
      <c r="CD53" s="10" t="str">
        <f>IF(ISBLANK(CB53),"",IF(COUNTIF(Accounts!$B:$D,CB53),VLOOKUP(CB53,Accounts!$B:$D,2,FALSE),"-"))</f>
        <v/>
      </c>
      <c r="CE53" s="37" t="str">
        <f>IF(CG53="","",CG53/(1+(IF(COUNTIF(Accounts!$B:$D,CB53),VLOOKUP(CB53,Accounts!$B:$D,3,FALSE),0)/100)))</f>
        <v/>
      </c>
      <c r="CF53" s="37" t="str">
        <f t="shared" si="10"/>
        <v/>
      </c>
      <c r="CG53" s="7"/>
      <c r="CH53" s="48"/>
      <c r="CJ53" s="10" t="str">
        <f>IF(ISBLANK(CH53),"",IF(COUNTIF(Accounts!$B:$D,CH53),VLOOKUP(CH53,Accounts!$B:$D,2,FALSE),"-"))</f>
        <v/>
      </c>
      <c r="CK53" s="37" t="str">
        <f>IF(CM53="","",CM53/(1+(IF(COUNTIF(Accounts!$B:$D,CH53),VLOOKUP(CH53,Accounts!$B:$D,3,FALSE),0)/100)))</f>
        <v/>
      </c>
      <c r="CL53" s="37" t="str">
        <f t="shared" si="11"/>
        <v/>
      </c>
      <c r="CM53" s="7"/>
      <c r="CN53" s="40" t="str">
        <f>IF(Accounts!$B52="","-",Accounts!$B52)</f>
        <v xml:space="preserve"> </v>
      </c>
      <c r="CO53" s="10">
        <f>IF(COUNTIF(Accounts!$B:$D,CN53),VLOOKUP(CN53,Accounts!$B:$D,2,FALSE),"-")</f>
        <v>0</v>
      </c>
      <c r="CP53" s="37" t="str">
        <f ca="1">IF(scratch!$B$55=TRUE,IF(CR53="","",CR53/(1+(IF(COUNTIF(Accounts!$B:$D,CN53),VLOOKUP(CN53,Accounts!$B:$D,3,FALSE),0)/100))),scratch!$B$52)</f>
        <v>Locked</v>
      </c>
      <c r="CQ53" s="37" t="str">
        <f ca="1">IF(scratch!$B$55=TRUE,IF(CR53="","",CR53-CP53),scratch!$B$52)</f>
        <v>Locked</v>
      </c>
      <c r="CR53" s="51" t="str">
        <f ca="1">IF(scratch!$B$55=TRUE,SUMIF(BV$7:BV$1007,CN53,CA$7:CA$1007)+SUMIF(CB$7:CB$1007,CN53,CG$7:CG$1007)+SUMIF(CH$7:CH$1007,CN53,CM$7:CM$1007),scratch!$B$52)</f>
        <v>Locked</v>
      </c>
      <c r="CT53" s="40" t="str">
        <f>IF(Accounts!$B52="","-",Accounts!$B52)</f>
        <v xml:space="preserve"> </v>
      </c>
      <c r="CU53" s="10">
        <f>IF(COUNTIF(Accounts!$B:$D,CT53),VLOOKUP(CT53,Accounts!$B:$D,2,FALSE),"-")</f>
        <v>0</v>
      </c>
      <c r="CV53" s="37" t="str">
        <f ca="1">IF(scratch!$B$55=TRUE,IF(CX53="","",CX53/(1+(IF(COUNTIF(Accounts!$B:$D,CT53),VLOOKUP(CT53,Accounts!$B:$D,3,FALSE),0)/100))),scratch!$B$52)</f>
        <v>Locked</v>
      </c>
      <c r="CW53" s="37" t="str">
        <f ca="1">IF(scratch!$B$55=TRUE,IF(CX53="","",CX53-CV53),scratch!$B$52)</f>
        <v>Locked</v>
      </c>
      <c r="CX53" s="51" t="str">
        <f ca="1">IF(scratch!$B$55=TRUE,SUMIF(T$7:T$1007,CT53,X$7:X1053)+SUMIF(AR$7:AR$1007,CT53,AV$7:AV$1007)+SUMIF(BP$7:BP$1007,CT53,BT$7:BT$1007)+SUMIF(CN$7:CN$1007,CT53,CR$7:CR$1007),scratch!$B$52)</f>
        <v>Locked</v>
      </c>
    </row>
    <row r="54" spans="4:102" x14ac:dyDescent="0.2">
      <c r="D54" s="10" t="str">
        <f>IF(ISBLANK(B54),"",IF(COUNTIF(Accounts!$B:$D,B54),VLOOKUP(B54,Accounts!$B:$D,2,FALSE),"-"))</f>
        <v/>
      </c>
      <c r="E54" s="37" t="str">
        <f>IF(G54="","",G54/(1+(IF(COUNTIF(Accounts!$B:$D,B54),VLOOKUP(B54,Accounts!$B:$D,3,FALSE),0)/100)))</f>
        <v/>
      </c>
      <c r="F54" s="37" t="str">
        <f t="shared" si="0"/>
        <v/>
      </c>
      <c r="G54" s="7"/>
      <c r="H54" s="48"/>
      <c r="J54" s="10" t="str">
        <f>IF(ISBLANK(H54),"",IF(COUNTIF(Accounts!$B:$D,H54),VLOOKUP(H54,Accounts!$B:$D,2,FALSE),"-"))</f>
        <v/>
      </c>
      <c r="K54" s="37" t="str">
        <f>IF(M54="","",M54/(1+(IF(COUNTIF(Accounts!$B:$D,H54),VLOOKUP(H54,Accounts!$B:$D,3,FALSE),0)/100)))</f>
        <v/>
      </c>
      <c r="L54" s="37" t="str">
        <f t="shared" si="1"/>
        <v/>
      </c>
      <c r="M54" s="7"/>
      <c r="N54" s="48"/>
      <c r="P54" s="10" t="str">
        <f>IF(ISBLANK(N54),"",IF(COUNTIF(Accounts!$B:$D,N54),VLOOKUP(N54,Accounts!$B:$D,2,FALSE),"-"))</f>
        <v/>
      </c>
      <c r="Q54" s="37" t="str">
        <f>IF(S54="","",S54/(1+(IF(COUNTIF(Accounts!$B:$D,N54),VLOOKUP(N54,Accounts!$B:$D,3,FALSE),0)/100)))</f>
        <v/>
      </c>
      <c r="R54" s="37" t="str">
        <f t="shared" si="2"/>
        <v/>
      </c>
      <c r="S54" s="7"/>
      <c r="T54" s="40" t="str">
        <f>IF(Accounts!$B53="","-",Accounts!$B53)</f>
        <v xml:space="preserve"> </v>
      </c>
      <c r="U54" s="10">
        <f>IF(COUNTIF(Accounts!$B:$D,T54),VLOOKUP(T54,Accounts!$B:$D,2,FALSE),"-")</f>
        <v>0</v>
      </c>
      <c r="V54" s="37" t="str">
        <f ca="1">IF(scratch!$B$55=TRUE,IF(X54="","",X54/(1+(IF(COUNTIF(Accounts!$B:$D,T54),VLOOKUP(T54,Accounts!$B:$D,3,FALSE),0)/100))),scratch!$B$52)</f>
        <v>Locked</v>
      </c>
      <c r="W54" s="37" t="str">
        <f ca="1">IF(scratch!$B$55=TRUE,IF(X54="","",X54-V54),scratch!$B$52)</f>
        <v>Locked</v>
      </c>
      <c r="X54" s="51" t="str">
        <f ca="1">IF(scratch!$B$55=TRUE,SUMIF(B$7:B$1007,T54,G$7:G$1007)+SUMIF(H$7:H$1007,T54,M$7:M$1007)+SUMIF(N$7:N$1007,T54,S$7:S$1007),scratch!$B$52)</f>
        <v>Locked</v>
      </c>
      <c r="AB54" s="10" t="str">
        <f>IF(ISBLANK(Z54),"",IF(COUNTIF(Accounts!$B:$D,Z54),VLOOKUP(Z54,Accounts!$B:$D,2,FALSE),"-"))</f>
        <v/>
      </c>
      <c r="AC54" s="37" t="str">
        <f>IF(AE54="","",AE54/(1+(IF(COUNTIF(Accounts!$B:$D,Z54),VLOOKUP(Z54,Accounts!$B:$D,3,FALSE),0)/100)))</f>
        <v/>
      </c>
      <c r="AD54" s="37" t="str">
        <f t="shared" si="3"/>
        <v/>
      </c>
      <c r="AE54" s="7"/>
      <c r="AF54" s="48"/>
      <c r="AH54" s="10" t="str">
        <f>IF(ISBLANK(AF54),"",IF(COUNTIF(Accounts!$B:$D,AF54),VLOOKUP(AF54,Accounts!$B:$D,2,FALSE),"-"))</f>
        <v/>
      </c>
      <c r="AI54" s="37" t="str">
        <f>IF(AK54="","",AK54/(1+(IF(COUNTIF(Accounts!$B:$D,AF54),VLOOKUP(AF54,Accounts!$B:$D,3,FALSE),0)/100)))</f>
        <v/>
      </c>
      <c r="AJ54" s="37" t="str">
        <f t="shared" si="4"/>
        <v/>
      </c>
      <c r="AK54" s="7"/>
      <c r="AL54" s="48"/>
      <c r="AN54" s="10" t="str">
        <f>IF(ISBLANK(AL54),"",IF(COUNTIF(Accounts!$B:$D,AL54),VLOOKUP(AL54,Accounts!$B:$D,2,FALSE),"-"))</f>
        <v/>
      </c>
      <c r="AO54" s="37" t="str">
        <f>IF(AQ54="","",AQ54/(1+(IF(COUNTIF(Accounts!$B:$D,AL54),VLOOKUP(AL54,Accounts!$B:$D,3,FALSE),0)/100)))</f>
        <v/>
      </c>
      <c r="AP54" s="37" t="str">
        <f t="shared" si="5"/>
        <v/>
      </c>
      <c r="AQ54" s="7"/>
      <c r="AR54" s="40" t="str">
        <f>IF(Accounts!$B53="","-",Accounts!$B53)</f>
        <v xml:space="preserve"> </v>
      </c>
      <c r="AS54" s="10">
        <f>IF(COUNTIF(Accounts!$B:$D,AR54),VLOOKUP(AR54,Accounts!$B:$D,2,FALSE),"-")</f>
        <v>0</v>
      </c>
      <c r="AT54" s="37" t="str">
        <f ca="1">IF(scratch!$B$55=TRUE,IF(AV54="","",AV54/(1+(IF(COUNTIF(Accounts!$B:$D,AR54),VLOOKUP(AR54,Accounts!$B:$D,3,FALSE),0)/100))),scratch!$B$52)</f>
        <v>Locked</v>
      </c>
      <c r="AU54" s="37" t="str">
        <f ca="1">IF(scratch!$B$55=TRUE,IF(AV54="","",AV54-AT54),scratch!$B$52)</f>
        <v>Locked</v>
      </c>
      <c r="AV54" s="51" t="str">
        <f ca="1">IF(scratch!$B$55=TRUE,SUMIF(Z$7:Z$1007,AR54,AE$7:AE$1007)+SUMIF(AF$7:AF$1007,AR54,AK$7:AK$1007)+SUMIF(AL$7:AL$1007,AR54,AQ$7:AQ$1007),scratch!$B$52)</f>
        <v>Locked</v>
      </c>
      <c r="AZ54" s="10" t="str">
        <f>IF(ISBLANK(AX54),"",IF(COUNTIF(Accounts!$B:$D,AX54),VLOOKUP(AX54,Accounts!$B:$D,2,FALSE),"-"))</f>
        <v/>
      </c>
      <c r="BA54" s="37" t="str">
        <f>IF(BC54="","",BC54/(1+(IF(COUNTIF(Accounts!$B:$D,AX54),VLOOKUP(AX54,Accounts!$B:$D,3,FALSE),0)/100)))</f>
        <v/>
      </c>
      <c r="BB54" s="37" t="str">
        <f t="shared" si="6"/>
        <v/>
      </c>
      <c r="BC54" s="7"/>
      <c r="BD54" s="48"/>
      <c r="BF54" s="10" t="str">
        <f>IF(ISBLANK(BD54),"",IF(COUNTIF(Accounts!$B:$D,BD54),VLOOKUP(BD54,Accounts!$B:$D,2,FALSE),"-"))</f>
        <v/>
      </c>
      <c r="BG54" s="37" t="str">
        <f>IF(BI54="","",BI54/(1+(IF(COUNTIF(Accounts!$B:$D,BD54),VLOOKUP(BD54,Accounts!$B:$D,3,FALSE),0)/100)))</f>
        <v/>
      </c>
      <c r="BH54" s="37" t="str">
        <f t="shared" si="7"/>
        <v/>
      </c>
      <c r="BI54" s="7"/>
      <c r="BJ54" s="48"/>
      <c r="BL54" s="10" t="str">
        <f>IF(ISBLANK(BJ54),"",IF(COUNTIF(Accounts!$B:$D,BJ54),VLOOKUP(BJ54,Accounts!$B:$D,2,FALSE),"-"))</f>
        <v/>
      </c>
      <c r="BM54" s="37" t="str">
        <f>IF(BO54="","",BO54/(1+(IF(COUNTIF(Accounts!$B:$D,BJ54),VLOOKUP(BJ54,Accounts!$B:$D,3,FALSE),0)/100)))</f>
        <v/>
      </c>
      <c r="BN54" s="37" t="str">
        <f t="shared" si="8"/>
        <v/>
      </c>
      <c r="BO54" s="7"/>
      <c r="BP54" s="40" t="str">
        <f>IF(Accounts!$B53="","-",Accounts!$B53)</f>
        <v xml:space="preserve"> </v>
      </c>
      <c r="BQ54" s="10">
        <f>IF(COUNTIF(Accounts!$B:$D,BP54),VLOOKUP(BP54,Accounts!$B:$D,2,FALSE),"-")</f>
        <v>0</v>
      </c>
      <c r="BR54" s="37" t="str">
        <f ca="1">IF(scratch!$B$55=TRUE,IF(BT54="","",BT54/(1+(IF(COUNTIF(Accounts!$B:$D,BP54),VLOOKUP(BP54,Accounts!$B:$D,3,FALSE),0)/100))),scratch!$B$52)</f>
        <v>Locked</v>
      </c>
      <c r="BS54" s="37" t="str">
        <f ca="1">IF(scratch!$B$55=TRUE,IF(BT54="","",BT54-BR54),scratch!$B$52)</f>
        <v>Locked</v>
      </c>
      <c r="BT54" s="51" t="str">
        <f ca="1">IF(scratch!$B$55=TRUE,SUMIF(AX$7:AX$1007,BP54,BC$7:BC$1007)+SUMIF(BD$7:BD$1007,BP54,BI$7:BI$1007)+SUMIF(BJ$7:BJ$1007,BP54,BO$7:BO$1007),scratch!$B$52)</f>
        <v>Locked</v>
      </c>
      <c r="BX54" s="10" t="str">
        <f>IF(ISBLANK(BV54),"",IF(COUNTIF(Accounts!$B:$D,BV54),VLOOKUP(BV54,Accounts!$B:$D,2,FALSE),"-"))</f>
        <v/>
      </c>
      <c r="BY54" s="37" t="str">
        <f>IF(CA54="","",CA54/(1+(IF(COUNTIF(Accounts!$B:$D,BV54),VLOOKUP(BV54,Accounts!$B:$D,3,FALSE),0)/100)))</f>
        <v/>
      </c>
      <c r="BZ54" s="37" t="str">
        <f t="shared" si="9"/>
        <v/>
      </c>
      <c r="CA54" s="7"/>
      <c r="CB54" s="48"/>
      <c r="CD54" s="10" t="str">
        <f>IF(ISBLANK(CB54),"",IF(COUNTIF(Accounts!$B:$D,CB54),VLOOKUP(CB54,Accounts!$B:$D,2,FALSE),"-"))</f>
        <v/>
      </c>
      <c r="CE54" s="37" t="str">
        <f>IF(CG54="","",CG54/(1+(IF(COUNTIF(Accounts!$B:$D,CB54),VLOOKUP(CB54,Accounts!$B:$D,3,FALSE),0)/100)))</f>
        <v/>
      </c>
      <c r="CF54" s="37" t="str">
        <f t="shared" si="10"/>
        <v/>
      </c>
      <c r="CG54" s="7"/>
      <c r="CH54" s="48"/>
      <c r="CJ54" s="10" t="str">
        <f>IF(ISBLANK(CH54),"",IF(COUNTIF(Accounts!$B:$D,CH54),VLOOKUP(CH54,Accounts!$B:$D,2,FALSE),"-"))</f>
        <v/>
      </c>
      <c r="CK54" s="37" t="str">
        <f>IF(CM54="","",CM54/(1+(IF(COUNTIF(Accounts!$B:$D,CH54),VLOOKUP(CH54,Accounts!$B:$D,3,FALSE),0)/100)))</f>
        <v/>
      </c>
      <c r="CL54" s="37" t="str">
        <f t="shared" si="11"/>
        <v/>
      </c>
      <c r="CM54" s="7"/>
      <c r="CN54" s="40" t="str">
        <f>IF(Accounts!$B53="","-",Accounts!$B53)</f>
        <v xml:space="preserve"> </v>
      </c>
      <c r="CO54" s="10">
        <f>IF(COUNTIF(Accounts!$B:$D,CN54),VLOOKUP(CN54,Accounts!$B:$D,2,FALSE),"-")</f>
        <v>0</v>
      </c>
      <c r="CP54" s="37" t="str">
        <f ca="1">IF(scratch!$B$55=TRUE,IF(CR54="","",CR54/(1+(IF(COUNTIF(Accounts!$B:$D,CN54),VLOOKUP(CN54,Accounts!$B:$D,3,FALSE),0)/100))),scratch!$B$52)</f>
        <v>Locked</v>
      </c>
      <c r="CQ54" s="37" t="str">
        <f ca="1">IF(scratch!$B$55=TRUE,IF(CR54="","",CR54-CP54),scratch!$B$52)</f>
        <v>Locked</v>
      </c>
      <c r="CR54" s="51" t="str">
        <f ca="1">IF(scratch!$B$55=TRUE,SUMIF(BV$7:BV$1007,CN54,CA$7:CA$1007)+SUMIF(CB$7:CB$1007,CN54,CG$7:CG$1007)+SUMIF(CH$7:CH$1007,CN54,CM$7:CM$1007),scratch!$B$52)</f>
        <v>Locked</v>
      </c>
      <c r="CT54" s="40" t="str">
        <f>IF(Accounts!$B53="","-",Accounts!$B53)</f>
        <v xml:space="preserve"> </v>
      </c>
      <c r="CU54" s="10">
        <f>IF(COUNTIF(Accounts!$B:$D,CT54),VLOOKUP(CT54,Accounts!$B:$D,2,FALSE),"-")</f>
        <v>0</v>
      </c>
      <c r="CV54" s="37" t="str">
        <f ca="1">IF(scratch!$B$55=TRUE,IF(CX54="","",CX54/(1+(IF(COUNTIF(Accounts!$B:$D,CT54),VLOOKUP(CT54,Accounts!$B:$D,3,FALSE),0)/100))),scratch!$B$52)</f>
        <v>Locked</v>
      </c>
      <c r="CW54" s="37" t="str">
        <f ca="1">IF(scratch!$B$55=TRUE,IF(CX54="","",CX54-CV54),scratch!$B$52)</f>
        <v>Locked</v>
      </c>
      <c r="CX54" s="51" t="str">
        <f ca="1">IF(scratch!$B$55=TRUE,SUMIF(T$7:T$1007,CT54,X$7:X1054)+SUMIF(AR$7:AR$1007,CT54,AV$7:AV$1007)+SUMIF(BP$7:BP$1007,CT54,BT$7:BT$1007)+SUMIF(CN$7:CN$1007,CT54,CR$7:CR$1007),scratch!$B$52)</f>
        <v>Locked</v>
      </c>
    </row>
    <row r="55" spans="4:102" x14ac:dyDescent="0.2">
      <c r="D55" s="10" t="str">
        <f>IF(ISBLANK(B55),"",IF(COUNTIF(Accounts!$B:$D,B55),VLOOKUP(B55,Accounts!$B:$D,2,FALSE),"-"))</f>
        <v/>
      </c>
      <c r="E55" s="37" t="str">
        <f>IF(G55="","",G55/(1+(IF(COUNTIF(Accounts!$B:$D,B55),VLOOKUP(B55,Accounts!$B:$D,3,FALSE),0)/100)))</f>
        <v/>
      </c>
      <c r="F55" s="37" t="str">
        <f t="shared" si="0"/>
        <v/>
      </c>
      <c r="G55" s="7"/>
      <c r="H55" s="48"/>
      <c r="J55" s="10" t="str">
        <f>IF(ISBLANK(H55),"",IF(COUNTIF(Accounts!$B:$D,H55),VLOOKUP(H55,Accounts!$B:$D,2,FALSE),"-"))</f>
        <v/>
      </c>
      <c r="K55" s="37" t="str">
        <f>IF(M55="","",M55/(1+(IF(COUNTIF(Accounts!$B:$D,H55),VLOOKUP(H55,Accounts!$B:$D,3,FALSE),0)/100)))</f>
        <v/>
      </c>
      <c r="L55" s="37" t="str">
        <f t="shared" si="1"/>
        <v/>
      </c>
      <c r="M55" s="7"/>
      <c r="N55" s="48"/>
      <c r="P55" s="10" t="str">
        <f>IF(ISBLANK(N55),"",IF(COUNTIF(Accounts!$B:$D,N55),VLOOKUP(N55,Accounts!$B:$D,2,FALSE),"-"))</f>
        <v/>
      </c>
      <c r="Q55" s="37" t="str">
        <f>IF(S55="","",S55/(1+(IF(COUNTIF(Accounts!$B:$D,N55),VLOOKUP(N55,Accounts!$B:$D,3,FALSE),0)/100)))</f>
        <v/>
      </c>
      <c r="R55" s="37" t="str">
        <f t="shared" si="2"/>
        <v/>
      </c>
      <c r="S55" s="7"/>
      <c r="T55" s="40" t="str">
        <f>IF(Accounts!$B54="","-",Accounts!$B54)</f>
        <v xml:space="preserve"> </v>
      </c>
      <c r="U55" s="10">
        <f>IF(COUNTIF(Accounts!$B:$D,T55),VLOOKUP(T55,Accounts!$B:$D,2,FALSE),"-")</f>
        <v>0</v>
      </c>
      <c r="V55" s="37" t="str">
        <f ca="1">IF(scratch!$B$55=TRUE,IF(X55="","",X55/(1+(IF(COUNTIF(Accounts!$B:$D,T55),VLOOKUP(T55,Accounts!$B:$D,3,FALSE),0)/100))),scratch!$B$52)</f>
        <v>Locked</v>
      </c>
      <c r="W55" s="37" t="str">
        <f ca="1">IF(scratch!$B$55=TRUE,IF(X55="","",X55-V55),scratch!$B$52)</f>
        <v>Locked</v>
      </c>
      <c r="X55" s="51" t="str">
        <f ca="1">IF(scratch!$B$55=TRUE,SUMIF(B$7:B$1007,T55,G$7:G$1007)+SUMIF(H$7:H$1007,T55,M$7:M$1007)+SUMIF(N$7:N$1007,T55,S$7:S$1007),scratch!$B$52)</f>
        <v>Locked</v>
      </c>
      <c r="AB55" s="10" t="str">
        <f>IF(ISBLANK(Z55),"",IF(COUNTIF(Accounts!$B:$D,Z55),VLOOKUP(Z55,Accounts!$B:$D,2,FALSE),"-"))</f>
        <v/>
      </c>
      <c r="AC55" s="37" t="str">
        <f>IF(AE55="","",AE55/(1+(IF(COUNTIF(Accounts!$B:$D,Z55),VLOOKUP(Z55,Accounts!$B:$D,3,FALSE),0)/100)))</f>
        <v/>
      </c>
      <c r="AD55" s="37" t="str">
        <f t="shared" si="3"/>
        <v/>
      </c>
      <c r="AE55" s="7"/>
      <c r="AF55" s="48"/>
      <c r="AH55" s="10" t="str">
        <f>IF(ISBLANK(AF55),"",IF(COUNTIF(Accounts!$B:$D,AF55),VLOOKUP(AF55,Accounts!$B:$D,2,FALSE),"-"))</f>
        <v/>
      </c>
      <c r="AI55" s="37" t="str">
        <f>IF(AK55="","",AK55/(1+(IF(COUNTIF(Accounts!$B:$D,AF55),VLOOKUP(AF55,Accounts!$B:$D,3,FALSE),0)/100)))</f>
        <v/>
      </c>
      <c r="AJ55" s="37" t="str">
        <f t="shared" si="4"/>
        <v/>
      </c>
      <c r="AK55" s="7"/>
      <c r="AL55" s="48"/>
      <c r="AN55" s="10" t="str">
        <f>IF(ISBLANK(AL55),"",IF(COUNTIF(Accounts!$B:$D,AL55),VLOOKUP(AL55,Accounts!$B:$D,2,FALSE),"-"))</f>
        <v/>
      </c>
      <c r="AO55" s="37" t="str">
        <f>IF(AQ55="","",AQ55/(1+(IF(COUNTIF(Accounts!$B:$D,AL55),VLOOKUP(AL55,Accounts!$B:$D,3,FALSE),0)/100)))</f>
        <v/>
      </c>
      <c r="AP55" s="37" t="str">
        <f t="shared" si="5"/>
        <v/>
      </c>
      <c r="AQ55" s="7"/>
      <c r="AR55" s="40" t="str">
        <f>IF(Accounts!$B54="","-",Accounts!$B54)</f>
        <v xml:space="preserve"> </v>
      </c>
      <c r="AS55" s="10">
        <f>IF(COUNTIF(Accounts!$B:$D,AR55),VLOOKUP(AR55,Accounts!$B:$D,2,FALSE),"-")</f>
        <v>0</v>
      </c>
      <c r="AT55" s="37" t="str">
        <f ca="1">IF(scratch!$B$55=TRUE,IF(AV55="","",AV55/(1+(IF(COUNTIF(Accounts!$B:$D,AR55),VLOOKUP(AR55,Accounts!$B:$D,3,FALSE),0)/100))),scratch!$B$52)</f>
        <v>Locked</v>
      </c>
      <c r="AU55" s="37" t="str">
        <f ca="1">IF(scratch!$B$55=TRUE,IF(AV55="","",AV55-AT55),scratch!$B$52)</f>
        <v>Locked</v>
      </c>
      <c r="AV55" s="51" t="str">
        <f ca="1">IF(scratch!$B$55=TRUE,SUMIF(Z$7:Z$1007,AR55,AE$7:AE$1007)+SUMIF(AF$7:AF$1007,AR55,AK$7:AK$1007)+SUMIF(AL$7:AL$1007,AR55,AQ$7:AQ$1007),scratch!$B$52)</f>
        <v>Locked</v>
      </c>
      <c r="AZ55" s="10" t="str">
        <f>IF(ISBLANK(AX55),"",IF(COUNTIF(Accounts!$B:$D,AX55),VLOOKUP(AX55,Accounts!$B:$D,2,FALSE),"-"))</f>
        <v/>
      </c>
      <c r="BA55" s="37" t="str">
        <f>IF(BC55="","",BC55/(1+(IF(COUNTIF(Accounts!$B:$D,AX55),VLOOKUP(AX55,Accounts!$B:$D,3,FALSE),0)/100)))</f>
        <v/>
      </c>
      <c r="BB55" s="37" t="str">
        <f t="shared" si="6"/>
        <v/>
      </c>
      <c r="BC55" s="7"/>
      <c r="BD55" s="48"/>
      <c r="BF55" s="10" t="str">
        <f>IF(ISBLANK(BD55),"",IF(COUNTIF(Accounts!$B:$D,BD55),VLOOKUP(BD55,Accounts!$B:$D,2,FALSE),"-"))</f>
        <v/>
      </c>
      <c r="BG55" s="37" t="str">
        <f>IF(BI55="","",BI55/(1+(IF(COUNTIF(Accounts!$B:$D,BD55),VLOOKUP(BD55,Accounts!$B:$D,3,FALSE),0)/100)))</f>
        <v/>
      </c>
      <c r="BH55" s="37" t="str">
        <f t="shared" si="7"/>
        <v/>
      </c>
      <c r="BI55" s="7"/>
      <c r="BJ55" s="48"/>
      <c r="BL55" s="10" t="str">
        <f>IF(ISBLANK(BJ55),"",IF(COUNTIF(Accounts!$B:$D,BJ55),VLOOKUP(BJ55,Accounts!$B:$D,2,FALSE),"-"))</f>
        <v/>
      </c>
      <c r="BM55" s="37" t="str">
        <f>IF(BO55="","",BO55/(1+(IF(COUNTIF(Accounts!$B:$D,BJ55),VLOOKUP(BJ55,Accounts!$B:$D,3,FALSE),0)/100)))</f>
        <v/>
      </c>
      <c r="BN55" s="37" t="str">
        <f t="shared" si="8"/>
        <v/>
      </c>
      <c r="BO55" s="7"/>
      <c r="BP55" s="40" t="str">
        <f>IF(Accounts!$B54="","-",Accounts!$B54)</f>
        <v xml:space="preserve"> </v>
      </c>
      <c r="BQ55" s="10">
        <f>IF(COUNTIF(Accounts!$B:$D,BP55),VLOOKUP(BP55,Accounts!$B:$D,2,FALSE),"-")</f>
        <v>0</v>
      </c>
      <c r="BR55" s="37" t="str">
        <f ca="1">IF(scratch!$B$55=TRUE,IF(BT55="","",BT55/(1+(IF(COUNTIF(Accounts!$B:$D,BP55),VLOOKUP(BP55,Accounts!$B:$D,3,FALSE),0)/100))),scratch!$B$52)</f>
        <v>Locked</v>
      </c>
      <c r="BS55" s="37" t="str">
        <f ca="1">IF(scratch!$B$55=TRUE,IF(BT55="","",BT55-BR55),scratch!$B$52)</f>
        <v>Locked</v>
      </c>
      <c r="BT55" s="51" t="str">
        <f ca="1">IF(scratch!$B$55=TRUE,SUMIF(AX$7:AX$1007,BP55,BC$7:BC$1007)+SUMIF(BD$7:BD$1007,BP55,BI$7:BI$1007)+SUMIF(BJ$7:BJ$1007,BP55,BO$7:BO$1007),scratch!$B$52)</f>
        <v>Locked</v>
      </c>
      <c r="BX55" s="10" t="str">
        <f>IF(ISBLANK(BV55),"",IF(COUNTIF(Accounts!$B:$D,BV55),VLOOKUP(BV55,Accounts!$B:$D,2,FALSE),"-"))</f>
        <v/>
      </c>
      <c r="BY55" s="37" t="str">
        <f>IF(CA55="","",CA55/(1+(IF(COUNTIF(Accounts!$B:$D,BV55),VLOOKUP(BV55,Accounts!$B:$D,3,FALSE),0)/100)))</f>
        <v/>
      </c>
      <c r="BZ55" s="37" t="str">
        <f t="shared" si="9"/>
        <v/>
      </c>
      <c r="CA55" s="7"/>
      <c r="CB55" s="48"/>
      <c r="CD55" s="10" t="str">
        <f>IF(ISBLANK(CB55),"",IF(COUNTIF(Accounts!$B:$D,CB55),VLOOKUP(CB55,Accounts!$B:$D,2,FALSE),"-"))</f>
        <v/>
      </c>
      <c r="CE55" s="37" t="str">
        <f>IF(CG55="","",CG55/(1+(IF(COUNTIF(Accounts!$B:$D,CB55),VLOOKUP(CB55,Accounts!$B:$D,3,FALSE),0)/100)))</f>
        <v/>
      </c>
      <c r="CF55" s="37" t="str">
        <f t="shared" si="10"/>
        <v/>
      </c>
      <c r="CG55" s="7"/>
      <c r="CH55" s="48"/>
      <c r="CJ55" s="10" t="str">
        <f>IF(ISBLANK(CH55),"",IF(COUNTIF(Accounts!$B:$D,CH55),VLOOKUP(CH55,Accounts!$B:$D,2,FALSE),"-"))</f>
        <v/>
      </c>
      <c r="CK55" s="37" t="str">
        <f>IF(CM55="","",CM55/(1+(IF(COUNTIF(Accounts!$B:$D,CH55),VLOOKUP(CH55,Accounts!$B:$D,3,FALSE),0)/100)))</f>
        <v/>
      </c>
      <c r="CL55" s="37" t="str">
        <f t="shared" si="11"/>
        <v/>
      </c>
      <c r="CM55" s="7"/>
      <c r="CN55" s="40" t="str">
        <f>IF(Accounts!$B54="","-",Accounts!$B54)</f>
        <v xml:space="preserve"> </v>
      </c>
      <c r="CO55" s="10">
        <f>IF(COUNTIF(Accounts!$B:$D,CN55),VLOOKUP(CN55,Accounts!$B:$D,2,FALSE),"-")</f>
        <v>0</v>
      </c>
      <c r="CP55" s="37" t="str">
        <f ca="1">IF(scratch!$B$55=TRUE,IF(CR55="","",CR55/(1+(IF(COUNTIF(Accounts!$B:$D,CN55),VLOOKUP(CN55,Accounts!$B:$D,3,FALSE),0)/100))),scratch!$B$52)</f>
        <v>Locked</v>
      </c>
      <c r="CQ55" s="37" t="str">
        <f ca="1">IF(scratch!$B$55=TRUE,IF(CR55="","",CR55-CP55),scratch!$B$52)</f>
        <v>Locked</v>
      </c>
      <c r="CR55" s="51" t="str">
        <f ca="1">IF(scratch!$B$55=TRUE,SUMIF(BV$7:BV$1007,CN55,CA$7:CA$1007)+SUMIF(CB$7:CB$1007,CN55,CG$7:CG$1007)+SUMIF(CH$7:CH$1007,CN55,CM$7:CM$1007),scratch!$B$52)</f>
        <v>Locked</v>
      </c>
      <c r="CT55" s="40" t="str">
        <f>IF(Accounts!$B54="","-",Accounts!$B54)</f>
        <v xml:space="preserve"> </v>
      </c>
      <c r="CU55" s="10">
        <f>IF(COUNTIF(Accounts!$B:$D,CT55),VLOOKUP(CT55,Accounts!$B:$D,2,FALSE),"-")</f>
        <v>0</v>
      </c>
      <c r="CV55" s="37" t="str">
        <f ca="1">IF(scratch!$B$55=TRUE,IF(CX55="","",CX55/(1+(IF(COUNTIF(Accounts!$B:$D,CT55),VLOOKUP(CT55,Accounts!$B:$D,3,FALSE),0)/100))),scratch!$B$52)</f>
        <v>Locked</v>
      </c>
      <c r="CW55" s="37" t="str">
        <f ca="1">IF(scratch!$B$55=TRUE,IF(CX55="","",CX55-CV55),scratch!$B$52)</f>
        <v>Locked</v>
      </c>
      <c r="CX55" s="51" t="str">
        <f ca="1">IF(scratch!$B$55=TRUE,SUMIF(T$7:T$1007,CT55,X$7:X1055)+SUMIF(AR$7:AR$1007,CT55,AV$7:AV$1007)+SUMIF(BP$7:BP$1007,CT55,BT$7:BT$1007)+SUMIF(CN$7:CN$1007,CT55,CR$7:CR$1007),scratch!$B$52)</f>
        <v>Locked</v>
      </c>
    </row>
    <row r="56" spans="4:102" x14ac:dyDescent="0.2">
      <c r="D56" s="10" t="str">
        <f>IF(ISBLANK(B56),"",IF(COUNTIF(Accounts!$B:$D,B56),VLOOKUP(B56,Accounts!$B:$D,2,FALSE),"-"))</f>
        <v/>
      </c>
      <c r="E56" s="37" t="str">
        <f>IF(G56="","",G56/(1+(IF(COUNTIF(Accounts!$B:$D,B56),VLOOKUP(B56,Accounts!$B:$D,3,FALSE),0)/100)))</f>
        <v/>
      </c>
      <c r="F56" s="37" t="str">
        <f t="shared" si="0"/>
        <v/>
      </c>
      <c r="G56" s="7"/>
      <c r="H56" s="48"/>
      <c r="J56" s="10" t="str">
        <f>IF(ISBLANK(H56),"",IF(COUNTIF(Accounts!$B:$D,H56),VLOOKUP(H56,Accounts!$B:$D,2,FALSE),"-"))</f>
        <v/>
      </c>
      <c r="K56" s="37" t="str">
        <f>IF(M56="","",M56/(1+(IF(COUNTIF(Accounts!$B:$D,H56),VLOOKUP(H56,Accounts!$B:$D,3,FALSE),0)/100)))</f>
        <v/>
      </c>
      <c r="L56" s="37" t="str">
        <f t="shared" si="1"/>
        <v/>
      </c>
      <c r="M56" s="7"/>
      <c r="N56" s="48"/>
      <c r="P56" s="10" t="str">
        <f>IF(ISBLANK(N56),"",IF(COUNTIF(Accounts!$B:$D,N56),VLOOKUP(N56,Accounts!$B:$D,2,FALSE),"-"))</f>
        <v/>
      </c>
      <c r="Q56" s="37" t="str">
        <f>IF(S56="","",S56/(1+(IF(COUNTIF(Accounts!$B:$D,N56),VLOOKUP(N56,Accounts!$B:$D,3,FALSE),0)/100)))</f>
        <v/>
      </c>
      <c r="R56" s="37" t="str">
        <f t="shared" si="2"/>
        <v/>
      </c>
      <c r="S56" s="7"/>
      <c r="T56" s="40" t="str">
        <f>IF(Accounts!$B55="","-",Accounts!$B55)</f>
        <v xml:space="preserve"> </v>
      </c>
      <c r="U56" s="10">
        <f>IF(COUNTIF(Accounts!$B:$D,T56),VLOOKUP(T56,Accounts!$B:$D,2,FALSE),"-")</f>
        <v>0</v>
      </c>
      <c r="V56" s="37" t="str">
        <f ca="1">IF(scratch!$B$55=TRUE,IF(X56="","",X56/(1+(IF(COUNTIF(Accounts!$B:$D,T56),VLOOKUP(T56,Accounts!$B:$D,3,FALSE),0)/100))),scratch!$B$52)</f>
        <v>Locked</v>
      </c>
      <c r="W56" s="37" t="str">
        <f ca="1">IF(scratch!$B$55=TRUE,IF(X56="","",X56-V56),scratch!$B$52)</f>
        <v>Locked</v>
      </c>
      <c r="X56" s="51" t="str">
        <f ca="1">IF(scratch!$B$55=TRUE,SUMIF(B$7:B$1007,T56,G$7:G$1007)+SUMIF(H$7:H$1007,T56,M$7:M$1007)+SUMIF(N$7:N$1007,T56,S$7:S$1007),scratch!$B$52)</f>
        <v>Locked</v>
      </c>
      <c r="AB56" s="10" t="str">
        <f>IF(ISBLANK(Z56),"",IF(COUNTIF(Accounts!$B:$D,Z56),VLOOKUP(Z56,Accounts!$B:$D,2,FALSE),"-"))</f>
        <v/>
      </c>
      <c r="AC56" s="37" t="str">
        <f>IF(AE56="","",AE56/(1+(IF(COUNTIF(Accounts!$B:$D,Z56),VLOOKUP(Z56,Accounts!$B:$D,3,FALSE),0)/100)))</f>
        <v/>
      </c>
      <c r="AD56" s="37" t="str">
        <f t="shared" si="3"/>
        <v/>
      </c>
      <c r="AE56" s="7"/>
      <c r="AF56" s="48"/>
      <c r="AH56" s="10" t="str">
        <f>IF(ISBLANK(AF56),"",IF(COUNTIF(Accounts!$B:$D,AF56),VLOOKUP(AF56,Accounts!$B:$D,2,FALSE),"-"))</f>
        <v/>
      </c>
      <c r="AI56" s="37" t="str">
        <f>IF(AK56="","",AK56/(1+(IF(COUNTIF(Accounts!$B:$D,AF56),VLOOKUP(AF56,Accounts!$B:$D,3,FALSE),0)/100)))</f>
        <v/>
      </c>
      <c r="AJ56" s="37" t="str">
        <f t="shared" si="4"/>
        <v/>
      </c>
      <c r="AK56" s="7"/>
      <c r="AL56" s="48"/>
      <c r="AN56" s="10" t="str">
        <f>IF(ISBLANK(AL56),"",IF(COUNTIF(Accounts!$B:$D,AL56),VLOOKUP(AL56,Accounts!$B:$D,2,FALSE),"-"))</f>
        <v/>
      </c>
      <c r="AO56" s="37" t="str">
        <f>IF(AQ56="","",AQ56/(1+(IF(COUNTIF(Accounts!$B:$D,AL56),VLOOKUP(AL56,Accounts!$B:$D,3,FALSE),0)/100)))</f>
        <v/>
      </c>
      <c r="AP56" s="37" t="str">
        <f t="shared" si="5"/>
        <v/>
      </c>
      <c r="AQ56" s="7"/>
      <c r="AR56" s="40" t="str">
        <f>IF(Accounts!$B55="","-",Accounts!$B55)</f>
        <v xml:space="preserve"> </v>
      </c>
      <c r="AS56" s="10">
        <f>IF(COUNTIF(Accounts!$B:$D,AR56),VLOOKUP(AR56,Accounts!$B:$D,2,FALSE),"-")</f>
        <v>0</v>
      </c>
      <c r="AT56" s="37" t="str">
        <f ca="1">IF(scratch!$B$55=TRUE,IF(AV56="","",AV56/(1+(IF(COUNTIF(Accounts!$B:$D,AR56),VLOOKUP(AR56,Accounts!$B:$D,3,FALSE),0)/100))),scratch!$B$52)</f>
        <v>Locked</v>
      </c>
      <c r="AU56" s="37" t="str">
        <f ca="1">IF(scratch!$B$55=TRUE,IF(AV56="","",AV56-AT56),scratch!$B$52)</f>
        <v>Locked</v>
      </c>
      <c r="AV56" s="51" t="str">
        <f ca="1">IF(scratch!$B$55=TRUE,SUMIF(Z$7:Z$1007,AR56,AE$7:AE$1007)+SUMIF(AF$7:AF$1007,AR56,AK$7:AK$1007)+SUMIF(AL$7:AL$1007,AR56,AQ$7:AQ$1007),scratch!$B$52)</f>
        <v>Locked</v>
      </c>
      <c r="AZ56" s="10" t="str">
        <f>IF(ISBLANK(AX56),"",IF(COUNTIF(Accounts!$B:$D,AX56),VLOOKUP(AX56,Accounts!$B:$D,2,FALSE),"-"))</f>
        <v/>
      </c>
      <c r="BA56" s="37" t="str">
        <f>IF(BC56="","",BC56/(1+(IF(COUNTIF(Accounts!$B:$D,AX56),VLOOKUP(AX56,Accounts!$B:$D,3,FALSE),0)/100)))</f>
        <v/>
      </c>
      <c r="BB56" s="37" t="str">
        <f t="shared" si="6"/>
        <v/>
      </c>
      <c r="BC56" s="7"/>
      <c r="BD56" s="48"/>
      <c r="BF56" s="10" t="str">
        <f>IF(ISBLANK(BD56),"",IF(COUNTIF(Accounts!$B:$D,BD56),VLOOKUP(BD56,Accounts!$B:$D,2,FALSE),"-"))</f>
        <v/>
      </c>
      <c r="BG56" s="37" t="str">
        <f>IF(BI56="","",BI56/(1+(IF(COUNTIF(Accounts!$B:$D,BD56),VLOOKUP(BD56,Accounts!$B:$D,3,FALSE),0)/100)))</f>
        <v/>
      </c>
      <c r="BH56" s="37" t="str">
        <f t="shared" si="7"/>
        <v/>
      </c>
      <c r="BI56" s="7"/>
      <c r="BJ56" s="48"/>
      <c r="BL56" s="10" t="str">
        <f>IF(ISBLANK(BJ56),"",IF(COUNTIF(Accounts!$B:$D,BJ56),VLOOKUP(BJ56,Accounts!$B:$D,2,FALSE),"-"))</f>
        <v/>
      </c>
      <c r="BM56" s="37" t="str">
        <f>IF(BO56="","",BO56/(1+(IF(COUNTIF(Accounts!$B:$D,BJ56),VLOOKUP(BJ56,Accounts!$B:$D,3,FALSE),0)/100)))</f>
        <v/>
      </c>
      <c r="BN56" s="37" t="str">
        <f t="shared" si="8"/>
        <v/>
      </c>
      <c r="BO56" s="7"/>
      <c r="BP56" s="40" t="str">
        <f>IF(Accounts!$B55="","-",Accounts!$B55)</f>
        <v xml:space="preserve"> </v>
      </c>
      <c r="BQ56" s="10">
        <f>IF(COUNTIF(Accounts!$B:$D,BP56),VLOOKUP(BP56,Accounts!$B:$D,2,FALSE),"-")</f>
        <v>0</v>
      </c>
      <c r="BR56" s="37" t="str">
        <f ca="1">IF(scratch!$B$55=TRUE,IF(BT56="","",BT56/(1+(IF(COUNTIF(Accounts!$B:$D,BP56),VLOOKUP(BP56,Accounts!$B:$D,3,FALSE),0)/100))),scratch!$B$52)</f>
        <v>Locked</v>
      </c>
      <c r="BS56" s="37" t="str">
        <f ca="1">IF(scratch!$B$55=TRUE,IF(BT56="","",BT56-BR56),scratch!$B$52)</f>
        <v>Locked</v>
      </c>
      <c r="BT56" s="51" t="str">
        <f ca="1">IF(scratch!$B$55=TRUE,SUMIF(AX$7:AX$1007,BP56,BC$7:BC$1007)+SUMIF(BD$7:BD$1007,BP56,BI$7:BI$1007)+SUMIF(BJ$7:BJ$1007,BP56,BO$7:BO$1007),scratch!$B$52)</f>
        <v>Locked</v>
      </c>
      <c r="BX56" s="10" t="str">
        <f>IF(ISBLANK(BV56),"",IF(COUNTIF(Accounts!$B:$D,BV56),VLOOKUP(BV56,Accounts!$B:$D,2,FALSE),"-"))</f>
        <v/>
      </c>
      <c r="BY56" s="37" t="str">
        <f>IF(CA56="","",CA56/(1+(IF(COUNTIF(Accounts!$B:$D,BV56),VLOOKUP(BV56,Accounts!$B:$D,3,FALSE),0)/100)))</f>
        <v/>
      </c>
      <c r="BZ56" s="37" t="str">
        <f t="shared" si="9"/>
        <v/>
      </c>
      <c r="CA56" s="7"/>
      <c r="CB56" s="48"/>
      <c r="CD56" s="10" t="str">
        <f>IF(ISBLANK(CB56),"",IF(COUNTIF(Accounts!$B:$D,CB56),VLOOKUP(CB56,Accounts!$B:$D,2,FALSE),"-"))</f>
        <v/>
      </c>
      <c r="CE56" s="37" t="str">
        <f>IF(CG56="","",CG56/(1+(IF(COUNTIF(Accounts!$B:$D,CB56),VLOOKUP(CB56,Accounts!$B:$D,3,FALSE),0)/100)))</f>
        <v/>
      </c>
      <c r="CF56" s="37" t="str">
        <f t="shared" si="10"/>
        <v/>
      </c>
      <c r="CG56" s="7"/>
      <c r="CH56" s="48"/>
      <c r="CJ56" s="10" t="str">
        <f>IF(ISBLANK(CH56),"",IF(COUNTIF(Accounts!$B:$D,CH56),VLOOKUP(CH56,Accounts!$B:$D,2,FALSE),"-"))</f>
        <v/>
      </c>
      <c r="CK56" s="37" t="str">
        <f>IF(CM56="","",CM56/(1+(IF(COUNTIF(Accounts!$B:$D,CH56),VLOOKUP(CH56,Accounts!$B:$D,3,FALSE),0)/100)))</f>
        <v/>
      </c>
      <c r="CL56" s="37" t="str">
        <f t="shared" si="11"/>
        <v/>
      </c>
      <c r="CM56" s="7"/>
      <c r="CN56" s="40" t="str">
        <f>IF(Accounts!$B55="","-",Accounts!$B55)</f>
        <v xml:space="preserve"> </v>
      </c>
      <c r="CO56" s="10">
        <f>IF(COUNTIF(Accounts!$B:$D,CN56),VLOOKUP(CN56,Accounts!$B:$D,2,FALSE),"-")</f>
        <v>0</v>
      </c>
      <c r="CP56" s="37" t="str">
        <f ca="1">IF(scratch!$B$55=TRUE,IF(CR56="","",CR56/(1+(IF(COUNTIF(Accounts!$B:$D,CN56),VLOOKUP(CN56,Accounts!$B:$D,3,FALSE),0)/100))),scratch!$B$52)</f>
        <v>Locked</v>
      </c>
      <c r="CQ56" s="37" t="str">
        <f ca="1">IF(scratch!$B$55=TRUE,IF(CR56="","",CR56-CP56),scratch!$B$52)</f>
        <v>Locked</v>
      </c>
      <c r="CR56" s="51" t="str">
        <f ca="1">IF(scratch!$B$55=TRUE,SUMIF(BV$7:BV$1007,CN56,CA$7:CA$1007)+SUMIF(CB$7:CB$1007,CN56,CG$7:CG$1007)+SUMIF(CH$7:CH$1007,CN56,CM$7:CM$1007),scratch!$B$52)</f>
        <v>Locked</v>
      </c>
      <c r="CT56" s="40" t="str">
        <f>IF(Accounts!$B55="","-",Accounts!$B55)</f>
        <v xml:space="preserve"> </v>
      </c>
      <c r="CU56" s="10">
        <f>IF(COUNTIF(Accounts!$B:$D,CT56),VLOOKUP(CT56,Accounts!$B:$D,2,FALSE),"-")</f>
        <v>0</v>
      </c>
      <c r="CV56" s="37" t="str">
        <f ca="1">IF(scratch!$B$55=TRUE,IF(CX56="","",CX56/(1+(IF(COUNTIF(Accounts!$B:$D,CT56),VLOOKUP(CT56,Accounts!$B:$D,3,FALSE),0)/100))),scratch!$B$52)</f>
        <v>Locked</v>
      </c>
      <c r="CW56" s="37" t="str">
        <f ca="1">IF(scratch!$B$55=TRUE,IF(CX56="","",CX56-CV56),scratch!$B$52)</f>
        <v>Locked</v>
      </c>
      <c r="CX56" s="51" t="str">
        <f ca="1">IF(scratch!$B$55=TRUE,SUMIF(T$7:T$1007,CT56,X$7:X1056)+SUMIF(AR$7:AR$1007,CT56,AV$7:AV$1007)+SUMIF(BP$7:BP$1007,CT56,BT$7:BT$1007)+SUMIF(CN$7:CN$1007,CT56,CR$7:CR$1007),scratch!$B$52)</f>
        <v>Locked</v>
      </c>
    </row>
    <row r="57" spans="4:102" x14ac:dyDescent="0.2">
      <c r="D57" s="10" t="str">
        <f>IF(ISBLANK(B57),"",IF(COUNTIF(Accounts!$B:$D,B57),VLOOKUP(B57,Accounts!$B:$D,2,FALSE),"-"))</f>
        <v/>
      </c>
      <c r="E57" s="37" t="str">
        <f>IF(G57="","",G57/(1+(IF(COUNTIF(Accounts!$B:$D,B57),VLOOKUP(B57,Accounts!$B:$D,3,FALSE),0)/100)))</f>
        <v/>
      </c>
      <c r="F57" s="37" t="str">
        <f t="shared" si="0"/>
        <v/>
      </c>
      <c r="G57" s="7"/>
      <c r="H57" s="48"/>
      <c r="J57" s="10" t="str">
        <f>IF(ISBLANK(H57),"",IF(COUNTIF(Accounts!$B:$D,H57),VLOOKUP(H57,Accounts!$B:$D,2,FALSE),"-"))</f>
        <v/>
      </c>
      <c r="K57" s="37" t="str">
        <f>IF(M57="","",M57/(1+(IF(COUNTIF(Accounts!$B:$D,H57),VLOOKUP(H57,Accounts!$B:$D,3,FALSE),0)/100)))</f>
        <v/>
      </c>
      <c r="L57" s="37" t="str">
        <f t="shared" si="1"/>
        <v/>
      </c>
      <c r="M57" s="7"/>
      <c r="N57" s="48"/>
      <c r="P57" s="10" t="str">
        <f>IF(ISBLANK(N57),"",IF(COUNTIF(Accounts!$B:$D,N57),VLOOKUP(N57,Accounts!$B:$D,2,FALSE),"-"))</f>
        <v/>
      </c>
      <c r="Q57" s="37" t="str">
        <f>IF(S57="","",S57/(1+(IF(COUNTIF(Accounts!$B:$D,N57),VLOOKUP(N57,Accounts!$B:$D,3,FALSE),0)/100)))</f>
        <v/>
      </c>
      <c r="R57" s="37" t="str">
        <f t="shared" si="2"/>
        <v/>
      </c>
      <c r="S57" s="7"/>
      <c r="T57" s="40" t="str">
        <f>IF(Accounts!$B56="","-",Accounts!$B56)</f>
        <v xml:space="preserve"> </v>
      </c>
      <c r="U57" s="10">
        <f>IF(COUNTIF(Accounts!$B:$D,T57),VLOOKUP(T57,Accounts!$B:$D,2,FALSE),"-")</f>
        <v>0</v>
      </c>
      <c r="V57" s="37" t="str">
        <f ca="1">IF(scratch!$B$55=TRUE,IF(X57="","",X57/(1+(IF(COUNTIF(Accounts!$B:$D,T57),VLOOKUP(T57,Accounts!$B:$D,3,FALSE),0)/100))),scratch!$B$52)</f>
        <v>Locked</v>
      </c>
      <c r="W57" s="37" t="str">
        <f ca="1">IF(scratch!$B$55=TRUE,IF(X57="","",X57-V57),scratch!$B$52)</f>
        <v>Locked</v>
      </c>
      <c r="X57" s="51" t="str">
        <f ca="1">IF(scratch!$B$55=TRUE,SUMIF(B$7:B$1007,T57,G$7:G$1007)+SUMIF(H$7:H$1007,T57,M$7:M$1007)+SUMIF(N$7:N$1007,T57,S$7:S$1007),scratch!$B$52)</f>
        <v>Locked</v>
      </c>
      <c r="AB57" s="10" t="str">
        <f>IF(ISBLANK(Z57),"",IF(COUNTIF(Accounts!$B:$D,Z57),VLOOKUP(Z57,Accounts!$B:$D,2,FALSE),"-"))</f>
        <v/>
      </c>
      <c r="AC57" s="37" t="str">
        <f>IF(AE57="","",AE57/(1+(IF(COUNTIF(Accounts!$B:$D,Z57),VLOOKUP(Z57,Accounts!$B:$D,3,FALSE),0)/100)))</f>
        <v/>
      </c>
      <c r="AD57" s="37" t="str">
        <f t="shared" si="3"/>
        <v/>
      </c>
      <c r="AE57" s="7"/>
      <c r="AF57" s="48"/>
      <c r="AH57" s="10" t="str">
        <f>IF(ISBLANK(AF57),"",IF(COUNTIF(Accounts!$B:$D,AF57),VLOOKUP(AF57,Accounts!$B:$D,2,FALSE),"-"))</f>
        <v/>
      </c>
      <c r="AI57" s="37" t="str">
        <f>IF(AK57="","",AK57/(1+(IF(COUNTIF(Accounts!$B:$D,AF57),VLOOKUP(AF57,Accounts!$B:$D,3,FALSE),0)/100)))</f>
        <v/>
      </c>
      <c r="AJ57" s="37" t="str">
        <f t="shared" si="4"/>
        <v/>
      </c>
      <c r="AK57" s="7"/>
      <c r="AL57" s="48"/>
      <c r="AN57" s="10" t="str">
        <f>IF(ISBLANK(AL57),"",IF(COUNTIF(Accounts!$B:$D,AL57),VLOOKUP(AL57,Accounts!$B:$D,2,FALSE),"-"))</f>
        <v/>
      </c>
      <c r="AO57" s="37" t="str">
        <f>IF(AQ57="","",AQ57/(1+(IF(COUNTIF(Accounts!$B:$D,AL57),VLOOKUP(AL57,Accounts!$B:$D,3,FALSE),0)/100)))</f>
        <v/>
      </c>
      <c r="AP57" s="37" t="str">
        <f t="shared" si="5"/>
        <v/>
      </c>
      <c r="AQ57" s="7"/>
      <c r="AR57" s="40" t="str">
        <f>IF(Accounts!$B56="","-",Accounts!$B56)</f>
        <v xml:space="preserve"> </v>
      </c>
      <c r="AS57" s="10">
        <f>IF(COUNTIF(Accounts!$B:$D,AR57),VLOOKUP(AR57,Accounts!$B:$D,2,FALSE),"-")</f>
        <v>0</v>
      </c>
      <c r="AT57" s="37" t="str">
        <f ca="1">IF(scratch!$B$55=TRUE,IF(AV57="","",AV57/(1+(IF(COUNTIF(Accounts!$B:$D,AR57),VLOOKUP(AR57,Accounts!$B:$D,3,FALSE),0)/100))),scratch!$B$52)</f>
        <v>Locked</v>
      </c>
      <c r="AU57" s="37" t="str">
        <f ca="1">IF(scratch!$B$55=TRUE,IF(AV57="","",AV57-AT57),scratch!$B$52)</f>
        <v>Locked</v>
      </c>
      <c r="AV57" s="51" t="str">
        <f ca="1">IF(scratch!$B$55=TRUE,SUMIF(Z$7:Z$1007,AR57,AE$7:AE$1007)+SUMIF(AF$7:AF$1007,AR57,AK$7:AK$1007)+SUMIF(AL$7:AL$1007,AR57,AQ$7:AQ$1007),scratch!$B$52)</f>
        <v>Locked</v>
      </c>
      <c r="AZ57" s="10" t="str">
        <f>IF(ISBLANK(AX57),"",IF(COUNTIF(Accounts!$B:$D,AX57),VLOOKUP(AX57,Accounts!$B:$D,2,FALSE),"-"))</f>
        <v/>
      </c>
      <c r="BA57" s="37" t="str">
        <f>IF(BC57="","",BC57/(1+(IF(COUNTIF(Accounts!$B:$D,AX57),VLOOKUP(AX57,Accounts!$B:$D,3,FALSE),0)/100)))</f>
        <v/>
      </c>
      <c r="BB57" s="37" t="str">
        <f t="shared" si="6"/>
        <v/>
      </c>
      <c r="BC57" s="7"/>
      <c r="BD57" s="48"/>
      <c r="BF57" s="10" t="str">
        <f>IF(ISBLANK(BD57),"",IF(COUNTIF(Accounts!$B:$D,BD57),VLOOKUP(BD57,Accounts!$B:$D,2,FALSE),"-"))</f>
        <v/>
      </c>
      <c r="BG57" s="37" t="str">
        <f>IF(BI57="","",BI57/(1+(IF(COUNTIF(Accounts!$B:$D,BD57),VLOOKUP(BD57,Accounts!$B:$D,3,FALSE),0)/100)))</f>
        <v/>
      </c>
      <c r="BH57" s="37" t="str">
        <f t="shared" si="7"/>
        <v/>
      </c>
      <c r="BI57" s="7"/>
      <c r="BJ57" s="48"/>
      <c r="BL57" s="10" t="str">
        <f>IF(ISBLANK(BJ57),"",IF(COUNTIF(Accounts!$B:$D,BJ57),VLOOKUP(BJ57,Accounts!$B:$D,2,FALSE),"-"))</f>
        <v/>
      </c>
      <c r="BM57" s="37" t="str">
        <f>IF(BO57="","",BO57/(1+(IF(COUNTIF(Accounts!$B:$D,BJ57),VLOOKUP(BJ57,Accounts!$B:$D,3,FALSE),0)/100)))</f>
        <v/>
      </c>
      <c r="BN57" s="37" t="str">
        <f t="shared" si="8"/>
        <v/>
      </c>
      <c r="BO57" s="7"/>
      <c r="BP57" s="40" t="str">
        <f>IF(Accounts!$B56="","-",Accounts!$B56)</f>
        <v xml:space="preserve"> </v>
      </c>
      <c r="BQ57" s="10">
        <f>IF(COUNTIF(Accounts!$B:$D,BP57),VLOOKUP(BP57,Accounts!$B:$D,2,FALSE),"-")</f>
        <v>0</v>
      </c>
      <c r="BR57" s="37" t="str">
        <f ca="1">IF(scratch!$B$55=TRUE,IF(BT57="","",BT57/(1+(IF(COUNTIF(Accounts!$B:$D,BP57),VLOOKUP(BP57,Accounts!$B:$D,3,FALSE),0)/100))),scratch!$B$52)</f>
        <v>Locked</v>
      </c>
      <c r="BS57" s="37" t="str">
        <f ca="1">IF(scratch!$B$55=TRUE,IF(BT57="","",BT57-BR57),scratch!$B$52)</f>
        <v>Locked</v>
      </c>
      <c r="BT57" s="51" t="str">
        <f ca="1">IF(scratch!$B$55=TRUE,SUMIF(AX$7:AX$1007,BP57,BC$7:BC$1007)+SUMIF(BD$7:BD$1007,BP57,BI$7:BI$1007)+SUMIF(BJ$7:BJ$1007,BP57,BO$7:BO$1007),scratch!$B$52)</f>
        <v>Locked</v>
      </c>
      <c r="BX57" s="10" t="str">
        <f>IF(ISBLANK(BV57),"",IF(COUNTIF(Accounts!$B:$D,BV57),VLOOKUP(BV57,Accounts!$B:$D,2,FALSE),"-"))</f>
        <v/>
      </c>
      <c r="BY57" s="37" t="str">
        <f>IF(CA57="","",CA57/(1+(IF(COUNTIF(Accounts!$B:$D,BV57),VLOOKUP(BV57,Accounts!$B:$D,3,FALSE),0)/100)))</f>
        <v/>
      </c>
      <c r="BZ57" s="37" t="str">
        <f t="shared" si="9"/>
        <v/>
      </c>
      <c r="CA57" s="7"/>
      <c r="CB57" s="48"/>
      <c r="CD57" s="10" t="str">
        <f>IF(ISBLANK(CB57),"",IF(COUNTIF(Accounts!$B:$D,CB57),VLOOKUP(CB57,Accounts!$B:$D,2,FALSE),"-"))</f>
        <v/>
      </c>
      <c r="CE57" s="37" t="str">
        <f>IF(CG57="","",CG57/(1+(IF(COUNTIF(Accounts!$B:$D,CB57),VLOOKUP(CB57,Accounts!$B:$D,3,FALSE),0)/100)))</f>
        <v/>
      </c>
      <c r="CF57" s="37" t="str">
        <f t="shared" si="10"/>
        <v/>
      </c>
      <c r="CG57" s="7"/>
      <c r="CH57" s="48"/>
      <c r="CJ57" s="10" t="str">
        <f>IF(ISBLANK(CH57),"",IF(COUNTIF(Accounts!$B:$D,CH57),VLOOKUP(CH57,Accounts!$B:$D,2,FALSE),"-"))</f>
        <v/>
      </c>
      <c r="CK57" s="37" t="str">
        <f>IF(CM57="","",CM57/(1+(IF(COUNTIF(Accounts!$B:$D,CH57),VLOOKUP(CH57,Accounts!$B:$D,3,FALSE),0)/100)))</f>
        <v/>
      </c>
      <c r="CL57" s="37" t="str">
        <f t="shared" si="11"/>
        <v/>
      </c>
      <c r="CM57" s="7"/>
      <c r="CN57" s="40" t="str">
        <f>IF(Accounts!$B56="","-",Accounts!$B56)</f>
        <v xml:space="preserve"> </v>
      </c>
      <c r="CO57" s="10">
        <f>IF(COUNTIF(Accounts!$B:$D,CN57),VLOOKUP(CN57,Accounts!$B:$D,2,FALSE),"-")</f>
        <v>0</v>
      </c>
      <c r="CP57" s="37" t="str">
        <f ca="1">IF(scratch!$B$55=TRUE,IF(CR57="","",CR57/(1+(IF(COUNTIF(Accounts!$B:$D,CN57),VLOOKUP(CN57,Accounts!$B:$D,3,FALSE),0)/100))),scratch!$B$52)</f>
        <v>Locked</v>
      </c>
      <c r="CQ57" s="37" t="str">
        <f ca="1">IF(scratch!$B$55=TRUE,IF(CR57="","",CR57-CP57),scratch!$B$52)</f>
        <v>Locked</v>
      </c>
      <c r="CR57" s="51" t="str">
        <f ca="1">IF(scratch!$B$55=TRUE,SUMIF(BV$7:BV$1007,CN57,CA$7:CA$1007)+SUMIF(CB$7:CB$1007,CN57,CG$7:CG$1007)+SUMIF(CH$7:CH$1007,CN57,CM$7:CM$1007),scratch!$B$52)</f>
        <v>Locked</v>
      </c>
      <c r="CT57" s="40" t="str">
        <f>IF(Accounts!$B56="","-",Accounts!$B56)</f>
        <v xml:space="preserve"> </v>
      </c>
      <c r="CU57" s="10">
        <f>IF(COUNTIF(Accounts!$B:$D,CT57),VLOOKUP(CT57,Accounts!$B:$D,2,FALSE),"-")</f>
        <v>0</v>
      </c>
      <c r="CV57" s="37" t="str">
        <f ca="1">IF(scratch!$B$55=TRUE,IF(CX57="","",CX57/(1+(IF(COUNTIF(Accounts!$B:$D,CT57),VLOOKUP(CT57,Accounts!$B:$D,3,FALSE),0)/100))),scratch!$B$52)</f>
        <v>Locked</v>
      </c>
      <c r="CW57" s="37" t="str">
        <f ca="1">IF(scratch!$B$55=TRUE,IF(CX57="","",CX57-CV57),scratch!$B$52)</f>
        <v>Locked</v>
      </c>
      <c r="CX57" s="51" t="str">
        <f ca="1">IF(scratch!$B$55=TRUE,SUMIF(T$7:T$1007,CT57,X$7:X1057)+SUMIF(AR$7:AR$1007,CT57,AV$7:AV$1007)+SUMIF(BP$7:BP$1007,CT57,BT$7:BT$1007)+SUMIF(CN$7:CN$1007,CT57,CR$7:CR$1007),scratch!$B$52)</f>
        <v>Locked</v>
      </c>
    </row>
    <row r="58" spans="4:102" x14ac:dyDescent="0.2">
      <c r="D58" s="10" t="str">
        <f>IF(ISBLANK(B58),"",IF(COUNTIF(Accounts!$B:$D,B58),VLOOKUP(B58,Accounts!$B:$D,2,FALSE),"-"))</f>
        <v/>
      </c>
      <c r="E58" s="37" t="str">
        <f>IF(G58="","",G58/(1+(IF(COUNTIF(Accounts!$B:$D,B58),VLOOKUP(B58,Accounts!$B:$D,3,FALSE),0)/100)))</f>
        <v/>
      </c>
      <c r="F58" s="37" t="str">
        <f t="shared" si="0"/>
        <v/>
      </c>
      <c r="G58" s="7"/>
      <c r="H58" s="48"/>
      <c r="J58" s="10" t="str">
        <f>IF(ISBLANK(H58),"",IF(COUNTIF(Accounts!$B:$D,H58),VLOOKUP(H58,Accounts!$B:$D,2,FALSE),"-"))</f>
        <v/>
      </c>
      <c r="K58" s="37" t="str">
        <f>IF(M58="","",M58/(1+(IF(COUNTIF(Accounts!$B:$D,H58),VLOOKUP(H58,Accounts!$B:$D,3,FALSE),0)/100)))</f>
        <v/>
      </c>
      <c r="L58" s="37" t="str">
        <f t="shared" si="1"/>
        <v/>
      </c>
      <c r="M58" s="7"/>
      <c r="N58" s="48"/>
      <c r="P58" s="10" t="str">
        <f>IF(ISBLANK(N58),"",IF(COUNTIF(Accounts!$B:$D,N58),VLOOKUP(N58,Accounts!$B:$D,2,FALSE),"-"))</f>
        <v/>
      </c>
      <c r="Q58" s="37" t="str">
        <f>IF(S58="","",S58/(1+(IF(COUNTIF(Accounts!$B:$D,N58),VLOOKUP(N58,Accounts!$B:$D,3,FALSE),0)/100)))</f>
        <v/>
      </c>
      <c r="R58" s="37" t="str">
        <f t="shared" si="2"/>
        <v/>
      </c>
      <c r="S58" s="7"/>
      <c r="T58" s="40" t="str">
        <f>IF(Accounts!$B57="","-",Accounts!$B57)</f>
        <v xml:space="preserve"> </v>
      </c>
      <c r="U58" s="10">
        <f>IF(COUNTIF(Accounts!$B:$D,T58),VLOOKUP(T58,Accounts!$B:$D,2,FALSE),"-")</f>
        <v>0</v>
      </c>
      <c r="V58" s="37" t="str">
        <f ca="1">IF(scratch!$B$55=TRUE,IF(X58="","",X58/(1+(IF(COUNTIF(Accounts!$B:$D,T58),VLOOKUP(T58,Accounts!$B:$D,3,FALSE),0)/100))),scratch!$B$52)</f>
        <v>Locked</v>
      </c>
      <c r="W58" s="37" t="str">
        <f ca="1">IF(scratch!$B$55=TRUE,IF(X58="","",X58-V58),scratch!$B$52)</f>
        <v>Locked</v>
      </c>
      <c r="X58" s="51" t="str">
        <f ca="1">IF(scratch!$B$55=TRUE,SUMIF(B$7:B$1007,T58,G$7:G$1007)+SUMIF(H$7:H$1007,T58,M$7:M$1007)+SUMIF(N$7:N$1007,T58,S$7:S$1007),scratch!$B$52)</f>
        <v>Locked</v>
      </c>
      <c r="AB58" s="10" t="str">
        <f>IF(ISBLANK(Z58),"",IF(COUNTIF(Accounts!$B:$D,Z58),VLOOKUP(Z58,Accounts!$B:$D,2,FALSE),"-"))</f>
        <v/>
      </c>
      <c r="AC58" s="37" t="str">
        <f>IF(AE58="","",AE58/(1+(IF(COUNTIF(Accounts!$B:$D,Z58),VLOOKUP(Z58,Accounts!$B:$D,3,FALSE),0)/100)))</f>
        <v/>
      </c>
      <c r="AD58" s="37" t="str">
        <f t="shared" si="3"/>
        <v/>
      </c>
      <c r="AE58" s="7"/>
      <c r="AF58" s="48"/>
      <c r="AH58" s="10" t="str">
        <f>IF(ISBLANK(AF58),"",IF(COUNTIF(Accounts!$B:$D,AF58),VLOOKUP(AF58,Accounts!$B:$D,2,FALSE),"-"))</f>
        <v/>
      </c>
      <c r="AI58" s="37" t="str">
        <f>IF(AK58="","",AK58/(1+(IF(COUNTIF(Accounts!$B:$D,AF58),VLOOKUP(AF58,Accounts!$B:$D,3,FALSE),0)/100)))</f>
        <v/>
      </c>
      <c r="AJ58" s="37" t="str">
        <f t="shared" si="4"/>
        <v/>
      </c>
      <c r="AK58" s="7"/>
      <c r="AL58" s="48"/>
      <c r="AN58" s="10" t="str">
        <f>IF(ISBLANK(AL58),"",IF(COUNTIF(Accounts!$B:$D,AL58),VLOOKUP(AL58,Accounts!$B:$D,2,FALSE),"-"))</f>
        <v/>
      </c>
      <c r="AO58" s="37" t="str">
        <f>IF(AQ58="","",AQ58/(1+(IF(COUNTIF(Accounts!$B:$D,AL58),VLOOKUP(AL58,Accounts!$B:$D,3,FALSE),0)/100)))</f>
        <v/>
      </c>
      <c r="AP58" s="37" t="str">
        <f t="shared" si="5"/>
        <v/>
      </c>
      <c r="AQ58" s="7"/>
      <c r="AR58" s="40" t="str">
        <f>IF(Accounts!$B57="","-",Accounts!$B57)</f>
        <v xml:space="preserve"> </v>
      </c>
      <c r="AS58" s="10">
        <f>IF(COUNTIF(Accounts!$B:$D,AR58),VLOOKUP(AR58,Accounts!$B:$D,2,FALSE),"-")</f>
        <v>0</v>
      </c>
      <c r="AT58" s="37" t="str">
        <f ca="1">IF(scratch!$B$55=TRUE,IF(AV58="","",AV58/(1+(IF(COUNTIF(Accounts!$B:$D,AR58),VLOOKUP(AR58,Accounts!$B:$D,3,FALSE),0)/100))),scratch!$B$52)</f>
        <v>Locked</v>
      </c>
      <c r="AU58" s="37" t="str">
        <f ca="1">IF(scratch!$B$55=TRUE,IF(AV58="","",AV58-AT58),scratch!$B$52)</f>
        <v>Locked</v>
      </c>
      <c r="AV58" s="51" t="str">
        <f ca="1">IF(scratch!$B$55=TRUE,SUMIF(Z$7:Z$1007,AR58,AE$7:AE$1007)+SUMIF(AF$7:AF$1007,AR58,AK$7:AK$1007)+SUMIF(AL$7:AL$1007,AR58,AQ$7:AQ$1007),scratch!$B$52)</f>
        <v>Locked</v>
      </c>
      <c r="AZ58" s="10" t="str">
        <f>IF(ISBLANK(AX58),"",IF(COUNTIF(Accounts!$B:$D,AX58),VLOOKUP(AX58,Accounts!$B:$D,2,FALSE),"-"))</f>
        <v/>
      </c>
      <c r="BA58" s="37" t="str">
        <f>IF(BC58="","",BC58/(1+(IF(COUNTIF(Accounts!$B:$D,AX58),VLOOKUP(AX58,Accounts!$B:$D,3,FALSE),0)/100)))</f>
        <v/>
      </c>
      <c r="BB58" s="37" t="str">
        <f t="shared" si="6"/>
        <v/>
      </c>
      <c r="BC58" s="7"/>
      <c r="BD58" s="48"/>
      <c r="BF58" s="10" t="str">
        <f>IF(ISBLANK(BD58),"",IF(COUNTIF(Accounts!$B:$D,BD58),VLOOKUP(BD58,Accounts!$B:$D,2,FALSE),"-"))</f>
        <v/>
      </c>
      <c r="BG58" s="37" t="str">
        <f>IF(BI58="","",BI58/(1+(IF(COUNTIF(Accounts!$B:$D,BD58),VLOOKUP(BD58,Accounts!$B:$D,3,FALSE),0)/100)))</f>
        <v/>
      </c>
      <c r="BH58" s="37" t="str">
        <f t="shared" si="7"/>
        <v/>
      </c>
      <c r="BI58" s="7"/>
      <c r="BJ58" s="48"/>
      <c r="BL58" s="10" t="str">
        <f>IF(ISBLANK(BJ58),"",IF(COUNTIF(Accounts!$B:$D,BJ58),VLOOKUP(BJ58,Accounts!$B:$D,2,FALSE),"-"))</f>
        <v/>
      </c>
      <c r="BM58" s="37" t="str">
        <f>IF(BO58="","",BO58/(1+(IF(COUNTIF(Accounts!$B:$D,BJ58),VLOOKUP(BJ58,Accounts!$B:$D,3,FALSE),0)/100)))</f>
        <v/>
      </c>
      <c r="BN58" s="37" t="str">
        <f t="shared" si="8"/>
        <v/>
      </c>
      <c r="BO58" s="7"/>
      <c r="BP58" s="40" t="str">
        <f>IF(Accounts!$B57="","-",Accounts!$B57)</f>
        <v xml:space="preserve"> </v>
      </c>
      <c r="BQ58" s="10">
        <f>IF(COUNTIF(Accounts!$B:$D,BP58),VLOOKUP(BP58,Accounts!$B:$D,2,FALSE),"-")</f>
        <v>0</v>
      </c>
      <c r="BR58" s="37" t="str">
        <f ca="1">IF(scratch!$B$55=TRUE,IF(BT58="","",BT58/(1+(IF(COUNTIF(Accounts!$B:$D,BP58),VLOOKUP(BP58,Accounts!$B:$D,3,FALSE),0)/100))),scratch!$B$52)</f>
        <v>Locked</v>
      </c>
      <c r="BS58" s="37" t="str">
        <f ca="1">IF(scratch!$B$55=TRUE,IF(BT58="","",BT58-BR58),scratch!$B$52)</f>
        <v>Locked</v>
      </c>
      <c r="BT58" s="51" t="str">
        <f ca="1">IF(scratch!$B$55=TRUE,SUMIF(AX$7:AX$1007,BP58,BC$7:BC$1007)+SUMIF(BD$7:BD$1007,BP58,BI$7:BI$1007)+SUMIF(BJ$7:BJ$1007,BP58,BO$7:BO$1007),scratch!$B$52)</f>
        <v>Locked</v>
      </c>
      <c r="BX58" s="10" t="str">
        <f>IF(ISBLANK(BV58),"",IF(COUNTIF(Accounts!$B:$D,BV58),VLOOKUP(BV58,Accounts!$B:$D,2,FALSE),"-"))</f>
        <v/>
      </c>
      <c r="BY58" s="37" t="str">
        <f>IF(CA58="","",CA58/(1+(IF(COUNTIF(Accounts!$B:$D,BV58),VLOOKUP(BV58,Accounts!$B:$D,3,FALSE),0)/100)))</f>
        <v/>
      </c>
      <c r="BZ58" s="37" t="str">
        <f t="shared" si="9"/>
        <v/>
      </c>
      <c r="CA58" s="7"/>
      <c r="CB58" s="48"/>
      <c r="CD58" s="10" t="str">
        <f>IF(ISBLANK(CB58),"",IF(COUNTIF(Accounts!$B:$D,CB58),VLOOKUP(CB58,Accounts!$B:$D,2,FALSE),"-"))</f>
        <v/>
      </c>
      <c r="CE58" s="37" t="str">
        <f>IF(CG58="","",CG58/(1+(IF(COUNTIF(Accounts!$B:$D,CB58),VLOOKUP(CB58,Accounts!$B:$D,3,FALSE),0)/100)))</f>
        <v/>
      </c>
      <c r="CF58" s="37" t="str">
        <f t="shared" si="10"/>
        <v/>
      </c>
      <c r="CG58" s="7"/>
      <c r="CH58" s="48"/>
      <c r="CJ58" s="10" t="str">
        <f>IF(ISBLANK(CH58),"",IF(COUNTIF(Accounts!$B:$D,CH58),VLOOKUP(CH58,Accounts!$B:$D,2,FALSE),"-"))</f>
        <v/>
      </c>
      <c r="CK58" s="37" t="str">
        <f>IF(CM58="","",CM58/(1+(IF(COUNTIF(Accounts!$B:$D,CH58),VLOOKUP(CH58,Accounts!$B:$D,3,FALSE),0)/100)))</f>
        <v/>
      </c>
      <c r="CL58" s="37" t="str">
        <f t="shared" si="11"/>
        <v/>
      </c>
      <c r="CM58" s="7"/>
      <c r="CN58" s="40" t="str">
        <f>IF(Accounts!$B57="","-",Accounts!$B57)</f>
        <v xml:space="preserve"> </v>
      </c>
      <c r="CO58" s="10">
        <f>IF(COUNTIF(Accounts!$B:$D,CN58),VLOOKUP(CN58,Accounts!$B:$D,2,FALSE),"-")</f>
        <v>0</v>
      </c>
      <c r="CP58" s="37" t="str">
        <f ca="1">IF(scratch!$B$55=TRUE,IF(CR58="","",CR58/(1+(IF(COUNTIF(Accounts!$B:$D,CN58),VLOOKUP(CN58,Accounts!$B:$D,3,FALSE),0)/100))),scratch!$B$52)</f>
        <v>Locked</v>
      </c>
      <c r="CQ58" s="37" t="str">
        <f ca="1">IF(scratch!$B$55=TRUE,IF(CR58="","",CR58-CP58),scratch!$B$52)</f>
        <v>Locked</v>
      </c>
      <c r="CR58" s="51" t="str">
        <f ca="1">IF(scratch!$B$55=TRUE,SUMIF(BV$7:BV$1007,CN58,CA$7:CA$1007)+SUMIF(CB$7:CB$1007,CN58,CG$7:CG$1007)+SUMIF(CH$7:CH$1007,CN58,CM$7:CM$1007),scratch!$B$52)</f>
        <v>Locked</v>
      </c>
      <c r="CT58" s="40" t="str">
        <f>IF(Accounts!$B57="","-",Accounts!$B57)</f>
        <v xml:space="preserve"> </v>
      </c>
      <c r="CU58" s="10">
        <f>IF(COUNTIF(Accounts!$B:$D,CT58),VLOOKUP(CT58,Accounts!$B:$D,2,FALSE),"-")</f>
        <v>0</v>
      </c>
      <c r="CV58" s="37" t="str">
        <f ca="1">IF(scratch!$B$55=TRUE,IF(CX58="","",CX58/(1+(IF(COUNTIF(Accounts!$B:$D,CT58),VLOOKUP(CT58,Accounts!$B:$D,3,FALSE),0)/100))),scratch!$B$52)</f>
        <v>Locked</v>
      </c>
      <c r="CW58" s="37" t="str">
        <f ca="1">IF(scratch!$B$55=TRUE,IF(CX58="","",CX58-CV58),scratch!$B$52)</f>
        <v>Locked</v>
      </c>
      <c r="CX58" s="51" t="str">
        <f ca="1">IF(scratch!$B$55=TRUE,SUMIF(T$7:T$1007,CT58,X$7:X1058)+SUMIF(AR$7:AR$1007,CT58,AV$7:AV$1007)+SUMIF(BP$7:BP$1007,CT58,BT$7:BT$1007)+SUMIF(CN$7:CN$1007,CT58,CR$7:CR$1007),scratch!$B$52)</f>
        <v>Locked</v>
      </c>
    </row>
    <row r="59" spans="4:102" x14ac:dyDescent="0.2">
      <c r="D59" s="10" t="str">
        <f>IF(ISBLANK(B59),"",IF(COUNTIF(Accounts!$B:$D,B59),VLOOKUP(B59,Accounts!$B:$D,2,FALSE),"-"))</f>
        <v/>
      </c>
      <c r="E59" s="37" t="str">
        <f>IF(G59="","",G59/(1+(IF(COUNTIF(Accounts!$B:$D,B59),VLOOKUP(B59,Accounts!$B:$D,3,FALSE),0)/100)))</f>
        <v/>
      </c>
      <c r="F59" s="37" t="str">
        <f t="shared" si="0"/>
        <v/>
      </c>
      <c r="G59" s="7"/>
      <c r="H59" s="48"/>
      <c r="J59" s="10" t="str">
        <f>IF(ISBLANK(H59),"",IF(COUNTIF(Accounts!$B:$D,H59),VLOOKUP(H59,Accounts!$B:$D,2,FALSE),"-"))</f>
        <v/>
      </c>
      <c r="K59" s="37" t="str">
        <f>IF(M59="","",M59/(1+(IF(COUNTIF(Accounts!$B:$D,H59),VLOOKUP(H59,Accounts!$B:$D,3,FALSE),0)/100)))</f>
        <v/>
      </c>
      <c r="L59" s="37" t="str">
        <f t="shared" si="1"/>
        <v/>
      </c>
      <c r="M59" s="7"/>
      <c r="N59" s="48"/>
      <c r="P59" s="10" t="str">
        <f>IF(ISBLANK(N59),"",IF(COUNTIF(Accounts!$B:$D,N59),VLOOKUP(N59,Accounts!$B:$D,2,FALSE),"-"))</f>
        <v/>
      </c>
      <c r="Q59" s="37" t="str">
        <f>IF(S59="","",S59/(1+(IF(COUNTIF(Accounts!$B:$D,N59),VLOOKUP(N59,Accounts!$B:$D,3,FALSE),0)/100)))</f>
        <v/>
      </c>
      <c r="R59" s="37" t="str">
        <f t="shared" si="2"/>
        <v/>
      </c>
      <c r="S59" s="7"/>
      <c r="T59" s="40" t="str">
        <f>IF(Accounts!$B58="","-",Accounts!$B58)</f>
        <v xml:space="preserve"> </v>
      </c>
      <c r="U59" s="10">
        <f>IF(COUNTIF(Accounts!$B:$D,T59),VLOOKUP(T59,Accounts!$B:$D,2,FALSE),"-")</f>
        <v>0</v>
      </c>
      <c r="V59" s="37" t="str">
        <f ca="1">IF(scratch!$B$55=TRUE,IF(X59="","",X59/(1+(IF(COUNTIF(Accounts!$B:$D,T59),VLOOKUP(T59,Accounts!$B:$D,3,FALSE),0)/100))),scratch!$B$52)</f>
        <v>Locked</v>
      </c>
      <c r="W59" s="37" t="str">
        <f ca="1">IF(scratch!$B$55=TRUE,IF(X59="","",X59-V59),scratch!$B$52)</f>
        <v>Locked</v>
      </c>
      <c r="X59" s="51" t="str">
        <f ca="1">IF(scratch!$B$55=TRUE,SUMIF(B$7:B$1007,T59,G$7:G$1007)+SUMIF(H$7:H$1007,T59,M$7:M$1007)+SUMIF(N$7:N$1007,T59,S$7:S$1007),scratch!$B$52)</f>
        <v>Locked</v>
      </c>
      <c r="AB59" s="10" t="str">
        <f>IF(ISBLANK(Z59),"",IF(COUNTIF(Accounts!$B:$D,Z59),VLOOKUP(Z59,Accounts!$B:$D,2,FALSE),"-"))</f>
        <v/>
      </c>
      <c r="AC59" s="37" t="str">
        <f>IF(AE59="","",AE59/(1+(IF(COUNTIF(Accounts!$B:$D,Z59),VLOOKUP(Z59,Accounts!$B:$D,3,FALSE),0)/100)))</f>
        <v/>
      </c>
      <c r="AD59" s="37" t="str">
        <f t="shared" si="3"/>
        <v/>
      </c>
      <c r="AE59" s="7"/>
      <c r="AF59" s="48"/>
      <c r="AH59" s="10" t="str">
        <f>IF(ISBLANK(AF59),"",IF(COUNTIF(Accounts!$B:$D,AF59),VLOOKUP(AF59,Accounts!$B:$D,2,FALSE),"-"))</f>
        <v/>
      </c>
      <c r="AI59" s="37" t="str">
        <f>IF(AK59="","",AK59/(1+(IF(COUNTIF(Accounts!$B:$D,AF59),VLOOKUP(AF59,Accounts!$B:$D,3,FALSE),0)/100)))</f>
        <v/>
      </c>
      <c r="AJ59" s="37" t="str">
        <f t="shared" si="4"/>
        <v/>
      </c>
      <c r="AK59" s="7"/>
      <c r="AL59" s="48"/>
      <c r="AN59" s="10" t="str">
        <f>IF(ISBLANK(AL59),"",IF(COUNTIF(Accounts!$B:$D,AL59),VLOOKUP(AL59,Accounts!$B:$D,2,FALSE),"-"))</f>
        <v/>
      </c>
      <c r="AO59" s="37" t="str">
        <f>IF(AQ59="","",AQ59/(1+(IF(COUNTIF(Accounts!$B:$D,AL59),VLOOKUP(AL59,Accounts!$B:$D,3,FALSE),0)/100)))</f>
        <v/>
      </c>
      <c r="AP59" s="37" t="str">
        <f t="shared" si="5"/>
        <v/>
      </c>
      <c r="AQ59" s="7"/>
      <c r="AR59" s="40" t="str">
        <f>IF(Accounts!$B58="","-",Accounts!$B58)</f>
        <v xml:space="preserve"> </v>
      </c>
      <c r="AS59" s="10">
        <f>IF(COUNTIF(Accounts!$B:$D,AR59),VLOOKUP(AR59,Accounts!$B:$D,2,FALSE),"-")</f>
        <v>0</v>
      </c>
      <c r="AT59" s="37" t="str">
        <f ca="1">IF(scratch!$B$55=TRUE,IF(AV59="","",AV59/(1+(IF(COUNTIF(Accounts!$B:$D,AR59),VLOOKUP(AR59,Accounts!$B:$D,3,FALSE),0)/100))),scratch!$B$52)</f>
        <v>Locked</v>
      </c>
      <c r="AU59" s="37" t="str">
        <f ca="1">IF(scratch!$B$55=TRUE,IF(AV59="","",AV59-AT59),scratch!$B$52)</f>
        <v>Locked</v>
      </c>
      <c r="AV59" s="51" t="str">
        <f ca="1">IF(scratch!$B$55=TRUE,SUMIF(Z$7:Z$1007,AR59,AE$7:AE$1007)+SUMIF(AF$7:AF$1007,AR59,AK$7:AK$1007)+SUMIF(AL$7:AL$1007,AR59,AQ$7:AQ$1007),scratch!$B$52)</f>
        <v>Locked</v>
      </c>
      <c r="AZ59" s="10" t="str">
        <f>IF(ISBLANK(AX59),"",IF(COUNTIF(Accounts!$B:$D,AX59),VLOOKUP(AX59,Accounts!$B:$D,2,FALSE),"-"))</f>
        <v/>
      </c>
      <c r="BA59" s="37" t="str">
        <f>IF(BC59="","",BC59/(1+(IF(COUNTIF(Accounts!$B:$D,AX59),VLOOKUP(AX59,Accounts!$B:$D,3,FALSE),0)/100)))</f>
        <v/>
      </c>
      <c r="BB59" s="37" t="str">
        <f t="shared" si="6"/>
        <v/>
      </c>
      <c r="BC59" s="7"/>
      <c r="BD59" s="48"/>
      <c r="BF59" s="10" t="str">
        <f>IF(ISBLANK(BD59),"",IF(COUNTIF(Accounts!$B:$D,BD59),VLOOKUP(BD59,Accounts!$B:$D,2,FALSE),"-"))</f>
        <v/>
      </c>
      <c r="BG59" s="37" t="str">
        <f>IF(BI59="","",BI59/(1+(IF(COUNTIF(Accounts!$B:$D,BD59),VLOOKUP(BD59,Accounts!$B:$D,3,FALSE),0)/100)))</f>
        <v/>
      </c>
      <c r="BH59" s="37" t="str">
        <f t="shared" si="7"/>
        <v/>
      </c>
      <c r="BI59" s="7"/>
      <c r="BJ59" s="48"/>
      <c r="BL59" s="10" t="str">
        <f>IF(ISBLANK(BJ59),"",IF(COUNTIF(Accounts!$B:$D,BJ59),VLOOKUP(BJ59,Accounts!$B:$D,2,FALSE),"-"))</f>
        <v/>
      </c>
      <c r="BM59" s="37" t="str">
        <f>IF(BO59="","",BO59/(1+(IF(COUNTIF(Accounts!$B:$D,BJ59),VLOOKUP(BJ59,Accounts!$B:$D,3,FALSE),0)/100)))</f>
        <v/>
      </c>
      <c r="BN59" s="37" t="str">
        <f t="shared" si="8"/>
        <v/>
      </c>
      <c r="BO59" s="7"/>
      <c r="BP59" s="40" t="str">
        <f>IF(Accounts!$B58="","-",Accounts!$B58)</f>
        <v xml:space="preserve"> </v>
      </c>
      <c r="BQ59" s="10">
        <f>IF(COUNTIF(Accounts!$B:$D,BP59),VLOOKUP(BP59,Accounts!$B:$D,2,FALSE),"-")</f>
        <v>0</v>
      </c>
      <c r="BR59" s="37" t="str">
        <f ca="1">IF(scratch!$B$55=TRUE,IF(BT59="","",BT59/(1+(IF(COUNTIF(Accounts!$B:$D,BP59),VLOOKUP(BP59,Accounts!$B:$D,3,FALSE),0)/100))),scratch!$B$52)</f>
        <v>Locked</v>
      </c>
      <c r="BS59" s="37" t="str">
        <f ca="1">IF(scratch!$B$55=TRUE,IF(BT59="","",BT59-BR59),scratch!$B$52)</f>
        <v>Locked</v>
      </c>
      <c r="BT59" s="51" t="str">
        <f ca="1">IF(scratch!$B$55=TRUE,SUMIF(AX$7:AX$1007,BP59,BC$7:BC$1007)+SUMIF(BD$7:BD$1007,BP59,BI$7:BI$1007)+SUMIF(BJ$7:BJ$1007,BP59,BO$7:BO$1007),scratch!$B$52)</f>
        <v>Locked</v>
      </c>
      <c r="BX59" s="10" t="str">
        <f>IF(ISBLANK(BV59),"",IF(COUNTIF(Accounts!$B:$D,BV59),VLOOKUP(BV59,Accounts!$B:$D,2,FALSE),"-"))</f>
        <v/>
      </c>
      <c r="BY59" s="37" t="str">
        <f>IF(CA59="","",CA59/(1+(IF(COUNTIF(Accounts!$B:$D,BV59),VLOOKUP(BV59,Accounts!$B:$D,3,FALSE),0)/100)))</f>
        <v/>
      </c>
      <c r="BZ59" s="37" t="str">
        <f t="shared" si="9"/>
        <v/>
      </c>
      <c r="CA59" s="7"/>
      <c r="CB59" s="48"/>
      <c r="CD59" s="10" t="str">
        <f>IF(ISBLANK(CB59),"",IF(COUNTIF(Accounts!$B:$D,CB59),VLOOKUP(CB59,Accounts!$B:$D,2,FALSE),"-"))</f>
        <v/>
      </c>
      <c r="CE59" s="37" t="str">
        <f>IF(CG59="","",CG59/(1+(IF(COUNTIF(Accounts!$B:$D,CB59),VLOOKUP(CB59,Accounts!$B:$D,3,FALSE),0)/100)))</f>
        <v/>
      </c>
      <c r="CF59" s="37" t="str">
        <f t="shared" si="10"/>
        <v/>
      </c>
      <c r="CG59" s="7"/>
      <c r="CH59" s="48"/>
      <c r="CJ59" s="10" t="str">
        <f>IF(ISBLANK(CH59),"",IF(COUNTIF(Accounts!$B:$D,CH59),VLOOKUP(CH59,Accounts!$B:$D,2,FALSE),"-"))</f>
        <v/>
      </c>
      <c r="CK59" s="37" t="str">
        <f>IF(CM59="","",CM59/(1+(IF(COUNTIF(Accounts!$B:$D,CH59),VLOOKUP(CH59,Accounts!$B:$D,3,FALSE),0)/100)))</f>
        <v/>
      </c>
      <c r="CL59" s="37" t="str">
        <f t="shared" si="11"/>
        <v/>
      </c>
      <c r="CM59" s="7"/>
      <c r="CN59" s="40" t="str">
        <f>IF(Accounts!$B58="","-",Accounts!$B58)</f>
        <v xml:space="preserve"> </v>
      </c>
      <c r="CO59" s="10">
        <f>IF(COUNTIF(Accounts!$B:$D,CN59),VLOOKUP(CN59,Accounts!$B:$D,2,FALSE),"-")</f>
        <v>0</v>
      </c>
      <c r="CP59" s="37" t="str">
        <f ca="1">IF(scratch!$B$55=TRUE,IF(CR59="","",CR59/(1+(IF(COUNTIF(Accounts!$B:$D,CN59),VLOOKUP(CN59,Accounts!$B:$D,3,FALSE),0)/100))),scratch!$B$52)</f>
        <v>Locked</v>
      </c>
      <c r="CQ59" s="37" t="str">
        <f ca="1">IF(scratch!$B$55=TRUE,IF(CR59="","",CR59-CP59),scratch!$B$52)</f>
        <v>Locked</v>
      </c>
      <c r="CR59" s="51" t="str">
        <f ca="1">IF(scratch!$B$55=TRUE,SUMIF(BV$7:BV$1007,CN59,CA$7:CA$1007)+SUMIF(CB$7:CB$1007,CN59,CG$7:CG$1007)+SUMIF(CH$7:CH$1007,CN59,CM$7:CM$1007),scratch!$B$52)</f>
        <v>Locked</v>
      </c>
      <c r="CT59" s="40" t="str">
        <f>IF(Accounts!$B58="","-",Accounts!$B58)</f>
        <v xml:space="preserve"> </v>
      </c>
      <c r="CU59" s="10">
        <f>IF(COUNTIF(Accounts!$B:$D,CT59),VLOOKUP(CT59,Accounts!$B:$D,2,FALSE),"-")</f>
        <v>0</v>
      </c>
      <c r="CV59" s="37" t="str">
        <f ca="1">IF(scratch!$B$55=TRUE,IF(CX59="","",CX59/(1+(IF(COUNTIF(Accounts!$B:$D,CT59),VLOOKUP(CT59,Accounts!$B:$D,3,FALSE),0)/100))),scratch!$B$52)</f>
        <v>Locked</v>
      </c>
      <c r="CW59" s="37" t="str">
        <f ca="1">IF(scratch!$B$55=TRUE,IF(CX59="","",CX59-CV59),scratch!$B$52)</f>
        <v>Locked</v>
      </c>
      <c r="CX59" s="51" t="str">
        <f ca="1">IF(scratch!$B$55=TRUE,SUMIF(T$7:T$1007,CT59,X$7:X1059)+SUMIF(AR$7:AR$1007,CT59,AV$7:AV$1007)+SUMIF(BP$7:BP$1007,CT59,BT$7:BT$1007)+SUMIF(CN$7:CN$1007,CT59,CR$7:CR$1007),scratch!$B$52)</f>
        <v>Locked</v>
      </c>
    </row>
    <row r="60" spans="4:102" x14ac:dyDescent="0.2">
      <c r="D60" s="10" t="str">
        <f>IF(ISBLANK(B60),"",IF(COUNTIF(Accounts!$B:$D,B60),VLOOKUP(B60,Accounts!$B:$D,2,FALSE),"-"))</f>
        <v/>
      </c>
      <c r="E60" s="37" t="str">
        <f>IF(G60="","",G60/(1+(IF(COUNTIF(Accounts!$B:$D,B60),VLOOKUP(B60,Accounts!$B:$D,3,FALSE),0)/100)))</f>
        <v/>
      </c>
      <c r="F60" s="37" t="str">
        <f t="shared" si="0"/>
        <v/>
      </c>
      <c r="G60" s="7"/>
      <c r="H60" s="48"/>
      <c r="J60" s="10" t="str">
        <f>IF(ISBLANK(H60),"",IF(COUNTIF(Accounts!$B:$D,H60),VLOOKUP(H60,Accounts!$B:$D,2,FALSE),"-"))</f>
        <v/>
      </c>
      <c r="K60" s="37" t="str">
        <f>IF(M60="","",M60/(1+(IF(COUNTIF(Accounts!$B:$D,H60),VLOOKUP(H60,Accounts!$B:$D,3,FALSE),0)/100)))</f>
        <v/>
      </c>
      <c r="L60" s="37" t="str">
        <f t="shared" si="1"/>
        <v/>
      </c>
      <c r="M60" s="7"/>
      <c r="N60" s="48"/>
      <c r="P60" s="10" t="str">
        <f>IF(ISBLANK(N60),"",IF(COUNTIF(Accounts!$B:$D,N60),VLOOKUP(N60,Accounts!$B:$D,2,FALSE),"-"))</f>
        <v/>
      </c>
      <c r="Q60" s="37" t="str">
        <f>IF(S60="","",S60/(1+(IF(COUNTIF(Accounts!$B:$D,N60),VLOOKUP(N60,Accounts!$B:$D,3,FALSE),0)/100)))</f>
        <v/>
      </c>
      <c r="R60" s="37" t="str">
        <f t="shared" si="2"/>
        <v/>
      </c>
      <c r="S60" s="7"/>
      <c r="T60" s="40" t="str">
        <f>IF(Accounts!$B59="","-",Accounts!$B59)</f>
        <v xml:space="preserve"> </v>
      </c>
      <c r="U60" s="10">
        <f>IF(COUNTIF(Accounts!$B:$D,T60),VLOOKUP(T60,Accounts!$B:$D,2,FALSE),"-")</f>
        <v>0</v>
      </c>
      <c r="V60" s="37" t="str">
        <f ca="1">IF(scratch!$B$55=TRUE,IF(X60="","",X60/(1+(IF(COUNTIF(Accounts!$B:$D,T60),VLOOKUP(T60,Accounts!$B:$D,3,FALSE),0)/100))),scratch!$B$52)</f>
        <v>Locked</v>
      </c>
      <c r="W60" s="37" t="str">
        <f ca="1">IF(scratch!$B$55=TRUE,IF(X60="","",X60-V60),scratch!$B$52)</f>
        <v>Locked</v>
      </c>
      <c r="X60" s="51" t="str">
        <f ca="1">IF(scratch!$B$55=TRUE,SUMIF(B$7:B$1007,T60,G$7:G$1007)+SUMIF(H$7:H$1007,T60,M$7:M$1007)+SUMIF(N$7:N$1007,T60,S$7:S$1007),scratch!$B$52)</f>
        <v>Locked</v>
      </c>
      <c r="AB60" s="10" t="str">
        <f>IF(ISBLANK(Z60),"",IF(COUNTIF(Accounts!$B:$D,Z60),VLOOKUP(Z60,Accounts!$B:$D,2,FALSE),"-"))</f>
        <v/>
      </c>
      <c r="AC60" s="37" t="str">
        <f>IF(AE60="","",AE60/(1+(IF(COUNTIF(Accounts!$B:$D,Z60),VLOOKUP(Z60,Accounts!$B:$D,3,FALSE),0)/100)))</f>
        <v/>
      </c>
      <c r="AD60" s="37" t="str">
        <f t="shared" si="3"/>
        <v/>
      </c>
      <c r="AE60" s="7"/>
      <c r="AF60" s="48"/>
      <c r="AH60" s="10" t="str">
        <f>IF(ISBLANK(AF60),"",IF(COUNTIF(Accounts!$B:$D,AF60),VLOOKUP(AF60,Accounts!$B:$D,2,FALSE),"-"))</f>
        <v/>
      </c>
      <c r="AI60" s="37" t="str">
        <f>IF(AK60="","",AK60/(1+(IF(COUNTIF(Accounts!$B:$D,AF60),VLOOKUP(AF60,Accounts!$B:$D,3,FALSE),0)/100)))</f>
        <v/>
      </c>
      <c r="AJ60" s="37" t="str">
        <f t="shared" si="4"/>
        <v/>
      </c>
      <c r="AK60" s="7"/>
      <c r="AL60" s="48"/>
      <c r="AN60" s="10" t="str">
        <f>IF(ISBLANK(AL60),"",IF(COUNTIF(Accounts!$B:$D,AL60),VLOOKUP(AL60,Accounts!$B:$D,2,FALSE),"-"))</f>
        <v/>
      </c>
      <c r="AO60" s="37" t="str">
        <f>IF(AQ60="","",AQ60/(1+(IF(COUNTIF(Accounts!$B:$D,AL60),VLOOKUP(AL60,Accounts!$B:$D,3,FALSE),0)/100)))</f>
        <v/>
      </c>
      <c r="AP60" s="37" t="str">
        <f t="shared" si="5"/>
        <v/>
      </c>
      <c r="AQ60" s="7"/>
      <c r="AR60" s="40" t="str">
        <f>IF(Accounts!$B59="","-",Accounts!$B59)</f>
        <v xml:space="preserve"> </v>
      </c>
      <c r="AS60" s="10">
        <f>IF(COUNTIF(Accounts!$B:$D,AR60),VLOOKUP(AR60,Accounts!$B:$D,2,FALSE),"-")</f>
        <v>0</v>
      </c>
      <c r="AT60" s="37" t="str">
        <f ca="1">IF(scratch!$B$55=TRUE,IF(AV60="","",AV60/(1+(IF(COUNTIF(Accounts!$B:$D,AR60),VLOOKUP(AR60,Accounts!$B:$D,3,FALSE),0)/100))),scratch!$B$52)</f>
        <v>Locked</v>
      </c>
      <c r="AU60" s="37" t="str">
        <f ca="1">IF(scratch!$B$55=TRUE,IF(AV60="","",AV60-AT60),scratch!$B$52)</f>
        <v>Locked</v>
      </c>
      <c r="AV60" s="51" t="str">
        <f ca="1">IF(scratch!$B$55=TRUE,SUMIF(Z$7:Z$1007,AR60,AE$7:AE$1007)+SUMIF(AF$7:AF$1007,AR60,AK$7:AK$1007)+SUMIF(AL$7:AL$1007,AR60,AQ$7:AQ$1007),scratch!$B$52)</f>
        <v>Locked</v>
      </c>
      <c r="AZ60" s="10" t="str">
        <f>IF(ISBLANK(AX60),"",IF(COUNTIF(Accounts!$B:$D,AX60),VLOOKUP(AX60,Accounts!$B:$D,2,FALSE),"-"))</f>
        <v/>
      </c>
      <c r="BA60" s="37" t="str">
        <f>IF(BC60="","",BC60/(1+(IF(COUNTIF(Accounts!$B:$D,AX60),VLOOKUP(AX60,Accounts!$B:$D,3,FALSE),0)/100)))</f>
        <v/>
      </c>
      <c r="BB60" s="37" t="str">
        <f t="shared" si="6"/>
        <v/>
      </c>
      <c r="BC60" s="7"/>
      <c r="BD60" s="48"/>
      <c r="BF60" s="10" t="str">
        <f>IF(ISBLANK(BD60),"",IF(COUNTIF(Accounts!$B:$D,BD60),VLOOKUP(BD60,Accounts!$B:$D,2,FALSE),"-"))</f>
        <v/>
      </c>
      <c r="BG60" s="37" t="str">
        <f>IF(BI60="","",BI60/(1+(IF(COUNTIF(Accounts!$B:$D,BD60),VLOOKUP(BD60,Accounts!$B:$D,3,FALSE),0)/100)))</f>
        <v/>
      </c>
      <c r="BH60" s="37" t="str">
        <f t="shared" si="7"/>
        <v/>
      </c>
      <c r="BI60" s="7"/>
      <c r="BJ60" s="48"/>
      <c r="BL60" s="10" t="str">
        <f>IF(ISBLANK(BJ60),"",IF(COUNTIF(Accounts!$B:$D,BJ60),VLOOKUP(BJ60,Accounts!$B:$D,2,FALSE),"-"))</f>
        <v/>
      </c>
      <c r="BM60" s="37" t="str">
        <f>IF(BO60="","",BO60/(1+(IF(COUNTIF(Accounts!$B:$D,BJ60),VLOOKUP(BJ60,Accounts!$B:$D,3,FALSE),0)/100)))</f>
        <v/>
      </c>
      <c r="BN60" s="37" t="str">
        <f t="shared" si="8"/>
        <v/>
      </c>
      <c r="BO60" s="7"/>
      <c r="BP60" s="40" t="str">
        <f>IF(Accounts!$B59="","-",Accounts!$B59)</f>
        <v xml:space="preserve"> </v>
      </c>
      <c r="BQ60" s="10">
        <f>IF(COUNTIF(Accounts!$B:$D,BP60),VLOOKUP(BP60,Accounts!$B:$D,2,FALSE),"-")</f>
        <v>0</v>
      </c>
      <c r="BR60" s="37" t="str">
        <f ca="1">IF(scratch!$B$55=TRUE,IF(BT60="","",BT60/(1+(IF(COUNTIF(Accounts!$B:$D,BP60),VLOOKUP(BP60,Accounts!$B:$D,3,FALSE),0)/100))),scratch!$B$52)</f>
        <v>Locked</v>
      </c>
      <c r="BS60" s="37" t="str">
        <f ca="1">IF(scratch!$B$55=TRUE,IF(BT60="","",BT60-BR60),scratch!$B$52)</f>
        <v>Locked</v>
      </c>
      <c r="BT60" s="51" t="str">
        <f ca="1">IF(scratch!$B$55=TRUE,SUMIF(AX$7:AX$1007,BP60,BC$7:BC$1007)+SUMIF(BD$7:BD$1007,BP60,BI$7:BI$1007)+SUMIF(BJ$7:BJ$1007,BP60,BO$7:BO$1007),scratch!$B$52)</f>
        <v>Locked</v>
      </c>
      <c r="BX60" s="10" t="str">
        <f>IF(ISBLANK(BV60),"",IF(COUNTIF(Accounts!$B:$D,BV60),VLOOKUP(BV60,Accounts!$B:$D,2,FALSE),"-"))</f>
        <v/>
      </c>
      <c r="BY60" s="37" t="str">
        <f>IF(CA60="","",CA60/(1+(IF(COUNTIF(Accounts!$B:$D,BV60),VLOOKUP(BV60,Accounts!$B:$D,3,FALSE),0)/100)))</f>
        <v/>
      </c>
      <c r="BZ60" s="37" t="str">
        <f t="shared" si="9"/>
        <v/>
      </c>
      <c r="CA60" s="7"/>
      <c r="CB60" s="48"/>
      <c r="CD60" s="10" t="str">
        <f>IF(ISBLANK(CB60),"",IF(COUNTIF(Accounts!$B:$D,CB60),VLOOKUP(CB60,Accounts!$B:$D,2,FALSE),"-"))</f>
        <v/>
      </c>
      <c r="CE60" s="37" t="str">
        <f>IF(CG60="","",CG60/(1+(IF(COUNTIF(Accounts!$B:$D,CB60),VLOOKUP(CB60,Accounts!$B:$D,3,FALSE),0)/100)))</f>
        <v/>
      </c>
      <c r="CF60" s="37" t="str">
        <f t="shared" si="10"/>
        <v/>
      </c>
      <c r="CG60" s="7"/>
      <c r="CH60" s="48"/>
      <c r="CJ60" s="10" t="str">
        <f>IF(ISBLANK(CH60),"",IF(COUNTIF(Accounts!$B:$D,CH60),VLOOKUP(CH60,Accounts!$B:$D,2,FALSE),"-"))</f>
        <v/>
      </c>
      <c r="CK60" s="37" t="str">
        <f>IF(CM60="","",CM60/(1+(IF(COUNTIF(Accounts!$B:$D,CH60),VLOOKUP(CH60,Accounts!$B:$D,3,FALSE),0)/100)))</f>
        <v/>
      </c>
      <c r="CL60" s="37" t="str">
        <f t="shared" si="11"/>
        <v/>
      </c>
      <c r="CM60" s="7"/>
      <c r="CN60" s="40" t="str">
        <f>IF(Accounts!$B59="","-",Accounts!$B59)</f>
        <v xml:space="preserve"> </v>
      </c>
      <c r="CO60" s="10">
        <f>IF(COUNTIF(Accounts!$B:$D,CN60),VLOOKUP(CN60,Accounts!$B:$D,2,FALSE),"-")</f>
        <v>0</v>
      </c>
      <c r="CP60" s="37" t="str">
        <f ca="1">IF(scratch!$B$55=TRUE,IF(CR60="","",CR60/(1+(IF(COUNTIF(Accounts!$B:$D,CN60),VLOOKUP(CN60,Accounts!$B:$D,3,FALSE),0)/100))),scratch!$B$52)</f>
        <v>Locked</v>
      </c>
      <c r="CQ60" s="37" t="str">
        <f ca="1">IF(scratch!$B$55=TRUE,IF(CR60="","",CR60-CP60),scratch!$B$52)</f>
        <v>Locked</v>
      </c>
      <c r="CR60" s="51" t="str">
        <f ca="1">IF(scratch!$B$55=TRUE,SUMIF(BV$7:BV$1007,CN60,CA$7:CA$1007)+SUMIF(CB$7:CB$1007,CN60,CG$7:CG$1007)+SUMIF(CH$7:CH$1007,CN60,CM$7:CM$1007),scratch!$B$52)</f>
        <v>Locked</v>
      </c>
      <c r="CT60" s="40" t="str">
        <f>IF(Accounts!$B59="","-",Accounts!$B59)</f>
        <v xml:space="preserve"> </v>
      </c>
      <c r="CU60" s="10">
        <f>IF(COUNTIF(Accounts!$B:$D,CT60),VLOOKUP(CT60,Accounts!$B:$D,2,FALSE),"-")</f>
        <v>0</v>
      </c>
      <c r="CV60" s="37" t="str">
        <f ca="1">IF(scratch!$B$55=TRUE,IF(CX60="","",CX60/(1+(IF(COUNTIF(Accounts!$B:$D,CT60),VLOOKUP(CT60,Accounts!$B:$D,3,FALSE),0)/100))),scratch!$B$52)</f>
        <v>Locked</v>
      </c>
      <c r="CW60" s="37" t="str">
        <f ca="1">IF(scratch!$B$55=TRUE,IF(CX60="","",CX60-CV60),scratch!$B$52)</f>
        <v>Locked</v>
      </c>
      <c r="CX60" s="51" t="str">
        <f ca="1">IF(scratch!$B$55=TRUE,SUMIF(T$7:T$1007,CT60,X$7:X1060)+SUMIF(AR$7:AR$1007,CT60,AV$7:AV$1007)+SUMIF(BP$7:BP$1007,CT60,BT$7:BT$1007)+SUMIF(CN$7:CN$1007,CT60,CR$7:CR$1007),scratch!$B$52)</f>
        <v>Locked</v>
      </c>
    </row>
    <row r="61" spans="4:102" x14ac:dyDescent="0.2">
      <c r="D61" s="10" t="str">
        <f>IF(ISBLANK(B61),"",IF(COUNTIF(Accounts!$B:$D,B61),VLOOKUP(B61,Accounts!$B:$D,2,FALSE),"-"))</f>
        <v/>
      </c>
      <c r="E61" s="37" t="str">
        <f>IF(G61="","",G61/(1+(IF(COUNTIF(Accounts!$B:$D,B61),VLOOKUP(B61,Accounts!$B:$D,3,FALSE),0)/100)))</f>
        <v/>
      </c>
      <c r="F61" s="37" t="str">
        <f t="shared" si="0"/>
        <v/>
      </c>
      <c r="G61" s="7"/>
      <c r="H61" s="48"/>
      <c r="J61" s="10" t="str">
        <f>IF(ISBLANK(H61),"",IF(COUNTIF(Accounts!$B:$D,H61),VLOOKUP(H61,Accounts!$B:$D,2,FALSE),"-"))</f>
        <v/>
      </c>
      <c r="K61" s="37" t="str">
        <f>IF(M61="","",M61/(1+(IF(COUNTIF(Accounts!$B:$D,H61),VLOOKUP(H61,Accounts!$B:$D,3,FALSE),0)/100)))</f>
        <v/>
      </c>
      <c r="L61" s="37" t="str">
        <f t="shared" si="1"/>
        <v/>
      </c>
      <c r="M61" s="7"/>
      <c r="N61" s="48"/>
      <c r="P61" s="10" t="str">
        <f>IF(ISBLANK(N61),"",IF(COUNTIF(Accounts!$B:$D,N61),VLOOKUP(N61,Accounts!$B:$D,2,FALSE),"-"))</f>
        <v/>
      </c>
      <c r="Q61" s="37" t="str">
        <f>IF(S61="","",S61/(1+(IF(COUNTIF(Accounts!$B:$D,N61),VLOOKUP(N61,Accounts!$B:$D,3,FALSE),0)/100)))</f>
        <v/>
      </c>
      <c r="R61" s="37" t="str">
        <f t="shared" si="2"/>
        <v/>
      </c>
      <c r="S61" s="7"/>
      <c r="T61" s="40" t="str">
        <f>IF(Accounts!$B60="","-",Accounts!$B60)</f>
        <v xml:space="preserve"> </v>
      </c>
      <c r="U61" s="10">
        <f>IF(COUNTIF(Accounts!$B:$D,T61),VLOOKUP(T61,Accounts!$B:$D,2,FALSE),"-")</f>
        <v>0</v>
      </c>
      <c r="V61" s="37" t="str">
        <f ca="1">IF(scratch!$B$55=TRUE,IF(X61="","",X61/(1+(IF(COUNTIF(Accounts!$B:$D,T61),VLOOKUP(T61,Accounts!$B:$D,3,FALSE),0)/100))),scratch!$B$52)</f>
        <v>Locked</v>
      </c>
      <c r="W61" s="37" t="str">
        <f ca="1">IF(scratch!$B$55=TRUE,IF(X61="","",X61-V61),scratch!$B$52)</f>
        <v>Locked</v>
      </c>
      <c r="X61" s="51" t="str">
        <f ca="1">IF(scratch!$B$55=TRUE,SUMIF(B$7:B$1007,T61,G$7:G$1007)+SUMIF(H$7:H$1007,T61,M$7:M$1007)+SUMIF(N$7:N$1007,T61,S$7:S$1007),scratch!$B$52)</f>
        <v>Locked</v>
      </c>
      <c r="AB61" s="10" t="str">
        <f>IF(ISBLANK(Z61),"",IF(COUNTIF(Accounts!$B:$D,Z61),VLOOKUP(Z61,Accounts!$B:$D,2,FALSE),"-"))</f>
        <v/>
      </c>
      <c r="AC61" s="37" t="str">
        <f>IF(AE61="","",AE61/(1+(IF(COUNTIF(Accounts!$B:$D,Z61),VLOOKUP(Z61,Accounts!$B:$D,3,FALSE),0)/100)))</f>
        <v/>
      </c>
      <c r="AD61" s="37" t="str">
        <f t="shared" si="3"/>
        <v/>
      </c>
      <c r="AE61" s="7"/>
      <c r="AF61" s="48"/>
      <c r="AH61" s="10" t="str">
        <f>IF(ISBLANK(AF61),"",IF(COUNTIF(Accounts!$B:$D,AF61),VLOOKUP(AF61,Accounts!$B:$D,2,FALSE),"-"))</f>
        <v/>
      </c>
      <c r="AI61" s="37" t="str">
        <f>IF(AK61="","",AK61/(1+(IF(COUNTIF(Accounts!$B:$D,AF61),VLOOKUP(AF61,Accounts!$B:$D,3,FALSE),0)/100)))</f>
        <v/>
      </c>
      <c r="AJ61" s="37" t="str">
        <f t="shared" si="4"/>
        <v/>
      </c>
      <c r="AK61" s="7"/>
      <c r="AL61" s="48"/>
      <c r="AN61" s="10" t="str">
        <f>IF(ISBLANK(AL61),"",IF(COUNTIF(Accounts!$B:$D,AL61),VLOOKUP(AL61,Accounts!$B:$D,2,FALSE),"-"))</f>
        <v/>
      </c>
      <c r="AO61" s="37" t="str">
        <f>IF(AQ61="","",AQ61/(1+(IF(COUNTIF(Accounts!$B:$D,AL61),VLOOKUP(AL61,Accounts!$B:$D,3,FALSE),0)/100)))</f>
        <v/>
      </c>
      <c r="AP61" s="37" t="str">
        <f t="shared" si="5"/>
        <v/>
      </c>
      <c r="AQ61" s="7"/>
      <c r="AR61" s="40" t="str">
        <f>IF(Accounts!$B60="","-",Accounts!$B60)</f>
        <v xml:space="preserve"> </v>
      </c>
      <c r="AS61" s="10">
        <f>IF(COUNTIF(Accounts!$B:$D,AR61),VLOOKUP(AR61,Accounts!$B:$D,2,FALSE),"-")</f>
        <v>0</v>
      </c>
      <c r="AT61" s="37" t="str">
        <f ca="1">IF(scratch!$B$55=TRUE,IF(AV61="","",AV61/(1+(IF(COUNTIF(Accounts!$B:$D,AR61),VLOOKUP(AR61,Accounts!$B:$D,3,FALSE),0)/100))),scratch!$B$52)</f>
        <v>Locked</v>
      </c>
      <c r="AU61" s="37" t="str">
        <f ca="1">IF(scratch!$B$55=TRUE,IF(AV61="","",AV61-AT61),scratch!$B$52)</f>
        <v>Locked</v>
      </c>
      <c r="AV61" s="51" t="str">
        <f ca="1">IF(scratch!$B$55=TRUE,SUMIF(Z$7:Z$1007,AR61,AE$7:AE$1007)+SUMIF(AF$7:AF$1007,AR61,AK$7:AK$1007)+SUMIF(AL$7:AL$1007,AR61,AQ$7:AQ$1007),scratch!$B$52)</f>
        <v>Locked</v>
      </c>
      <c r="AZ61" s="10" t="str">
        <f>IF(ISBLANK(AX61),"",IF(COUNTIF(Accounts!$B:$D,AX61),VLOOKUP(AX61,Accounts!$B:$D,2,FALSE),"-"))</f>
        <v/>
      </c>
      <c r="BA61" s="37" t="str">
        <f>IF(BC61="","",BC61/(1+(IF(COUNTIF(Accounts!$B:$D,AX61),VLOOKUP(AX61,Accounts!$B:$D,3,FALSE),0)/100)))</f>
        <v/>
      </c>
      <c r="BB61" s="37" t="str">
        <f t="shared" si="6"/>
        <v/>
      </c>
      <c r="BC61" s="7"/>
      <c r="BD61" s="48"/>
      <c r="BF61" s="10" t="str">
        <f>IF(ISBLANK(BD61),"",IF(COUNTIF(Accounts!$B:$D,BD61),VLOOKUP(BD61,Accounts!$B:$D,2,FALSE),"-"))</f>
        <v/>
      </c>
      <c r="BG61" s="37" t="str">
        <f>IF(BI61="","",BI61/(1+(IF(COUNTIF(Accounts!$B:$D,BD61),VLOOKUP(BD61,Accounts!$B:$D,3,FALSE),0)/100)))</f>
        <v/>
      </c>
      <c r="BH61" s="37" t="str">
        <f t="shared" si="7"/>
        <v/>
      </c>
      <c r="BI61" s="7"/>
      <c r="BJ61" s="48"/>
      <c r="BL61" s="10" t="str">
        <f>IF(ISBLANK(BJ61),"",IF(COUNTIF(Accounts!$B:$D,BJ61),VLOOKUP(BJ61,Accounts!$B:$D,2,FALSE),"-"))</f>
        <v/>
      </c>
      <c r="BM61" s="37" t="str">
        <f>IF(BO61="","",BO61/(1+(IF(COUNTIF(Accounts!$B:$D,BJ61),VLOOKUP(BJ61,Accounts!$B:$D,3,FALSE),0)/100)))</f>
        <v/>
      </c>
      <c r="BN61" s="37" t="str">
        <f t="shared" si="8"/>
        <v/>
      </c>
      <c r="BO61" s="7"/>
      <c r="BP61" s="40" t="str">
        <f>IF(Accounts!$B60="","-",Accounts!$B60)</f>
        <v xml:space="preserve"> </v>
      </c>
      <c r="BQ61" s="10">
        <f>IF(COUNTIF(Accounts!$B:$D,BP61),VLOOKUP(BP61,Accounts!$B:$D,2,FALSE),"-")</f>
        <v>0</v>
      </c>
      <c r="BR61" s="37" t="str">
        <f ca="1">IF(scratch!$B$55=TRUE,IF(BT61="","",BT61/(1+(IF(COUNTIF(Accounts!$B:$D,BP61),VLOOKUP(BP61,Accounts!$B:$D,3,FALSE),0)/100))),scratch!$B$52)</f>
        <v>Locked</v>
      </c>
      <c r="BS61" s="37" t="str">
        <f ca="1">IF(scratch!$B$55=TRUE,IF(BT61="","",BT61-BR61),scratch!$B$52)</f>
        <v>Locked</v>
      </c>
      <c r="BT61" s="51" t="str">
        <f ca="1">IF(scratch!$B$55=TRUE,SUMIF(AX$7:AX$1007,BP61,BC$7:BC$1007)+SUMIF(BD$7:BD$1007,BP61,BI$7:BI$1007)+SUMIF(BJ$7:BJ$1007,BP61,BO$7:BO$1007),scratch!$B$52)</f>
        <v>Locked</v>
      </c>
      <c r="BX61" s="10" t="str">
        <f>IF(ISBLANK(BV61),"",IF(COUNTIF(Accounts!$B:$D,BV61),VLOOKUP(BV61,Accounts!$B:$D,2,FALSE),"-"))</f>
        <v/>
      </c>
      <c r="BY61" s="37" t="str">
        <f>IF(CA61="","",CA61/(1+(IF(COUNTIF(Accounts!$B:$D,BV61),VLOOKUP(BV61,Accounts!$B:$D,3,FALSE),0)/100)))</f>
        <v/>
      </c>
      <c r="BZ61" s="37" t="str">
        <f t="shared" si="9"/>
        <v/>
      </c>
      <c r="CA61" s="7"/>
      <c r="CB61" s="48"/>
      <c r="CD61" s="10" t="str">
        <f>IF(ISBLANK(CB61),"",IF(COUNTIF(Accounts!$B:$D,CB61),VLOOKUP(CB61,Accounts!$B:$D,2,FALSE),"-"))</f>
        <v/>
      </c>
      <c r="CE61" s="37" t="str">
        <f>IF(CG61="","",CG61/(1+(IF(COUNTIF(Accounts!$B:$D,CB61),VLOOKUP(CB61,Accounts!$B:$D,3,FALSE),0)/100)))</f>
        <v/>
      </c>
      <c r="CF61" s="37" t="str">
        <f t="shared" si="10"/>
        <v/>
      </c>
      <c r="CG61" s="7"/>
      <c r="CH61" s="48"/>
      <c r="CJ61" s="10" t="str">
        <f>IF(ISBLANK(CH61),"",IF(COUNTIF(Accounts!$B:$D,CH61),VLOOKUP(CH61,Accounts!$B:$D,2,FALSE),"-"))</f>
        <v/>
      </c>
      <c r="CK61" s="37" t="str">
        <f>IF(CM61="","",CM61/(1+(IF(COUNTIF(Accounts!$B:$D,CH61),VLOOKUP(CH61,Accounts!$B:$D,3,FALSE),0)/100)))</f>
        <v/>
      </c>
      <c r="CL61" s="37" t="str">
        <f t="shared" si="11"/>
        <v/>
      </c>
      <c r="CM61" s="7"/>
      <c r="CN61" s="40" t="str">
        <f>IF(Accounts!$B60="","-",Accounts!$B60)</f>
        <v xml:space="preserve"> </v>
      </c>
      <c r="CO61" s="10">
        <f>IF(COUNTIF(Accounts!$B:$D,CN61),VLOOKUP(CN61,Accounts!$B:$D,2,FALSE),"-")</f>
        <v>0</v>
      </c>
      <c r="CP61" s="37" t="str">
        <f ca="1">IF(scratch!$B$55=TRUE,IF(CR61="","",CR61/(1+(IF(COUNTIF(Accounts!$B:$D,CN61),VLOOKUP(CN61,Accounts!$B:$D,3,FALSE),0)/100))),scratch!$B$52)</f>
        <v>Locked</v>
      </c>
      <c r="CQ61" s="37" t="str">
        <f ca="1">IF(scratch!$B$55=TRUE,IF(CR61="","",CR61-CP61),scratch!$B$52)</f>
        <v>Locked</v>
      </c>
      <c r="CR61" s="51" t="str">
        <f ca="1">IF(scratch!$B$55=TRUE,SUMIF(BV$7:BV$1007,CN61,CA$7:CA$1007)+SUMIF(CB$7:CB$1007,CN61,CG$7:CG$1007)+SUMIF(CH$7:CH$1007,CN61,CM$7:CM$1007),scratch!$B$52)</f>
        <v>Locked</v>
      </c>
      <c r="CT61" s="40" t="str">
        <f>IF(Accounts!$B60="","-",Accounts!$B60)</f>
        <v xml:space="preserve"> </v>
      </c>
      <c r="CU61" s="10">
        <f>IF(COUNTIF(Accounts!$B:$D,CT61),VLOOKUP(CT61,Accounts!$B:$D,2,FALSE),"-")</f>
        <v>0</v>
      </c>
      <c r="CV61" s="37" t="str">
        <f ca="1">IF(scratch!$B$55=TRUE,IF(CX61="","",CX61/(1+(IF(COUNTIF(Accounts!$B:$D,CT61),VLOOKUP(CT61,Accounts!$B:$D,3,FALSE),0)/100))),scratch!$B$52)</f>
        <v>Locked</v>
      </c>
      <c r="CW61" s="37" t="str">
        <f ca="1">IF(scratch!$B$55=TRUE,IF(CX61="","",CX61-CV61),scratch!$B$52)</f>
        <v>Locked</v>
      </c>
      <c r="CX61" s="51" t="str">
        <f ca="1">IF(scratch!$B$55=TRUE,SUMIF(T$7:T$1007,CT61,X$7:X1061)+SUMIF(AR$7:AR$1007,CT61,AV$7:AV$1007)+SUMIF(BP$7:BP$1007,CT61,BT$7:BT$1007)+SUMIF(CN$7:CN$1007,CT61,CR$7:CR$1007),scratch!$B$52)</f>
        <v>Locked</v>
      </c>
    </row>
    <row r="62" spans="4:102" x14ac:dyDescent="0.2">
      <c r="D62" s="10" t="str">
        <f>IF(ISBLANK(B62),"",IF(COUNTIF(Accounts!$B:$D,B62),VLOOKUP(B62,Accounts!$B:$D,2,FALSE),"-"))</f>
        <v/>
      </c>
      <c r="E62" s="37" t="str">
        <f>IF(G62="","",G62/(1+(IF(COUNTIF(Accounts!$B:$D,B62),VLOOKUP(B62,Accounts!$B:$D,3,FALSE),0)/100)))</f>
        <v/>
      </c>
      <c r="F62" s="37" t="str">
        <f t="shared" si="0"/>
        <v/>
      </c>
      <c r="G62" s="7"/>
      <c r="H62" s="48"/>
      <c r="J62" s="10" t="str">
        <f>IF(ISBLANK(H62),"",IF(COUNTIF(Accounts!$B:$D,H62),VLOOKUP(H62,Accounts!$B:$D,2,FALSE),"-"))</f>
        <v/>
      </c>
      <c r="K62" s="37" t="str">
        <f>IF(M62="","",M62/(1+(IF(COUNTIF(Accounts!$B:$D,H62),VLOOKUP(H62,Accounts!$B:$D,3,FALSE),0)/100)))</f>
        <v/>
      </c>
      <c r="L62" s="37" t="str">
        <f t="shared" si="1"/>
        <v/>
      </c>
      <c r="M62" s="7"/>
      <c r="N62" s="48"/>
      <c r="P62" s="10" t="str">
        <f>IF(ISBLANK(N62),"",IF(COUNTIF(Accounts!$B:$D,N62),VLOOKUP(N62,Accounts!$B:$D,2,FALSE),"-"))</f>
        <v/>
      </c>
      <c r="Q62" s="37" t="str">
        <f>IF(S62="","",S62/(1+(IF(COUNTIF(Accounts!$B:$D,N62),VLOOKUP(N62,Accounts!$B:$D,3,FALSE),0)/100)))</f>
        <v/>
      </c>
      <c r="R62" s="37" t="str">
        <f t="shared" si="2"/>
        <v/>
      </c>
      <c r="S62" s="7"/>
      <c r="T62" s="40" t="str">
        <f>IF(Accounts!$B61="","-",Accounts!$B61)</f>
        <v xml:space="preserve"> </v>
      </c>
      <c r="U62" s="10">
        <f>IF(COUNTIF(Accounts!$B:$D,T62),VLOOKUP(T62,Accounts!$B:$D,2,FALSE),"-")</f>
        <v>0</v>
      </c>
      <c r="V62" s="37" t="str">
        <f ca="1">IF(scratch!$B$55=TRUE,IF(X62="","",X62/(1+(IF(COUNTIF(Accounts!$B:$D,T62),VLOOKUP(T62,Accounts!$B:$D,3,FALSE),0)/100))),scratch!$B$52)</f>
        <v>Locked</v>
      </c>
      <c r="W62" s="37" t="str">
        <f ca="1">IF(scratch!$B$55=TRUE,IF(X62="","",X62-V62),scratch!$B$52)</f>
        <v>Locked</v>
      </c>
      <c r="X62" s="51" t="str">
        <f ca="1">IF(scratch!$B$55=TRUE,SUMIF(B$7:B$1007,T62,G$7:G$1007)+SUMIF(H$7:H$1007,T62,M$7:M$1007)+SUMIF(N$7:N$1007,T62,S$7:S$1007),scratch!$B$52)</f>
        <v>Locked</v>
      </c>
      <c r="AB62" s="10" t="str">
        <f>IF(ISBLANK(Z62),"",IF(COUNTIF(Accounts!$B:$D,Z62),VLOOKUP(Z62,Accounts!$B:$D,2,FALSE),"-"))</f>
        <v/>
      </c>
      <c r="AC62" s="37" t="str">
        <f>IF(AE62="","",AE62/(1+(IF(COUNTIF(Accounts!$B:$D,Z62),VLOOKUP(Z62,Accounts!$B:$D,3,FALSE),0)/100)))</f>
        <v/>
      </c>
      <c r="AD62" s="37" t="str">
        <f t="shared" si="3"/>
        <v/>
      </c>
      <c r="AE62" s="7"/>
      <c r="AF62" s="48"/>
      <c r="AH62" s="10" t="str">
        <f>IF(ISBLANK(AF62),"",IF(COUNTIF(Accounts!$B:$D,AF62),VLOOKUP(AF62,Accounts!$B:$D,2,FALSE),"-"))</f>
        <v/>
      </c>
      <c r="AI62" s="37" t="str">
        <f>IF(AK62="","",AK62/(1+(IF(COUNTIF(Accounts!$B:$D,AF62),VLOOKUP(AF62,Accounts!$B:$D,3,FALSE),0)/100)))</f>
        <v/>
      </c>
      <c r="AJ62" s="37" t="str">
        <f t="shared" si="4"/>
        <v/>
      </c>
      <c r="AK62" s="7"/>
      <c r="AL62" s="48"/>
      <c r="AN62" s="10" t="str">
        <f>IF(ISBLANK(AL62),"",IF(COUNTIF(Accounts!$B:$D,AL62),VLOOKUP(AL62,Accounts!$B:$D,2,FALSE),"-"))</f>
        <v/>
      </c>
      <c r="AO62" s="37" t="str">
        <f>IF(AQ62="","",AQ62/(1+(IF(COUNTIF(Accounts!$B:$D,AL62),VLOOKUP(AL62,Accounts!$B:$D,3,FALSE),0)/100)))</f>
        <v/>
      </c>
      <c r="AP62" s="37" t="str">
        <f t="shared" si="5"/>
        <v/>
      </c>
      <c r="AQ62" s="7"/>
      <c r="AR62" s="40" t="str">
        <f>IF(Accounts!$B61="","-",Accounts!$B61)</f>
        <v xml:space="preserve"> </v>
      </c>
      <c r="AS62" s="10">
        <f>IF(COUNTIF(Accounts!$B:$D,AR62),VLOOKUP(AR62,Accounts!$B:$D,2,FALSE),"-")</f>
        <v>0</v>
      </c>
      <c r="AT62" s="37" t="str">
        <f ca="1">IF(scratch!$B$55=TRUE,IF(AV62="","",AV62/(1+(IF(COUNTIF(Accounts!$B:$D,AR62),VLOOKUP(AR62,Accounts!$B:$D,3,FALSE),0)/100))),scratch!$B$52)</f>
        <v>Locked</v>
      </c>
      <c r="AU62" s="37" t="str">
        <f ca="1">IF(scratch!$B$55=TRUE,IF(AV62="","",AV62-AT62),scratch!$B$52)</f>
        <v>Locked</v>
      </c>
      <c r="AV62" s="51" t="str">
        <f ca="1">IF(scratch!$B$55=TRUE,SUMIF(Z$7:Z$1007,AR62,AE$7:AE$1007)+SUMIF(AF$7:AF$1007,AR62,AK$7:AK$1007)+SUMIF(AL$7:AL$1007,AR62,AQ$7:AQ$1007),scratch!$B$52)</f>
        <v>Locked</v>
      </c>
      <c r="AZ62" s="10" t="str">
        <f>IF(ISBLANK(AX62),"",IF(COUNTIF(Accounts!$B:$D,AX62),VLOOKUP(AX62,Accounts!$B:$D,2,FALSE),"-"))</f>
        <v/>
      </c>
      <c r="BA62" s="37" t="str">
        <f>IF(BC62="","",BC62/(1+(IF(COUNTIF(Accounts!$B:$D,AX62),VLOOKUP(AX62,Accounts!$B:$D,3,FALSE),0)/100)))</f>
        <v/>
      </c>
      <c r="BB62" s="37" t="str">
        <f t="shared" si="6"/>
        <v/>
      </c>
      <c r="BC62" s="7"/>
      <c r="BD62" s="48"/>
      <c r="BF62" s="10" t="str">
        <f>IF(ISBLANK(BD62),"",IF(COUNTIF(Accounts!$B:$D,BD62),VLOOKUP(BD62,Accounts!$B:$D,2,FALSE),"-"))</f>
        <v/>
      </c>
      <c r="BG62" s="37" t="str">
        <f>IF(BI62="","",BI62/(1+(IF(COUNTIF(Accounts!$B:$D,BD62),VLOOKUP(BD62,Accounts!$B:$D,3,FALSE),0)/100)))</f>
        <v/>
      </c>
      <c r="BH62" s="37" t="str">
        <f t="shared" si="7"/>
        <v/>
      </c>
      <c r="BI62" s="7"/>
      <c r="BJ62" s="48"/>
      <c r="BL62" s="10" t="str">
        <f>IF(ISBLANK(BJ62),"",IF(COUNTIF(Accounts!$B:$D,BJ62),VLOOKUP(BJ62,Accounts!$B:$D,2,FALSE),"-"))</f>
        <v/>
      </c>
      <c r="BM62" s="37" t="str">
        <f>IF(BO62="","",BO62/(1+(IF(COUNTIF(Accounts!$B:$D,BJ62),VLOOKUP(BJ62,Accounts!$B:$D,3,FALSE),0)/100)))</f>
        <v/>
      </c>
      <c r="BN62" s="37" t="str">
        <f t="shared" si="8"/>
        <v/>
      </c>
      <c r="BO62" s="7"/>
      <c r="BP62" s="40" t="str">
        <f>IF(Accounts!$B61="","-",Accounts!$B61)</f>
        <v xml:space="preserve"> </v>
      </c>
      <c r="BQ62" s="10">
        <f>IF(COUNTIF(Accounts!$B:$D,BP62),VLOOKUP(BP62,Accounts!$B:$D,2,FALSE),"-")</f>
        <v>0</v>
      </c>
      <c r="BR62" s="37" t="str">
        <f ca="1">IF(scratch!$B$55=TRUE,IF(BT62="","",BT62/(1+(IF(COUNTIF(Accounts!$B:$D,BP62),VLOOKUP(BP62,Accounts!$B:$D,3,FALSE),0)/100))),scratch!$B$52)</f>
        <v>Locked</v>
      </c>
      <c r="BS62" s="37" t="str">
        <f ca="1">IF(scratch!$B$55=TRUE,IF(BT62="","",BT62-BR62),scratch!$B$52)</f>
        <v>Locked</v>
      </c>
      <c r="BT62" s="51" t="str">
        <f ca="1">IF(scratch!$B$55=TRUE,SUMIF(AX$7:AX$1007,BP62,BC$7:BC$1007)+SUMIF(BD$7:BD$1007,BP62,BI$7:BI$1007)+SUMIF(BJ$7:BJ$1007,BP62,BO$7:BO$1007),scratch!$B$52)</f>
        <v>Locked</v>
      </c>
      <c r="BX62" s="10" t="str">
        <f>IF(ISBLANK(BV62),"",IF(COUNTIF(Accounts!$B:$D,BV62),VLOOKUP(BV62,Accounts!$B:$D,2,FALSE),"-"))</f>
        <v/>
      </c>
      <c r="BY62" s="37" t="str">
        <f>IF(CA62="","",CA62/(1+(IF(COUNTIF(Accounts!$B:$D,BV62),VLOOKUP(BV62,Accounts!$B:$D,3,FALSE),0)/100)))</f>
        <v/>
      </c>
      <c r="BZ62" s="37" t="str">
        <f t="shared" si="9"/>
        <v/>
      </c>
      <c r="CA62" s="7"/>
      <c r="CB62" s="48"/>
      <c r="CD62" s="10" t="str">
        <f>IF(ISBLANK(CB62),"",IF(COUNTIF(Accounts!$B:$D,CB62),VLOOKUP(CB62,Accounts!$B:$D,2,FALSE),"-"))</f>
        <v/>
      </c>
      <c r="CE62" s="37" t="str">
        <f>IF(CG62="","",CG62/(1+(IF(COUNTIF(Accounts!$B:$D,CB62),VLOOKUP(CB62,Accounts!$B:$D,3,FALSE),0)/100)))</f>
        <v/>
      </c>
      <c r="CF62" s="37" t="str">
        <f t="shared" si="10"/>
        <v/>
      </c>
      <c r="CG62" s="7"/>
      <c r="CH62" s="48"/>
      <c r="CJ62" s="10" t="str">
        <f>IF(ISBLANK(CH62),"",IF(COUNTIF(Accounts!$B:$D,CH62),VLOOKUP(CH62,Accounts!$B:$D,2,FALSE),"-"))</f>
        <v/>
      </c>
      <c r="CK62" s="37" t="str">
        <f>IF(CM62="","",CM62/(1+(IF(COUNTIF(Accounts!$B:$D,CH62),VLOOKUP(CH62,Accounts!$B:$D,3,FALSE),0)/100)))</f>
        <v/>
      </c>
      <c r="CL62" s="37" t="str">
        <f t="shared" si="11"/>
        <v/>
      </c>
      <c r="CM62" s="7"/>
      <c r="CN62" s="40" t="str">
        <f>IF(Accounts!$B61="","-",Accounts!$B61)</f>
        <v xml:space="preserve"> </v>
      </c>
      <c r="CO62" s="10">
        <f>IF(COUNTIF(Accounts!$B:$D,CN62),VLOOKUP(CN62,Accounts!$B:$D,2,FALSE),"-")</f>
        <v>0</v>
      </c>
      <c r="CP62" s="37" t="str">
        <f ca="1">IF(scratch!$B$55=TRUE,IF(CR62="","",CR62/(1+(IF(COUNTIF(Accounts!$B:$D,CN62),VLOOKUP(CN62,Accounts!$B:$D,3,FALSE),0)/100))),scratch!$B$52)</f>
        <v>Locked</v>
      </c>
      <c r="CQ62" s="37" t="str">
        <f ca="1">IF(scratch!$B$55=TRUE,IF(CR62="","",CR62-CP62),scratch!$B$52)</f>
        <v>Locked</v>
      </c>
      <c r="CR62" s="51" t="str">
        <f ca="1">IF(scratch!$B$55=TRUE,SUMIF(BV$7:BV$1007,CN62,CA$7:CA$1007)+SUMIF(CB$7:CB$1007,CN62,CG$7:CG$1007)+SUMIF(CH$7:CH$1007,CN62,CM$7:CM$1007),scratch!$B$52)</f>
        <v>Locked</v>
      </c>
      <c r="CT62" s="40" t="str">
        <f>IF(Accounts!$B61="","-",Accounts!$B61)</f>
        <v xml:space="preserve"> </v>
      </c>
      <c r="CU62" s="10">
        <f>IF(COUNTIF(Accounts!$B:$D,CT62),VLOOKUP(CT62,Accounts!$B:$D,2,FALSE),"-")</f>
        <v>0</v>
      </c>
      <c r="CV62" s="37" t="str">
        <f ca="1">IF(scratch!$B$55=TRUE,IF(CX62="","",CX62/(1+(IF(COUNTIF(Accounts!$B:$D,CT62),VLOOKUP(CT62,Accounts!$B:$D,3,FALSE),0)/100))),scratch!$B$52)</f>
        <v>Locked</v>
      </c>
      <c r="CW62" s="37" t="str">
        <f ca="1">IF(scratch!$B$55=TRUE,IF(CX62="","",CX62-CV62),scratch!$B$52)</f>
        <v>Locked</v>
      </c>
      <c r="CX62" s="51" t="str">
        <f ca="1">IF(scratch!$B$55=TRUE,SUMIF(T$7:T$1007,CT62,X$7:X1062)+SUMIF(AR$7:AR$1007,CT62,AV$7:AV$1007)+SUMIF(BP$7:BP$1007,CT62,BT$7:BT$1007)+SUMIF(CN$7:CN$1007,CT62,CR$7:CR$1007),scratch!$B$52)</f>
        <v>Locked</v>
      </c>
    </row>
    <row r="63" spans="4:102" x14ac:dyDescent="0.2">
      <c r="D63" s="10" t="str">
        <f>IF(ISBLANK(B63),"",IF(COUNTIF(Accounts!$B:$D,B63),VLOOKUP(B63,Accounts!$B:$D,2,FALSE),"-"))</f>
        <v/>
      </c>
      <c r="E63" s="37" t="str">
        <f>IF(G63="","",G63/(1+(IF(COUNTIF(Accounts!$B:$D,B63),VLOOKUP(B63,Accounts!$B:$D,3,FALSE),0)/100)))</f>
        <v/>
      </c>
      <c r="F63" s="37" t="str">
        <f t="shared" si="0"/>
        <v/>
      </c>
      <c r="G63" s="7"/>
      <c r="H63" s="48"/>
      <c r="J63" s="10" t="str">
        <f>IF(ISBLANK(H63),"",IF(COUNTIF(Accounts!$B:$D,H63),VLOOKUP(H63,Accounts!$B:$D,2,FALSE),"-"))</f>
        <v/>
      </c>
      <c r="K63" s="37" t="str">
        <f>IF(M63="","",M63/(1+(IF(COUNTIF(Accounts!$B:$D,H63),VLOOKUP(H63,Accounts!$B:$D,3,FALSE),0)/100)))</f>
        <v/>
      </c>
      <c r="L63" s="37" t="str">
        <f t="shared" si="1"/>
        <v/>
      </c>
      <c r="M63" s="7"/>
      <c r="N63" s="48"/>
      <c r="P63" s="10" t="str">
        <f>IF(ISBLANK(N63),"",IF(COUNTIF(Accounts!$B:$D,N63),VLOOKUP(N63,Accounts!$B:$D,2,FALSE),"-"))</f>
        <v/>
      </c>
      <c r="Q63" s="37" t="str">
        <f>IF(S63="","",S63/(1+(IF(COUNTIF(Accounts!$B:$D,N63),VLOOKUP(N63,Accounts!$B:$D,3,FALSE),0)/100)))</f>
        <v/>
      </c>
      <c r="R63" s="37" t="str">
        <f t="shared" si="2"/>
        <v/>
      </c>
      <c r="S63" s="7"/>
      <c r="T63" s="40" t="str">
        <f>IF(Accounts!$B62="","-",Accounts!$B62)</f>
        <v xml:space="preserve"> </v>
      </c>
      <c r="U63" s="10">
        <f>IF(COUNTIF(Accounts!$B:$D,T63),VLOOKUP(T63,Accounts!$B:$D,2,FALSE),"-")</f>
        <v>0</v>
      </c>
      <c r="V63" s="37" t="str">
        <f ca="1">IF(scratch!$B$55=TRUE,IF(X63="","",X63/(1+(IF(COUNTIF(Accounts!$B:$D,T63),VLOOKUP(T63,Accounts!$B:$D,3,FALSE),0)/100))),scratch!$B$52)</f>
        <v>Locked</v>
      </c>
      <c r="W63" s="37" t="str">
        <f ca="1">IF(scratch!$B$55=TRUE,IF(X63="","",X63-V63),scratch!$B$52)</f>
        <v>Locked</v>
      </c>
      <c r="X63" s="51" t="str">
        <f ca="1">IF(scratch!$B$55=TRUE,SUMIF(B$7:B$1007,T63,G$7:G$1007)+SUMIF(H$7:H$1007,T63,M$7:M$1007)+SUMIF(N$7:N$1007,T63,S$7:S$1007),scratch!$B$52)</f>
        <v>Locked</v>
      </c>
      <c r="AB63" s="10" t="str">
        <f>IF(ISBLANK(Z63),"",IF(COUNTIF(Accounts!$B:$D,Z63),VLOOKUP(Z63,Accounts!$B:$D,2,FALSE),"-"))</f>
        <v/>
      </c>
      <c r="AC63" s="37" t="str">
        <f>IF(AE63="","",AE63/(1+(IF(COUNTIF(Accounts!$B:$D,Z63),VLOOKUP(Z63,Accounts!$B:$D,3,FALSE),0)/100)))</f>
        <v/>
      </c>
      <c r="AD63" s="37" t="str">
        <f t="shared" si="3"/>
        <v/>
      </c>
      <c r="AE63" s="7"/>
      <c r="AF63" s="48"/>
      <c r="AH63" s="10" t="str">
        <f>IF(ISBLANK(AF63),"",IF(COUNTIF(Accounts!$B:$D,AF63),VLOOKUP(AF63,Accounts!$B:$D,2,FALSE),"-"))</f>
        <v/>
      </c>
      <c r="AI63" s="37" t="str">
        <f>IF(AK63="","",AK63/(1+(IF(COUNTIF(Accounts!$B:$D,AF63),VLOOKUP(AF63,Accounts!$B:$D,3,FALSE),0)/100)))</f>
        <v/>
      </c>
      <c r="AJ63" s="37" t="str">
        <f t="shared" si="4"/>
        <v/>
      </c>
      <c r="AK63" s="7"/>
      <c r="AL63" s="48"/>
      <c r="AN63" s="10" t="str">
        <f>IF(ISBLANK(AL63),"",IF(COUNTIF(Accounts!$B:$D,AL63),VLOOKUP(AL63,Accounts!$B:$D,2,FALSE),"-"))</f>
        <v/>
      </c>
      <c r="AO63" s="37" t="str">
        <f>IF(AQ63="","",AQ63/(1+(IF(COUNTIF(Accounts!$B:$D,AL63),VLOOKUP(AL63,Accounts!$B:$D,3,FALSE),0)/100)))</f>
        <v/>
      </c>
      <c r="AP63" s="37" t="str">
        <f t="shared" si="5"/>
        <v/>
      </c>
      <c r="AQ63" s="7"/>
      <c r="AR63" s="40" t="str">
        <f>IF(Accounts!$B62="","-",Accounts!$B62)</f>
        <v xml:space="preserve"> </v>
      </c>
      <c r="AS63" s="10">
        <f>IF(COUNTIF(Accounts!$B:$D,AR63),VLOOKUP(AR63,Accounts!$B:$D,2,FALSE),"-")</f>
        <v>0</v>
      </c>
      <c r="AT63" s="37" t="str">
        <f ca="1">IF(scratch!$B$55=TRUE,IF(AV63="","",AV63/(1+(IF(COUNTIF(Accounts!$B:$D,AR63),VLOOKUP(AR63,Accounts!$B:$D,3,FALSE),0)/100))),scratch!$B$52)</f>
        <v>Locked</v>
      </c>
      <c r="AU63" s="37" t="str">
        <f ca="1">IF(scratch!$B$55=TRUE,IF(AV63="","",AV63-AT63),scratch!$B$52)</f>
        <v>Locked</v>
      </c>
      <c r="AV63" s="51" t="str">
        <f ca="1">IF(scratch!$B$55=TRUE,SUMIF(Z$7:Z$1007,AR63,AE$7:AE$1007)+SUMIF(AF$7:AF$1007,AR63,AK$7:AK$1007)+SUMIF(AL$7:AL$1007,AR63,AQ$7:AQ$1007),scratch!$B$52)</f>
        <v>Locked</v>
      </c>
      <c r="AZ63" s="10" t="str">
        <f>IF(ISBLANK(AX63),"",IF(COUNTIF(Accounts!$B:$D,AX63),VLOOKUP(AX63,Accounts!$B:$D,2,FALSE),"-"))</f>
        <v/>
      </c>
      <c r="BA63" s="37" t="str">
        <f>IF(BC63="","",BC63/(1+(IF(COUNTIF(Accounts!$B:$D,AX63),VLOOKUP(AX63,Accounts!$B:$D,3,FALSE),0)/100)))</f>
        <v/>
      </c>
      <c r="BB63" s="37" t="str">
        <f t="shared" si="6"/>
        <v/>
      </c>
      <c r="BC63" s="7"/>
      <c r="BD63" s="48"/>
      <c r="BF63" s="10" t="str">
        <f>IF(ISBLANK(BD63),"",IF(COUNTIF(Accounts!$B:$D,BD63),VLOOKUP(BD63,Accounts!$B:$D,2,FALSE),"-"))</f>
        <v/>
      </c>
      <c r="BG63" s="37" t="str">
        <f>IF(BI63="","",BI63/(1+(IF(COUNTIF(Accounts!$B:$D,BD63),VLOOKUP(BD63,Accounts!$B:$D,3,FALSE),0)/100)))</f>
        <v/>
      </c>
      <c r="BH63" s="37" t="str">
        <f t="shared" si="7"/>
        <v/>
      </c>
      <c r="BI63" s="7"/>
      <c r="BJ63" s="48"/>
      <c r="BL63" s="10" t="str">
        <f>IF(ISBLANK(BJ63),"",IF(COUNTIF(Accounts!$B:$D,BJ63),VLOOKUP(BJ63,Accounts!$B:$D,2,FALSE),"-"))</f>
        <v/>
      </c>
      <c r="BM63" s="37" t="str">
        <f>IF(BO63="","",BO63/(1+(IF(COUNTIF(Accounts!$B:$D,BJ63),VLOOKUP(BJ63,Accounts!$B:$D,3,FALSE),0)/100)))</f>
        <v/>
      </c>
      <c r="BN63" s="37" t="str">
        <f t="shared" si="8"/>
        <v/>
      </c>
      <c r="BO63" s="7"/>
      <c r="BP63" s="40" t="str">
        <f>IF(Accounts!$B62="","-",Accounts!$B62)</f>
        <v xml:space="preserve"> </v>
      </c>
      <c r="BQ63" s="10">
        <f>IF(COUNTIF(Accounts!$B:$D,BP63),VLOOKUP(BP63,Accounts!$B:$D,2,FALSE),"-")</f>
        <v>0</v>
      </c>
      <c r="BR63" s="37" t="str">
        <f ca="1">IF(scratch!$B$55=TRUE,IF(BT63="","",BT63/(1+(IF(COUNTIF(Accounts!$B:$D,BP63),VLOOKUP(BP63,Accounts!$B:$D,3,FALSE),0)/100))),scratch!$B$52)</f>
        <v>Locked</v>
      </c>
      <c r="BS63" s="37" t="str">
        <f ca="1">IF(scratch!$B$55=TRUE,IF(BT63="","",BT63-BR63),scratch!$B$52)</f>
        <v>Locked</v>
      </c>
      <c r="BT63" s="51" t="str">
        <f ca="1">IF(scratch!$B$55=TRUE,SUMIF(AX$7:AX$1007,BP63,BC$7:BC$1007)+SUMIF(BD$7:BD$1007,BP63,BI$7:BI$1007)+SUMIF(BJ$7:BJ$1007,BP63,BO$7:BO$1007),scratch!$B$52)</f>
        <v>Locked</v>
      </c>
      <c r="BX63" s="10" t="str">
        <f>IF(ISBLANK(BV63),"",IF(COUNTIF(Accounts!$B:$D,BV63),VLOOKUP(BV63,Accounts!$B:$D,2,FALSE),"-"))</f>
        <v/>
      </c>
      <c r="BY63" s="37" t="str">
        <f>IF(CA63="","",CA63/(1+(IF(COUNTIF(Accounts!$B:$D,BV63),VLOOKUP(BV63,Accounts!$B:$D,3,FALSE),0)/100)))</f>
        <v/>
      </c>
      <c r="BZ63" s="37" t="str">
        <f t="shared" si="9"/>
        <v/>
      </c>
      <c r="CA63" s="7"/>
      <c r="CB63" s="48"/>
      <c r="CD63" s="10" t="str">
        <f>IF(ISBLANK(CB63),"",IF(COUNTIF(Accounts!$B:$D,CB63),VLOOKUP(CB63,Accounts!$B:$D,2,FALSE),"-"))</f>
        <v/>
      </c>
      <c r="CE63" s="37" t="str">
        <f>IF(CG63="","",CG63/(1+(IF(COUNTIF(Accounts!$B:$D,CB63),VLOOKUP(CB63,Accounts!$B:$D,3,FALSE),0)/100)))</f>
        <v/>
      </c>
      <c r="CF63" s="37" t="str">
        <f t="shared" si="10"/>
        <v/>
      </c>
      <c r="CG63" s="7"/>
      <c r="CH63" s="48"/>
      <c r="CJ63" s="10" t="str">
        <f>IF(ISBLANK(CH63),"",IF(COUNTIF(Accounts!$B:$D,CH63),VLOOKUP(CH63,Accounts!$B:$D,2,FALSE),"-"))</f>
        <v/>
      </c>
      <c r="CK63" s="37" t="str">
        <f>IF(CM63="","",CM63/(1+(IF(COUNTIF(Accounts!$B:$D,CH63),VLOOKUP(CH63,Accounts!$B:$D,3,FALSE),0)/100)))</f>
        <v/>
      </c>
      <c r="CL63" s="37" t="str">
        <f t="shared" si="11"/>
        <v/>
      </c>
      <c r="CM63" s="7"/>
      <c r="CN63" s="40" t="str">
        <f>IF(Accounts!$B62="","-",Accounts!$B62)</f>
        <v xml:space="preserve"> </v>
      </c>
      <c r="CO63" s="10">
        <f>IF(COUNTIF(Accounts!$B:$D,CN63),VLOOKUP(CN63,Accounts!$B:$D,2,FALSE),"-")</f>
        <v>0</v>
      </c>
      <c r="CP63" s="37" t="str">
        <f ca="1">IF(scratch!$B$55=TRUE,IF(CR63="","",CR63/(1+(IF(COUNTIF(Accounts!$B:$D,CN63),VLOOKUP(CN63,Accounts!$B:$D,3,FALSE),0)/100))),scratch!$B$52)</f>
        <v>Locked</v>
      </c>
      <c r="CQ63" s="37" t="str">
        <f ca="1">IF(scratch!$B$55=TRUE,IF(CR63="","",CR63-CP63),scratch!$B$52)</f>
        <v>Locked</v>
      </c>
      <c r="CR63" s="51" t="str">
        <f ca="1">IF(scratch!$B$55=TRUE,SUMIF(BV$7:BV$1007,CN63,CA$7:CA$1007)+SUMIF(CB$7:CB$1007,CN63,CG$7:CG$1007)+SUMIF(CH$7:CH$1007,CN63,CM$7:CM$1007),scratch!$B$52)</f>
        <v>Locked</v>
      </c>
      <c r="CT63" s="40" t="str">
        <f>IF(Accounts!$B62="","-",Accounts!$B62)</f>
        <v xml:space="preserve"> </v>
      </c>
      <c r="CU63" s="10">
        <f>IF(COUNTIF(Accounts!$B:$D,CT63),VLOOKUP(CT63,Accounts!$B:$D,2,FALSE),"-")</f>
        <v>0</v>
      </c>
      <c r="CV63" s="37" t="str">
        <f ca="1">IF(scratch!$B$55=TRUE,IF(CX63="","",CX63/(1+(IF(COUNTIF(Accounts!$B:$D,CT63),VLOOKUP(CT63,Accounts!$B:$D,3,FALSE),0)/100))),scratch!$B$52)</f>
        <v>Locked</v>
      </c>
      <c r="CW63" s="37" t="str">
        <f ca="1">IF(scratch!$B$55=TRUE,IF(CX63="","",CX63-CV63),scratch!$B$52)</f>
        <v>Locked</v>
      </c>
      <c r="CX63" s="51" t="str">
        <f ca="1">IF(scratch!$B$55=TRUE,SUMIF(T$7:T$1007,CT63,X$7:X1063)+SUMIF(AR$7:AR$1007,CT63,AV$7:AV$1007)+SUMIF(BP$7:BP$1007,CT63,BT$7:BT$1007)+SUMIF(CN$7:CN$1007,CT63,CR$7:CR$1007),scratch!$B$52)</f>
        <v>Locked</v>
      </c>
    </row>
    <row r="64" spans="4:102" x14ac:dyDescent="0.2">
      <c r="D64" s="10" t="str">
        <f>IF(ISBLANK(B64),"",IF(COUNTIF(Accounts!$B:$D,B64),VLOOKUP(B64,Accounts!$B:$D,2,FALSE),"-"))</f>
        <v/>
      </c>
      <c r="E64" s="37" t="str">
        <f>IF(G64="","",G64/(1+(IF(COUNTIF(Accounts!$B:$D,B64),VLOOKUP(B64,Accounts!$B:$D,3,FALSE),0)/100)))</f>
        <v/>
      </c>
      <c r="F64" s="37" t="str">
        <f t="shared" si="0"/>
        <v/>
      </c>
      <c r="G64" s="7"/>
      <c r="H64" s="48"/>
      <c r="J64" s="10" t="str">
        <f>IF(ISBLANK(H64),"",IF(COUNTIF(Accounts!$B:$D,H64),VLOOKUP(H64,Accounts!$B:$D,2,FALSE),"-"))</f>
        <v/>
      </c>
      <c r="K64" s="37" t="str">
        <f>IF(M64="","",M64/(1+(IF(COUNTIF(Accounts!$B:$D,H64),VLOOKUP(H64,Accounts!$B:$D,3,FALSE),0)/100)))</f>
        <v/>
      </c>
      <c r="L64" s="37" t="str">
        <f t="shared" si="1"/>
        <v/>
      </c>
      <c r="M64" s="7"/>
      <c r="N64" s="48"/>
      <c r="P64" s="10" t="str">
        <f>IF(ISBLANK(N64),"",IF(COUNTIF(Accounts!$B:$D,N64),VLOOKUP(N64,Accounts!$B:$D,2,FALSE),"-"))</f>
        <v/>
      </c>
      <c r="Q64" s="37" t="str">
        <f>IF(S64="","",S64/(1+(IF(COUNTIF(Accounts!$B:$D,N64),VLOOKUP(N64,Accounts!$B:$D,3,FALSE),0)/100)))</f>
        <v/>
      </c>
      <c r="R64" s="37" t="str">
        <f t="shared" si="2"/>
        <v/>
      </c>
      <c r="S64" s="7"/>
      <c r="T64" s="40" t="str">
        <f>IF(Accounts!$B63="","-",Accounts!$B63)</f>
        <v xml:space="preserve"> </v>
      </c>
      <c r="U64" s="10">
        <f>IF(COUNTIF(Accounts!$B:$D,T64),VLOOKUP(T64,Accounts!$B:$D,2,FALSE),"-")</f>
        <v>0</v>
      </c>
      <c r="V64" s="37" t="str">
        <f ca="1">IF(scratch!$B$55=TRUE,IF(X64="","",X64/(1+(IF(COUNTIF(Accounts!$B:$D,T64),VLOOKUP(T64,Accounts!$B:$D,3,FALSE),0)/100))),scratch!$B$52)</f>
        <v>Locked</v>
      </c>
      <c r="W64" s="37" t="str">
        <f ca="1">IF(scratch!$B$55=TRUE,IF(X64="","",X64-V64),scratch!$B$52)</f>
        <v>Locked</v>
      </c>
      <c r="X64" s="51" t="str">
        <f ca="1">IF(scratch!$B$55=TRUE,SUMIF(B$7:B$1007,T64,G$7:G$1007)+SUMIF(H$7:H$1007,T64,M$7:M$1007)+SUMIF(N$7:N$1007,T64,S$7:S$1007),scratch!$B$52)</f>
        <v>Locked</v>
      </c>
      <c r="AB64" s="10" t="str">
        <f>IF(ISBLANK(Z64),"",IF(COUNTIF(Accounts!$B:$D,Z64),VLOOKUP(Z64,Accounts!$B:$D,2,FALSE),"-"))</f>
        <v/>
      </c>
      <c r="AC64" s="37" t="str">
        <f>IF(AE64="","",AE64/(1+(IF(COUNTIF(Accounts!$B:$D,Z64),VLOOKUP(Z64,Accounts!$B:$D,3,FALSE),0)/100)))</f>
        <v/>
      </c>
      <c r="AD64" s="37" t="str">
        <f t="shared" si="3"/>
        <v/>
      </c>
      <c r="AE64" s="7"/>
      <c r="AF64" s="48"/>
      <c r="AH64" s="10" t="str">
        <f>IF(ISBLANK(AF64),"",IF(COUNTIF(Accounts!$B:$D,AF64),VLOOKUP(AF64,Accounts!$B:$D,2,FALSE),"-"))</f>
        <v/>
      </c>
      <c r="AI64" s="37" t="str">
        <f>IF(AK64="","",AK64/(1+(IF(COUNTIF(Accounts!$B:$D,AF64),VLOOKUP(AF64,Accounts!$B:$D,3,FALSE),0)/100)))</f>
        <v/>
      </c>
      <c r="AJ64" s="37" t="str">
        <f t="shared" si="4"/>
        <v/>
      </c>
      <c r="AK64" s="7"/>
      <c r="AL64" s="48"/>
      <c r="AN64" s="10" t="str">
        <f>IF(ISBLANK(AL64),"",IF(COUNTIF(Accounts!$B:$D,AL64),VLOOKUP(AL64,Accounts!$B:$D,2,FALSE),"-"))</f>
        <v/>
      </c>
      <c r="AO64" s="37" t="str">
        <f>IF(AQ64="","",AQ64/(1+(IF(COUNTIF(Accounts!$B:$D,AL64),VLOOKUP(AL64,Accounts!$B:$D,3,FALSE),0)/100)))</f>
        <v/>
      </c>
      <c r="AP64" s="37" t="str">
        <f t="shared" si="5"/>
        <v/>
      </c>
      <c r="AQ64" s="7"/>
      <c r="AR64" s="40" t="str">
        <f>IF(Accounts!$B63="","-",Accounts!$B63)</f>
        <v xml:space="preserve"> </v>
      </c>
      <c r="AS64" s="10">
        <f>IF(COUNTIF(Accounts!$B:$D,AR64),VLOOKUP(AR64,Accounts!$B:$D,2,FALSE),"-")</f>
        <v>0</v>
      </c>
      <c r="AT64" s="37" t="str">
        <f ca="1">IF(scratch!$B$55=TRUE,IF(AV64="","",AV64/(1+(IF(COUNTIF(Accounts!$B:$D,AR64),VLOOKUP(AR64,Accounts!$B:$D,3,FALSE),0)/100))),scratch!$B$52)</f>
        <v>Locked</v>
      </c>
      <c r="AU64" s="37" t="str">
        <f ca="1">IF(scratch!$B$55=TRUE,IF(AV64="","",AV64-AT64),scratch!$B$52)</f>
        <v>Locked</v>
      </c>
      <c r="AV64" s="51" t="str">
        <f ca="1">IF(scratch!$B$55=TRUE,SUMIF(Z$7:Z$1007,AR64,AE$7:AE$1007)+SUMIF(AF$7:AF$1007,AR64,AK$7:AK$1007)+SUMIF(AL$7:AL$1007,AR64,AQ$7:AQ$1007),scratch!$B$52)</f>
        <v>Locked</v>
      </c>
      <c r="AZ64" s="10" t="str">
        <f>IF(ISBLANK(AX64),"",IF(COUNTIF(Accounts!$B:$D,AX64),VLOOKUP(AX64,Accounts!$B:$D,2,FALSE),"-"))</f>
        <v/>
      </c>
      <c r="BA64" s="37" t="str">
        <f>IF(BC64="","",BC64/(1+(IF(COUNTIF(Accounts!$B:$D,AX64),VLOOKUP(AX64,Accounts!$B:$D,3,FALSE),0)/100)))</f>
        <v/>
      </c>
      <c r="BB64" s="37" t="str">
        <f t="shared" si="6"/>
        <v/>
      </c>
      <c r="BC64" s="7"/>
      <c r="BD64" s="48"/>
      <c r="BF64" s="10" t="str">
        <f>IF(ISBLANK(BD64),"",IF(COUNTIF(Accounts!$B:$D,BD64),VLOOKUP(BD64,Accounts!$B:$D,2,FALSE),"-"))</f>
        <v/>
      </c>
      <c r="BG64" s="37" t="str">
        <f>IF(BI64="","",BI64/(1+(IF(COUNTIF(Accounts!$B:$D,BD64),VLOOKUP(BD64,Accounts!$B:$D,3,FALSE),0)/100)))</f>
        <v/>
      </c>
      <c r="BH64" s="37" t="str">
        <f t="shared" si="7"/>
        <v/>
      </c>
      <c r="BI64" s="7"/>
      <c r="BJ64" s="48"/>
      <c r="BL64" s="10" t="str">
        <f>IF(ISBLANK(BJ64),"",IF(COUNTIF(Accounts!$B:$D,BJ64),VLOOKUP(BJ64,Accounts!$B:$D,2,FALSE),"-"))</f>
        <v/>
      </c>
      <c r="BM64" s="37" t="str">
        <f>IF(BO64="","",BO64/(1+(IF(COUNTIF(Accounts!$B:$D,BJ64),VLOOKUP(BJ64,Accounts!$B:$D,3,FALSE),0)/100)))</f>
        <v/>
      </c>
      <c r="BN64" s="37" t="str">
        <f t="shared" si="8"/>
        <v/>
      </c>
      <c r="BO64" s="7"/>
      <c r="BP64" s="40" t="str">
        <f>IF(Accounts!$B63="","-",Accounts!$B63)</f>
        <v xml:space="preserve"> </v>
      </c>
      <c r="BQ64" s="10">
        <f>IF(COUNTIF(Accounts!$B:$D,BP64),VLOOKUP(BP64,Accounts!$B:$D,2,FALSE),"-")</f>
        <v>0</v>
      </c>
      <c r="BR64" s="37" t="str">
        <f ca="1">IF(scratch!$B$55=TRUE,IF(BT64="","",BT64/(1+(IF(COUNTIF(Accounts!$B:$D,BP64),VLOOKUP(BP64,Accounts!$B:$D,3,FALSE),0)/100))),scratch!$B$52)</f>
        <v>Locked</v>
      </c>
      <c r="BS64" s="37" t="str">
        <f ca="1">IF(scratch!$B$55=TRUE,IF(BT64="","",BT64-BR64),scratch!$B$52)</f>
        <v>Locked</v>
      </c>
      <c r="BT64" s="51" t="str">
        <f ca="1">IF(scratch!$B$55=TRUE,SUMIF(AX$7:AX$1007,BP64,BC$7:BC$1007)+SUMIF(BD$7:BD$1007,BP64,BI$7:BI$1007)+SUMIF(BJ$7:BJ$1007,BP64,BO$7:BO$1007),scratch!$B$52)</f>
        <v>Locked</v>
      </c>
      <c r="BX64" s="10" t="str">
        <f>IF(ISBLANK(BV64),"",IF(COUNTIF(Accounts!$B:$D,BV64),VLOOKUP(BV64,Accounts!$B:$D,2,FALSE),"-"))</f>
        <v/>
      </c>
      <c r="BY64" s="37" t="str">
        <f>IF(CA64="","",CA64/(1+(IF(COUNTIF(Accounts!$B:$D,BV64),VLOOKUP(BV64,Accounts!$B:$D,3,FALSE),0)/100)))</f>
        <v/>
      </c>
      <c r="BZ64" s="37" t="str">
        <f t="shared" si="9"/>
        <v/>
      </c>
      <c r="CA64" s="7"/>
      <c r="CB64" s="48"/>
      <c r="CD64" s="10" t="str">
        <f>IF(ISBLANK(CB64),"",IF(COUNTIF(Accounts!$B:$D,CB64),VLOOKUP(CB64,Accounts!$B:$D,2,FALSE),"-"))</f>
        <v/>
      </c>
      <c r="CE64" s="37" t="str">
        <f>IF(CG64="","",CG64/(1+(IF(COUNTIF(Accounts!$B:$D,CB64),VLOOKUP(CB64,Accounts!$B:$D,3,FALSE),0)/100)))</f>
        <v/>
      </c>
      <c r="CF64" s="37" t="str">
        <f t="shared" si="10"/>
        <v/>
      </c>
      <c r="CG64" s="7"/>
      <c r="CH64" s="48"/>
      <c r="CJ64" s="10" t="str">
        <f>IF(ISBLANK(CH64),"",IF(COUNTIF(Accounts!$B:$D,CH64),VLOOKUP(CH64,Accounts!$B:$D,2,FALSE),"-"))</f>
        <v/>
      </c>
      <c r="CK64" s="37" t="str">
        <f>IF(CM64="","",CM64/(1+(IF(COUNTIF(Accounts!$B:$D,CH64),VLOOKUP(CH64,Accounts!$B:$D,3,FALSE),0)/100)))</f>
        <v/>
      </c>
      <c r="CL64" s="37" t="str">
        <f t="shared" si="11"/>
        <v/>
      </c>
      <c r="CM64" s="7"/>
      <c r="CN64" s="40" t="str">
        <f>IF(Accounts!$B63="","-",Accounts!$B63)</f>
        <v xml:space="preserve"> </v>
      </c>
      <c r="CO64" s="10">
        <f>IF(COUNTIF(Accounts!$B:$D,CN64),VLOOKUP(CN64,Accounts!$B:$D,2,FALSE),"-")</f>
        <v>0</v>
      </c>
      <c r="CP64" s="37" t="str">
        <f ca="1">IF(scratch!$B$55=TRUE,IF(CR64="","",CR64/(1+(IF(COUNTIF(Accounts!$B:$D,CN64),VLOOKUP(CN64,Accounts!$B:$D,3,FALSE),0)/100))),scratch!$B$52)</f>
        <v>Locked</v>
      </c>
      <c r="CQ64" s="37" t="str">
        <f ca="1">IF(scratch!$B$55=TRUE,IF(CR64="","",CR64-CP64),scratch!$B$52)</f>
        <v>Locked</v>
      </c>
      <c r="CR64" s="51" t="str">
        <f ca="1">IF(scratch!$B$55=TRUE,SUMIF(BV$7:BV$1007,CN64,CA$7:CA$1007)+SUMIF(CB$7:CB$1007,CN64,CG$7:CG$1007)+SUMIF(CH$7:CH$1007,CN64,CM$7:CM$1007),scratch!$B$52)</f>
        <v>Locked</v>
      </c>
      <c r="CT64" s="40" t="str">
        <f>IF(Accounts!$B63="","-",Accounts!$B63)</f>
        <v xml:space="preserve"> </v>
      </c>
      <c r="CU64" s="10">
        <f>IF(COUNTIF(Accounts!$B:$D,CT64),VLOOKUP(CT64,Accounts!$B:$D,2,FALSE),"-")</f>
        <v>0</v>
      </c>
      <c r="CV64" s="37" t="str">
        <f ca="1">IF(scratch!$B$55=TRUE,IF(CX64="","",CX64/(1+(IF(COUNTIF(Accounts!$B:$D,CT64),VLOOKUP(CT64,Accounts!$B:$D,3,FALSE),0)/100))),scratch!$B$52)</f>
        <v>Locked</v>
      </c>
      <c r="CW64" s="37" t="str">
        <f ca="1">IF(scratch!$B$55=TRUE,IF(CX64="","",CX64-CV64),scratch!$B$52)</f>
        <v>Locked</v>
      </c>
      <c r="CX64" s="51" t="str">
        <f ca="1">IF(scratch!$B$55=TRUE,SUMIF(T$7:T$1007,CT64,X$7:X1064)+SUMIF(AR$7:AR$1007,CT64,AV$7:AV$1007)+SUMIF(BP$7:BP$1007,CT64,BT$7:BT$1007)+SUMIF(CN$7:CN$1007,CT64,CR$7:CR$1007),scratch!$B$52)</f>
        <v>Locked</v>
      </c>
    </row>
    <row r="65" spans="4:102" x14ac:dyDescent="0.2">
      <c r="D65" s="10" t="str">
        <f>IF(ISBLANK(B65),"",IF(COUNTIF(Accounts!$B:$D,B65),VLOOKUP(B65,Accounts!$B:$D,2,FALSE),"-"))</f>
        <v/>
      </c>
      <c r="E65" s="37" t="str">
        <f>IF(G65="","",G65/(1+(IF(COUNTIF(Accounts!$B:$D,B65),VLOOKUP(B65,Accounts!$B:$D,3,FALSE),0)/100)))</f>
        <v/>
      </c>
      <c r="F65" s="37" t="str">
        <f t="shared" si="0"/>
        <v/>
      </c>
      <c r="G65" s="7"/>
      <c r="H65" s="48"/>
      <c r="J65" s="10" t="str">
        <f>IF(ISBLANK(H65),"",IF(COUNTIF(Accounts!$B:$D,H65),VLOOKUP(H65,Accounts!$B:$D,2,FALSE),"-"))</f>
        <v/>
      </c>
      <c r="K65" s="37" t="str">
        <f>IF(M65="","",M65/(1+(IF(COUNTIF(Accounts!$B:$D,H65),VLOOKUP(H65,Accounts!$B:$D,3,FALSE),0)/100)))</f>
        <v/>
      </c>
      <c r="L65" s="37" t="str">
        <f t="shared" si="1"/>
        <v/>
      </c>
      <c r="M65" s="7"/>
      <c r="N65" s="48"/>
      <c r="P65" s="10" t="str">
        <f>IF(ISBLANK(N65),"",IF(COUNTIF(Accounts!$B:$D,N65),VLOOKUP(N65,Accounts!$B:$D,2,FALSE),"-"))</f>
        <v/>
      </c>
      <c r="Q65" s="37" t="str">
        <f>IF(S65="","",S65/(1+(IF(COUNTIF(Accounts!$B:$D,N65),VLOOKUP(N65,Accounts!$B:$D,3,FALSE),0)/100)))</f>
        <v/>
      </c>
      <c r="R65" s="37" t="str">
        <f t="shared" si="2"/>
        <v/>
      </c>
      <c r="S65" s="7"/>
      <c r="T65" s="40" t="str">
        <f>IF(Accounts!$B64="","-",Accounts!$B64)</f>
        <v xml:space="preserve"> </v>
      </c>
      <c r="U65" s="10">
        <f>IF(COUNTIF(Accounts!$B:$D,T65),VLOOKUP(T65,Accounts!$B:$D,2,FALSE),"-")</f>
        <v>0</v>
      </c>
      <c r="V65" s="37" t="str">
        <f ca="1">IF(scratch!$B$55=TRUE,IF(X65="","",X65/(1+(IF(COUNTIF(Accounts!$B:$D,T65),VLOOKUP(T65,Accounts!$B:$D,3,FALSE),0)/100))),scratch!$B$52)</f>
        <v>Locked</v>
      </c>
      <c r="W65" s="37" t="str">
        <f ca="1">IF(scratch!$B$55=TRUE,IF(X65="","",X65-V65),scratch!$B$52)</f>
        <v>Locked</v>
      </c>
      <c r="X65" s="51" t="str">
        <f ca="1">IF(scratch!$B$55=TRUE,SUMIF(B$7:B$1007,T65,G$7:G$1007)+SUMIF(H$7:H$1007,T65,M$7:M$1007)+SUMIF(N$7:N$1007,T65,S$7:S$1007),scratch!$B$52)</f>
        <v>Locked</v>
      </c>
      <c r="AB65" s="10" t="str">
        <f>IF(ISBLANK(Z65),"",IF(COUNTIF(Accounts!$B:$D,Z65),VLOOKUP(Z65,Accounts!$B:$D,2,FALSE),"-"))</f>
        <v/>
      </c>
      <c r="AC65" s="37" t="str">
        <f>IF(AE65="","",AE65/(1+(IF(COUNTIF(Accounts!$B:$D,Z65),VLOOKUP(Z65,Accounts!$B:$D,3,FALSE),0)/100)))</f>
        <v/>
      </c>
      <c r="AD65" s="37" t="str">
        <f t="shared" si="3"/>
        <v/>
      </c>
      <c r="AE65" s="7"/>
      <c r="AF65" s="48"/>
      <c r="AH65" s="10" t="str">
        <f>IF(ISBLANK(AF65),"",IF(COUNTIF(Accounts!$B:$D,AF65),VLOOKUP(AF65,Accounts!$B:$D,2,FALSE),"-"))</f>
        <v/>
      </c>
      <c r="AI65" s="37" t="str">
        <f>IF(AK65="","",AK65/(1+(IF(COUNTIF(Accounts!$B:$D,AF65),VLOOKUP(AF65,Accounts!$B:$D,3,FALSE),0)/100)))</f>
        <v/>
      </c>
      <c r="AJ65" s="37" t="str">
        <f t="shared" si="4"/>
        <v/>
      </c>
      <c r="AK65" s="7"/>
      <c r="AL65" s="48"/>
      <c r="AN65" s="10" t="str">
        <f>IF(ISBLANK(AL65),"",IF(COUNTIF(Accounts!$B:$D,AL65),VLOOKUP(AL65,Accounts!$B:$D,2,FALSE),"-"))</f>
        <v/>
      </c>
      <c r="AO65" s="37" t="str">
        <f>IF(AQ65="","",AQ65/(1+(IF(COUNTIF(Accounts!$B:$D,AL65),VLOOKUP(AL65,Accounts!$B:$D,3,FALSE),0)/100)))</f>
        <v/>
      </c>
      <c r="AP65" s="37" t="str">
        <f t="shared" si="5"/>
        <v/>
      </c>
      <c r="AQ65" s="7"/>
      <c r="AR65" s="40" t="str">
        <f>IF(Accounts!$B64="","-",Accounts!$B64)</f>
        <v xml:space="preserve"> </v>
      </c>
      <c r="AS65" s="10">
        <f>IF(COUNTIF(Accounts!$B:$D,AR65),VLOOKUP(AR65,Accounts!$B:$D,2,FALSE),"-")</f>
        <v>0</v>
      </c>
      <c r="AT65" s="37" t="str">
        <f ca="1">IF(scratch!$B$55=TRUE,IF(AV65="","",AV65/(1+(IF(COUNTIF(Accounts!$B:$D,AR65),VLOOKUP(AR65,Accounts!$B:$D,3,FALSE),0)/100))),scratch!$B$52)</f>
        <v>Locked</v>
      </c>
      <c r="AU65" s="37" t="str">
        <f ca="1">IF(scratch!$B$55=TRUE,IF(AV65="","",AV65-AT65),scratch!$B$52)</f>
        <v>Locked</v>
      </c>
      <c r="AV65" s="51" t="str">
        <f ca="1">IF(scratch!$B$55=TRUE,SUMIF(Z$7:Z$1007,AR65,AE$7:AE$1007)+SUMIF(AF$7:AF$1007,AR65,AK$7:AK$1007)+SUMIF(AL$7:AL$1007,AR65,AQ$7:AQ$1007),scratch!$B$52)</f>
        <v>Locked</v>
      </c>
      <c r="AZ65" s="10" t="str">
        <f>IF(ISBLANK(AX65),"",IF(COUNTIF(Accounts!$B:$D,AX65),VLOOKUP(AX65,Accounts!$B:$D,2,FALSE),"-"))</f>
        <v/>
      </c>
      <c r="BA65" s="37" t="str">
        <f>IF(BC65="","",BC65/(1+(IF(COUNTIF(Accounts!$B:$D,AX65),VLOOKUP(AX65,Accounts!$B:$D,3,FALSE),0)/100)))</f>
        <v/>
      </c>
      <c r="BB65" s="37" t="str">
        <f t="shared" si="6"/>
        <v/>
      </c>
      <c r="BC65" s="7"/>
      <c r="BD65" s="48"/>
      <c r="BF65" s="10" t="str">
        <f>IF(ISBLANK(BD65),"",IF(COUNTIF(Accounts!$B:$D,BD65),VLOOKUP(BD65,Accounts!$B:$D,2,FALSE),"-"))</f>
        <v/>
      </c>
      <c r="BG65" s="37" t="str">
        <f>IF(BI65="","",BI65/(1+(IF(COUNTIF(Accounts!$B:$D,BD65),VLOOKUP(BD65,Accounts!$B:$D,3,FALSE),0)/100)))</f>
        <v/>
      </c>
      <c r="BH65" s="37" t="str">
        <f t="shared" si="7"/>
        <v/>
      </c>
      <c r="BI65" s="7"/>
      <c r="BJ65" s="48"/>
      <c r="BL65" s="10" t="str">
        <f>IF(ISBLANK(BJ65),"",IF(COUNTIF(Accounts!$B:$D,BJ65),VLOOKUP(BJ65,Accounts!$B:$D,2,FALSE),"-"))</f>
        <v/>
      </c>
      <c r="BM65" s="37" t="str">
        <f>IF(BO65="","",BO65/(1+(IF(COUNTIF(Accounts!$B:$D,BJ65),VLOOKUP(BJ65,Accounts!$B:$D,3,FALSE),0)/100)))</f>
        <v/>
      </c>
      <c r="BN65" s="37" t="str">
        <f t="shared" si="8"/>
        <v/>
      </c>
      <c r="BO65" s="7"/>
      <c r="BP65" s="40" t="str">
        <f>IF(Accounts!$B64="","-",Accounts!$B64)</f>
        <v xml:space="preserve"> </v>
      </c>
      <c r="BQ65" s="10">
        <f>IF(COUNTIF(Accounts!$B:$D,BP65),VLOOKUP(BP65,Accounts!$B:$D,2,FALSE),"-")</f>
        <v>0</v>
      </c>
      <c r="BR65" s="37" t="str">
        <f ca="1">IF(scratch!$B$55=TRUE,IF(BT65="","",BT65/(1+(IF(COUNTIF(Accounts!$B:$D,BP65),VLOOKUP(BP65,Accounts!$B:$D,3,FALSE),0)/100))),scratch!$B$52)</f>
        <v>Locked</v>
      </c>
      <c r="BS65" s="37" t="str">
        <f ca="1">IF(scratch!$B$55=TRUE,IF(BT65="","",BT65-BR65),scratch!$B$52)</f>
        <v>Locked</v>
      </c>
      <c r="BT65" s="51" t="str">
        <f ca="1">IF(scratch!$B$55=TRUE,SUMIF(AX$7:AX$1007,BP65,BC$7:BC$1007)+SUMIF(BD$7:BD$1007,BP65,BI$7:BI$1007)+SUMIF(BJ$7:BJ$1007,BP65,BO$7:BO$1007),scratch!$B$52)</f>
        <v>Locked</v>
      </c>
      <c r="BX65" s="10" t="str">
        <f>IF(ISBLANK(BV65),"",IF(COUNTIF(Accounts!$B:$D,BV65),VLOOKUP(BV65,Accounts!$B:$D,2,FALSE),"-"))</f>
        <v/>
      </c>
      <c r="BY65" s="37" t="str">
        <f>IF(CA65="","",CA65/(1+(IF(COUNTIF(Accounts!$B:$D,BV65),VLOOKUP(BV65,Accounts!$B:$D,3,FALSE),0)/100)))</f>
        <v/>
      </c>
      <c r="BZ65" s="37" t="str">
        <f t="shared" si="9"/>
        <v/>
      </c>
      <c r="CA65" s="7"/>
      <c r="CB65" s="48"/>
      <c r="CD65" s="10" t="str">
        <f>IF(ISBLANK(CB65),"",IF(COUNTIF(Accounts!$B:$D,CB65),VLOOKUP(CB65,Accounts!$B:$D,2,FALSE),"-"))</f>
        <v/>
      </c>
      <c r="CE65" s="37" t="str">
        <f>IF(CG65="","",CG65/(1+(IF(COUNTIF(Accounts!$B:$D,CB65),VLOOKUP(CB65,Accounts!$B:$D,3,FALSE),0)/100)))</f>
        <v/>
      </c>
      <c r="CF65" s="37" t="str">
        <f t="shared" si="10"/>
        <v/>
      </c>
      <c r="CG65" s="7"/>
      <c r="CH65" s="48"/>
      <c r="CJ65" s="10" t="str">
        <f>IF(ISBLANK(CH65),"",IF(COUNTIF(Accounts!$B:$D,CH65),VLOOKUP(CH65,Accounts!$B:$D,2,FALSE),"-"))</f>
        <v/>
      </c>
      <c r="CK65" s="37" t="str">
        <f>IF(CM65="","",CM65/(1+(IF(COUNTIF(Accounts!$B:$D,CH65),VLOOKUP(CH65,Accounts!$B:$D,3,FALSE),0)/100)))</f>
        <v/>
      </c>
      <c r="CL65" s="37" t="str">
        <f t="shared" si="11"/>
        <v/>
      </c>
      <c r="CM65" s="7"/>
      <c r="CN65" s="40" t="str">
        <f>IF(Accounts!$B64="","-",Accounts!$B64)</f>
        <v xml:space="preserve"> </v>
      </c>
      <c r="CO65" s="10">
        <f>IF(COUNTIF(Accounts!$B:$D,CN65),VLOOKUP(CN65,Accounts!$B:$D,2,FALSE),"-")</f>
        <v>0</v>
      </c>
      <c r="CP65" s="37" t="str">
        <f ca="1">IF(scratch!$B$55=TRUE,IF(CR65="","",CR65/(1+(IF(COUNTIF(Accounts!$B:$D,CN65),VLOOKUP(CN65,Accounts!$B:$D,3,FALSE),0)/100))),scratch!$B$52)</f>
        <v>Locked</v>
      </c>
      <c r="CQ65" s="37" t="str">
        <f ca="1">IF(scratch!$B$55=TRUE,IF(CR65="","",CR65-CP65),scratch!$B$52)</f>
        <v>Locked</v>
      </c>
      <c r="CR65" s="51" t="str">
        <f ca="1">IF(scratch!$B$55=TRUE,SUMIF(BV$7:BV$1007,CN65,CA$7:CA$1007)+SUMIF(CB$7:CB$1007,CN65,CG$7:CG$1007)+SUMIF(CH$7:CH$1007,CN65,CM$7:CM$1007),scratch!$B$52)</f>
        <v>Locked</v>
      </c>
      <c r="CT65" s="40" t="str">
        <f>IF(Accounts!$B64="","-",Accounts!$B64)</f>
        <v xml:space="preserve"> </v>
      </c>
      <c r="CU65" s="10">
        <f>IF(COUNTIF(Accounts!$B:$D,CT65),VLOOKUP(CT65,Accounts!$B:$D,2,FALSE),"-")</f>
        <v>0</v>
      </c>
      <c r="CV65" s="37" t="str">
        <f ca="1">IF(scratch!$B$55=TRUE,IF(CX65="","",CX65/(1+(IF(COUNTIF(Accounts!$B:$D,CT65),VLOOKUP(CT65,Accounts!$B:$D,3,FALSE),0)/100))),scratch!$B$52)</f>
        <v>Locked</v>
      </c>
      <c r="CW65" s="37" t="str">
        <f ca="1">IF(scratch!$B$55=TRUE,IF(CX65="","",CX65-CV65),scratch!$B$52)</f>
        <v>Locked</v>
      </c>
      <c r="CX65" s="51" t="str">
        <f ca="1">IF(scratch!$B$55=TRUE,SUMIF(T$7:T$1007,CT65,X$7:X1065)+SUMIF(AR$7:AR$1007,CT65,AV$7:AV$1007)+SUMIF(BP$7:BP$1007,CT65,BT$7:BT$1007)+SUMIF(CN$7:CN$1007,CT65,CR$7:CR$1007),scratch!$B$52)</f>
        <v>Locked</v>
      </c>
    </row>
    <row r="66" spans="4:102" x14ac:dyDescent="0.2">
      <c r="D66" s="10" t="str">
        <f>IF(ISBLANK(B66),"",IF(COUNTIF(Accounts!$B:$D,B66),VLOOKUP(B66,Accounts!$B:$D,2,FALSE),"-"))</f>
        <v/>
      </c>
      <c r="E66" s="37" t="str">
        <f>IF(G66="","",G66/(1+(IF(COUNTIF(Accounts!$B:$D,B66),VLOOKUP(B66,Accounts!$B:$D,3,FALSE),0)/100)))</f>
        <v/>
      </c>
      <c r="F66" s="37" t="str">
        <f t="shared" si="0"/>
        <v/>
      </c>
      <c r="G66" s="7"/>
      <c r="H66" s="48"/>
      <c r="J66" s="10" t="str">
        <f>IF(ISBLANK(H66),"",IF(COUNTIF(Accounts!$B:$D,H66),VLOOKUP(H66,Accounts!$B:$D,2,FALSE),"-"))</f>
        <v/>
      </c>
      <c r="K66" s="37" t="str">
        <f>IF(M66="","",M66/(1+(IF(COUNTIF(Accounts!$B:$D,H66),VLOOKUP(H66,Accounts!$B:$D,3,FALSE),0)/100)))</f>
        <v/>
      </c>
      <c r="L66" s="37" t="str">
        <f t="shared" si="1"/>
        <v/>
      </c>
      <c r="M66" s="7"/>
      <c r="N66" s="48"/>
      <c r="P66" s="10" t="str">
        <f>IF(ISBLANK(N66),"",IF(COUNTIF(Accounts!$B:$D,N66),VLOOKUP(N66,Accounts!$B:$D,2,FALSE),"-"))</f>
        <v/>
      </c>
      <c r="Q66" s="37" t="str">
        <f>IF(S66="","",S66/(1+(IF(COUNTIF(Accounts!$B:$D,N66),VLOOKUP(N66,Accounts!$B:$D,3,FALSE),0)/100)))</f>
        <v/>
      </c>
      <c r="R66" s="37" t="str">
        <f t="shared" si="2"/>
        <v/>
      </c>
      <c r="S66" s="7"/>
      <c r="T66" s="40" t="str">
        <f>IF(Accounts!$B65="","-",Accounts!$B65)</f>
        <v xml:space="preserve"> </v>
      </c>
      <c r="U66" s="10">
        <f>IF(COUNTIF(Accounts!$B:$D,T66),VLOOKUP(T66,Accounts!$B:$D,2,FALSE),"-")</f>
        <v>0</v>
      </c>
      <c r="V66" s="37" t="str">
        <f ca="1">IF(scratch!$B$55=TRUE,IF(X66="","",X66/(1+(IF(COUNTIF(Accounts!$B:$D,T66),VLOOKUP(T66,Accounts!$B:$D,3,FALSE),0)/100))),scratch!$B$52)</f>
        <v>Locked</v>
      </c>
      <c r="W66" s="37" t="str">
        <f ca="1">IF(scratch!$B$55=TRUE,IF(X66="","",X66-V66),scratch!$B$52)</f>
        <v>Locked</v>
      </c>
      <c r="X66" s="51" t="str">
        <f ca="1">IF(scratch!$B$55=TRUE,SUMIF(B$7:B$1007,T66,G$7:G$1007)+SUMIF(H$7:H$1007,T66,M$7:M$1007)+SUMIF(N$7:N$1007,T66,S$7:S$1007),scratch!$B$52)</f>
        <v>Locked</v>
      </c>
      <c r="AB66" s="10" t="str">
        <f>IF(ISBLANK(Z66),"",IF(COUNTIF(Accounts!$B:$D,Z66),VLOOKUP(Z66,Accounts!$B:$D,2,FALSE),"-"))</f>
        <v/>
      </c>
      <c r="AC66" s="37" t="str">
        <f>IF(AE66="","",AE66/(1+(IF(COUNTIF(Accounts!$B:$D,Z66),VLOOKUP(Z66,Accounts!$B:$D,3,FALSE),0)/100)))</f>
        <v/>
      </c>
      <c r="AD66" s="37" t="str">
        <f t="shared" si="3"/>
        <v/>
      </c>
      <c r="AE66" s="7"/>
      <c r="AF66" s="48"/>
      <c r="AH66" s="10" t="str">
        <f>IF(ISBLANK(AF66),"",IF(COUNTIF(Accounts!$B:$D,AF66),VLOOKUP(AF66,Accounts!$B:$D,2,FALSE),"-"))</f>
        <v/>
      </c>
      <c r="AI66" s="37" t="str">
        <f>IF(AK66="","",AK66/(1+(IF(COUNTIF(Accounts!$B:$D,AF66),VLOOKUP(AF66,Accounts!$B:$D,3,FALSE),0)/100)))</f>
        <v/>
      </c>
      <c r="AJ66" s="37" t="str">
        <f t="shared" si="4"/>
        <v/>
      </c>
      <c r="AK66" s="7"/>
      <c r="AL66" s="48"/>
      <c r="AN66" s="10" t="str">
        <f>IF(ISBLANK(AL66),"",IF(COUNTIF(Accounts!$B:$D,AL66),VLOOKUP(AL66,Accounts!$B:$D,2,FALSE),"-"))</f>
        <v/>
      </c>
      <c r="AO66" s="37" t="str">
        <f>IF(AQ66="","",AQ66/(1+(IF(COUNTIF(Accounts!$B:$D,AL66),VLOOKUP(AL66,Accounts!$B:$D,3,FALSE),0)/100)))</f>
        <v/>
      </c>
      <c r="AP66" s="37" t="str">
        <f t="shared" si="5"/>
        <v/>
      </c>
      <c r="AQ66" s="7"/>
      <c r="AR66" s="40" t="str">
        <f>IF(Accounts!$B65="","-",Accounts!$B65)</f>
        <v xml:space="preserve"> </v>
      </c>
      <c r="AS66" s="10">
        <f>IF(COUNTIF(Accounts!$B:$D,AR66),VLOOKUP(AR66,Accounts!$B:$D,2,FALSE),"-")</f>
        <v>0</v>
      </c>
      <c r="AT66" s="37" t="str">
        <f ca="1">IF(scratch!$B$55=TRUE,IF(AV66="","",AV66/(1+(IF(COUNTIF(Accounts!$B:$D,AR66),VLOOKUP(AR66,Accounts!$B:$D,3,FALSE),0)/100))),scratch!$B$52)</f>
        <v>Locked</v>
      </c>
      <c r="AU66" s="37" t="str">
        <f ca="1">IF(scratch!$B$55=TRUE,IF(AV66="","",AV66-AT66),scratch!$B$52)</f>
        <v>Locked</v>
      </c>
      <c r="AV66" s="51" t="str">
        <f ca="1">IF(scratch!$B$55=TRUE,SUMIF(Z$7:Z$1007,AR66,AE$7:AE$1007)+SUMIF(AF$7:AF$1007,AR66,AK$7:AK$1007)+SUMIF(AL$7:AL$1007,AR66,AQ$7:AQ$1007),scratch!$B$52)</f>
        <v>Locked</v>
      </c>
      <c r="AZ66" s="10" t="str">
        <f>IF(ISBLANK(AX66),"",IF(COUNTIF(Accounts!$B:$D,AX66),VLOOKUP(AX66,Accounts!$B:$D,2,FALSE),"-"))</f>
        <v/>
      </c>
      <c r="BA66" s="37" t="str">
        <f>IF(BC66="","",BC66/(1+(IF(COUNTIF(Accounts!$B:$D,AX66),VLOOKUP(AX66,Accounts!$B:$D,3,FALSE),0)/100)))</f>
        <v/>
      </c>
      <c r="BB66" s="37" t="str">
        <f t="shared" si="6"/>
        <v/>
      </c>
      <c r="BC66" s="7"/>
      <c r="BD66" s="48"/>
      <c r="BF66" s="10" t="str">
        <f>IF(ISBLANK(BD66),"",IF(COUNTIF(Accounts!$B:$D,BD66),VLOOKUP(BD66,Accounts!$B:$D,2,FALSE),"-"))</f>
        <v/>
      </c>
      <c r="BG66" s="37" t="str">
        <f>IF(BI66="","",BI66/(1+(IF(COUNTIF(Accounts!$B:$D,BD66),VLOOKUP(BD66,Accounts!$B:$D,3,FALSE),0)/100)))</f>
        <v/>
      </c>
      <c r="BH66" s="37" t="str">
        <f t="shared" si="7"/>
        <v/>
      </c>
      <c r="BI66" s="7"/>
      <c r="BJ66" s="48"/>
      <c r="BL66" s="10" t="str">
        <f>IF(ISBLANK(BJ66),"",IF(COUNTIF(Accounts!$B:$D,BJ66),VLOOKUP(BJ66,Accounts!$B:$D,2,FALSE),"-"))</f>
        <v/>
      </c>
      <c r="BM66" s="37" t="str">
        <f>IF(BO66="","",BO66/(1+(IF(COUNTIF(Accounts!$B:$D,BJ66),VLOOKUP(BJ66,Accounts!$B:$D,3,FALSE),0)/100)))</f>
        <v/>
      </c>
      <c r="BN66" s="37" t="str">
        <f t="shared" si="8"/>
        <v/>
      </c>
      <c r="BO66" s="7"/>
      <c r="BP66" s="40" t="str">
        <f>IF(Accounts!$B65="","-",Accounts!$B65)</f>
        <v xml:space="preserve"> </v>
      </c>
      <c r="BQ66" s="10">
        <f>IF(COUNTIF(Accounts!$B:$D,BP66),VLOOKUP(BP66,Accounts!$B:$D,2,FALSE),"-")</f>
        <v>0</v>
      </c>
      <c r="BR66" s="37" t="str">
        <f ca="1">IF(scratch!$B$55=TRUE,IF(BT66="","",BT66/(1+(IF(COUNTIF(Accounts!$B:$D,BP66),VLOOKUP(BP66,Accounts!$B:$D,3,FALSE),0)/100))),scratch!$B$52)</f>
        <v>Locked</v>
      </c>
      <c r="BS66" s="37" t="str">
        <f ca="1">IF(scratch!$B$55=TRUE,IF(BT66="","",BT66-BR66),scratch!$B$52)</f>
        <v>Locked</v>
      </c>
      <c r="BT66" s="51" t="str">
        <f ca="1">IF(scratch!$B$55=TRUE,SUMIF(AX$7:AX$1007,BP66,BC$7:BC$1007)+SUMIF(BD$7:BD$1007,BP66,BI$7:BI$1007)+SUMIF(BJ$7:BJ$1007,BP66,BO$7:BO$1007),scratch!$B$52)</f>
        <v>Locked</v>
      </c>
      <c r="BX66" s="10" t="str">
        <f>IF(ISBLANK(BV66),"",IF(COUNTIF(Accounts!$B:$D,BV66),VLOOKUP(BV66,Accounts!$B:$D,2,FALSE),"-"))</f>
        <v/>
      </c>
      <c r="BY66" s="37" t="str">
        <f>IF(CA66="","",CA66/(1+(IF(COUNTIF(Accounts!$B:$D,BV66),VLOOKUP(BV66,Accounts!$B:$D,3,FALSE),0)/100)))</f>
        <v/>
      </c>
      <c r="BZ66" s="37" t="str">
        <f t="shared" si="9"/>
        <v/>
      </c>
      <c r="CA66" s="7"/>
      <c r="CB66" s="48"/>
      <c r="CD66" s="10" t="str">
        <f>IF(ISBLANK(CB66),"",IF(COUNTIF(Accounts!$B:$D,CB66),VLOOKUP(CB66,Accounts!$B:$D,2,FALSE),"-"))</f>
        <v/>
      </c>
      <c r="CE66" s="37" t="str">
        <f>IF(CG66="","",CG66/(1+(IF(COUNTIF(Accounts!$B:$D,CB66),VLOOKUP(CB66,Accounts!$B:$D,3,FALSE),0)/100)))</f>
        <v/>
      </c>
      <c r="CF66" s="37" t="str">
        <f t="shared" si="10"/>
        <v/>
      </c>
      <c r="CG66" s="7"/>
      <c r="CH66" s="48"/>
      <c r="CJ66" s="10" t="str">
        <f>IF(ISBLANK(CH66),"",IF(COUNTIF(Accounts!$B:$D,CH66),VLOOKUP(CH66,Accounts!$B:$D,2,FALSE),"-"))</f>
        <v/>
      </c>
      <c r="CK66" s="37" t="str">
        <f>IF(CM66="","",CM66/(1+(IF(COUNTIF(Accounts!$B:$D,CH66),VLOOKUP(CH66,Accounts!$B:$D,3,FALSE),0)/100)))</f>
        <v/>
      </c>
      <c r="CL66" s="37" t="str">
        <f t="shared" si="11"/>
        <v/>
      </c>
      <c r="CM66" s="7"/>
      <c r="CN66" s="40" t="str">
        <f>IF(Accounts!$B65="","-",Accounts!$B65)</f>
        <v xml:space="preserve"> </v>
      </c>
      <c r="CO66" s="10">
        <f>IF(COUNTIF(Accounts!$B:$D,CN66),VLOOKUP(CN66,Accounts!$B:$D,2,FALSE),"-")</f>
        <v>0</v>
      </c>
      <c r="CP66" s="37" t="str">
        <f ca="1">IF(scratch!$B$55=TRUE,IF(CR66="","",CR66/(1+(IF(COUNTIF(Accounts!$B:$D,CN66),VLOOKUP(CN66,Accounts!$B:$D,3,FALSE),0)/100))),scratch!$B$52)</f>
        <v>Locked</v>
      </c>
      <c r="CQ66" s="37" t="str">
        <f ca="1">IF(scratch!$B$55=TRUE,IF(CR66="","",CR66-CP66),scratch!$B$52)</f>
        <v>Locked</v>
      </c>
      <c r="CR66" s="51" t="str">
        <f ca="1">IF(scratch!$B$55=TRUE,SUMIF(BV$7:BV$1007,CN66,CA$7:CA$1007)+SUMIF(CB$7:CB$1007,CN66,CG$7:CG$1007)+SUMIF(CH$7:CH$1007,CN66,CM$7:CM$1007),scratch!$B$52)</f>
        <v>Locked</v>
      </c>
      <c r="CT66" s="40" t="str">
        <f>IF(Accounts!$B65="","-",Accounts!$B65)</f>
        <v xml:space="preserve"> </v>
      </c>
      <c r="CU66" s="10">
        <f>IF(COUNTIF(Accounts!$B:$D,CT66),VLOOKUP(CT66,Accounts!$B:$D,2,FALSE),"-")</f>
        <v>0</v>
      </c>
      <c r="CV66" s="37" t="str">
        <f ca="1">IF(scratch!$B$55=TRUE,IF(CX66="","",CX66/(1+(IF(COUNTIF(Accounts!$B:$D,CT66),VLOOKUP(CT66,Accounts!$B:$D,3,FALSE),0)/100))),scratch!$B$52)</f>
        <v>Locked</v>
      </c>
      <c r="CW66" s="37" t="str">
        <f ca="1">IF(scratch!$B$55=TRUE,IF(CX66="","",CX66-CV66),scratch!$B$52)</f>
        <v>Locked</v>
      </c>
      <c r="CX66" s="51" t="str">
        <f ca="1">IF(scratch!$B$55=TRUE,SUMIF(T$7:T$1007,CT66,X$7:X1066)+SUMIF(AR$7:AR$1007,CT66,AV$7:AV$1007)+SUMIF(BP$7:BP$1007,CT66,BT$7:BT$1007)+SUMIF(CN$7:CN$1007,CT66,CR$7:CR$1007),scratch!$B$52)</f>
        <v>Locked</v>
      </c>
    </row>
    <row r="67" spans="4:102" x14ac:dyDescent="0.2">
      <c r="D67" s="10" t="str">
        <f>IF(ISBLANK(B67),"",IF(COUNTIF(Accounts!$B:$D,B67),VLOOKUP(B67,Accounts!$B:$D,2,FALSE),"-"))</f>
        <v/>
      </c>
      <c r="E67" s="37" t="str">
        <f>IF(G67="","",G67/(1+(IF(COUNTIF(Accounts!$B:$D,B67),VLOOKUP(B67,Accounts!$B:$D,3,FALSE),0)/100)))</f>
        <v/>
      </c>
      <c r="F67" s="37" t="str">
        <f t="shared" si="0"/>
        <v/>
      </c>
      <c r="G67" s="7"/>
      <c r="H67" s="48"/>
      <c r="J67" s="10" t="str">
        <f>IF(ISBLANK(H67),"",IF(COUNTIF(Accounts!$B:$D,H67),VLOOKUP(H67,Accounts!$B:$D,2,FALSE),"-"))</f>
        <v/>
      </c>
      <c r="K67" s="37" t="str">
        <f>IF(M67="","",M67/(1+(IF(COUNTIF(Accounts!$B:$D,H67),VLOOKUP(H67,Accounts!$B:$D,3,FALSE),0)/100)))</f>
        <v/>
      </c>
      <c r="L67" s="37" t="str">
        <f t="shared" si="1"/>
        <v/>
      </c>
      <c r="M67" s="7"/>
      <c r="N67" s="48"/>
      <c r="P67" s="10" t="str">
        <f>IF(ISBLANK(N67),"",IF(COUNTIF(Accounts!$B:$D,N67),VLOOKUP(N67,Accounts!$B:$D,2,FALSE),"-"))</f>
        <v/>
      </c>
      <c r="Q67" s="37" t="str">
        <f>IF(S67="","",S67/(1+(IF(COUNTIF(Accounts!$B:$D,N67),VLOOKUP(N67,Accounts!$B:$D,3,FALSE),0)/100)))</f>
        <v/>
      </c>
      <c r="R67" s="37" t="str">
        <f t="shared" si="2"/>
        <v/>
      </c>
      <c r="S67" s="7"/>
      <c r="T67" s="40" t="str">
        <f>IF(Accounts!$B66="","-",Accounts!$B66)</f>
        <v xml:space="preserve"> </v>
      </c>
      <c r="U67" s="10">
        <f>IF(COUNTIF(Accounts!$B:$D,T67),VLOOKUP(T67,Accounts!$B:$D,2,FALSE),"-")</f>
        <v>0</v>
      </c>
      <c r="V67" s="37" t="str">
        <f ca="1">IF(scratch!$B$55=TRUE,IF(X67="","",X67/(1+(IF(COUNTIF(Accounts!$B:$D,T67),VLOOKUP(T67,Accounts!$B:$D,3,FALSE),0)/100))),scratch!$B$52)</f>
        <v>Locked</v>
      </c>
      <c r="W67" s="37" t="str">
        <f ca="1">IF(scratch!$B$55=TRUE,IF(X67="","",X67-V67),scratch!$B$52)</f>
        <v>Locked</v>
      </c>
      <c r="X67" s="51" t="str">
        <f ca="1">IF(scratch!$B$55=TRUE,SUMIF(B$7:B$1007,T67,G$7:G$1007)+SUMIF(H$7:H$1007,T67,M$7:M$1007)+SUMIF(N$7:N$1007,T67,S$7:S$1007),scratch!$B$52)</f>
        <v>Locked</v>
      </c>
      <c r="AB67" s="10" t="str">
        <f>IF(ISBLANK(Z67),"",IF(COUNTIF(Accounts!$B:$D,Z67),VLOOKUP(Z67,Accounts!$B:$D,2,FALSE),"-"))</f>
        <v/>
      </c>
      <c r="AC67" s="37" t="str">
        <f>IF(AE67="","",AE67/(1+(IF(COUNTIF(Accounts!$B:$D,Z67),VLOOKUP(Z67,Accounts!$B:$D,3,FALSE),0)/100)))</f>
        <v/>
      </c>
      <c r="AD67" s="37" t="str">
        <f t="shared" si="3"/>
        <v/>
      </c>
      <c r="AE67" s="7"/>
      <c r="AF67" s="48"/>
      <c r="AH67" s="10" t="str">
        <f>IF(ISBLANK(AF67),"",IF(COUNTIF(Accounts!$B:$D,AF67),VLOOKUP(AF67,Accounts!$B:$D,2,FALSE),"-"))</f>
        <v/>
      </c>
      <c r="AI67" s="37" t="str">
        <f>IF(AK67="","",AK67/(1+(IF(COUNTIF(Accounts!$B:$D,AF67),VLOOKUP(AF67,Accounts!$B:$D,3,FALSE),0)/100)))</f>
        <v/>
      </c>
      <c r="AJ67" s="37" t="str">
        <f t="shared" si="4"/>
        <v/>
      </c>
      <c r="AK67" s="7"/>
      <c r="AL67" s="48"/>
      <c r="AN67" s="10" t="str">
        <f>IF(ISBLANK(AL67),"",IF(COUNTIF(Accounts!$B:$D,AL67),VLOOKUP(AL67,Accounts!$B:$D,2,FALSE),"-"))</f>
        <v/>
      </c>
      <c r="AO67" s="37" t="str">
        <f>IF(AQ67="","",AQ67/(1+(IF(COUNTIF(Accounts!$B:$D,AL67),VLOOKUP(AL67,Accounts!$B:$D,3,FALSE),0)/100)))</f>
        <v/>
      </c>
      <c r="AP67" s="37" t="str">
        <f t="shared" si="5"/>
        <v/>
      </c>
      <c r="AQ67" s="7"/>
      <c r="AR67" s="40" t="str">
        <f>IF(Accounts!$B66="","-",Accounts!$B66)</f>
        <v xml:space="preserve"> </v>
      </c>
      <c r="AS67" s="10">
        <f>IF(COUNTIF(Accounts!$B:$D,AR67),VLOOKUP(AR67,Accounts!$B:$D,2,FALSE),"-")</f>
        <v>0</v>
      </c>
      <c r="AT67" s="37" t="str">
        <f ca="1">IF(scratch!$B$55=TRUE,IF(AV67="","",AV67/(1+(IF(COUNTIF(Accounts!$B:$D,AR67),VLOOKUP(AR67,Accounts!$B:$D,3,FALSE),0)/100))),scratch!$B$52)</f>
        <v>Locked</v>
      </c>
      <c r="AU67" s="37" t="str">
        <f ca="1">IF(scratch!$B$55=TRUE,IF(AV67="","",AV67-AT67),scratch!$B$52)</f>
        <v>Locked</v>
      </c>
      <c r="AV67" s="51" t="str">
        <f ca="1">IF(scratch!$B$55=TRUE,SUMIF(Z$7:Z$1007,AR67,AE$7:AE$1007)+SUMIF(AF$7:AF$1007,AR67,AK$7:AK$1007)+SUMIF(AL$7:AL$1007,AR67,AQ$7:AQ$1007),scratch!$B$52)</f>
        <v>Locked</v>
      </c>
      <c r="AZ67" s="10" t="str">
        <f>IF(ISBLANK(AX67),"",IF(COUNTIF(Accounts!$B:$D,AX67),VLOOKUP(AX67,Accounts!$B:$D,2,FALSE),"-"))</f>
        <v/>
      </c>
      <c r="BA67" s="37" t="str">
        <f>IF(BC67="","",BC67/(1+(IF(COUNTIF(Accounts!$B:$D,AX67),VLOOKUP(AX67,Accounts!$B:$D,3,FALSE),0)/100)))</f>
        <v/>
      </c>
      <c r="BB67" s="37" t="str">
        <f t="shared" si="6"/>
        <v/>
      </c>
      <c r="BC67" s="7"/>
      <c r="BD67" s="48"/>
      <c r="BF67" s="10" t="str">
        <f>IF(ISBLANK(BD67),"",IF(COUNTIF(Accounts!$B:$D,BD67),VLOOKUP(BD67,Accounts!$B:$D,2,FALSE),"-"))</f>
        <v/>
      </c>
      <c r="BG67" s="37" t="str">
        <f>IF(BI67="","",BI67/(1+(IF(COUNTIF(Accounts!$B:$D,BD67),VLOOKUP(BD67,Accounts!$B:$D,3,FALSE),0)/100)))</f>
        <v/>
      </c>
      <c r="BH67" s="37" t="str">
        <f t="shared" si="7"/>
        <v/>
      </c>
      <c r="BI67" s="7"/>
      <c r="BJ67" s="48"/>
      <c r="BL67" s="10" t="str">
        <f>IF(ISBLANK(BJ67),"",IF(COUNTIF(Accounts!$B:$D,BJ67),VLOOKUP(BJ67,Accounts!$B:$D,2,FALSE),"-"))</f>
        <v/>
      </c>
      <c r="BM67" s="37" t="str">
        <f>IF(BO67="","",BO67/(1+(IF(COUNTIF(Accounts!$B:$D,BJ67),VLOOKUP(BJ67,Accounts!$B:$D,3,FALSE),0)/100)))</f>
        <v/>
      </c>
      <c r="BN67" s="37" t="str">
        <f t="shared" si="8"/>
        <v/>
      </c>
      <c r="BO67" s="7"/>
      <c r="BP67" s="40" t="str">
        <f>IF(Accounts!$B66="","-",Accounts!$B66)</f>
        <v xml:space="preserve"> </v>
      </c>
      <c r="BQ67" s="10">
        <f>IF(COUNTIF(Accounts!$B:$D,BP67),VLOOKUP(BP67,Accounts!$B:$D,2,FALSE),"-")</f>
        <v>0</v>
      </c>
      <c r="BR67" s="37" t="str">
        <f ca="1">IF(scratch!$B$55=TRUE,IF(BT67="","",BT67/(1+(IF(COUNTIF(Accounts!$B:$D,BP67),VLOOKUP(BP67,Accounts!$B:$D,3,FALSE),0)/100))),scratch!$B$52)</f>
        <v>Locked</v>
      </c>
      <c r="BS67" s="37" t="str">
        <f ca="1">IF(scratch!$B$55=TRUE,IF(BT67="","",BT67-BR67),scratch!$B$52)</f>
        <v>Locked</v>
      </c>
      <c r="BT67" s="51" t="str">
        <f ca="1">IF(scratch!$B$55=TRUE,SUMIF(AX$7:AX$1007,BP67,BC$7:BC$1007)+SUMIF(BD$7:BD$1007,BP67,BI$7:BI$1007)+SUMIF(BJ$7:BJ$1007,BP67,BO$7:BO$1007),scratch!$B$52)</f>
        <v>Locked</v>
      </c>
      <c r="BX67" s="10" t="str">
        <f>IF(ISBLANK(BV67),"",IF(COUNTIF(Accounts!$B:$D,BV67),VLOOKUP(BV67,Accounts!$B:$D,2,FALSE),"-"))</f>
        <v/>
      </c>
      <c r="BY67" s="37" t="str">
        <f>IF(CA67="","",CA67/(1+(IF(COUNTIF(Accounts!$B:$D,BV67),VLOOKUP(BV67,Accounts!$B:$D,3,FALSE),0)/100)))</f>
        <v/>
      </c>
      <c r="BZ67" s="37" t="str">
        <f t="shared" si="9"/>
        <v/>
      </c>
      <c r="CA67" s="7"/>
      <c r="CB67" s="48"/>
      <c r="CD67" s="10" t="str">
        <f>IF(ISBLANK(CB67),"",IF(COUNTIF(Accounts!$B:$D,CB67),VLOOKUP(CB67,Accounts!$B:$D,2,FALSE),"-"))</f>
        <v/>
      </c>
      <c r="CE67" s="37" t="str">
        <f>IF(CG67="","",CG67/(1+(IF(COUNTIF(Accounts!$B:$D,CB67),VLOOKUP(CB67,Accounts!$B:$D,3,FALSE),0)/100)))</f>
        <v/>
      </c>
      <c r="CF67" s="37" t="str">
        <f t="shared" si="10"/>
        <v/>
      </c>
      <c r="CG67" s="7"/>
      <c r="CH67" s="48"/>
      <c r="CJ67" s="10" t="str">
        <f>IF(ISBLANK(CH67),"",IF(COUNTIF(Accounts!$B:$D,CH67),VLOOKUP(CH67,Accounts!$B:$D,2,FALSE),"-"))</f>
        <v/>
      </c>
      <c r="CK67" s="37" t="str">
        <f>IF(CM67="","",CM67/(1+(IF(COUNTIF(Accounts!$B:$D,CH67),VLOOKUP(CH67,Accounts!$B:$D,3,FALSE),0)/100)))</f>
        <v/>
      </c>
      <c r="CL67" s="37" t="str">
        <f t="shared" si="11"/>
        <v/>
      </c>
      <c r="CM67" s="7"/>
      <c r="CN67" s="40" t="str">
        <f>IF(Accounts!$B66="","-",Accounts!$B66)</f>
        <v xml:space="preserve"> </v>
      </c>
      <c r="CO67" s="10">
        <f>IF(COUNTIF(Accounts!$B:$D,CN67),VLOOKUP(CN67,Accounts!$B:$D,2,FALSE),"-")</f>
        <v>0</v>
      </c>
      <c r="CP67" s="37" t="str">
        <f ca="1">IF(scratch!$B$55=TRUE,IF(CR67="","",CR67/(1+(IF(COUNTIF(Accounts!$B:$D,CN67),VLOOKUP(CN67,Accounts!$B:$D,3,FALSE),0)/100))),scratch!$B$52)</f>
        <v>Locked</v>
      </c>
      <c r="CQ67" s="37" t="str">
        <f ca="1">IF(scratch!$B$55=TRUE,IF(CR67="","",CR67-CP67),scratch!$B$52)</f>
        <v>Locked</v>
      </c>
      <c r="CR67" s="51" t="str">
        <f ca="1">IF(scratch!$B$55=TRUE,SUMIF(BV$7:BV$1007,CN67,CA$7:CA$1007)+SUMIF(CB$7:CB$1007,CN67,CG$7:CG$1007)+SUMIF(CH$7:CH$1007,CN67,CM$7:CM$1007),scratch!$B$52)</f>
        <v>Locked</v>
      </c>
      <c r="CT67" s="40" t="str">
        <f>IF(Accounts!$B66="","-",Accounts!$B66)</f>
        <v xml:space="preserve"> </v>
      </c>
      <c r="CU67" s="10">
        <f>IF(COUNTIF(Accounts!$B:$D,CT67),VLOOKUP(CT67,Accounts!$B:$D,2,FALSE),"-")</f>
        <v>0</v>
      </c>
      <c r="CV67" s="37" t="str">
        <f ca="1">IF(scratch!$B$55=TRUE,IF(CX67="","",CX67/(1+(IF(COUNTIF(Accounts!$B:$D,CT67),VLOOKUP(CT67,Accounts!$B:$D,3,FALSE),0)/100))),scratch!$B$52)</f>
        <v>Locked</v>
      </c>
      <c r="CW67" s="37" t="str">
        <f ca="1">IF(scratch!$B$55=TRUE,IF(CX67="","",CX67-CV67),scratch!$B$52)</f>
        <v>Locked</v>
      </c>
      <c r="CX67" s="51" t="str">
        <f ca="1">IF(scratch!$B$55=TRUE,SUMIF(T$7:T$1007,CT67,X$7:X1067)+SUMIF(AR$7:AR$1007,CT67,AV$7:AV$1007)+SUMIF(BP$7:BP$1007,CT67,BT$7:BT$1007)+SUMIF(CN$7:CN$1007,CT67,CR$7:CR$1007),scratch!$B$52)</f>
        <v>Locked</v>
      </c>
    </row>
    <row r="68" spans="4:102" x14ac:dyDescent="0.2">
      <c r="D68" s="10" t="str">
        <f>IF(ISBLANK(B68),"",IF(COUNTIF(Accounts!$B:$D,B68),VLOOKUP(B68,Accounts!$B:$D,2,FALSE),"-"))</f>
        <v/>
      </c>
      <c r="E68" s="37" t="str">
        <f>IF(G68="","",G68/(1+(IF(COUNTIF(Accounts!$B:$D,B68),VLOOKUP(B68,Accounts!$B:$D,3,FALSE),0)/100)))</f>
        <v/>
      </c>
      <c r="F68" s="37" t="str">
        <f t="shared" si="0"/>
        <v/>
      </c>
      <c r="G68" s="7"/>
      <c r="H68" s="48"/>
      <c r="J68" s="10" t="str">
        <f>IF(ISBLANK(H68),"",IF(COUNTIF(Accounts!$B:$D,H68),VLOOKUP(H68,Accounts!$B:$D,2,FALSE),"-"))</f>
        <v/>
      </c>
      <c r="K68" s="37" t="str">
        <f>IF(M68="","",M68/(1+(IF(COUNTIF(Accounts!$B:$D,H68),VLOOKUP(H68,Accounts!$B:$D,3,FALSE),0)/100)))</f>
        <v/>
      </c>
      <c r="L68" s="37" t="str">
        <f t="shared" si="1"/>
        <v/>
      </c>
      <c r="M68" s="7"/>
      <c r="N68" s="48"/>
      <c r="P68" s="10" t="str">
        <f>IF(ISBLANK(N68),"",IF(COUNTIF(Accounts!$B:$D,N68),VLOOKUP(N68,Accounts!$B:$D,2,FALSE),"-"))</f>
        <v/>
      </c>
      <c r="Q68" s="37" t="str">
        <f>IF(S68="","",S68/(1+(IF(COUNTIF(Accounts!$B:$D,N68),VLOOKUP(N68,Accounts!$B:$D,3,FALSE),0)/100)))</f>
        <v/>
      </c>
      <c r="R68" s="37" t="str">
        <f t="shared" si="2"/>
        <v/>
      </c>
      <c r="S68" s="7"/>
      <c r="T68" s="40" t="str">
        <f>IF(Accounts!$B67="","-",Accounts!$B67)</f>
        <v xml:space="preserve"> </v>
      </c>
      <c r="U68" s="10">
        <f>IF(COUNTIF(Accounts!$B:$D,T68),VLOOKUP(T68,Accounts!$B:$D,2,FALSE),"-")</f>
        <v>0</v>
      </c>
      <c r="V68" s="37" t="str">
        <f ca="1">IF(scratch!$B$55=TRUE,IF(X68="","",X68/(1+(IF(COUNTIF(Accounts!$B:$D,T68),VLOOKUP(T68,Accounts!$B:$D,3,FALSE),0)/100))),scratch!$B$52)</f>
        <v>Locked</v>
      </c>
      <c r="W68" s="37" t="str">
        <f ca="1">IF(scratch!$B$55=TRUE,IF(X68="","",X68-V68),scratch!$B$52)</f>
        <v>Locked</v>
      </c>
      <c r="X68" s="51" t="str">
        <f ca="1">IF(scratch!$B$55=TRUE,SUMIF(B$7:B$1007,T68,G$7:G$1007)+SUMIF(H$7:H$1007,T68,M$7:M$1007)+SUMIF(N$7:N$1007,T68,S$7:S$1007),scratch!$B$52)</f>
        <v>Locked</v>
      </c>
      <c r="AB68" s="10" t="str">
        <f>IF(ISBLANK(Z68),"",IF(COUNTIF(Accounts!$B:$D,Z68),VLOOKUP(Z68,Accounts!$B:$D,2,FALSE),"-"))</f>
        <v/>
      </c>
      <c r="AC68" s="37" t="str">
        <f>IF(AE68="","",AE68/(1+(IF(COUNTIF(Accounts!$B:$D,Z68),VLOOKUP(Z68,Accounts!$B:$D,3,FALSE),0)/100)))</f>
        <v/>
      </c>
      <c r="AD68" s="37" t="str">
        <f t="shared" si="3"/>
        <v/>
      </c>
      <c r="AE68" s="7"/>
      <c r="AF68" s="48"/>
      <c r="AH68" s="10" t="str">
        <f>IF(ISBLANK(AF68),"",IF(COUNTIF(Accounts!$B:$D,AF68),VLOOKUP(AF68,Accounts!$B:$D,2,FALSE),"-"))</f>
        <v/>
      </c>
      <c r="AI68" s="37" t="str">
        <f>IF(AK68="","",AK68/(1+(IF(COUNTIF(Accounts!$B:$D,AF68),VLOOKUP(AF68,Accounts!$B:$D,3,FALSE),0)/100)))</f>
        <v/>
      </c>
      <c r="AJ68" s="37" t="str">
        <f t="shared" si="4"/>
        <v/>
      </c>
      <c r="AK68" s="7"/>
      <c r="AL68" s="48"/>
      <c r="AN68" s="10" t="str">
        <f>IF(ISBLANK(AL68),"",IF(COUNTIF(Accounts!$B:$D,AL68),VLOOKUP(AL68,Accounts!$B:$D,2,FALSE),"-"))</f>
        <v/>
      </c>
      <c r="AO68" s="37" t="str">
        <f>IF(AQ68="","",AQ68/(1+(IF(COUNTIF(Accounts!$B:$D,AL68),VLOOKUP(AL68,Accounts!$B:$D,3,FALSE),0)/100)))</f>
        <v/>
      </c>
      <c r="AP68" s="37" t="str">
        <f t="shared" si="5"/>
        <v/>
      </c>
      <c r="AQ68" s="7"/>
      <c r="AR68" s="40" t="str">
        <f>IF(Accounts!$B67="","-",Accounts!$B67)</f>
        <v xml:space="preserve"> </v>
      </c>
      <c r="AS68" s="10">
        <f>IF(COUNTIF(Accounts!$B:$D,AR68),VLOOKUP(AR68,Accounts!$B:$D,2,FALSE),"-")</f>
        <v>0</v>
      </c>
      <c r="AT68" s="37" t="str">
        <f ca="1">IF(scratch!$B$55=TRUE,IF(AV68="","",AV68/(1+(IF(COUNTIF(Accounts!$B:$D,AR68),VLOOKUP(AR68,Accounts!$B:$D,3,FALSE),0)/100))),scratch!$B$52)</f>
        <v>Locked</v>
      </c>
      <c r="AU68" s="37" t="str">
        <f ca="1">IF(scratch!$B$55=TRUE,IF(AV68="","",AV68-AT68),scratch!$B$52)</f>
        <v>Locked</v>
      </c>
      <c r="AV68" s="51" t="str">
        <f ca="1">IF(scratch!$B$55=TRUE,SUMIF(Z$7:Z$1007,AR68,AE$7:AE$1007)+SUMIF(AF$7:AF$1007,AR68,AK$7:AK$1007)+SUMIF(AL$7:AL$1007,AR68,AQ$7:AQ$1007),scratch!$B$52)</f>
        <v>Locked</v>
      </c>
      <c r="AZ68" s="10" t="str">
        <f>IF(ISBLANK(AX68),"",IF(COUNTIF(Accounts!$B:$D,AX68),VLOOKUP(AX68,Accounts!$B:$D,2,FALSE),"-"))</f>
        <v/>
      </c>
      <c r="BA68" s="37" t="str">
        <f>IF(BC68="","",BC68/(1+(IF(COUNTIF(Accounts!$B:$D,AX68),VLOOKUP(AX68,Accounts!$B:$D,3,FALSE),0)/100)))</f>
        <v/>
      </c>
      <c r="BB68" s="37" t="str">
        <f t="shared" si="6"/>
        <v/>
      </c>
      <c r="BC68" s="7"/>
      <c r="BD68" s="48"/>
      <c r="BF68" s="10" t="str">
        <f>IF(ISBLANK(BD68),"",IF(COUNTIF(Accounts!$B:$D,BD68),VLOOKUP(BD68,Accounts!$B:$D,2,FALSE),"-"))</f>
        <v/>
      </c>
      <c r="BG68" s="37" t="str">
        <f>IF(BI68="","",BI68/(1+(IF(COUNTIF(Accounts!$B:$D,BD68),VLOOKUP(BD68,Accounts!$B:$D,3,FALSE),0)/100)))</f>
        <v/>
      </c>
      <c r="BH68" s="37" t="str">
        <f t="shared" si="7"/>
        <v/>
      </c>
      <c r="BI68" s="7"/>
      <c r="BJ68" s="48"/>
      <c r="BL68" s="10" t="str">
        <f>IF(ISBLANK(BJ68),"",IF(COUNTIF(Accounts!$B:$D,BJ68),VLOOKUP(BJ68,Accounts!$B:$D,2,FALSE),"-"))</f>
        <v/>
      </c>
      <c r="BM68" s="37" t="str">
        <f>IF(BO68="","",BO68/(1+(IF(COUNTIF(Accounts!$B:$D,BJ68),VLOOKUP(BJ68,Accounts!$B:$D,3,FALSE),0)/100)))</f>
        <v/>
      </c>
      <c r="BN68" s="37" t="str">
        <f t="shared" si="8"/>
        <v/>
      </c>
      <c r="BO68" s="7"/>
      <c r="BP68" s="40" t="str">
        <f>IF(Accounts!$B67="","-",Accounts!$B67)</f>
        <v xml:space="preserve"> </v>
      </c>
      <c r="BQ68" s="10">
        <f>IF(COUNTIF(Accounts!$B:$D,BP68),VLOOKUP(BP68,Accounts!$B:$D,2,FALSE),"-")</f>
        <v>0</v>
      </c>
      <c r="BR68" s="37" t="str">
        <f ca="1">IF(scratch!$B$55=TRUE,IF(BT68="","",BT68/(1+(IF(COUNTIF(Accounts!$B:$D,BP68),VLOOKUP(BP68,Accounts!$B:$D,3,FALSE),0)/100))),scratch!$B$52)</f>
        <v>Locked</v>
      </c>
      <c r="BS68" s="37" t="str">
        <f ca="1">IF(scratch!$B$55=TRUE,IF(BT68="","",BT68-BR68),scratch!$B$52)</f>
        <v>Locked</v>
      </c>
      <c r="BT68" s="51" t="str">
        <f ca="1">IF(scratch!$B$55=TRUE,SUMIF(AX$7:AX$1007,BP68,BC$7:BC$1007)+SUMIF(BD$7:BD$1007,BP68,BI$7:BI$1007)+SUMIF(BJ$7:BJ$1007,BP68,BO$7:BO$1007),scratch!$B$52)</f>
        <v>Locked</v>
      </c>
      <c r="BX68" s="10" t="str">
        <f>IF(ISBLANK(BV68),"",IF(COUNTIF(Accounts!$B:$D,BV68),VLOOKUP(BV68,Accounts!$B:$D,2,FALSE),"-"))</f>
        <v/>
      </c>
      <c r="BY68" s="37" t="str">
        <f>IF(CA68="","",CA68/(1+(IF(COUNTIF(Accounts!$B:$D,BV68),VLOOKUP(BV68,Accounts!$B:$D,3,FALSE),0)/100)))</f>
        <v/>
      </c>
      <c r="BZ68" s="37" t="str">
        <f t="shared" si="9"/>
        <v/>
      </c>
      <c r="CA68" s="7"/>
      <c r="CB68" s="48"/>
      <c r="CD68" s="10" t="str">
        <f>IF(ISBLANK(CB68),"",IF(COUNTIF(Accounts!$B:$D,CB68),VLOOKUP(CB68,Accounts!$B:$D,2,FALSE),"-"))</f>
        <v/>
      </c>
      <c r="CE68" s="37" t="str">
        <f>IF(CG68="","",CG68/(1+(IF(COUNTIF(Accounts!$B:$D,CB68),VLOOKUP(CB68,Accounts!$B:$D,3,FALSE),0)/100)))</f>
        <v/>
      </c>
      <c r="CF68" s="37" t="str">
        <f t="shared" si="10"/>
        <v/>
      </c>
      <c r="CG68" s="7"/>
      <c r="CH68" s="48"/>
      <c r="CJ68" s="10" t="str">
        <f>IF(ISBLANK(CH68),"",IF(COUNTIF(Accounts!$B:$D,CH68),VLOOKUP(CH68,Accounts!$B:$D,2,FALSE),"-"))</f>
        <v/>
      </c>
      <c r="CK68" s="37" t="str">
        <f>IF(CM68="","",CM68/(1+(IF(COUNTIF(Accounts!$B:$D,CH68),VLOOKUP(CH68,Accounts!$B:$D,3,FALSE),0)/100)))</f>
        <v/>
      </c>
      <c r="CL68" s="37" t="str">
        <f t="shared" si="11"/>
        <v/>
      </c>
      <c r="CM68" s="7"/>
      <c r="CN68" s="40" t="str">
        <f>IF(Accounts!$B67="","-",Accounts!$B67)</f>
        <v xml:space="preserve"> </v>
      </c>
      <c r="CO68" s="10">
        <f>IF(COUNTIF(Accounts!$B:$D,CN68),VLOOKUP(CN68,Accounts!$B:$D,2,FALSE),"-")</f>
        <v>0</v>
      </c>
      <c r="CP68" s="37" t="str">
        <f ca="1">IF(scratch!$B$55=TRUE,IF(CR68="","",CR68/(1+(IF(COUNTIF(Accounts!$B:$D,CN68),VLOOKUP(CN68,Accounts!$B:$D,3,FALSE),0)/100))),scratch!$B$52)</f>
        <v>Locked</v>
      </c>
      <c r="CQ68" s="37" t="str">
        <f ca="1">IF(scratch!$B$55=TRUE,IF(CR68="","",CR68-CP68),scratch!$B$52)</f>
        <v>Locked</v>
      </c>
      <c r="CR68" s="51" t="str">
        <f ca="1">IF(scratch!$B$55=TRUE,SUMIF(BV$7:BV$1007,CN68,CA$7:CA$1007)+SUMIF(CB$7:CB$1007,CN68,CG$7:CG$1007)+SUMIF(CH$7:CH$1007,CN68,CM$7:CM$1007),scratch!$B$52)</f>
        <v>Locked</v>
      </c>
      <c r="CT68" s="40" t="str">
        <f>IF(Accounts!$B67="","-",Accounts!$B67)</f>
        <v xml:space="preserve"> </v>
      </c>
      <c r="CU68" s="10">
        <f>IF(COUNTIF(Accounts!$B:$D,CT68),VLOOKUP(CT68,Accounts!$B:$D,2,FALSE),"-")</f>
        <v>0</v>
      </c>
      <c r="CV68" s="37" t="str">
        <f ca="1">IF(scratch!$B$55=TRUE,IF(CX68="","",CX68/(1+(IF(COUNTIF(Accounts!$B:$D,CT68),VLOOKUP(CT68,Accounts!$B:$D,3,FALSE),0)/100))),scratch!$B$52)</f>
        <v>Locked</v>
      </c>
      <c r="CW68" s="37" t="str">
        <f ca="1">IF(scratch!$B$55=TRUE,IF(CX68="","",CX68-CV68),scratch!$B$52)</f>
        <v>Locked</v>
      </c>
      <c r="CX68" s="51" t="str">
        <f ca="1">IF(scratch!$B$55=TRUE,SUMIF(T$7:T$1007,CT68,X$7:X1068)+SUMIF(AR$7:AR$1007,CT68,AV$7:AV$1007)+SUMIF(BP$7:BP$1007,CT68,BT$7:BT$1007)+SUMIF(CN$7:CN$1007,CT68,CR$7:CR$1007),scratch!$B$52)</f>
        <v>Locked</v>
      </c>
    </row>
    <row r="69" spans="4:102" x14ac:dyDescent="0.2">
      <c r="D69" s="10" t="str">
        <f>IF(ISBLANK(B69),"",IF(COUNTIF(Accounts!$B:$D,B69),VLOOKUP(B69,Accounts!$B:$D,2,FALSE),"-"))</f>
        <v/>
      </c>
      <c r="E69" s="37" t="str">
        <f>IF(G69="","",G69/(1+(IF(COUNTIF(Accounts!$B:$D,B69),VLOOKUP(B69,Accounts!$B:$D,3,FALSE),0)/100)))</f>
        <v/>
      </c>
      <c r="F69" s="37" t="str">
        <f t="shared" si="0"/>
        <v/>
      </c>
      <c r="G69" s="7"/>
      <c r="H69" s="48"/>
      <c r="J69" s="10" t="str">
        <f>IF(ISBLANK(H69),"",IF(COUNTIF(Accounts!$B:$D,H69),VLOOKUP(H69,Accounts!$B:$D,2,FALSE),"-"))</f>
        <v/>
      </c>
      <c r="K69" s="37" t="str">
        <f>IF(M69="","",M69/(1+(IF(COUNTIF(Accounts!$B:$D,H69),VLOOKUP(H69,Accounts!$B:$D,3,FALSE),0)/100)))</f>
        <v/>
      </c>
      <c r="L69" s="37" t="str">
        <f t="shared" si="1"/>
        <v/>
      </c>
      <c r="M69" s="7"/>
      <c r="N69" s="48"/>
      <c r="P69" s="10" t="str">
        <f>IF(ISBLANK(N69),"",IF(COUNTIF(Accounts!$B:$D,N69),VLOOKUP(N69,Accounts!$B:$D,2,FALSE),"-"))</f>
        <v/>
      </c>
      <c r="Q69" s="37" t="str">
        <f>IF(S69="","",S69/(1+(IF(COUNTIF(Accounts!$B:$D,N69),VLOOKUP(N69,Accounts!$B:$D,3,FALSE),0)/100)))</f>
        <v/>
      </c>
      <c r="R69" s="37" t="str">
        <f t="shared" si="2"/>
        <v/>
      </c>
      <c r="S69" s="7"/>
      <c r="T69" s="40" t="str">
        <f>IF(Accounts!$B68="","-",Accounts!$B68)</f>
        <v xml:space="preserve"> </v>
      </c>
      <c r="U69" s="10">
        <f>IF(COUNTIF(Accounts!$B:$D,T69),VLOOKUP(T69,Accounts!$B:$D,2,FALSE),"-")</f>
        <v>0</v>
      </c>
      <c r="V69" s="37" t="str">
        <f ca="1">IF(scratch!$B$55=TRUE,IF(X69="","",X69/(1+(IF(COUNTIF(Accounts!$B:$D,T69),VLOOKUP(T69,Accounts!$B:$D,3,FALSE),0)/100))),scratch!$B$52)</f>
        <v>Locked</v>
      </c>
      <c r="W69" s="37" t="str">
        <f ca="1">IF(scratch!$B$55=TRUE,IF(X69="","",X69-V69),scratch!$B$52)</f>
        <v>Locked</v>
      </c>
      <c r="X69" s="51" t="str">
        <f ca="1">IF(scratch!$B$55=TRUE,SUMIF(B$7:B$1007,T69,G$7:G$1007)+SUMIF(H$7:H$1007,T69,M$7:M$1007)+SUMIF(N$7:N$1007,T69,S$7:S$1007),scratch!$B$52)</f>
        <v>Locked</v>
      </c>
      <c r="AB69" s="10" t="str">
        <f>IF(ISBLANK(Z69),"",IF(COUNTIF(Accounts!$B:$D,Z69),VLOOKUP(Z69,Accounts!$B:$D,2,FALSE),"-"))</f>
        <v/>
      </c>
      <c r="AC69" s="37" t="str">
        <f>IF(AE69="","",AE69/(1+(IF(COUNTIF(Accounts!$B:$D,Z69),VLOOKUP(Z69,Accounts!$B:$D,3,FALSE),0)/100)))</f>
        <v/>
      </c>
      <c r="AD69" s="37" t="str">
        <f t="shared" si="3"/>
        <v/>
      </c>
      <c r="AE69" s="7"/>
      <c r="AF69" s="48"/>
      <c r="AH69" s="10" t="str">
        <f>IF(ISBLANK(AF69),"",IF(COUNTIF(Accounts!$B:$D,AF69),VLOOKUP(AF69,Accounts!$B:$D,2,FALSE),"-"))</f>
        <v/>
      </c>
      <c r="AI69" s="37" t="str">
        <f>IF(AK69="","",AK69/(1+(IF(COUNTIF(Accounts!$B:$D,AF69),VLOOKUP(AF69,Accounts!$B:$D,3,FALSE),0)/100)))</f>
        <v/>
      </c>
      <c r="AJ69" s="37" t="str">
        <f t="shared" si="4"/>
        <v/>
      </c>
      <c r="AK69" s="7"/>
      <c r="AL69" s="48"/>
      <c r="AN69" s="10" t="str">
        <f>IF(ISBLANK(AL69),"",IF(COUNTIF(Accounts!$B:$D,AL69),VLOOKUP(AL69,Accounts!$B:$D,2,FALSE),"-"))</f>
        <v/>
      </c>
      <c r="AO69" s="37" t="str">
        <f>IF(AQ69="","",AQ69/(1+(IF(COUNTIF(Accounts!$B:$D,AL69),VLOOKUP(AL69,Accounts!$B:$D,3,FALSE),0)/100)))</f>
        <v/>
      </c>
      <c r="AP69" s="37" t="str">
        <f t="shared" si="5"/>
        <v/>
      </c>
      <c r="AQ69" s="7"/>
      <c r="AR69" s="40" t="str">
        <f>IF(Accounts!$B68="","-",Accounts!$B68)</f>
        <v xml:space="preserve"> </v>
      </c>
      <c r="AS69" s="10">
        <f>IF(COUNTIF(Accounts!$B:$D,AR69),VLOOKUP(AR69,Accounts!$B:$D,2,FALSE),"-")</f>
        <v>0</v>
      </c>
      <c r="AT69" s="37" t="str">
        <f ca="1">IF(scratch!$B$55=TRUE,IF(AV69="","",AV69/(1+(IF(COUNTIF(Accounts!$B:$D,AR69),VLOOKUP(AR69,Accounts!$B:$D,3,FALSE),0)/100))),scratch!$B$52)</f>
        <v>Locked</v>
      </c>
      <c r="AU69" s="37" t="str">
        <f ca="1">IF(scratch!$B$55=TRUE,IF(AV69="","",AV69-AT69),scratch!$B$52)</f>
        <v>Locked</v>
      </c>
      <c r="AV69" s="51" t="str">
        <f ca="1">IF(scratch!$B$55=TRUE,SUMIF(Z$7:Z$1007,AR69,AE$7:AE$1007)+SUMIF(AF$7:AF$1007,AR69,AK$7:AK$1007)+SUMIF(AL$7:AL$1007,AR69,AQ$7:AQ$1007),scratch!$B$52)</f>
        <v>Locked</v>
      </c>
      <c r="AZ69" s="10" t="str">
        <f>IF(ISBLANK(AX69),"",IF(COUNTIF(Accounts!$B:$D,AX69),VLOOKUP(AX69,Accounts!$B:$D,2,FALSE),"-"))</f>
        <v/>
      </c>
      <c r="BA69" s="37" t="str">
        <f>IF(BC69="","",BC69/(1+(IF(COUNTIF(Accounts!$B:$D,AX69),VLOOKUP(AX69,Accounts!$B:$D,3,FALSE),0)/100)))</f>
        <v/>
      </c>
      <c r="BB69" s="37" t="str">
        <f t="shared" si="6"/>
        <v/>
      </c>
      <c r="BC69" s="7"/>
      <c r="BD69" s="48"/>
      <c r="BF69" s="10" t="str">
        <f>IF(ISBLANK(BD69),"",IF(COUNTIF(Accounts!$B:$D,BD69),VLOOKUP(BD69,Accounts!$B:$D,2,FALSE),"-"))</f>
        <v/>
      </c>
      <c r="BG69" s="37" t="str">
        <f>IF(BI69="","",BI69/(1+(IF(COUNTIF(Accounts!$B:$D,BD69),VLOOKUP(BD69,Accounts!$B:$D,3,FALSE),0)/100)))</f>
        <v/>
      </c>
      <c r="BH69" s="37" t="str">
        <f t="shared" si="7"/>
        <v/>
      </c>
      <c r="BI69" s="7"/>
      <c r="BJ69" s="48"/>
      <c r="BL69" s="10" t="str">
        <f>IF(ISBLANK(BJ69),"",IF(COUNTIF(Accounts!$B:$D,BJ69),VLOOKUP(BJ69,Accounts!$B:$D,2,FALSE),"-"))</f>
        <v/>
      </c>
      <c r="BM69" s="37" t="str">
        <f>IF(BO69="","",BO69/(1+(IF(COUNTIF(Accounts!$B:$D,BJ69),VLOOKUP(BJ69,Accounts!$B:$D,3,FALSE),0)/100)))</f>
        <v/>
      </c>
      <c r="BN69" s="37" t="str">
        <f t="shared" si="8"/>
        <v/>
      </c>
      <c r="BO69" s="7"/>
      <c r="BP69" s="40" t="str">
        <f>IF(Accounts!$B68="","-",Accounts!$B68)</f>
        <v xml:space="preserve"> </v>
      </c>
      <c r="BQ69" s="10">
        <f>IF(COUNTIF(Accounts!$B:$D,BP69),VLOOKUP(BP69,Accounts!$B:$D,2,FALSE),"-")</f>
        <v>0</v>
      </c>
      <c r="BR69" s="37" t="str">
        <f ca="1">IF(scratch!$B$55=TRUE,IF(BT69="","",BT69/(1+(IF(COUNTIF(Accounts!$B:$D,BP69),VLOOKUP(BP69,Accounts!$B:$D,3,FALSE),0)/100))),scratch!$B$52)</f>
        <v>Locked</v>
      </c>
      <c r="BS69" s="37" t="str">
        <f ca="1">IF(scratch!$B$55=TRUE,IF(BT69="","",BT69-BR69),scratch!$B$52)</f>
        <v>Locked</v>
      </c>
      <c r="BT69" s="51" t="str">
        <f ca="1">IF(scratch!$B$55=TRUE,SUMIF(AX$7:AX$1007,BP69,BC$7:BC$1007)+SUMIF(BD$7:BD$1007,BP69,BI$7:BI$1007)+SUMIF(BJ$7:BJ$1007,BP69,BO$7:BO$1007),scratch!$B$52)</f>
        <v>Locked</v>
      </c>
      <c r="BX69" s="10" t="str">
        <f>IF(ISBLANK(BV69),"",IF(COUNTIF(Accounts!$B:$D,BV69),VLOOKUP(BV69,Accounts!$B:$D,2,FALSE),"-"))</f>
        <v/>
      </c>
      <c r="BY69" s="37" t="str">
        <f>IF(CA69="","",CA69/(1+(IF(COUNTIF(Accounts!$B:$D,BV69),VLOOKUP(BV69,Accounts!$B:$D,3,FALSE),0)/100)))</f>
        <v/>
      </c>
      <c r="BZ69" s="37" t="str">
        <f t="shared" si="9"/>
        <v/>
      </c>
      <c r="CA69" s="7"/>
      <c r="CB69" s="48"/>
      <c r="CD69" s="10" t="str">
        <f>IF(ISBLANK(CB69),"",IF(COUNTIF(Accounts!$B:$D,CB69),VLOOKUP(CB69,Accounts!$B:$D,2,FALSE),"-"))</f>
        <v/>
      </c>
      <c r="CE69" s="37" t="str">
        <f>IF(CG69="","",CG69/(1+(IF(COUNTIF(Accounts!$B:$D,CB69),VLOOKUP(CB69,Accounts!$B:$D,3,FALSE),0)/100)))</f>
        <v/>
      </c>
      <c r="CF69" s="37" t="str">
        <f t="shared" si="10"/>
        <v/>
      </c>
      <c r="CG69" s="7"/>
      <c r="CH69" s="48"/>
      <c r="CJ69" s="10" t="str">
        <f>IF(ISBLANK(CH69),"",IF(COUNTIF(Accounts!$B:$D,CH69),VLOOKUP(CH69,Accounts!$B:$D,2,FALSE),"-"))</f>
        <v/>
      </c>
      <c r="CK69" s="37" t="str">
        <f>IF(CM69="","",CM69/(1+(IF(COUNTIF(Accounts!$B:$D,CH69),VLOOKUP(CH69,Accounts!$B:$D,3,FALSE),0)/100)))</f>
        <v/>
      </c>
      <c r="CL69" s="37" t="str">
        <f t="shared" si="11"/>
        <v/>
      </c>
      <c r="CM69" s="7"/>
      <c r="CN69" s="40" t="str">
        <f>IF(Accounts!$B68="","-",Accounts!$B68)</f>
        <v xml:space="preserve"> </v>
      </c>
      <c r="CO69" s="10">
        <f>IF(COUNTIF(Accounts!$B:$D,CN69),VLOOKUP(CN69,Accounts!$B:$D,2,FALSE),"-")</f>
        <v>0</v>
      </c>
      <c r="CP69" s="37" t="str">
        <f ca="1">IF(scratch!$B$55=TRUE,IF(CR69="","",CR69/(1+(IF(COUNTIF(Accounts!$B:$D,CN69),VLOOKUP(CN69,Accounts!$B:$D,3,FALSE),0)/100))),scratch!$B$52)</f>
        <v>Locked</v>
      </c>
      <c r="CQ69" s="37" t="str">
        <f ca="1">IF(scratch!$B$55=TRUE,IF(CR69="","",CR69-CP69),scratch!$B$52)</f>
        <v>Locked</v>
      </c>
      <c r="CR69" s="51" t="str">
        <f ca="1">IF(scratch!$B$55=TRUE,SUMIF(BV$7:BV$1007,CN69,CA$7:CA$1007)+SUMIF(CB$7:CB$1007,CN69,CG$7:CG$1007)+SUMIF(CH$7:CH$1007,CN69,CM$7:CM$1007),scratch!$B$52)</f>
        <v>Locked</v>
      </c>
      <c r="CT69" s="40" t="str">
        <f>IF(Accounts!$B68="","-",Accounts!$B68)</f>
        <v xml:space="preserve"> </v>
      </c>
      <c r="CU69" s="10">
        <f>IF(COUNTIF(Accounts!$B:$D,CT69),VLOOKUP(CT69,Accounts!$B:$D,2,FALSE),"-")</f>
        <v>0</v>
      </c>
      <c r="CV69" s="37" t="str">
        <f ca="1">IF(scratch!$B$55=TRUE,IF(CX69="","",CX69/(1+(IF(COUNTIF(Accounts!$B:$D,CT69),VLOOKUP(CT69,Accounts!$B:$D,3,FALSE),0)/100))),scratch!$B$52)</f>
        <v>Locked</v>
      </c>
      <c r="CW69" s="37" t="str">
        <f ca="1">IF(scratch!$B$55=TRUE,IF(CX69="","",CX69-CV69),scratch!$B$52)</f>
        <v>Locked</v>
      </c>
      <c r="CX69" s="51" t="str">
        <f ca="1">IF(scratch!$B$55=TRUE,SUMIF(T$7:T$1007,CT69,X$7:X1069)+SUMIF(AR$7:AR$1007,CT69,AV$7:AV$1007)+SUMIF(BP$7:BP$1007,CT69,BT$7:BT$1007)+SUMIF(CN$7:CN$1007,CT69,CR$7:CR$1007),scratch!$B$52)</f>
        <v>Locked</v>
      </c>
    </row>
    <row r="70" spans="4:102" x14ac:dyDescent="0.2">
      <c r="D70" s="10" t="str">
        <f>IF(ISBLANK(B70),"",IF(COUNTIF(Accounts!$B:$D,B70),VLOOKUP(B70,Accounts!$B:$D,2,FALSE),"-"))</f>
        <v/>
      </c>
      <c r="E70" s="37" t="str">
        <f>IF(G70="","",G70/(1+(IF(COUNTIF(Accounts!$B:$D,B70),VLOOKUP(B70,Accounts!$B:$D,3,FALSE),0)/100)))</f>
        <v/>
      </c>
      <c r="F70" s="37" t="str">
        <f t="shared" si="0"/>
        <v/>
      </c>
      <c r="G70" s="7"/>
      <c r="H70" s="48"/>
      <c r="J70" s="10" t="str">
        <f>IF(ISBLANK(H70),"",IF(COUNTIF(Accounts!$B:$D,H70),VLOOKUP(H70,Accounts!$B:$D,2,FALSE),"-"))</f>
        <v/>
      </c>
      <c r="K70" s="37" t="str">
        <f>IF(M70="","",M70/(1+(IF(COUNTIF(Accounts!$B:$D,H70),VLOOKUP(H70,Accounts!$B:$D,3,FALSE),0)/100)))</f>
        <v/>
      </c>
      <c r="L70" s="37" t="str">
        <f t="shared" si="1"/>
        <v/>
      </c>
      <c r="M70" s="7"/>
      <c r="N70" s="48"/>
      <c r="P70" s="10" t="str">
        <f>IF(ISBLANK(N70),"",IF(COUNTIF(Accounts!$B:$D,N70),VLOOKUP(N70,Accounts!$B:$D,2,FALSE),"-"))</f>
        <v/>
      </c>
      <c r="Q70" s="37" t="str">
        <f>IF(S70="","",S70/(1+(IF(COUNTIF(Accounts!$B:$D,N70),VLOOKUP(N70,Accounts!$B:$D,3,FALSE),0)/100)))</f>
        <v/>
      </c>
      <c r="R70" s="37" t="str">
        <f t="shared" si="2"/>
        <v/>
      </c>
      <c r="S70" s="7"/>
      <c r="T70" s="40" t="str">
        <f>IF(Accounts!$B69="","-",Accounts!$B69)</f>
        <v xml:space="preserve"> </v>
      </c>
      <c r="U70" s="10">
        <f>IF(COUNTIF(Accounts!$B:$D,T70),VLOOKUP(T70,Accounts!$B:$D,2,FALSE),"-")</f>
        <v>0</v>
      </c>
      <c r="V70" s="37" t="str">
        <f ca="1">IF(scratch!$B$55=TRUE,IF(X70="","",X70/(1+(IF(COUNTIF(Accounts!$B:$D,T70),VLOOKUP(T70,Accounts!$B:$D,3,FALSE),0)/100))),scratch!$B$52)</f>
        <v>Locked</v>
      </c>
      <c r="W70" s="37" t="str">
        <f ca="1">IF(scratch!$B$55=TRUE,IF(X70="","",X70-V70),scratch!$B$52)</f>
        <v>Locked</v>
      </c>
      <c r="X70" s="51" t="str">
        <f ca="1">IF(scratch!$B$55=TRUE,SUMIF(B$7:B$1007,T70,G$7:G$1007)+SUMIF(H$7:H$1007,T70,M$7:M$1007)+SUMIF(N$7:N$1007,T70,S$7:S$1007),scratch!$B$52)</f>
        <v>Locked</v>
      </c>
      <c r="AB70" s="10" t="str">
        <f>IF(ISBLANK(Z70),"",IF(COUNTIF(Accounts!$B:$D,Z70),VLOOKUP(Z70,Accounts!$B:$D,2,FALSE),"-"))</f>
        <v/>
      </c>
      <c r="AC70" s="37" t="str">
        <f>IF(AE70="","",AE70/(1+(IF(COUNTIF(Accounts!$B:$D,Z70),VLOOKUP(Z70,Accounts!$B:$D,3,FALSE),0)/100)))</f>
        <v/>
      </c>
      <c r="AD70" s="37" t="str">
        <f t="shared" si="3"/>
        <v/>
      </c>
      <c r="AE70" s="7"/>
      <c r="AF70" s="48"/>
      <c r="AH70" s="10" t="str">
        <f>IF(ISBLANK(AF70),"",IF(COUNTIF(Accounts!$B:$D,AF70),VLOOKUP(AF70,Accounts!$B:$D,2,FALSE),"-"))</f>
        <v/>
      </c>
      <c r="AI70" s="37" t="str">
        <f>IF(AK70="","",AK70/(1+(IF(COUNTIF(Accounts!$B:$D,AF70),VLOOKUP(AF70,Accounts!$B:$D,3,FALSE),0)/100)))</f>
        <v/>
      </c>
      <c r="AJ70" s="37" t="str">
        <f t="shared" si="4"/>
        <v/>
      </c>
      <c r="AK70" s="7"/>
      <c r="AL70" s="48"/>
      <c r="AN70" s="10" t="str">
        <f>IF(ISBLANK(AL70),"",IF(COUNTIF(Accounts!$B:$D,AL70),VLOOKUP(AL70,Accounts!$B:$D,2,FALSE),"-"))</f>
        <v/>
      </c>
      <c r="AO70" s="37" t="str">
        <f>IF(AQ70="","",AQ70/(1+(IF(COUNTIF(Accounts!$B:$D,AL70),VLOOKUP(AL70,Accounts!$B:$D,3,FALSE),0)/100)))</f>
        <v/>
      </c>
      <c r="AP70" s="37" t="str">
        <f t="shared" si="5"/>
        <v/>
      </c>
      <c r="AQ70" s="7"/>
      <c r="AR70" s="40" t="str">
        <f>IF(Accounts!$B69="","-",Accounts!$B69)</f>
        <v xml:space="preserve"> </v>
      </c>
      <c r="AS70" s="10">
        <f>IF(COUNTIF(Accounts!$B:$D,AR70),VLOOKUP(AR70,Accounts!$B:$D,2,FALSE),"-")</f>
        <v>0</v>
      </c>
      <c r="AT70" s="37" t="str">
        <f ca="1">IF(scratch!$B$55=TRUE,IF(AV70="","",AV70/(1+(IF(COUNTIF(Accounts!$B:$D,AR70),VLOOKUP(AR70,Accounts!$B:$D,3,FALSE),0)/100))),scratch!$B$52)</f>
        <v>Locked</v>
      </c>
      <c r="AU70" s="37" t="str">
        <f ca="1">IF(scratch!$B$55=TRUE,IF(AV70="","",AV70-AT70),scratch!$B$52)</f>
        <v>Locked</v>
      </c>
      <c r="AV70" s="51" t="str">
        <f ca="1">IF(scratch!$B$55=TRUE,SUMIF(Z$7:Z$1007,AR70,AE$7:AE$1007)+SUMIF(AF$7:AF$1007,AR70,AK$7:AK$1007)+SUMIF(AL$7:AL$1007,AR70,AQ$7:AQ$1007),scratch!$B$52)</f>
        <v>Locked</v>
      </c>
      <c r="AZ70" s="10" t="str">
        <f>IF(ISBLANK(AX70),"",IF(COUNTIF(Accounts!$B:$D,AX70),VLOOKUP(AX70,Accounts!$B:$D,2,FALSE),"-"))</f>
        <v/>
      </c>
      <c r="BA70" s="37" t="str">
        <f>IF(BC70="","",BC70/(1+(IF(COUNTIF(Accounts!$B:$D,AX70),VLOOKUP(AX70,Accounts!$B:$D,3,FALSE),0)/100)))</f>
        <v/>
      </c>
      <c r="BB70" s="37" t="str">
        <f t="shared" si="6"/>
        <v/>
      </c>
      <c r="BC70" s="7"/>
      <c r="BD70" s="48"/>
      <c r="BF70" s="10" t="str">
        <f>IF(ISBLANK(BD70),"",IF(COUNTIF(Accounts!$B:$D,BD70),VLOOKUP(BD70,Accounts!$B:$D,2,FALSE),"-"))</f>
        <v/>
      </c>
      <c r="BG70" s="37" t="str">
        <f>IF(BI70="","",BI70/(1+(IF(COUNTIF(Accounts!$B:$D,BD70),VLOOKUP(BD70,Accounts!$B:$D,3,FALSE),0)/100)))</f>
        <v/>
      </c>
      <c r="BH70" s="37" t="str">
        <f t="shared" si="7"/>
        <v/>
      </c>
      <c r="BI70" s="7"/>
      <c r="BJ70" s="48"/>
      <c r="BL70" s="10" t="str">
        <f>IF(ISBLANK(BJ70),"",IF(COUNTIF(Accounts!$B:$D,BJ70),VLOOKUP(BJ70,Accounts!$B:$D,2,FALSE),"-"))</f>
        <v/>
      </c>
      <c r="BM70" s="37" t="str">
        <f>IF(BO70="","",BO70/(1+(IF(COUNTIF(Accounts!$B:$D,BJ70),VLOOKUP(BJ70,Accounts!$B:$D,3,FALSE),0)/100)))</f>
        <v/>
      </c>
      <c r="BN70" s="37" t="str">
        <f t="shared" si="8"/>
        <v/>
      </c>
      <c r="BO70" s="7"/>
      <c r="BP70" s="40" t="str">
        <f>IF(Accounts!$B69="","-",Accounts!$B69)</f>
        <v xml:space="preserve"> </v>
      </c>
      <c r="BQ70" s="10">
        <f>IF(COUNTIF(Accounts!$B:$D,BP70),VLOOKUP(BP70,Accounts!$B:$D,2,FALSE),"-")</f>
        <v>0</v>
      </c>
      <c r="BR70" s="37" t="str">
        <f ca="1">IF(scratch!$B$55=TRUE,IF(BT70="","",BT70/(1+(IF(COUNTIF(Accounts!$B:$D,BP70),VLOOKUP(BP70,Accounts!$B:$D,3,FALSE),0)/100))),scratch!$B$52)</f>
        <v>Locked</v>
      </c>
      <c r="BS70" s="37" t="str">
        <f ca="1">IF(scratch!$B$55=TRUE,IF(BT70="","",BT70-BR70),scratch!$B$52)</f>
        <v>Locked</v>
      </c>
      <c r="BT70" s="51" t="str">
        <f ca="1">IF(scratch!$B$55=TRUE,SUMIF(AX$7:AX$1007,BP70,BC$7:BC$1007)+SUMIF(BD$7:BD$1007,BP70,BI$7:BI$1007)+SUMIF(BJ$7:BJ$1007,BP70,BO$7:BO$1007),scratch!$B$52)</f>
        <v>Locked</v>
      </c>
      <c r="BX70" s="10" t="str">
        <f>IF(ISBLANK(BV70),"",IF(COUNTIF(Accounts!$B:$D,BV70),VLOOKUP(BV70,Accounts!$B:$D,2,FALSE),"-"))</f>
        <v/>
      </c>
      <c r="BY70" s="37" t="str">
        <f>IF(CA70="","",CA70/(1+(IF(COUNTIF(Accounts!$B:$D,BV70),VLOOKUP(BV70,Accounts!$B:$D,3,FALSE),0)/100)))</f>
        <v/>
      </c>
      <c r="BZ70" s="37" t="str">
        <f t="shared" si="9"/>
        <v/>
      </c>
      <c r="CA70" s="7"/>
      <c r="CB70" s="48"/>
      <c r="CD70" s="10" t="str">
        <f>IF(ISBLANK(CB70),"",IF(COUNTIF(Accounts!$B:$D,CB70),VLOOKUP(CB70,Accounts!$B:$D,2,FALSE),"-"))</f>
        <v/>
      </c>
      <c r="CE70" s="37" t="str">
        <f>IF(CG70="","",CG70/(1+(IF(COUNTIF(Accounts!$B:$D,CB70),VLOOKUP(CB70,Accounts!$B:$D,3,FALSE),0)/100)))</f>
        <v/>
      </c>
      <c r="CF70" s="37" t="str">
        <f t="shared" si="10"/>
        <v/>
      </c>
      <c r="CG70" s="7"/>
      <c r="CH70" s="48"/>
      <c r="CJ70" s="10" t="str">
        <f>IF(ISBLANK(CH70),"",IF(COUNTIF(Accounts!$B:$D,CH70),VLOOKUP(CH70,Accounts!$B:$D,2,FALSE),"-"))</f>
        <v/>
      </c>
      <c r="CK70" s="37" t="str">
        <f>IF(CM70="","",CM70/(1+(IF(COUNTIF(Accounts!$B:$D,CH70),VLOOKUP(CH70,Accounts!$B:$D,3,FALSE),0)/100)))</f>
        <v/>
      </c>
      <c r="CL70" s="37" t="str">
        <f t="shared" si="11"/>
        <v/>
      </c>
      <c r="CM70" s="7"/>
      <c r="CN70" s="40" t="str">
        <f>IF(Accounts!$B69="","-",Accounts!$B69)</f>
        <v xml:space="preserve"> </v>
      </c>
      <c r="CO70" s="10">
        <f>IF(COUNTIF(Accounts!$B:$D,CN70),VLOOKUP(CN70,Accounts!$B:$D,2,FALSE),"-")</f>
        <v>0</v>
      </c>
      <c r="CP70" s="37" t="str">
        <f ca="1">IF(scratch!$B$55=TRUE,IF(CR70="","",CR70/(1+(IF(COUNTIF(Accounts!$B:$D,CN70),VLOOKUP(CN70,Accounts!$B:$D,3,FALSE),0)/100))),scratch!$B$52)</f>
        <v>Locked</v>
      </c>
      <c r="CQ70" s="37" t="str">
        <f ca="1">IF(scratch!$B$55=TRUE,IF(CR70="","",CR70-CP70),scratch!$B$52)</f>
        <v>Locked</v>
      </c>
      <c r="CR70" s="51" t="str">
        <f ca="1">IF(scratch!$B$55=TRUE,SUMIF(BV$7:BV$1007,CN70,CA$7:CA$1007)+SUMIF(CB$7:CB$1007,CN70,CG$7:CG$1007)+SUMIF(CH$7:CH$1007,CN70,CM$7:CM$1007),scratch!$B$52)</f>
        <v>Locked</v>
      </c>
      <c r="CT70" s="40" t="str">
        <f>IF(Accounts!$B69="","-",Accounts!$B69)</f>
        <v xml:space="preserve"> </v>
      </c>
      <c r="CU70" s="10">
        <f>IF(COUNTIF(Accounts!$B:$D,CT70),VLOOKUP(CT70,Accounts!$B:$D,2,FALSE),"-")</f>
        <v>0</v>
      </c>
      <c r="CV70" s="37" t="str">
        <f ca="1">IF(scratch!$B$55=TRUE,IF(CX70="","",CX70/(1+(IF(COUNTIF(Accounts!$B:$D,CT70),VLOOKUP(CT70,Accounts!$B:$D,3,FALSE),0)/100))),scratch!$B$52)</f>
        <v>Locked</v>
      </c>
      <c r="CW70" s="37" t="str">
        <f ca="1">IF(scratch!$B$55=TRUE,IF(CX70="","",CX70-CV70),scratch!$B$52)</f>
        <v>Locked</v>
      </c>
      <c r="CX70" s="51" t="str">
        <f ca="1">IF(scratch!$B$55=TRUE,SUMIF(T$7:T$1007,CT70,X$7:X1070)+SUMIF(AR$7:AR$1007,CT70,AV$7:AV$1007)+SUMIF(BP$7:BP$1007,CT70,BT$7:BT$1007)+SUMIF(CN$7:CN$1007,CT70,CR$7:CR$1007),scratch!$B$52)</f>
        <v>Locked</v>
      </c>
    </row>
    <row r="71" spans="4:102" x14ac:dyDescent="0.2">
      <c r="D71" s="10" t="str">
        <f>IF(ISBLANK(B71),"",IF(COUNTIF(Accounts!$B:$D,B71),VLOOKUP(B71,Accounts!$B:$D,2,FALSE),"-"))</f>
        <v/>
      </c>
      <c r="E71" s="37" t="str">
        <f>IF(G71="","",G71/(1+(IF(COUNTIF(Accounts!$B:$D,B71),VLOOKUP(B71,Accounts!$B:$D,3,FALSE),0)/100)))</f>
        <v/>
      </c>
      <c r="F71" s="37" t="str">
        <f t="shared" si="0"/>
        <v/>
      </c>
      <c r="G71" s="7"/>
      <c r="H71" s="48"/>
      <c r="J71" s="10" t="str">
        <f>IF(ISBLANK(H71),"",IF(COUNTIF(Accounts!$B:$D,H71),VLOOKUP(H71,Accounts!$B:$D,2,FALSE),"-"))</f>
        <v/>
      </c>
      <c r="K71" s="37" t="str">
        <f>IF(M71="","",M71/(1+(IF(COUNTIF(Accounts!$B:$D,H71),VLOOKUP(H71,Accounts!$B:$D,3,FALSE),0)/100)))</f>
        <v/>
      </c>
      <c r="L71" s="37" t="str">
        <f t="shared" si="1"/>
        <v/>
      </c>
      <c r="M71" s="7"/>
      <c r="N71" s="48"/>
      <c r="P71" s="10" t="str">
        <f>IF(ISBLANK(N71),"",IF(COUNTIF(Accounts!$B:$D,N71),VLOOKUP(N71,Accounts!$B:$D,2,FALSE),"-"))</f>
        <v/>
      </c>
      <c r="Q71" s="37" t="str">
        <f>IF(S71="","",S71/(1+(IF(COUNTIF(Accounts!$B:$D,N71),VLOOKUP(N71,Accounts!$B:$D,3,FALSE),0)/100)))</f>
        <v/>
      </c>
      <c r="R71" s="37" t="str">
        <f t="shared" si="2"/>
        <v/>
      </c>
      <c r="S71" s="7"/>
      <c r="T71" s="40" t="str">
        <f>IF(Accounts!$B70="","-",Accounts!$B70)</f>
        <v xml:space="preserve"> </v>
      </c>
      <c r="U71" s="10">
        <f>IF(COUNTIF(Accounts!$B:$D,T71),VLOOKUP(T71,Accounts!$B:$D,2,FALSE),"-")</f>
        <v>0</v>
      </c>
      <c r="V71" s="37" t="str">
        <f ca="1">IF(scratch!$B$55=TRUE,IF(X71="","",X71/(1+(IF(COUNTIF(Accounts!$B:$D,T71),VLOOKUP(T71,Accounts!$B:$D,3,FALSE),0)/100))),scratch!$B$52)</f>
        <v>Locked</v>
      </c>
      <c r="W71" s="37" t="str">
        <f ca="1">IF(scratch!$B$55=TRUE,IF(X71="","",X71-V71),scratch!$B$52)</f>
        <v>Locked</v>
      </c>
      <c r="X71" s="51" t="str">
        <f ca="1">IF(scratch!$B$55=TRUE,SUMIF(B$7:B$1007,T71,G$7:G$1007)+SUMIF(H$7:H$1007,T71,M$7:M$1007)+SUMIF(N$7:N$1007,T71,S$7:S$1007),scratch!$B$52)</f>
        <v>Locked</v>
      </c>
      <c r="AB71" s="10" t="str">
        <f>IF(ISBLANK(Z71),"",IF(COUNTIF(Accounts!$B:$D,Z71),VLOOKUP(Z71,Accounts!$B:$D,2,FALSE),"-"))</f>
        <v/>
      </c>
      <c r="AC71" s="37" t="str">
        <f>IF(AE71="","",AE71/(1+(IF(COUNTIF(Accounts!$B:$D,Z71),VLOOKUP(Z71,Accounts!$B:$D,3,FALSE),0)/100)))</f>
        <v/>
      </c>
      <c r="AD71" s="37" t="str">
        <f t="shared" si="3"/>
        <v/>
      </c>
      <c r="AE71" s="7"/>
      <c r="AF71" s="48"/>
      <c r="AH71" s="10" t="str">
        <f>IF(ISBLANK(AF71),"",IF(COUNTIF(Accounts!$B:$D,AF71),VLOOKUP(AF71,Accounts!$B:$D,2,FALSE),"-"))</f>
        <v/>
      </c>
      <c r="AI71" s="37" t="str">
        <f>IF(AK71="","",AK71/(1+(IF(COUNTIF(Accounts!$B:$D,AF71),VLOOKUP(AF71,Accounts!$B:$D,3,FALSE),0)/100)))</f>
        <v/>
      </c>
      <c r="AJ71" s="37" t="str">
        <f t="shared" si="4"/>
        <v/>
      </c>
      <c r="AK71" s="7"/>
      <c r="AL71" s="48"/>
      <c r="AN71" s="10" t="str">
        <f>IF(ISBLANK(AL71),"",IF(COUNTIF(Accounts!$B:$D,AL71),VLOOKUP(AL71,Accounts!$B:$D,2,FALSE),"-"))</f>
        <v/>
      </c>
      <c r="AO71" s="37" t="str">
        <f>IF(AQ71="","",AQ71/(1+(IF(COUNTIF(Accounts!$B:$D,AL71),VLOOKUP(AL71,Accounts!$B:$D,3,FALSE),0)/100)))</f>
        <v/>
      </c>
      <c r="AP71" s="37" t="str">
        <f t="shared" si="5"/>
        <v/>
      </c>
      <c r="AQ71" s="7"/>
      <c r="AR71" s="40" t="str">
        <f>IF(Accounts!$B70="","-",Accounts!$B70)</f>
        <v xml:space="preserve"> </v>
      </c>
      <c r="AS71" s="10">
        <f>IF(COUNTIF(Accounts!$B:$D,AR71),VLOOKUP(AR71,Accounts!$B:$D,2,FALSE),"-")</f>
        <v>0</v>
      </c>
      <c r="AT71" s="37" t="str">
        <f ca="1">IF(scratch!$B$55=TRUE,IF(AV71="","",AV71/(1+(IF(COUNTIF(Accounts!$B:$D,AR71),VLOOKUP(AR71,Accounts!$B:$D,3,FALSE),0)/100))),scratch!$B$52)</f>
        <v>Locked</v>
      </c>
      <c r="AU71" s="37" t="str">
        <f ca="1">IF(scratch!$B$55=TRUE,IF(AV71="","",AV71-AT71),scratch!$B$52)</f>
        <v>Locked</v>
      </c>
      <c r="AV71" s="51" t="str">
        <f ca="1">IF(scratch!$B$55=TRUE,SUMIF(Z$7:Z$1007,AR71,AE$7:AE$1007)+SUMIF(AF$7:AF$1007,AR71,AK$7:AK$1007)+SUMIF(AL$7:AL$1007,AR71,AQ$7:AQ$1007),scratch!$B$52)</f>
        <v>Locked</v>
      </c>
      <c r="AZ71" s="10" t="str">
        <f>IF(ISBLANK(AX71),"",IF(COUNTIF(Accounts!$B:$D,AX71),VLOOKUP(AX71,Accounts!$B:$D,2,FALSE),"-"))</f>
        <v/>
      </c>
      <c r="BA71" s="37" t="str">
        <f>IF(BC71="","",BC71/(1+(IF(COUNTIF(Accounts!$B:$D,AX71),VLOOKUP(AX71,Accounts!$B:$D,3,FALSE),0)/100)))</f>
        <v/>
      </c>
      <c r="BB71" s="37" t="str">
        <f t="shared" si="6"/>
        <v/>
      </c>
      <c r="BC71" s="7"/>
      <c r="BD71" s="48"/>
      <c r="BF71" s="10" t="str">
        <f>IF(ISBLANK(BD71),"",IF(COUNTIF(Accounts!$B:$D,BD71),VLOOKUP(BD71,Accounts!$B:$D,2,FALSE),"-"))</f>
        <v/>
      </c>
      <c r="BG71" s="37" t="str">
        <f>IF(BI71="","",BI71/(1+(IF(COUNTIF(Accounts!$B:$D,BD71),VLOOKUP(BD71,Accounts!$B:$D,3,FALSE),0)/100)))</f>
        <v/>
      </c>
      <c r="BH71" s="37" t="str">
        <f t="shared" si="7"/>
        <v/>
      </c>
      <c r="BI71" s="7"/>
      <c r="BJ71" s="48"/>
      <c r="BL71" s="10" t="str">
        <f>IF(ISBLANK(BJ71),"",IF(COUNTIF(Accounts!$B:$D,BJ71),VLOOKUP(BJ71,Accounts!$B:$D,2,FALSE),"-"))</f>
        <v/>
      </c>
      <c r="BM71" s="37" t="str">
        <f>IF(BO71="","",BO71/(1+(IF(COUNTIF(Accounts!$B:$D,BJ71),VLOOKUP(BJ71,Accounts!$B:$D,3,FALSE),0)/100)))</f>
        <v/>
      </c>
      <c r="BN71" s="37" t="str">
        <f t="shared" si="8"/>
        <v/>
      </c>
      <c r="BO71" s="7"/>
      <c r="BP71" s="40" t="str">
        <f>IF(Accounts!$B70="","-",Accounts!$B70)</f>
        <v xml:space="preserve"> </v>
      </c>
      <c r="BQ71" s="10">
        <f>IF(COUNTIF(Accounts!$B:$D,BP71),VLOOKUP(BP71,Accounts!$B:$D,2,FALSE),"-")</f>
        <v>0</v>
      </c>
      <c r="BR71" s="37" t="str">
        <f ca="1">IF(scratch!$B$55=TRUE,IF(BT71="","",BT71/(1+(IF(COUNTIF(Accounts!$B:$D,BP71),VLOOKUP(BP71,Accounts!$B:$D,3,FALSE),0)/100))),scratch!$B$52)</f>
        <v>Locked</v>
      </c>
      <c r="BS71" s="37" t="str">
        <f ca="1">IF(scratch!$B$55=TRUE,IF(BT71="","",BT71-BR71),scratch!$B$52)</f>
        <v>Locked</v>
      </c>
      <c r="BT71" s="51" t="str">
        <f ca="1">IF(scratch!$B$55=TRUE,SUMIF(AX$7:AX$1007,BP71,BC$7:BC$1007)+SUMIF(BD$7:BD$1007,BP71,BI$7:BI$1007)+SUMIF(BJ$7:BJ$1007,BP71,BO$7:BO$1007),scratch!$B$52)</f>
        <v>Locked</v>
      </c>
      <c r="BX71" s="10" t="str">
        <f>IF(ISBLANK(BV71),"",IF(COUNTIF(Accounts!$B:$D,BV71),VLOOKUP(BV71,Accounts!$B:$D,2,FALSE),"-"))</f>
        <v/>
      </c>
      <c r="BY71" s="37" t="str">
        <f>IF(CA71="","",CA71/(1+(IF(COUNTIF(Accounts!$B:$D,BV71),VLOOKUP(BV71,Accounts!$B:$D,3,FALSE),0)/100)))</f>
        <v/>
      </c>
      <c r="BZ71" s="37" t="str">
        <f t="shared" si="9"/>
        <v/>
      </c>
      <c r="CA71" s="7"/>
      <c r="CB71" s="48"/>
      <c r="CD71" s="10" t="str">
        <f>IF(ISBLANK(CB71),"",IF(COUNTIF(Accounts!$B:$D,CB71),VLOOKUP(CB71,Accounts!$B:$D,2,FALSE),"-"))</f>
        <v/>
      </c>
      <c r="CE71" s="37" t="str">
        <f>IF(CG71="","",CG71/(1+(IF(COUNTIF(Accounts!$B:$D,CB71),VLOOKUP(CB71,Accounts!$B:$D,3,FALSE),0)/100)))</f>
        <v/>
      </c>
      <c r="CF71" s="37" t="str">
        <f t="shared" si="10"/>
        <v/>
      </c>
      <c r="CG71" s="7"/>
      <c r="CH71" s="48"/>
      <c r="CJ71" s="10" t="str">
        <f>IF(ISBLANK(CH71),"",IF(COUNTIF(Accounts!$B:$D,CH71),VLOOKUP(CH71,Accounts!$B:$D,2,FALSE),"-"))</f>
        <v/>
      </c>
      <c r="CK71" s="37" t="str">
        <f>IF(CM71="","",CM71/(1+(IF(COUNTIF(Accounts!$B:$D,CH71),VLOOKUP(CH71,Accounts!$B:$D,3,FALSE),0)/100)))</f>
        <v/>
      </c>
      <c r="CL71" s="37" t="str">
        <f t="shared" si="11"/>
        <v/>
      </c>
      <c r="CM71" s="7"/>
      <c r="CN71" s="40" t="str">
        <f>IF(Accounts!$B70="","-",Accounts!$B70)</f>
        <v xml:space="preserve"> </v>
      </c>
      <c r="CO71" s="10">
        <f>IF(COUNTIF(Accounts!$B:$D,CN71),VLOOKUP(CN71,Accounts!$B:$D,2,FALSE),"-")</f>
        <v>0</v>
      </c>
      <c r="CP71" s="37" t="str">
        <f ca="1">IF(scratch!$B$55=TRUE,IF(CR71="","",CR71/(1+(IF(COUNTIF(Accounts!$B:$D,CN71),VLOOKUP(CN71,Accounts!$B:$D,3,FALSE),0)/100))),scratch!$B$52)</f>
        <v>Locked</v>
      </c>
      <c r="CQ71" s="37" t="str">
        <f ca="1">IF(scratch!$B$55=TRUE,IF(CR71="","",CR71-CP71),scratch!$B$52)</f>
        <v>Locked</v>
      </c>
      <c r="CR71" s="51" t="str">
        <f ca="1">IF(scratch!$B$55=TRUE,SUMIF(BV$7:BV$1007,CN71,CA$7:CA$1007)+SUMIF(CB$7:CB$1007,CN71,CG$7:CG$1007)+SUMIF(CH$7:CH$1007,CN71,CM$7:CM$1007),scratch!$B$52)</f>
        <v>Locked</v>
      </c>
      <c r="CT71" s="40" t="str">
        <f>IF(Accounts!$B70="","-",Accounts!$B70)</f>
        <v xml:space="preserve"> </v>
      </c>
      <c r="CU71" s="10">
        <f>IF(COUNTIF(Accounts!$B:$D,CT71),VLOOKUP(CT71,Accounts!$B:$D,2,FALSE),"-")</f>
        <v>0</v>
      </c>
      <c r="CV71" s="37" t="str">
        <f ca="1">IF(scratch!$B$55=TRUE,IF(CX71="","",CX71/(1+(IF(COUNTIF(Accounts!$B:$D,CT71),VLOOKUP(CT71,Accounts!$B:$D,3,FALSE),0)/100))),scratch!$B$52)</f>
        <v>Locked</v>
      </c>
      <c r="CW71" s="37" t="str">
        <f ca="1">IF(scratch!$B$55=TRUE,IF(CX71="","",CX71-CV71),scratch!$B$52)</f>
        <v>Locked</v>
      </c>
      <c r="CX71" s="51" t="str">
        <f ca="1">IF(scratch!$B$55=TRUE,SUMIF(T$7:T$1007,CT71,X$7:X1071)+SUMIF(AR$7:AR$1007,CT71,AV$7:AV$1007)+SUMIF(BP$7:BP$1007,CT71,BT$7:BT$1007)+SUMIF(CN$7:CN$1007,CT71,CR$7:CR$1007),scratch!$B$52)</f>
        <v>Locked</v>
      </c>
    </row>
    <row r="72" spans="4:102" x14ac:dyDescent="0.2">
      <c r="D72" s="10" t="str">
        <f>IF(ISBLANK(B72),"",IF(COUNTIF(Accounts!$B:$D,B72),VLOOKUP(B72,Accounts!$B:$D,2,FALSE),"-"))</f>
        <v/>
      </c>
      <c r="E72" s="37" t="str">
        <f>IF(G72="","",G72/(1+(IF(COUNTIF(Accounts!$B:$D,B72),VLOOKUP(B72,Accounts!$B:$D,3,FALSE),0)/100)))</f>
        <v/>
      </c>
      <c r="F72" s="37" t="str">
        <f t="shared" ref="F72:F135" si="12">IF(G72="","",G72-E72)</f>
        <v/>
      </c>
      <c r="G72" s="7"/>
      <c r="H72" s="48"/>
      <c r="J72" s="10" t="str">
        <f>IF(ISBLANK(H72),"",IF(COUNTIF(Accounts!$B:$D,H72),VLOOKUP(H72,Accounts!$B:$D,2,FALSE),"-"))</f>
        <v/>
      </c>
      <c r="K72" s="37" t="str">
        <f>IF(M72="","",M72/(1+(IF(COUNTIF(Accounts!$B:$D,H72),VLOOKUP(H72,Accounts!$B:$D,3,FALSE),0)/100)))</f>
        <v/>
      </c>
      <c r="L72" s="37" t="str">
        <f t="shared" ref="L72:L135" si="13">IF(M72="","",M72-K72)</f>
        <v/>
      </c>
      <c r="M72" s="7"/>
      <c r="N72" s="48"/>
      <c r="P72" s="10" t="str">
        <f>IF(ISBLANK(N72),"",IF(COUNTIF(Accounts!$B:$D,N72),VLOOKUP(N72,Accounts!$B:$D,2,FALSE),"-"))</f>
        <v/>
      </c>
      <c r="Q72" s="37" t="str">
        <f>IF(S72="","",S72/(1+(IF(COUNTIF(Accounts!$B:$D,N72),VLOOKUP(N72,Accounts!$B:$D,3,FALSE),0)/100)))</f>
        <v/>
      </c>
      <c r="R72" s="37" t="str">
        <f t="shared" ref="R72:R135" si="14">IF(S72="","",S72-Q72)</f>
        <v/>
      </c>
      <c r="S72" s="7"/>
      <c r="T72" s="40" t="str">
        <f>IF(Accounts!$B71="","-",Accounts!$B71)</f>
        <v xml:space="preserve"> </v>
      </c>
      <c r="U72" s="10">
        <f>IF(COUNTIF(Accounts!$B:$D,T72),VLOOKUP(T72,Accounts!$B:$D,2,FALSE),"-")</f>
        <v>0</v>
      </c>
      <c r="V72" s="37" t="str">
        <f ca="1">IF(scratch!$B$55=TRUE,IF(X72="","",X72/(1+(IF(COUNTIF(Accounts!$B:$D,T72),VLOOKUP(T72,Accounts!$B:$D,3,FALSE),0)/100))),scratch!$B$52)</f>
        <v>Locked</v>
      </c>
      <c r="W72" s="37" t="str">
        <f ca="1">IF(scratch!$B$55=TRUE,IF(X72="","",X72-V72),scratch!$B$52)</f>
        <v>Locked</v>
      </c>
      <c r="X72" s="51" t="str">
        <f ca="1">IF(scratch!$B$55=TRUE,SUMIF(B$7:B$1007,T72,G$7:G$1007)+SUMIF(H$7:H$1007,T72,M$7:M$1007)+SUMIF(N$7:N$1007,T72,S$7:S$1007),scratch!$B$52)</f>
        <v>Locked</v>
      </c>
      <c r="AB72" s="10" t="str">
        <f>IF(ISBLANK(Z72),"",IF(COUNTIF(Accounts!$B:$D,Z72),VLOOKUP(Z72,Accounts!$B:$D,2,FALSE),"-"))</f>
        <v/>
      </c>
      <c r="AC72" s="37" t="str">
        <f>IF(AE72="","",AE72/(1+(IF(COUNTIF(Accounts!$B:$D,Z72),VLOOKUP(Z72,Accounts!$B:$D,3,FALSE),0)/100)))</f>
        <v/>
      </c>
      <c r="AD72" s="37" t="str">
        <f t="shared" ref="AD72:AD135" si="15">IF(AE72="","",AE72-AC72)</f>
        <v/>
      </c>
      <c r="AE72" s="7"/>
      <c r="AF72" s="48"/>
      <c r="AH72" s="10" t="str">
        <f>IF(ISBLANK(AF72),"",IF(COUNTIF(Accounts!$B:$D,AF72),VLOOKUP(AF72,Accounts!$B:$D,2,FALSE),"-"))</f>
        <v/>
      </c>
      <c r="AI72" s="37" t="str">
        <f>IF(AK72="","",AK72/(1+(IF(COUNTIF(Accounts!$B:$D,AF72),VLOOKUP(AF72,Accounts!$B:$D,3,FALSE),0)/100)))</f>
        <v/>
      </c>
      <c r="AJ72" s="37" t="str">
        <f t="shared" ref="AJ72:AJ135" si="16">IF(AK72="","",AK72-AI72)</f>
        <v/>
      </c>
      <c r="AK72" s="7"/>
      <c r="AL72" s="48"/>
      <c r="AN72" s="10" t="str">
        <f>IF(ISBLANK(AL72),"",IF(COUNTIF(Accounts!$B:$D,AL72),VLOOKUP(AL72,Accounts!$B:$D,2,FALSE),"-"))</f>
        <v/>
      </c>
      <c r="AO72" s="37" t="str">
        <f>IF(AQ72="","",AQ72/(1+(IF(COUNTIF(Accounts!$B:$D,AL72),VLOOKUP(AL72,Accounts!$B:$D,3,FALSE),0)/100)))</f>
        <v/>
      </c>
      <c r="AP72" s="37" t="str">
        <f t="shared" ref="AP72:AP135" si="17">IF(AQ72="","",AQ72-AO72)</f>
        <v/>
      </c>
      <c r="AQ72" s="7"/>
      <c r="AR72" s="40" t="str">
        <f>IF(Accounts!$B71="","-",Accounts!$B71)</f>
        <v xml:space="preserve"> </v>
      </c>
      <c r="AS72" s="10">
        <f>IF(COUNTIF(Accounts!$B:$D,AR72),VLOOKUP(AR72,Accounts!$B:$D,2,FALSE),"-")</f>
        <v>0</v>
      </c>
      <c r="AT72" s="37" t="str">
        <f ca="1">IF(scratch!$B$55=TRUE,IF(AV72="","",AV72/(1+(IF(COUNTIF(Accounts!$B:$D,AR72),VLOOKUP(AR72,Accounts!$B:$D,3,FALSE),0)/100))),scratch!$B$52)</f>
        <v>Locked</v>
      </c>
      <c r="AU72" s="37" t="str">
        <f ca="1">IF(scratch!$B$55=TRUE,IF(AV72="","",AV72-AT72),scratch!$B$52)</f>
        <v>Locked</v>
      </c>
      <c r="AV72" s="51" t="str">
        <f ca="1">IF(scratch!$B$55=TRUE,SUMIF(Z$7:Z$1007,AR72,AE$7:AE$1007)+SUMIF(AF$7:AF$1007,AR72,AK$7:AK$1007)+SUMIF(AL$7:AL$1007,AR72,AQ$7:AQ$1007),scratch!$B$52)</f>
        <v>Locked</v>
      </c>
      <c r="AZ72" s="10" t="str">
        <f>IF(ISBLANK(AX72),"",IF(COUNTIF(Accounts!$B:$D,AX72),VLOOKUP(AX72,Accounts!$B:$D,2,FALSE),"-"))</f>
        <v/>
      </c>
      <c r="BA72" s="37" t="str">
        <f>IF(BC72="","",BC72/(1+(IF(COUNTIF(Accounts!$B:$D,AX72),VLOOKUP(AX72,Accounts!$B:$D,3,FALSE),0)/100)))</f>
        <v/>
      </c>
      <c r="BB72" s="37" t="str">
        <f t="shared" ref="BB72:BB135" si="18">IF(BC72="","",BC72-BA72)</f>
        <v/>
      </c>
      <c r="BC72" s="7"/>
      <c r="BD72" s="48"/>
      <c r="BF72" s="10" t="str">
        <f>IF(ISBLANK(BD72),"",IF(COUNTIF(Accounts!$B:$D,BD72),VLOOKUP(BD72,Accounts!$B:$D,2,FALSE),"-"))</f>
        <v/>
      </c>
      <c r="BG72" s="37" t="str">
        <f>IF(BI72="","",BI72/(1+(IF(COUNTIF(Accounts!$B:$D,BD72),VLOOKUP(BD72,Accounts!$B:$D,3,FALSE),0)/100)))</f>
        <v/>
      </c>
      <c r="BH72" s="37" t="str">
        <f t="shared" ref="BH72:BH135" si="19">IF(BI72="","",BI72-BG72)</f>
        <v/>
      </c>
      <c r="BI72" s="7"/>
      <c r="BJ72" s="48"/>
      <c r="BL72" s="10" t="str">
        <f>IF(ISBLANK(BJ72),"",IF(COUNTIF(Accounts!$B:$D,BJ72),VLOOKUP(BJ72,Accounts!$B:$D,2,FALSE),"-"))</f>
        <v/>
      </c>
      <c r="BM72" s="37" t="str">
        <f>IF(BO72="","",BO72/(1+(IF(COUNTIF(Accounts!$B:$D,BJ72),VLOOKUP(BJ72,Accounts!$B:$D,3,FALSE),0)/100)))</f>
        <v/>
      </c>
      <c r="BN72" s="37" t="str">
        <f t="shared" ref="BN72:BN135" si="20">IF(BO72="","",BO72-BM72)</f>
        <v/>
      </c>
      <c r="BO72" s="7"/>
      <c r="BP72" s="40" t="str">
        <f>IF(Accounts!$B71="","-",Accounts!$B71)</f>
        <v xml:space="preserve"> </v>
      </c>
      <c r="BQ72" s="10">
        <f>IF(COUNTIF(Accounts!$B:$D,BP72),VLOOKUP(BP72,Accounts!$B:$D,2,FALSE),"-")</f>
        <v>0</v>
      </c>
      <c r="BR72" s="37" t="str">
        <f ca="1">IF(scratch!$B$55=TRUE,IF(BT72="","",BT72/(1+(IF(COUNTIF(Accounts!$B:$D,BP72),VLOOKUP(BP72,Accounts!$B:$D,3,FALSE),0)/100))),scratch!$B$52)</f>
        <v>Locked</v>
      </c>
      <c r="BS72" s="37" t="str">
        <f ca="1">IF(scratch!$B$55=TRUE,IF(BT72="","",BT72-BR72),scratch!$B$52)</f>
        <v>Locked</v>
      </c>
      <c r="BT72" s="51" t="str">
        <f ca="1">IF(scratch!$B$55=TRUE,SUMIF(AX$7:AX$1007,BP72,BC$7:BC$1007)+SUMIF(BD$7:BD$1007,BP72,BI$7:BI$1007)+SUMIF(BJ$7:BJ$1007,BP72,BO$7:BO$1007),scratch!$B$52)</f>
        <v>Locked</v>
      </c>
      <c r="BX72" s="10" t="str">
        <f>IF(ISBLANK(BV72),"",IF(COUNTIF(Accounts!$B:$D,BV72),VLOOKUP(BV72,Accounts!$B:$D,2,FALSE),"-"))</f>
        <v/>
      </c>
      <c r="BY72" s="37" t="str">
        <f>IF(CA72="","",CA72/(1+(IF(COUNTIF(Accounts!$B:$D,BV72),VLOOKUP(BV72,Accounts!$B:$D,3,FALSE),0)/100)))</f>
        <v/>
      </c>
      <c r="BZ72" s="37" t="str">
        <f t="shared" ref="BZ72:BZ135" si="21">IF(CA72="","",CA72-BY72)</f>
        <v/>
      </c>
      <c r="CA72" s="7"/>
      <c r="CB72" s="48"/>
      <c r="CD72" s="10" t="str">
        <f>IF(ISBLANK(CB72),"",IF(COUNTIF(Accounts!$B:$D,CB72),VLOOKUP(CB72,Accounts!$B:$D,2,FALSE),"-"))</f>
        <v/>
      </c>
      <c r="CE72" s="37" t="str">
        <f>IF(CG72="","",CG72/(1+(IF(COUNTIF(Accounts!$B:$D,CB72),VLOOKUP(CB72,Accounts!$B:$D,3,FALSE),0)/100)))</f>
        <v/>
      </c>
      <c r="CF72" s="37" t="str">
        <f t="shared" ref="CF72:CF135" si="22">IF(CG72="","",CG72-CE72)</f>
        <v/>
      </c>
      <c r="CG72" s="7"/>
      <c r="CH72" s="48"/>
      <c r="CJ72" s="10" t="str">
        <f>IF(ISBLANK(CH72),"",IF(COUNTIF(Accounts!$B:$D,CH72),VLOOKUP(CH72,Accounts!$B:$D,2,FALSE),"-"))</f>
        <v/>
      </c>
      <c r="CK72" s="37" t="str">
        <f>IF(CM72="","",CM72/(1+(IF(COUNTIF(Accounts!$B:$D,CH72),VLOOKUP(CH72,Accounts!$B:$D,3,FALSE),0)/100)))</f>
        <v/>
      </c>
      <c r="CL72" s="37" t="str">
        <f t="shared" ref="CL72:CL135" si="23">IF(CM72="","",CM72-CK72)</f>
        <v/>
      </c>
      <c r="CM72" s="7"/>
      <c r="CN72" s="40" t="str">
        <f>IF(Accounts!$B71="","-",Accounts!$B71)</f>
        <v xml:space="preserve"> </v>
      </c>
      <c r="CO72" s="10">
        <f>IF(COUNTIF(Accounts!$B:$D,CN72),VLOOKUP(CN72,Accounts!$B:$D,2,FALSE),"-")</f>
        <v>0</v>
      </c>
      <c r="CP72" s="37" t="str">
        <f ca="1">IF(scratch!$B$55=TRUE,IF(CR72="","",CR72/(1+(IF(COUNTIF(Accounts!$B:$D,CN72),VLOOKUP(CN72,Accounts!$B:$D,3,FALSE),0)/100))),scratch!$B$52)</f>
        <v>Locked</v>
      </c>
      <c r="CQ72" s="37" t="str">
        <f ca="1">IF(scratch!$B$55=TRUE,IF(CR72="","",CR72-CP72),scratch!$B$52)</f>
        <v>Locked</v>
      </c>
      <c r="CR72" s="51" t="str">
        <f ca="1">IF(scratch!$B$55=TRUE,SUMIF(BV$7:BV$1007,CN72,CA$7:CA$1007)+SUMIF(CB$7:CB$1007,CN72,CG$7:CG$1007)+SUMIF(CH$7:CH$1007,CN72,CM$7:CM$1007),scratch!$B$52)</f>
        <v>Locked</v>
      </c>
      <c r="CT72" s="40" t="str">
        <f>IF(Accounts!$B71="","-",Accounts!$B71)</f>
        <v xml:space="preserve"> </v>
      </c>
      <c r="CU72" s="10">
        <f>IF(COUNTIF(Accounts!$B:$D,CT72),VLOOKUP(CT72,Accounts!$B:$D,2,FALSE),"-")</f>
        <v>0</v>
      </c>
      <c r="CV72" s="37" t="str">
        <f ca="1">IF(scratch!$B$55=TRUE,IF(CX72="","",CX72/(1+(IF(COUNTIF(Accounts!$B:$D,CT72),VLOOKUP(CT72,Accounts!$B:$D,3,FALSE),0)/100))),scratch!$B$52)</f>
        <v>Locked</v>
      </c>
      <c r="CW72" s="37" t="str">
        <f ca="1">IF(scratch!$B$55=TRUE,IF(CX72="","",CX72-CV72),scratch!$B$52)</f>
        <v>Locked</v>
      </c>
      <c r="CX72" s="51" t="str">
        <f ca="1">IF(scratch!$B$55=TRUE,SUMIF(T$7:T$1007,CT72,X$7:X1072)+SUMIF(AR$7:AR$1007,CT72,AV$7:AV$1007)+SUMIF(BP$7:BP$1007,CT72,BT$7:BT$1007)+SUMIF(CN$7:CN$1007,CT72,CR$7:CR$1007),scratch!$B$52)</f>
        <v>Locked</v>
      </c>
    </row>
    <row r="73" spans="4:102" x14ac:dyDescent="0.2">
      <c r="D73" s="10" t="str">
        <f>IF(ISBLANK(B73),"",IF(COUNTIF(Accounts!$B:$D,B73),VLOOKUP(B73,Accounts!$B:$D,2,FALSE),"-"))</f>
        <v/>
      </c>
      <c r="E73" s="37" t="str">
        <f>IF(G73="","",G73/(1+(IF(COUNTIF(Accounts!$B:$D,B73),VLOOKUP(B73,Accounts!$B:$D,3,FALSE),0)/100)))</f>
        <v/>
      </c>
      <c r="F73" s="37" t="str">
        <f t="shared" si="12"/>
        <v/>
      </c>
      <c r="G73" s="7"/>
      <c r="H73" s="48"/>
      <c r="J73" s="10" t="str">
        <f>IF(ISBLANK(H73),"",IF(COUNTIF(Accounts!$B:$D,H73),VLOOKUP(H73,Accounts!$B:$D,2,FALSE),"-"))</f>
        <v/>
      </c>
      <c r="K73" s="37" t="str">
        <f>IF(M73="","",M73/(1+(IF(COUNTIF(Accounts!$B:$D,H73),VLOOKUP(H73,Accounts!$B:$D,3,FALSE),0)/100)))</f>
        <v/>
      </c>
      <c r="L73" s="37" t="str">
        <f t="shared" si="13"/>
        <v/>
      </c>
      <c r="M73" s="7"/>
      <c r="N73" s="48"/>
      <c r="P73" s="10" t="str">
        <f>IF(ISBLANK(N73),"",IF(COUNTIF(Accounts!$B:$D,N73),VLOOKUP(N73,Accounts!$B:$D,2,FALSE),"-"))</f>
        <v/>
      </c>
      <c r="Q73" s="37" t="str">
        <f>IF(S73="","",S73/(1+(IF(COUNTIF(Accounts!$B:$D,N73),VLOOKUP(N73,Accounts!$B:$D,3,FALSE),0)/100)))</f>
        <v/>
      </c>
      <c r="R73" s="37" t="str">
        <f t="shared" si="14"/>
        <v/>
      </c>
      <c r="S73" s="7"/>
      <c r="T73" s="40" t="str">
        <f>IF(Accounts!$B72="","-",Accounts!$B72)</f>
        <v xml:space="preserve"> </v>
      </c>
      <c r="U73" s="10">
        <f>IF(COUNTIF(Accounts!$B:$D,T73),VLOOKUP(T73,Accounts!$B:$D,2,FALSE),"-")</f>
        <v>0</v>
      </c>
      <c r="V73" s="37" t="str">
        <f ca="1">IF(scratch!$B$55=TRUE,IF(X73="","",X73/(1+(IF(COUNTIF(Accounts!$B:$D,T73),VLOOKUP(T73,Accounts!$B:$D,3,FALSE),0)/100))),scratch!$B$52)</f>
        <v>Locked</v>
      </c>
      <c r="W73" s="37" t="str">
        <f ca="1">IF(scratch!$B$55=TRUE,IF(X73="","",X73-V73),scratch!$B$52)</f>
        <v>Locked</v>
      </c>
      <c r="X73" s="51" t="str">
        <f ca="1">IF(scratch!$B$55=TRUE,SUMIF(B$7:B$1007,T73,G$7:G$1007)+SUMIF(H$7:H$1007,T73,M$7:M$1007)+SUMIF(N$7:N$1007,T73,S$7:S$1007),scratch!$B$52)</f>
        <v>Locked</v>
      </c>
      <c r="AB73" s="10" t="str">
        <f>IF(ISBLANK(Z73),"",IF(COUNTIF(Accounts!$B:$D,Z73),VLOOKUP(Z73,Accounts!$B:$D,2,FALSE),"-"))</f>
        <v/>
      </c>
      <c r="AC73" s="37" t="str">
        <f>IF(AE73="","",AE73/(1+(IF(COUNTIF(Accounts!$B:$D,Z73),VLOOKUP(Z73,Accounts!$B:$D,3,FALSE),0)/100)))</f>
        <v/>
      </c>
      <c r="AD73" s="37" t="str">
        <f t="shared" si="15"/>
        <v/>
      </c>
      <c r="AE73" s="7"/>
      <c r="AF73" s="48"/>
      <c r="AH73" s="10" t="str">
        <f>IF(ISBLANK(AF73),"",IF(COUNTIF(Accounts!$B:$D,AF73),VLOOKUP(AF73,Accounts!$B:$D,2,FALSE),"-"))</f>
        <v/>
      </c>
      <c r="AI73" s="37" t="str">
        <f>IF(AK73="","",AK73/(1+(IF(COUNTIF(Accounts!$B:$D,AF73),VLOOKUP(AF73,Accounts!$B:$D,3,FALSE),0)/100)))</f>
        <v/>
      </c>
      <c r="AJ73" s="37" t="str">
        <f t="shared" si="16"/>
        <v/>
      </c>
      <c r="AK73" s="7"/>
      <c r="AL73" s="48"/>
      <c r="AN73" s="10" t="str">
        <f>IF(ISBLANK(AL73),"",IF(COUNTIF(Accounts!$B:$D,AL73),VLOOKUP(AL73,Accounts!$B:$D,2,FALSE),"-"))</f>
        <v/>
      </c>
      <c r="AO73" s="37" t="str">
        <f>IF(AQ73="","",AQ73/(1+(IF(COUNTIF(Accounts!$B:$D,AL73),VLOOKUP(AL73,Accounts!$B:$D,3,FALSE),0)/100)))</f>
        <v/>
      </c>
      <c r="AP73" s="37" t="str">
        <f t="shared" si="17"/>
        <v/>
      </c>
      <c r="AQ73" s="7"/>
      <c r="AR73" s="40" t="str">
        <f>IF(Accounts!$B72="","-",Accounts!$B72)</f>
        <v xml:space="preserve"> </v>
      </c>
      <c r="AS73" s="10">
        <f>IF(COUNTIF(Accounts!$B:$D,AR73),VLOOKUP(AR73,Accounts!$B:$D,2,FALSE),"-")</f>
        <v>0</v>
      </c>
      <c r="AT73" s="37" t="str">
        <f ca="1">IF(scratch!$B$55=TRUE,IF(AV73="","",AV73/(1+(IF(COUNTIF(Accounts!$B:$D,AR73),VLOOKUP(AR73,Accounts!$B:$D,3,FALSE),0)/100))),scratch!$B$52)</f>
        <v>Locked</v>
      </c>
      <c r="AU73" s="37" t="str">
        <f ca="1">IF(scratch!$B$55=TRUE,IF(AV73="","",AV73-AT73),scratch!$B$52)</f>
        <v>Locked</v>
      </c>
      <c r="AV73" s="51" t="str">
        <f ca="1">IF(scratch!$B$55=TRUE,SUMIF(Z$7:Z$1007,AR73,AE$7:AE$1007)+SUMIF(AF$7:AF$1007,AR73,AK$7:AK$1007)+SUMIF(AL$7:AL$1007,AR73,AQ$7:AQ$1007),scratch!$B$52)</f>
        <v>Locked</v>
      </c>
      <c r="AZ73" s="10" t="str">
        <f>IF(ISBLANK(AX73),"",IF(COUNTIF(Accounts!$B:$D,AX73),VLOOKUP(AX73,Accounts!$B:$D,2,FALSE),"-"))</f>
        <v/>
      </c>
      <c r="BA73" s="37" t="str">
        <f>IF(BC73="","",BC73/(1+(IF(COUNTIF(Accounts!$B:$D,AX73),VLOOKUP(AX73,Accounts!$B:$D,3,FALSE),0)/100)))</f>
        <v/>
      </c>
      <c r="BB73" s="37" t="str">
        <f t="shared" si="18"/>
        <v/>
      </c>
      <c r="BC73" s="7"/>
      <c r="BD73" s="48"/>
      <c r="BF73" s="10" t="str">
        <f>IF(ISBLANK(BD73),"",IF(COUNTIF(Accounts!$B:$D,BD73),VLOOKUP(BD73,Accounts!$B:$D,2,FALSE),"-"))</f>
        <v/>
      </c>
      <c r="BG73" s="37" t="str">
        <f>IF(BI73="","",BI73/(1+(IF(COUNTIF(Accounts!$B:$D,BD73),VLOOKUP(BD73,Accounts!$B:$D,3,FALSE),0)/100)))</f>
        <v/>
      </c>
      <c r="BH73" s="37" t="str">
        <f t="shared" si="19"/>
        <v/>
      </c>
      <c r="BI73" s="7"/>
      <c r="BJ73" s="48"/>
      <c r="BL73" s="10" t="str">
        <f>IF(ISBLANK(BJ73),"",IF(COUNTIF(Accounts!$B:$D,BJ73),VLOOKUP(BJ73,Accounts!$B:$D,2,FALSE),"-"))</f>
        <v/>
      </c>
      <c r="BM73" s="37" t="str">
        <f>IF(BO73="","",BO73/(1+(IF(COUNTIF(Accounts!$B:$D,BJ73),VLOOKUP(BJ73,Accounts!$B:$D,3,FALSE),0)/100)))</f>
        <v/>
      </c>
      <c r="BN73" s="37" t="str">
        <f t="shared" si="20"/>
        <v/>
      </c>
      <c r="BO73" s="7"/>
      <c r="BP73" s="40" t="str">
        <f>IF(Accounts!$B72="","-",Accounts!$B72)</f>
        <v xml:space="preserve"> </v>
      </c>
      <c r="BQ73" s="10">
        <f>IF(COUNTIF(Accounts!$B:$D,BP73),VLOOKUP(BP73,Accounts!$B:$D,2,FALSE),"-")</f>
        <v>0</v>
      </c>
      <c r="BR73" s="37" t="str">
        <f ca="1">IF(scratch!$B$55=TRUE,IF(BT73="","",BT73/(1+(IF(COUNTIF(Accounts!$B:$D,BP73),VLOOKUP(BP73,Accounts!$B:$D,3,FALSE),0)/100))),scratch!$B$52)</f>
        <v>Locked</v>
      </c>
      <c r="BS73" s="37" t="str">
        <f ca="1">IF(scratch!$B$55=TRUE,IF(BT73="","",BT73-BR73),scratch!$B$52)</f>
        <v>Locked</v>
      </c>
      <c r="BT73" s="51" t="str">
        <f ca="1">IF(scratch!$B$55=TRUE,SUMIF(AX$7:AX$1007,BP73,BC$7:BC$1007)+SUMIF(BD$7:BD$1007,BP73,BI$7:BI$1007)+SUMIF(BJ$7:BJ$1007,BP73,BO$7:BO$1007),scratch!$B$52)</f>
        <v>Locked</v>
      </c>
      <c r="BX73" s="10" t="str">
        <f>IF(ISBLANK(BV73),"",IF(COUNTIF(Accounts!$B:$D,BV73),VLOOKUP(BV73,Accounts!$B:$D,2,FALSE),"-"))</f>
        <v/>
      </c>
      <c r="BY73" s="37" t="str">
        <f>IF(CA73="","",CA73/(1+(IF(COUNTIF(Accounts!$B:$D,BV73),VLOOKUP(BV73,Accounts!$B:$D,3,FALSE),0)/100)))</f>
        <v/>
      </c>
      <c r="BZ73" s="37" t="str">
        <f t="shared" si="21"/>
        <v/>
      </c>
      <c r="CA73" s="7"/>
      <c r="CB73" s="48"/>
      <c r="CD73" s="10" t="str">
        <f>IF(ISBLANK(CB73),"",IF(COUNTIF(Accounts!$B:$D,CB73),VLOOKUP(CB73,Accounts!$B:$D,2,FALSE),"-"))</f>
        <v/>
      </c>
      <c r="CE73" s="37" t="str">
        <f>IF(CG73="","",CG73/(1+(IF(COUNTIF(Accounts!$B:$D,CB73),VLOOKUP(CB73,Accounts!$B:$D,3,FALSE),0)/100)))</f>
        <v/>
      </c>
      <c r="CF73" s="37" t="str">
        <f t="shared" si="22"/>
        <v/>
      </c>
      <c r="CG73" s="7"/>
      <c r="CH73" s="48"/>
      <c r="CJ73" s="10" t="str">
        <f>IF(ISBLANK(CH73),"",IF(COUNTIF(Accounts!$B:$D,CH73),VLOOKUP(CH73,Accounts!$B:$D,2,FALSE),"-"))</f>
        <v/>
      </c>
      <c r="CK73" s="37" t="str">
        <f>IF(CM73="","",CM73/(1+(IF(COUNTIF(Accounts!$B:$D,CH73),VLOOKUP(CH73,Accounts!$B:$D,3,FALSE),0)/100)))</f>
        <v/>
      </c>
      <c r="CL73" s="37" t="str">
        <f t="shared" si="23"/>
        <v/>
      </c>
      <c r="CM73" s="7"/>
      <c r="CN73" s="40" t="str">
        <f>IF(Accounts!$B72="","-",Accounts!$B72)</f>
        <v xml:space="preserve"> </v>
      </c>
      <c r="CO73" s="10">
        <f>IF(COUNTIF(Accounts!$B:$D,CN73),VLOOKUP(CN73,Accounts!$B:$D,2,FALSE),"-")</f>
        <v>0</v>
      </c>
      <c r="CP73" s="37" t="str">
        <f ca="1">IF(scratch!$B$55=TRUE,IF(CR73="","",CR73/(1+(IF(COUNTIF(Accounts!$B:$D,CN73),VLOOKUP(CN73,Accounts!$B:$D,3,FALSE),0)/100))),scratch!$B$52)</f>
        <v>Locked</v>
      </c>
      <c r="CQ73" s="37" t="str">
        <f ca="1">IF(scratch!$B$55=TRUE,IF(CR73="","",CR73-CP73),scratch!$B$52)</f>
        <v>Locked</v>
      </c>
      <c r="CR73" s="51" t="str">
        <f ca="1">IF(scratch!$B$55=TRUE,SUMIF(BV$7:BV$1007,CN73,CA$7:CA$1007)+SUMIF(CB$7:CB$1007,CN73,CG$7:CG$1007)+SUMIF(CH$7:CH$1007,CN73,CM$7:CM$1007),scratch!$B$52)</f>
        <v>Locked</v>
      </c>
      <c r="CT73" s="40" t="str">
        <f>IF(Accounts!$B72="","-",Accounts!$B72)</f>
        <v xml:space="preserve"> </v>
      </c>
      <c r="CU73" s="10">
        <f>IF(COUNTIF(Accounts!$B:$D,CT73),VLOOKUP(CT73,Accounts!$B:$D,2,FALSE),"-")</f>
        <v>0</v>
      </c>
      <c r="CV73" s="37" t="str">
        <f ca="1">IF(scratch!$B$55=TRUE,IF(CX73="","",CX73/(1+(IF(COUNTIF(Accounts!$B:$D,CT73),VLOOKUP(CT73,Accounts!$B:$D,3,FALSE),0)/100))),scratch!$B$52)</f>
        <v>Locked</v>
      </c>
      <c r="CW73" s="37" t="str">
        <f ca="1">IF(scratch!$B$55=TRUE,IF(CX73="","",CX73-CV73),scratch!$B$52)</f>
        <v>Locked</v>
      </c>
      <c r="CX73" s="51" t="str">
        <f ca="1">IF(scratch!$B$55=TRUE,SUMIF(T$7:T$1007,CT73,X$7:X1073)+SUMIF(AR$7:AR$1007,CT73,AV$7:AV$1007)+SUMIF(BP$7:BP$1007,CT73,BT$7:BT$1007)+SUMIF(CN$7:CN$1007,CT73,CR$7:CR$1007),scratch!$B$52)</f>
        <v>Locked</v>
      </c>
    </row>
    <row r="74" spans="4:102" x14ac:dyDescent="0.2">
      <c r="D74" s="10" t="str">
        <f>IF(ISBLANK(B74),"",IF(COUNTIF(Accounts!$B:$D,B74),VLOOKUP(B74,Accounts!$B:$D,2,FALSE),"-"))</f>
        <v/>
      </c>
      <c r="E74" s="37" t="str">
        <f>IF(G74="","",G74/(1+(IF(COUNTIF(Accounts!$B:$D,B74),VLOOKUP(B74,Accounts!$B:$D,3,FALSE),0)/100)))</f>
        <v/>
      </c>
      <c r="F74" s="37" t="str">
        <f t="shared" si="12"/>
        <v/>
      </c>
      <c r="G74" s="7"/>
      <c r="H74" s="48"/>
      <c r="J74" s="10" t="str">
        <f>IF(ISBLANK(H74),"",IF(COUNTIF(Accounts!$B:$D,H74),VLOOKUP(H74,Accounts!$B:$D,2,FALSE),"-"))</f>
        <v/>
      </c>
      <c r="K74" s="37" t="str">
        <f>IF(M74="","",M74/(1+(IF(COUNTIF(Accounts!$B:$D,H74),VLOOKUP(H74,Accounts!$B:$D,3,FALSE),0)/100)))</f>
        <v/>
      </c>
      <c r="L74" s="37" t="str">
        <f t="shared" si="13"/>
        <v/>
      </c>
      <c r="M74" s="7"/>
      <c r="N74" s="48"/>
      <c r="P74" s="10" t="str">
        <f>IF(ISBLANK(N74),"",IF(COUNTIF(Accounts!$B:$D,N74),VLOOKUP(N74,Accounts!$B:$D,2,FALSE),"-"))</f>
        <v/>
      </c>
      <c r="Q74" s="37" t="str">
        <f>IF(S74="","",S74/(1+(IF(COUNTIF(Accounts!$B:$D,N74),VLOOKUP(N74,Accounts!$B:$D,3,FALSE),0)/100)))</f>
        <v/>
      </c>
      <c r="R74" s="37" t="str">
        <f t="shared" si="14"/>
        <v/>
      </c>
      <c r="S74" s="7"/>
      <c r="T74" s="40" t="str">
        <f>IF(Accounts!$B73="","-",Accounts!$B73)</f>
        <v xml:space="preserve"> </v>
      </c>
      <c r="U74" s="10">
        <f>IF(COUNTIF(Accounts!$B:$D,T74),VLOOKUP(T74,Accounts!$B:$D,2,FALSE),"-")</f>
        <v>0</v>
      </c>
      <c r="V74" s="37" t="str">
        <f ca="1">IF(scratch!$B$55=TRUE,IF(X74="","",X74/(1+(IF(COUNTIF(Accounts!$B:$D,T74),VLOOKUP(T74,Accounts!$B:$D,3,FALSE),0)/100))),scratch!$B$52)</f>
        <v>Locked</v>
      </c>
      <c r="W74" s="37" t="str">
        <f ca="1">IF(scratch!$B$55=TRUE,IF(X74="","",X74-V74),scratch!$B$52)</f>
        <v>Locked</v>
      </c>
      <c r="X74" s="51" t="str">
        <f ca="1">IF(scratch!$B$55=TRUE,SUMIF(B$7:B$1007,T74,G$7:G$1007)+SUMIF(H$7:H$1007,T74,M$7:M$1007)+SUMIF(N$7:N$1007,T74,S$7:S$1007),scratch!$B$52)</f>
        <v>Locked</v>
      </c>
      <c r="AB74" s="10" t="str">
        <f>IF(ISBLANK(Z74),"",IF(COUNTIF(Accounts!$B:$D,Z74),VLOOKUP(Z74,Accounts!$B:$D,2,FALSE),"-"))</f>
        <v/>
      </c>
      <c r="AC74" s="37" t="str">
        <f>IF(AE74="","",AE74/(1+(IF(COUNTIF(Accounts!$B:$D,Z74),VLOOKUP(Z74,Accounts!$B:$D,3,FALSE),0)/100)))</f>
        <v/>
      </c>
      <c r="AD74" s="37" t="str">
        <f t="shared" si="15"/>
        <v/>
      </c>
      <c r="AE74" s="7"/>
      <c r="AF74" s="48"/>
      <c r="AH74" s="10" t="str">
        <f>IF(ISBLANK(AF74),"",IF(COUNTIF(Accounts!$B:$D,AF74),VLOOKUP(AF74,Accounts!$B:$D,2,FALSE),"-"))</f>
        <v/>
      </c>
      <c r="AI74" s="37" t="str">
        <f>IF(AK74="","",AK74/(1+(IF(COUNTIF(Accounts!$B:$D,AF74),VLOOKUP(AF74,Accounts!$B:$D,3,FALSE),0)/100)))</f>
        <v/>
      </c>
      <c r="AJ74" s="37" t="str">
        <f t="shared" si="16"/>
        <v/>
      </c>
      <c r="AK74" s="7"/>
      <c r="AL74" s="48"/>
      <c r="AN74" s="10" t="str">
        <f>IF(ISBLANK(AL74),"",IF(COUNTIF(Accounts!$B:$D,AL74),VLOOKUP(AL74,Accounts!$B:$D,2,FALSE),"-"))</f>
        <v/>
      </c>
      <c r="AO74" s="37" t="str">
        <f>IF(AQ74="","",AQ74/(1+(IF(COUNTIF(Accounts!$B:$D,AL74),VLOOKUP(AL74,Accounts!$B:$D,3,FALSE),0)/100)))</f>
        <v/>
      </c>
      <c r="AP74" s="37" t="str">
        <f t="shared" si="17"/>
        <v/>
      </c>
      <c r="AQ74" s="7"/>
      <c r="AR74" s="40" t="str">
        <f>IF(Accounts!$B73="","-",Accounts!$B73)</f>
        <v xml:space="preserve"> </v>
      </c>
      <c r="AS74" s="10">
        <f>IF(COUNTIF(Accounts!$B:$D,AR74),VLOOKUP(AR74,Accounts!$B:$D,2,FALSE),"-")</f>
        <v>0</v>
      </c>
      <c r="AT74" s="37" t="str">
        <f ca="1">IF(scratch!$B$55=TRUE,IF(AV74="","",AV74/(1+(IF(COUNTIF(Accounts!$B:$D,AR74),VLOOKUP(AR74,Accounts!$B:$D,3,FALSE),0)/100))),scratch!$B$52)</f>
        <v>Locked</v>
      </c>
      <c r="AU74" s="37" t="str">
        <f ca="1">IF(scratch!$B$55=TRUE,IF(AV74="","",AV74-AT74),scratch!$B$52)</f>
        <v>Locked</v>
      </c>
      <c r="AV74" s="51" t="str">
        <f ca="1">IF(scratch!$B$55=TRUE,SUMIF(Z$7:Z$1007,AR74,AE$7:AE$1007)+SUMIF(AF$7:AF$1007,AR74,AK$7:AK$1007)+SUMIF(AL$7:AL$1007,AR74,AQ$7:AQ$1007),scratch!$B$52)</f>
        <v>Locked</v>
      </c>
      <c r="AZ74" s="10" t="str">
        <f>IF(ISBLANK(AX74),"",IF(COUNTIF(Accounts!$B:$D,AX74),VLOOKUP(AX74,Accounts!$B:$D,2,FALSE),"-"))</f>
        <v/>
      </c>
      <c r="BA74" s="37" t="str">
        <f>IF(BC74="","",BC74/(1+(IF(COUNTIF(Accounts!$B:$D,AX74),VLOOKUP(AX74,Accounts!$B:$D,3,FALSE),0)/100)))</f>
        <v/>
      </c>
      <c r="BB74" s="37" t="str">
        <f t="shared" si="18"/>
        <v/>
      </c>
      <c r="BC74" s="7"/>
      <c r="BD74" s="48"/>
      <c r="BF74" s="10" t="str">
        <f>IF(ISBLANK(BD74),"",IF(COUNTIF(Accounts!$B:$D,BD74),VLOOKUP(BD74,Accounts!$B:$D,2,FALSE),"-"))</f>
        <v/>
      </c>
      <c r="BG74" s="37" t="str">
        <f>IF(BI74="","",BI74/(1+(IF(COUNTIF(Accounts!$B:$D,BD74),VLOOKUP(BD74,Accounts!$B:$D,3,FALSE),0)/100)))</f>
        <v/>
      </c>
      <c r="BH74" s="37" t="str">
        <f t="shared" si="19"/>
        <v/>
      </c>
      <c r="BI74" s="7"/>
      <c r="BJ74" s="48"/>
      <c r="BL74" s="10" t="str">
        <f>IF(ISBLANK(BJ74),"",IF(COUNTIF(Accounts!$B:$D,BJ74),VLOOKUP(BJ74,Accounts!$B:$D,2,FALSE),"-"))</f>
        <v/>
      </c>
      <c r="BM74" s="37" t="str">
        <f>IF(BO74="","",BO74/(1+(IF(COUNTIF(Accounts!$B:$D,BJ74),VLOOKUP(BJ74,Accounts!$B:$D,3,FALSE),0)/100)))</f>
        <v/>
      </c>
      <c r="BN74" s="37" t="str">
        <f t="shared" si="20"/>
        <v/>
      </c>
      <c r="BO74" s="7"/>
      <c r="BP74" s="40" t="str">
        <f>IF(Accounts!$B73="","-",Accounts!$B73)</f>
        <v xml:space="preserve"> </v>
      </c>
      <c r="BQ74" s="10">
        <f>IF(COUNTIF(Accounts!$B:$D,BP74),VLOOKUP(BP74,Accounts!$B:$D,2,FALSE),"-")</f>
        <v>0</v>
      </c>
      <c r="BR74" s="37" t="str">
        <f ca="1">IF(scratch!$B$55=TRUE,IF(BT74="","",BT74/(1+(IF(COUNTIF(Accounts!$B:$D,BP74),VLOOKUP(BP74,Accounts!$B:$D,3,FALSE),0)/100))),scratch!$B$52)</f>
        <v>Locked</v>
      </c>
      <c r="BS74" s="37" t="str">
        <f ca="1">IF(scratch!$B$55=TRUE,IF(BT74="","",BT74-BR74),scratch!$B$52)</f>
        <v>Locked</v>
      </c>
      <c r="BT74" s="51" t="str">
        <f ca="1">IF(scratch!$B$55=TRUE,SUMIF(AX$7:AX$1007,BP74,BC$7:BC$1007)+SUMIF(BD$7:BD$1007,BP74,BI$7:BI$1007)+SUMIF(BJ$7:BJ$1007,BP74,BO$7:BO$1007),scratch!$B$52)</f>
        <v>Locked</v>
      </c>
      <c r="BX74" s="10" t="str">
        <f>IF(ISBLANK(BV74),"",IF(COUNTIF(Accounts!$B:$D,BV74),VLOOKUP(BV74,Accounts!$B:$D,2,FALSE),"-"))</f>
        <v/>
      </c>
      <c r="BY74" s="37" t="str">
        <f>IF(CA74="","",CA74/(1+(IF(COUNTIF(Accounts!$B:$D,BV74),VLOOKUP(BV74,Accounts!$B:$D,3,FALSE),0)/100)))</f>
        <v/>
      </c>
      <c r="BZ74" s="37" t="str">
        <f t="shared" si="21"/>
        <v/>
      </c>
      <c r="CA74" s="7"/>
      <c r="CB74" s="48"/>
      <c r="CD74" s="10" t="str">
        <f>IF(ISBLANK(CB74),"",IF(COUNTIF(Accounts!$B:$D,CB74),VLOOKUP(CB74,Accounts!$B:$D,2,FALSE),"-"))</f>
        <v/>
      </c>
      <c r="CE74" s="37" t="str">
        <f>IF(CG74="","",CG74/(1+(IF(COUNTIF(Accounts!$B:$D,CB74),VLOOKUP(CB74,Accounts!$B:$D,3,FALSE),0)/100)))</f>
        <v/>
      </c>
      <c r="CF74" s="37" t="str">
        <f t="shared" si="22"/>
        <v/>
      </c>
      <c r="CG74" s="7"/>
      <c r="CH74" s="48"/>
      <c r="CJ74" s="10" t="str">
        <f>IF(ISBLANK(CH74),"",IF(COUNTIF(Accounts!$B:$D,CH74),VLOOKUP(CH74,Accounts!$B:$D,2,FALSE),"-"))</f>
        <v/>
      </c>
      <c r="CK74" s="37" t="str">
        <f>IF(CM74="","",CM74/(1+(IF(COUNTIF(Accounts!$B:$D,CH74),VLOOKUP(CH74,Accounts!$B:$D,3,FALSE),0)/100)))</f>
        <v/>
      </c>
      <c r="CL74" s="37" t="str">
        <f t="shared" si="23"/>
        <v/>
      </c>
      <c r="CM74" s="7"/>
      <c r="CN74" s="40" t="str">
        <f>IF(Accounts!$B73="","-",Accounts!$B73)</f>
        <v xml:space="preserve"> </v>
      </c>
      <c r="CO74" s="10">
        <f>IF(COUNTIF(Accounts!$B:$D,CN74),VLOOKUP(CN74,Accounts!$B:$D,2,FALSE),"-")</f>
        <v>0</v>
      </c>
      <c r="CP74" s="37" t="str">
        <f ca="1">IF(scratch!$B$55=TRUE,IF(CR74="","",CR74/(1+(IF(COUNTIF(Accounts!$B:$D,CN74),VLOOKUP(CN74,Accounts!$B:$D,3,FALSE),0)/100))),scratch!$B$52)</f>
        <v>Locked</v>
      </c>
      <c r="CQ74" s="37" t="str">
        <f ca="1">IF(scratch!$B$55=TRUE,IF(CR74="","",CR74-CP74),scratch!$B$52)</f>
        <v>Locked</v>
      </c>
      <c r="CR74" s="51" t="str">
        <f ca="1">IF(scratch!$B$55=TRUE,SUMIF(BV$7:BV$1007,CN74,CA$7:CA$1007)+SUMIF(CB$7:CB$1007,CN74,CG$7:CG$1007)+SUMIF(CH$7:CH$1007,CN74,CM$7:CM$1007),scratch!$B$52)</f>
        <v>Locked</v>
      </c>
      <c r="CT74" s="40" t="str">
        <f>IF(Accounts!$B73="","-",Accounts!$B73)</f>
        <v xml:space="preserve"> </v>
      </c>
      <c r="CU74" s="10">
        <f>IF(COUNTIF(Accounts!$B:$D,CT74),VLOOKUP(CT74,Accounts!$B:$D,2,FALSE),"-")</f>
        <v>0</v>
      </c>
      <c r="CV74" s="37" t="str">
        <f ca="1">IF(scratch!$B$55=TRUE,IF(CX74="","",CX74/(1+(IF(COUNTIF(Accounts!$B:$D,CT74),VLOOKUP(CT74,Accounts!$B:$D,3,FALSE),0)/100))),scratch!$B$52)</f>
        <v>Locked</v>
      </c>
      <c r="CW74" s="37" t="str">
        <f ca="1">IF(scratch!$B$55=TRUE,IF(CX74="","",CX74-CV74),scratch!$B$52)</f>
        <v>Locked</v>
      </c>
      <c r="CX74" s="51" t="str">
        <f ca="1">IF(scratch!$B$55=TRUE,SUMIF(T$7:T$1007,CT74,X$7:X1074)+SUMIF(AR$7:AR$1007,CT74,AV$7:AV$1007)+SUMIF(BP$7:BP$1007,CT74,BT$7:BT$1007)+SUMIF(CN$7:CN$1007,CT74,CR$7:CR$1007),scratch!$B$52)</f>
        <v>Locked</v>
      </c>
    </row>
    <row r="75" spans="4:102" x14ac:dyDescent="0.2">
      <c r="D75" s="10" t="str">
        <f>IF(ISBLANK(B75),"",IF(COUNTIF(Accounts!$B:$D,B75),VLOOKUP(B75,Accounts!$B:$D,2,FALSE),"-"))</f>
        <v/>
      </c>
      <c r="E75" s="37" t="str">
        <f>IF(G75="","",G75/(1+(IF(COUNTIF(Accounts!$B:$D,B75),VLOOKUP(B75,Accounts!$B:$D,3,FALSE),0)/100)))</f>
        <v/>
      </c>
      <c r="F75" s="37" t="str">
        <f t="shared" si="12"/>
        <v/>
      </c>
      <c r="G75" s="7"/>
      <c r="H75" s="48"/>
      <c r="J75" s="10" t="str">
        <f>IF(ISBLANK(H75),"",IF(COUNTIF(Accounts!$B:$D,H75),VLOOKUP(H75,Accounts!$B:$D,2,FALSE),"-"))</f>
        <v/>
      </c>
      <c r="K75" s="37" t="str">
        <f>IF(M75="","",M75/(1+(IF(COUNTIF(Accounts!$B:$D,H75),VLOOKUP(H75,Accounts!$B:$D,3,FALSE),0)/100)))</f>
        <v/>
      </c>
      <c r="L75" s="37" t="str">
        <f t="shared" si="13"/>
        <v/>
      </c>
      <c r="M75" s="7"/>
      <c r="N75" s="48"/>
      <c r="P75" s="10" t="str">
        <f>IF(ISBLANK(N75),"",IF(COUNTIF(Accounts!$B:$D,N75),VLOOKUP(N75,Accounts!$B:$D,2,FALSE),"-"))</f>
        <v/>
      </c>
      <c r="Q75" s="37" t="str">
        <f>IF(S75="","",S75/(1+(IF(COUNTIF(Accounts!$B:$D,N75),VLOOKUP(N75,Accounts!$B:$D,3,FALSE),0)/100)))</f>
        <v/>
      </c>
      <c r="R75" s="37" t="str">
        <f t="shared" si="14"/>
        <v/>
      </c>
      <c r="S75" s="7"/>
      <c r="T75" s="40" t="str">
        <f>IF(Accounts!$B74="","-",Accounts!$B74)</f>
        <v xml:space="preserve"> </v>
      </c>
      <c r="U75" s="10">
        <f>IF(COUNTIF(Accounts!$B:$D,T75),VLOOKUP(T75,Accounts!$B:$D,2,FALSE),"-")</f>
        <v>0</v>
      </c>
      <c r="V75" s="37" t="str">
        <f ca="1">IF(scratch!$B$55=TRUE,IF(X75="","",X75/(1+(IF(COUNTIF(Accounts!$B:$D,T75),VLOOKUP(T75,Accounts!$B:$D,3,FALSE),0)/100))),scratch!$B$52)</f>
        <v>Locked</v>
      </c>
      <c r="W75" s="37" t="str">
        <f ca="1">IF(scratch!$B$55=TRUE,IF(X75="","",X75-V75),scratch!$B$52)</f>
        <v>Locked</v>
      </c>
      <c r="X75" s="51" t="str">
        <f ca="1">IF(scratch!$B$55=TRUE,SUMIF(B$7:B$1007,T75,G$7:G$1007)+SUMIF(H$7:H$1007,T75,M$7:M$1007)+SUMIF(N$7:N$1007,T75,S$7:S$1007),scratch!$B$52)</f>
        <v>Locked</v>
      </c>
      <c r="AB75" s="10" t="str">
        <f>IF(ISBLANK(Z75),"",IF(COUNTIF(Accounts!$B:$D,Z75),VLOOKUP(Z75,Accounts!$B:$D,2,FALSE),"-"))</f>
        <v/>
      </c>
      <c r="AC75" s="37" t="str">
        <f>IF(AE75="","",AE75/(1+(IF(COUNTIF(Accounts!$B:$D,Z75),VLOOKUP(Z75,Accounts!$B:$D,3,FALSE),0)/100)))</f>
        <v/>
      </c>
      <c r="AD75" s="37" t="str">
        <f t="shared" si="15"/>
        <v/>
      </c>
      <c r="AE75" s="7"/>
      <c r="AF75" s="48"/>
      <c r="AH75" s="10" t="str">
        <f>IF(ISBLANK(AF75),"",IF(COUNTIF(Accounts!$B:$D,AF75),VLOOKUP(AF75,Accounts!$B:$D,2,FALSE),"-"))</f>
        <v/>
      </c>
      <c r="AI75" s="37" t="str">
        <f>IF(AK75="","",AK75/(1+(IF(COUNTIF(Accounts!$B:$D,AF75),VLOOKUP(AF75,Accounts!$B:$D,3,FALSE),0)/100)))</f>
        <v/>
      </c>
      <c r="AJ75" s="37" t="str">
        <f t="shared" si="16"/>
        <v/>
      </c>
      <c r="AK75" s="7"/>
      <c r="AL75" s="48"/>
      <c r="AN75" s="10" t="str">
        <f>IF(ISBLANK(AL75),"",IF(COUNTIF(Accounts!$B:$D,AL75),VLOOKUP(AL75,Accounts!$B:$D,2,FALSE),"-"))</f>
        <v/>
      </c>
      <c r="AO75" s="37" t="str">
        <f>IF(AQ75="","",AQ75/(1+(IF(COUNTIF(Accounts!$B:$D,AL75),VLOOKUP(AL75,Accounts!$B:$D,3,FALSE),0)/100)))</f>
        <v/>
      </c>
      <c r="AP75" s="37" t="str">
        <f t="shared" si="17"/>
        <v/>
      </c>
      <c r="AQ75" s="7"/>
      <c r="AR75" s="40" t="str">
        <f>IF(Accounts!$B74="","-",Accounts!$B74)</f>
        <v xml:space="preserve"> </v>
      </c>
      <c r="AS75" s="10">
        <f>IF(COUNTIF(Accounts!$B:$D,AR75),VLOOKUP(AR75,Accounts!$B:$D,2,FALSE),"-")</f>
        <v>0</v>
      </c>
      <c r="AT75" s="37" t="str">
        <f ca="1">IF(scratch!$B$55=TRUE,IF(AV75="","",AV75/(1+(IF(COUNTIF(Accounts!$B:$D,AR75),VLOOKUP(AR75,Accounts!$B:$D,3,FALSE),0)/100))),scratch!$B$52)</f>
        <v>Locked</v>
      </c>
      <c r="AU75" s="37" t="str">
        <f ca="1">IF(scratch!$B$55=TRUE,IF(AV75="","",AV75-AT75),scratch!$B$52)</f>
        <v>Locked</v>
      </c>
      <c r="AV75" s="51" t="str">
        <f ca="1">IF(scratch!$B$55=TRUE,SUMIF(Z$7:Z$1007,AR75,AE$7:AE$1007)+SUMIF(AF$7:AF$1007,AR75,AK$7:AK$1007)+SUMIF(AL$7:AL$1007,AR75,AQ$7:AQ$1007),scratch!$B$52)</f>
        <v>Locked</v>
      </c>
      <c r="AZ75" s="10" t="str">
        <f>IF(ISBLANK(AX75),"",IF(COUNTIF(Accounts!$B:$D,AX75),VLOOKUP(AX75,Accounts!$B:$D,2,FALSE),"-"))</f>
        <v/>
      </c>
      <c r="BA75" s="37" t="str">
        <f>IF(BC75="","",BC75/(1+(IF(COUNTIF(Accounts!$B:$D,AX75),VLOOKUP(AX75,Accounts!$B:$D,3,FALSE),0)/100)))</f>
        <v/>
      </c>
      <c r="BB75" s="37" t="str">
        <f t="shared" si="18"/>
        <v/>
      </c>
      <c r="BC75" s="7"/>
      <c r="BD75" s="48"/>
      <c r="BF75" s="10" t="str">
        <f>IF(ISBLANK(BD75),"",IF(COUNTIF(Accounts!$B:$D,BD75),VLOOKUP(BD75,Accounts!$B:$D,2,FALSE),"-"))</f>
        <v/>
      </c>
      <c r="BG75" s="37" t="str">
        <f>IF(BI75="","",BI75/(1+(IF(COUNTIF(Accounts!$B:$D,BD75),VLOOKUP(BD75,Accounts!$B:$D,3,FALSE),0)/100)))</f>
        <v/>
      </c>
      <c r="BH75" s="37" t="str">
        <f t="shared" si="19"/>
        <v/>
      </c>
      <c r="BI75" s="7"/>
      <c r="BJ75" s="48"/>
      <c r="BL75" s="10" t="str">
        <f>IF(ISBLANK(BJ75),"",IF(COUNTIF(Accounts!$B:$D,BJ75),VLOOKUP(BJ75,Accounts!$B:$D,2,FALSE),"-"))</f>
        <v/>
      </c>
      <c r="BM75" s="37" t="str">
        <f>IF(BO75="","",BO75/(1+(IF(COUNTIF(Accounts!$B:$D,BJ75),VLOOKUP(BJ75,Accounts!$B:$D,3,FALSE),0)/100)))</f>
        <v/>
      </c>
      <c r="BN75" s="37" t="str">
        <f t="shared" si="20"/>
        <v/>
      </c>
      <c r="BO75" s="7"/>
      <c r="BP75" s="40" t="str">
        <f>IF(Accounts!$B74="","-",Accounts!$B74)</f>
        <v xml:space="preserve"> </v>
      </c>
      <c r="BQ75" s="10">
        <f>IF(COUNTIF(Accounts!$B:$D,BP75),VLOOKUP(BP75,Accounts!$B:$D,2,FALSE),"-")</f>
        <v>0</v>
      </c>
      <c r="BR75" s="37" t="str">
        <f ca="1">IF(scratch!$B$55=TRUE,IF(BT75="","",BT75/(1+(IF(COUNTIF(Accounts!$B:$D,BP75),VLOOKUP(BP75,Accounts!$B:$D,3,FALSE),0)/100))),scratch!$B$52)</f>
        <v>Locked</v>
      </c>
      <c r="BS75" s="37" t="str">
        <f ca="1">IF(scratch!$B$55=TRUE,IF(BT75="","",BT75-BR75),scratch!$B$52)</f>
        <v>Locked</v>
      </c>
      <c r="BT75" s="51" t="str">
        <f ca="1">IF(scratch!$B$55=TRUE,SUMIF(AX$7:AX$1007,BP75,BC$7:BC$1007)+SUMIF(BD$7:BD$1007,BP75,BI$7:BI$1007)+SUMIF(BJ$7:BJ$1007,BP75,BO$7:BO$1007),scratch!$B$52)</f>
        <v>Locked</v>
      </c>
      <c r="BX75" s="10" t="str">
        <f>IF(ISBLANK(BV75),"",IF(COUNTIF(Accounts!$B:$D,BV75),VLOOKUP(BV75,Accounts!$B:$D,2,FALSE),"-"))</f>
        <v/>
      </c>
      <c r="BY75" s="37" t="str">
        <f>IF(CA75="","",CA75/(1+(IF(COUNTIF(Accounts!$B:$D,BV75),VLOOKUP(BV75,Accounts!$B:$D,3,FALSE),0)/100)))</f>
        <v/>
      </c>
      <c r="BZ75" s="37" t="str">
        <f t="shared" si="21"/>
        <v/>
      </c>
      <c r="CA75" s="7"/>
      <c r="CB75" s="48"/>
      <c r="CD75" s="10" t="str">
        <f>IF(ISBLANK(CB75),"",IF(COUNTIF(Accounts!$B:$D,CB75),VLOOKUP(CB75,Accounts!$B:$D,2,FALSE),"-"))</f>
        <v/>
      </c>
      <c r="CE75" s="37" t="str">
        <f>IF(CG75="","",CG75/(1+(IF(COUNTIF(Accounts!$B:$D,CB75),VLOOKUP(CB75,Accounts!$B:$D,3,FALSE),0)/100)))</f>
        <v/>
      </c>
      <c r="CF75" s="37" t="str">
        <f t="shared" si="22"/>
        <v/>
      </c>
      <c r="CG75" s="7"/>
      <c r="CH75" s="48"/>
      <c r="CJ75" s="10" t="str">
        <f>IF(ISBLANK(CH75),"",IF(COUNTIF(Accounts!$B:$D,CH75),VLOOKUP(CH75,Accounts!$B:$D,2,FALSE),"-"))</f>
        <v/>
      </c>
      <c r="CK75" s="37" t="str">
        <f>IF(CM75="","",CM75/(1+(IF(COUNTIF(Accounts!$B:$D,CH75),VLOOKUP(CH75,Accounts!$B:$D,3,FALSE),0)/100)))</f>
        <v/>
      </c>
      <c r="CL75" s="37" t="str">
        <f t="shared" si="23"/>
        <v/>
      </c>
      <c r="CM75" s="7"/>
      <c r="CN75" s="40" t="str">
        <f>IF(Accounts!$B74="","-",Accounts!$B74)</f>
        <v xml:space="preserve"> </v>
      </c>
      <c r="CO75" s="10">
        <f>IF(COUNTIF(Accounts!$B:$D,CN75),VLOOKUP(CN75,Accounts!$B:$D,2,FALSE),"-")</f>
        <v>0</v>
      </c>
      <c r="CP75" s="37" t="str">
        <f ca="1">IF(scratch!$B$55=TRUE,IF(CR75="","",CR75/(1+(IF(COUNTIF(Accounts!$B:$D,CN75),VLOOKUP(CN75,Accounts!$B:$D,3,FALSE),0)/100))),scratch!$B$52)</f>
        <v>Locked</v>
      </c>
      <c r="CQ75" s="37" t="str">
        <f ca="1">IF(scratch!$B$55=TRUE,IF(CR75="","",CR75-CP75),scratch!$B$52)</f>
        <v>Locked</v>
      </c>
      <c r="CR75" s="51" t="str">
        <f ca="1">IF(scratch!$B$55=TRUE,SUMIF(BV$7:BV$1007,CN75,CA$7:CA$1007)+SUMIF(CB$7:CB$1007,CN75,CG$7:CG$1007)+SUMIF(CH$7:CH$1007,CN75,CM$7:CM$1007),scratch!$B$52)</f>
        <v>Locked</v>
      </c>
      <c r="CT75" s="40" t="str">
        <f>IF(Accounts!$B74="","-",Accounts!$B74)</f>
        <v xml:space="preserve"> </v>
      </c>
      <c r="CU75" s="10">
        <f>IF(COUNTIF(Accounts!$B:$D,CT75),VLOOKUP(CT75,Accounts!$B:$D,2,FALSE),"-")</f>
        <v>0</v>
      </c>
      <c r="CV75" s="37" t="str">
        <f ca="1">IF(scratch!$B$55=TRUE,IF(CX75="","",CX75/(1+(IF(COUNTIF(Accounts!$B:$D,CT75),VLOOKUP(CT75,Accounts!$B:$D,3,FALSE),0)/100))),scratch!$B$52)</f>
        <v>Locked</v>
      </c>
      <c r="CW75" s="37" t="str">
        <f ca="1">IF(scratch!$B$55=TRUE,IF(CX75="","",CX75-CV75),scratch!$B$52)</f>
        <v>Locked</v>
      </c>
      <c r="CX75" s="51" t="str">
        <f ca="1">IF(scratch!$B$55=TRUE,SUMIF(T$7:T$1007,CT75,X$7:X1075)+SUMIF(AR$7:AR$1007,CT75,AV$7:AV$1007)+SUMIF(BP$7:BP$1007,CT75,BT$7:BT$1007)+SUMIF(CN$7:CN$1007,CT75,CR$7:CR$1007),scratch!$B$52)</f>
        <v>Locked</v>
      </c>
    </row>
    <row r="76" spans="4:102" x14ac:dyDescent="0.2">
      <c r="D76" s="10" t="str">
        <f>IF(ISBLANK(B76),"",IF(COUNTIF(Accounts!$B:$D,B76),VLOOKUP(B76,Accounts!$B:$D,2,FALSE),"-"))</f>
        <v/>
      </c>
      <c r="E76" s="37" t="str">
        <f>IF(G76="","",G76/(1+(IF(COUNTIF(Accounts!$B:$D,B76),VLOOKUP(B76,Accounts!$B:$D,3,FALSE),0)/100)))</f>
        <v/>
      </c>
      <c r="F76" s="37" t="str">
        <f t="shared" si="12"/>
        <v/>
      </c>
      <c r="G76" s="7"/>
      <c r="H76" s="48"/>
      <c r="J76" s="10" t="str">
        <f>IF(ISBLANK(H76),"",IF(COUNTIF(Accounts!$B:$D,H76),VLOOKUP(H76,Accounts!$B:$D,2,FALSE),"-"))</f>
        <v/>
      </c>
      <c r="K76" s="37" t="str">
        <f>IF(M76="","",M76/(1+(IF(COUNTIF(Accounts!$B:$D,H76),VLOOKUP(H76,Accounts!$B:$D,3,FALSE),0)/100)))</f>
        <v/>
      </c>
      <c r="L76" s="37" t="str">
        <f t="shared" si="13"/>
        <v/>
      </c>
      <c r="M76" s="7"/>
      <c r="N76" s="48"/>
      <c r="P76" s="10" t="str">
        <f>IF(ISBLANK(N76),"",IF(COUNTIF(Accounts!$B:$D,N76),VLOOKUP(N76,Accounts!$B:$D,2,FALSE),"-"))</f>
        <v/>
      </c>
      <c r="Q76" s="37" t="str">
        <f>IF(S76="","",S76/(1+(IF(COUNTIF(Accounts!$B:$D,N76),VLOOKUP(N76,Accounts!$B:$D,3,FALSE),0)/100)))</f>
        <v/>
      </c>
      <c r="R76" s="37" t="str">
        <f t="shared" si="14"/>
        <v/>
      </c>
      <c r="S76" s="7"/>
      <c r="T76" s="40" t="str">
        <f>IF(Accounts!$B75="","-",Accounts!$B75)</f>
        <v xml:space="preserve"> </v>
      </c>
      <c r="U76" s="10">
        <f>IF(COUNTIF(Accounts!$B:$D,T76),VLOOKUP(T76,Accounts!$B:$D,2,FALSE),"-")</f>
        <v>0</v>
      </c>
      <c r="V76" s="37" t="str">
        <f ca="1">IF(scratch!$B$55=TRUE,IF(X76="","",X76/(1+(IF(COUNTIF(Accounts!$B:$D,T76),VLOOKUP(T76,Accounts!$B:$D,3,FALSE),0)/100))),scratch!$B$52)</f>
        <v>Locked</v>
      </c>
      <c r="W76" s="37" t="str">
        <f ca="1">IF(scratch!$B$55=TRUE,IF(X76="","",X76-V76),scratch!$B$52)</f>
        <v>Locked</v>
      </c>
      <c r="X76" s="51" t="str">
        <f ca="1">IF(scratch!$B$55=TRUE,SUMIF(B$7:B$1007,T76,G$7:G$1007)+SUMIF(H$7:H$1007,T76,M$7:M$1007)+SUMIF(N$7:N$1007,T76,S$7:S$1007),scratch!$B$52)</f>
        <v>Locked</v>
      </c>
      <c r="AB76" s="10" t="str">
        <f>IF(ISBLANK(Z76),"",IF(COUNTIF(Accounts!$B:$D,Z76),VLOOKUP(Z76,Accounts!$B:$D,2,FALSE),"-"))</f>
        <v/>
      </c>
      <c r="AC76" s="37" t="str">
        <f>IF(AE76="","",AE76/(1+(IF(COUNTIF(Accounts!$B:$D,Z76),VLOOKUP(Z76,Accounts!$B:$D,3,FALSE),0)/100)))</f>
        <v/>
      </c>
      <c r="AD76" s="37" t="str">
        <f t="shared" si="15"/>
        <v/>
      </c>
      <c r="AE76" s="7"/>
      <c r="AF76" s="48"/>
      <c r="AH76" s="10" t="str">
        <f>IF(ISBLANK(AF76),"",IF(COUNTIF(Accounts!$B:$D,AF76),VLOOKUP(AF76,Accounts!$B:$D,2,FALSE),"-"))</f>
        <v/>
      </c>
      <c r="AI76" s="37" t="str">
        <f>IF(AK76="","",AK76/(1+(IF(COUNTIF(Accounts!$B:$D,AF76),VLOOKUP(AF76,Accounts!$B:$D,3,FALSE),0)/100)))</f>
        <v/>
      </c>
      <c r="AJ76" s="37" t="str">
        <f t="shared" si="16"/>
        <v/>
      </c>
      <c r="AK76" s="7"/>
      <c r="AL76" s="48"/>
      <c r="AN76" s="10" t="str">
        <f>IF(ISBLANK(AL76),"",IF(COUNTIF(Accounts!$B:$D,AL76),VLOOKUP(AL76,Accounts!$B:$D,2,FALSE),"-"))</f>
        <v/>
      </c>
      <c r="AO76" s="37" t="str">
        <f>IF(AQ76="","",AQ76/(1+(IF(COUNTIF(Accounts!$B:$D,AL76),VLOOKUP(AL76,Accounts!$B:$D,3,FALSE),0)/100)))</f>
        <v/>
      </c>
      <c r="AP76" s="37" t="str">
        <f t="shared" si="17"/>
        <v/>
      </c>
      <c r="AQ76" s="7"/>
      <c r="AR76" s="40" t="str">
        <f>IF(Accounts!$B75="","-",Accounts!$B75)</f>
        <v xml:space="preserve"> </v>
      </c>
      <c r="AS76" s="10">
        <f>IF(COUNTIF(Accounts!$B:$D,AR76),VLOOKUP(AR76,Accounts!$B:$D,2,FALSE),"-")</f>
        <v>0</v>
      </c>
      <c r="AT76" s="37" t="str">
        <f ca="1">IF(scratch!$B$55=TRUE,IF(AV76="","",AV76/(1+(IF(COUNTIF(Accounts!$B:$D,AR76),VLOOKUP(AR76,Accounts!$B:$D,3,FALSE),0)/100))),scratch!$B$52)</f>
        <v>Locked</v>
      </c>
      <c r="AU76" s="37" t="str">
        <f ca="1">IF(scratch!$B$55=TRUE,IF(AV76="","",AV76-AT76),scratch!$B$52)</f>
        <v>Locked</v>
      </c>
      <c r="AV76" s="51" t="str">
        <f ca="1">IF(scratch!$B$55=TRUE,SUMIF(Z$7:Z$1007,AR76,AE$7:AE$1007)+SUMIF(AF$7:AF$1007,AR76,AK$7:AK$1007)+SUMIF(AL$7:AL$1007,AR76,AQ$7:AQ$1007),scratch!$B$52)</f>
        <v>Locked</v>
      </c>
      <c r="AZ76" s="10" t="str">
        <f>IF(ISBLANK(AX76),"",IF(COUNTIF(Accounts!$B:$D,AX76),VLOOKUP(AX76,Accounts!$B:$D,2,FALSE),"-"))</f>
        <v/>
      </c>
      <c r="BA76" s="37" t="str">
        <f>IF(BC76="","",BC76/(1+(IF(COUNTIF(Accounts!$B:$D,AX76),VLOOKUP(AX76,Accounts!$B:$D,3,FALSE),0)/100)))</f>
        <v/>
      </c>
      <c r="BB76" s="37" t="str">
        <f t="shared" si="18"/>
        <v/>
      </c>
      <c r="BC76" s="7"/>
      <c r="BD76" s="48"/>
      <c r="BF76" s="10" t="str">
        <f>IF(ISBLANK(BD76),"",IF(COUNTIF(Accounts!$B:$D,BD76),VLOOKUP(BD76,Accounts!$B:$D,2,FALSE),"-"))</f>
        <v/>
      </c>
      <c r="BG76" s="37" t="str">
        <f>IF(BI76="","",BI76/(1+(IF(COUNTIF(Accounts!$B:$D,BD76),VLOOKUP(BD76,Accounts!$B:$D,3,FALSE),0)/100)))</f>
        <v/>
      </c>
      <c r="BH76" s="37" t="str">
        <f t="shared" si="19"/>
        <v/>
      </c>
      <c r="BI76" s="7"/>
      <c r="BJ76" s="48"/>
      <c r="BL76" s="10" t="str">
        <f>IF(ISBLANK(BJ76),"",IF(COUNTIF(Accounts!$B:$D,BJ76),VLOOKUP(BJ76,Accounts!$B:$D,2,FALSE),"-"))</f>
        <v/>
      </c>
      <c r="BM76" s="37" t="str">
        <f>IF(BO76="","",BO76/(1+(IF(COUNTIF(Accounts!$B:$D,BJ76),VLOOKUP(BJ76,Accounts!$B:$D,3,FALSE),0)/100)))</f>
        <v/>
      </c>
      <c r="BN76" s="37" t="str">
        <f t="shared" si="20"/>
        <v/>
      </c>
      <c r="BO76" s="7"/>
      <c r="BP76" s="40" t="str">
        <f>IF(Accounts!$B75="","-",Accounts!$B75)</f>
        <v xml:space="preserve"> </v>
      </c>
      <c r="BQ76" s="10">
        <f>IF(COUNTIF(Accounts!$B:$D,BP76),VLOOKUP(BP76,Accounts!$B:$D,2,FALSE),"-")</f>
        <v>0</v>
      </c>
      <c r="BR76" s="37" t="str">
        <f ca="1">IF(scratch!$B$55=TRUE,IF(BT76="","",BT76/(1+(IF(COUNTIF(Accounts!$B:$D,BP76),VLOOKUP(BP76,Accounts!$B:$D,3,FALSE),0)/100))),scratch!$B$52)</f>
        <v>Locked</v>
      </c>
      <c r="BS76" s="37" t="str">
        <f ca="1">IF(scratch!$B$55=TRUE,IF(BT76="","",BT76-BR76),scratch!$B$52)</f>
        <v>Locked</v>
      </c>
      <c r="BT76" s="51" t="str">
        <f ca="1">IF(scratch!$B$55=TRUE,SUMIF(AX$7:AX$1007,BP76,BC$7:BC$1007)+SUMIF(BD$7:BD$1007,BP76,BI$7:BI$1007)+SUMIF(BJ$7:BJ$1007,BP76,BO$7:BO$1007),scratch!$B$52)</f>
        <v>Locked</v>
      </c>
      <c r="BX76" s="10" t="str">
        <f>IF(ISBLANK(BV76),"",IF(COUNTIF(Accounts!$B:$D,BV76),VLOOKUP(BV76,Accounts!$B:$D,2,FALSE),"-"))</f>
        <v/>
      </c>
      <c r="BY76" s="37" t="str">
        <f>IF(CA76="","",CA76/(1+(IF(COUNTIF(Accounts!$B:$D,BV76),VLOOKUP(BV76,Accounts!$B:$D,3,FALSE),0)/100)))</f>
        <v/>
      </c>
      <c r="BZ76" s="37" t="str">
        <f t="shared" si="21"/>
        <v/>
      </c>
      <c r="CA76" s="7"/>
      <c r="CB76" s="48"/>
      <c r="CD76" s="10" t="str">
        <f>IF(ISBLANK(CB76),"",IF(COUNTIF(Accounts!$B:$D,CB76),VLOOKUP(CB76,Accounts!$B:$D,2,FALSE),"-"))</f>
        <v/>
      </c>
      <c r="CE76" s="37" t="str">
        <f>IF(CG76="","",CG76/(1+(IF(COUNTIF(Accounts!$B:$D,CB76),VLOOKUP(CB76,Accounts!$B:$D,3,FALSE),0)/100)))</f>
        <v/>
      </c>
      <c r="CF76" s="37" t="str">
        <f t="shared" si="22"/>
        <v/>
      </c>
      <c r="CG76" s="7"/>
      <c r="CH76" s="48"/>
      <c r="CJ76" s="10" t="str">
        <f>IF(ISBLANK(CH76),"",IF(COUNTIF(Accounts!$B:$D,CH76),VLOOKUP(CH76,Accounts!$B:$D,2,FALSE),"-"))</f>
        <v/>
      </c>
      <c r="CK76" s="37" t="str">
        <f>IF(CM76="","",CM76/(1+(IF(COUNTIF(Accounts!$B:$D,CH76),VLOOKUP(CH76,Accounts!$B:$D,3,FALSE),0)/100)))</f>
        <v/>
      </c>
      <c r="CL76" s="37" t="str">
        <f t="shared" si="23"/>
        <v/>
      </c>
      <c r="CM76" s="7"/>
      <c r="CN76" s="40" t="str">
        <f>IF(Accounts!$B75="","-",Accounts!$B75)</f>
        <v xml:space="preserve"> </v>
      </c>
      <c r="CO76" s="10">
        <f>IF(COUNTIF(Accounts!$B:$D,CN76),VLOOKUP(CN76,Accounts!$B:$D,2,FALSE),"-")</f>
        <v>0</v>
      </c>
      <c r="CP76" s="37" t="str">
        <f ca="1">IF(scratch!$B$55=TRUE,IF(CR76="","",CR76/(1+(IF(COUNTIF(Accounts!$B:$D,CN76),VLOOKUP(CN76,Accounts!$B:$D,3,FALSE),0)/100))),scratch!$B$52)</f>
        <v>Locked</v>
      </c>
      <c r="CQ76" s="37" t="str">
        <f ca="1">IF(scratch!$B$55=TRUE,IF(CR76="","",CR76-CP76),scratch!$B$52)</f>
        <v>Locked</v>
      </c>
      <c r="CR76" s="51" t="str">
        <f ca="1">IF(scratch!$B$55=TRUE,SUMIF(BV$7:BV$1007,CN76,CA$7:CA$1007)+SUMIF(CB$7:CB$1007,CN76,CG$7:CG$1007)+SUMIF(CH$7:CH$1007,CN76,CM$7:CM$1007),scratch!$B$52)</f>
        <v>Locked</v>
      </c>
      <c r="CT76" s="40" t="str">
        <f>IF(Accounts!$B75="","-",Accounts!$B75)</f>
        <v xml:space="preserve"> </v>
      </c>
      <c r="CU76" s="10">
        <f>IF(COUNTIF(Accounts!$B:$D,CT76),VLOOKUP(CT76,Accounts!$B:$D,2,FALSE),"-")</f>
        <v>0</v>
      </c>
      <c r="CV76" s="37" t="str">
        <f ca="1">IF(scratch!$B$55=TRUE,IF(CX76="","",CX76/(1+(IF(COUNTIF(Accounts!$B:$D,CT76),VLOOKUP(CT76,Accounts!$B:$D,3,FALSE),0)/100))),scratch!$B$52)</f>
        <v>Locked</v>
      </c>
      <c r="CW76" s="37" t="str">
        <f ca="1">IF(scratch!$B$55=TRUE,IF(CX76="","",CX76-CV76),scratch!$B$52)</f>
        <v>Locked</v>
      </c>
      <c r="CX76" s="51" t="str">
        <f ca="1">IF(scratch!$B$55=TRUE,SUMIF(T$7:T$1007,CT76,X$7:X1076)+SUMIF(AR$7:AR$1007,CT76,AV$7:AV$1007)+SUMIF(BP$7:BP$1007,CT76,BT$7:BT$1007)+SUMIF(CN$7:CN$1007,CT76,CR$7:CR$1007),scratch!$B$52)</f>
        <v>Locked</v>
      </c>
    </row>
    <row r="77" spans="4:102" x14ac:dyDescent="0.2">
      <c r="D77" s="10" t="str">
        <f>IF(ISBLANK(B77),"",IF(COUNTIF(Accounts!$B:$D,B77),VLOOKUP(B77,Accounts!$B:$D,2,FALSE),"-"))</f>
        <v/>
      </c>
      <c r="E77" s="37" t="str">
        <f>IF(G77="","",G77/(1+(IF(COUNTIF(Accounts!$B:$D,B77),VLOOKUP(B77,Accounts!$B:$D,3,FALSE),0)/100)))</f>
        <v/>
      </c>
      <c r="F77" s="37" t="str">
        <f t="shared" si="12"/>
        <v/>
      </c>
      <c r="G77" s="7"/>
      <c r="H77" s="48"/>
      <c r="J77" s="10" t="str">
        <f>IF(ISBLANK(H77),"",IF(COUNTIF(Accounts!$B:$D,H77),VLOOKUP(H77,Accounts!$B:$D,2,FALSE),"-"))</f>
        <v/>
      </c>
      <c r="K77" s="37" t="str">
        <f>IF(M77="","",M77/(1+(IF(COUNTIF(Accounts!$B:$D,H77),VLOOKUP(H77,Accounts!$B:$D,3,FALSE),0)/100)))</f>
        <v/>
      </c>
      <c r="L77" s="37" t="str">
        <f t="shared" si="13"/>
        <v/>
      </c>
      <c r="M77" s="7"/>
      <c r="N77" s="48"/>
      <c r="P77" s="10" t="str">
        <f>IF(ISBLANK(N77),"",IF(COUNTIF(Accounts!$B:$D,N77),VLOOKUP(N77,Accounts!$B:$D,2,FALSE),"-"))</f>
        <v/>
      </c>
      <c r="Q77" s="37" t="str">
        <f>IF(S77="","",S77/(1+(IF(COUNTIF(Accounts!$B:$D,N77),VLOOKUP(N77,Accounts!$B:$D,3,FALSE),0)/100)))</f>
        <v/>
      </c>
      <c r="R77" s="37" t="str">
        <f t="shared" si="14"/>
        <v/>
      </c>
      <c r="S77" s="7"/>
      <c r="T77" s="40" t="str">
        <f>IF(Accounts!$B76="","-",Accounts!$B76)</f>
        <v xml:space="preserve"> </v>
      </c>
      <c r="U77" s="10">
        <f>IF(COUNTIF(Accounts!$B:$D,T77),VLOOKUP(T77,Accounts!$B:$D,2,FALSE),"-")</f>
        <v>0</v>
      </c>
      <c r="V77" s="37" t="str">
        <f ca="1">IF(scratch!$B$55=TRUE,IF(X77="","",X77/(1+(IF(COUNTIF(Accounts!$B:$D,T77),VLOOKUP(T77,Accounts!$B:$D,3,FALSE),0)/100))),scratch!$B$52)</f>
        <v>Locked</v>
      </c>
      <c r="W77" s="37" t="str">
        <f ca="1">IF(scratch!$B$55=TRUE,IF(X77="","",X77-V77),scratch!$B$52)</f>
        <v>Locked</v>
      </c>
      <c r="X77" s="51" t="str">
        <f ca="1">IF(scratch!$B$55=TRUE,SUMIF(B$7:B$1007,T77,G$7:G$1007)+SUMIF(H$7:H$1007,T77,M$7:M$1007)+SUMIF(N$7:N$1007,T77,S$7:S$1007),scratch!$B$52)</f>
        <v>Locked</v>
      </c>
      <c r="AB77" s="10" t="str">
        <f>IF(ISBLANK(Z77),"",IF(COUNTIF(Accounts!$B:$D,Z77),VLOOKUP(Z77,Accounts!$B:$D,2,FALSE),"-"))</f>
        <v/>
      </c>
      <c r="AC77" s="37" t="str">
        <f>IF(AE77="","",AE77/(1+(IF(COUNTIF(Accounts!$B:$D,Z77),VLOOKUP(Z77,Accounts!$B:$D,3,FALSE),0)/100)))</f>
        <v/>
      </c>
      <c r="AD77" s="37" t="str">
        <f t="shared" si="15"/>
        <v/>
      </c>
      <c r="AE77" s="7"/>
      <c r="AF77" s="48"/>
      <c r="AH77" s="10" t="str">
        <f>IF(ISBLANK(AF77),"",IF(COUNTIF(Accounts!$B:$D,AF77),VLOOKUP(AF77,Accounts!$B:$D,2,FALSE),"-"))</f>
        <v/>
      </c>
      <c r="AI77" s="37" t="str">
        <f>IF(AK77="","",AK77/(1+(IF(COUNTIF(Accounts!$B:$D,AF77),VLOOKUP(AF77,Accounts!$B:$D,3,FALSE),0)/100)))</f>
        <v/>
      </c>
      <c r="AJ77" s="37" t="str">
        <f t="shared" si="16"/>
        <v/>
      </c>
      <c r="AK77" s="7"/>
      <c r="AL77" s="48"/>
      <c r="AN77" s="10" t="str">
        <f>IF(ISBLANK(AL77),"",IF(COUNTIF(Accounts!$B:$D,AL77),VLOOKUP(AL77,Accounts!$B:$D,2,FALSE),"-"))</f>
        <v/>
      </c>
      <c r="AO77" s="37" t="str">
        <f>IF(AQ77="","",AQ77/(1+(IF(COUNTIF(Accounts!$B:$D,AL77),VLOOKUP(AL77,Accounts!$B:$D,3,FALSE),0)/100)))</f>
        <v/>
      </c>
      <c r="AP77" s="37" t="str">
        <f t="shared" si="17"/>
        <v/>
      </c>
      <c r="AQ77" s="7"/>
      <c r="AR77" s="40" t="str">
        <f>IF(Accounts!$B76="","-",Accounts!$B76)</f>
        <v xml:space="preserve"> </v>
      </c>
      <c r="AS77" s="10">
        <f>IF(COUNTIF(Accounts!$B:$D,AR77),VLOOKUP(AR77,Accounts!$B:$D,2,FALSE),"-")</f>
        <v>0</v>
      </c>
      <c r="AT77" s="37" t="str">
        <f ca="1">IF(scratch!$B$55=TRUE,IF(AV77="","",AV77/(1+(IF(COUNTIF(Accounts!$B:$D,AR77),VLOOKUP(AR77,Accounts!$B:$D,3,FALSE),0)/100))),scratch!$B$52)</f>
        <v>Locked</v>
      </c>
      <c r="AU77" s="37" t="str">
        <f ca="1">IF(scratch!$B$55=TRUE,IF(AV77="","",AV77-AT77),scratch!$B$52)</f>
        <v>Locked</v>
      </c>
      <c r="AV77" s="51" t="str">
        <f ca="1">IF(scratch!$B$55=TRUE,SUMIF(Z$7:Z$1007,AR77,AE$7:AE$1007)+SUMIF(AF$7:AF$1007,AR77,AK$7:AK$1007)+SUMIF(AL$7:AL$1007,AR77,AQ$7:AQ$1007),scratch!$B$52)</f>
        <v>Locked</v>
      </c>
      <c r="AZ77" s="10" t="str">
        <f>IF(ISBLANK(AX77),"",IF(COUNTIF(Accounts!$B:$D,AX77),VLOOKUP(AX77,Accounts!$B:$D,2,FALSE),"-"))</f>
        <v/>
      </c>
      <c r="BA77" s="37" t="str">
        <f>IF(BC77="","",BC77/(1+(IF(COUNTIF(Accounts!$B:$D,AX77),VLOOKUP(AX77,Accounts!$B:$D,3,FALSE),0)/100)))</f>
        <v/>
      </c>
      <c r="BB77" s="37" t="str">
        <f t="shared" si="18"/>
        <v/>
      </c>
      <c r="BC77" s="7"/>
      <c r="BD77" s="48"/>
      <c r="BF77" s="10" t="str">
        <f>IF(ISBLANK(BD77),"",IF(COUNTIF(Accounts!$B:$D,BD77),VLOOKUP(BD77,Accounts!$B:$D,2,FALSE),"-"))</f>
        <v/>
      </c>
      <c r="BG77" s="37" t="str">
        <f>IF(BI77="","",BI77/(1+(IF(COUNTIF(Accounts!$B:$D,BD77),VLOOKUP(BD77,Accounts!$B:$D,3,FALSE),0)/100)))</f>
        <v/>
      </c>
      <c r="BH77" s="37" t="str">
        <f t="shared" si="19"/>
        <v/>
      </c>
      <c r="BI77" s="7"/>
      <c r="BJ77" s="48"/>
      <c r="BL77" s="10" t="str">
        <f>IF(ISBLANK(BJ77),"",IF(COUNTIF(Accounts!$B:$D,BJ77),VLOOKUP(BJ77,Accounts!$B:$D,2,FALSE),"-"))</f>
        <v/>
      </c>
      <c r="BM77" s="37" t="str">
        <f>IF(BO77="","",BO77/(1+(IF(COUNTIF(Accounts!$B:$D,BJ77),VLOOKUP(BJ77,Accounts!$B:$D,3,FALSE),0)/100)))</f>
        <v/>
      </c>
      <c r="BN77" s="37" t="str">
        <f t="shared" si="20"/>
        <v/>
      </c>
      <c r="BO77" s="7"/>
      <c r="BP77" s="40" t="str">
        <f>IF(Accounts!$B76="","-",Accounts!$B76)</f>
        <v xml:space="preserve"> </v>
      </c>
      <c r="BQ77" s="10">
        <f>IF(COUNTIF(Accounts!$B:$D,BP77),VLOOKUP(BP77,Accounts!$B:$D,2,FALSE),"-")</f>
        <v>0</v>
      </c>
      <c r="BR77" s="37" t="str">
        <f ca="1">IF(scratch!$B$55=TRUE,IF(BT77="","",BT77/(1+(IF(COUNTIF(Accounts!$B:$D,BP77),VLOOKUP(BP77,Accounts!$B:$D,3,FALSE),0)/100))),scratch!$B$52)</f>
        <v>Locked</v>
      </c>
      <c r="BS77" s="37" t="str">
        <f ca="1">IF(scratch!$B$55=TRUE,IF(BT77="","",BT77-BR77),scratch!$B$52)</f>
        <v>Locked</v>
      </c>
      <c r="BT77" s="51" t="str">
        <f ca="1">IF(scratch!$B$55=TRUE,SUMIF(AX$7:AX$1007,BP77,BC$7:BC$1007)+SUMIF(BD$7:BD$1007,BP77,BI$7:BI$1007)+SUMIF(BJ$7:BJ$1007,BP77,BO$7:BO$1007),scratch!$B$52)</f>
        <v>Locked</v>
      </c>
      <c r="BX77" s="10" t="str">
        <f>IF(ISBLANK(BV77),"",IF(COUNTIF(Accounts!$B:$D,BV77),VLOOKUP(BV77,Accounts!$B:$D,2,FALSE),"-"))</f>
        <v/>
      </c>
      <c r="BY77" s="37" t="str">
        <f>IF(CA77="","",CA77/(1+(IF(COUNTIF(Accounts!$B:$D,BV77),VLOOKUP(BV77,Accounts!$B:$D,3,FALSE),0)/100)))</f>
        <v/>
      </c>
      <c r="BZ77" s="37" t="str">
        <f t="shared" si="21"/>
        <v/>
      </c>
      <c r="CA77" s="7"/>
      <c r="CB77" s="48"/>
      <c r="CD77" s="10" t="str">
        <f>IF(ISBLANK(CB77),"",IF(COUNTIF(Accounts!$B:$D,CB77),VLOOKUP(CB77,Accounts!$B:$D,2,FALSE),"-"))</f>
        <v/>
      </c>
      <c r="CE77" s="37" t="str">
        <f>IF(CG77="","",CG77/(1+(IF(COUNTIF(Accounts!$B:$D,CB77),VLOOKUP(CB77,Accounts!$B:$D,3,FALSE),0)/100)))</f>
        <v/>
      </c>
      <c r="CF77" s="37" t="str">
        <f t="shared" si="22"/>
        <v/>
      </c>
      <c r="CG77" s="7"/>
      <c r="CH77" s="48"/>
      <c r="CJ77" s="10" t="str">
        <f>IF(ISBLANK(CH77),"",IF(COUNTIF(Accounts!$B:$D,CH77),VLOOKUP(CH77,Accounts!$B:$D,2,FALSE),"-"))</f>
        <v/>
      </c>
      <c r="CK77" s="37" t="str">
        <f>IF(CM77="","",CM77/(1+(IF(COUNTIF(Accounts!$B:$D,CH77),VLOOKUP(CH77,Accounts!$B:$D,3,FALSE),0)/100)))</f>
        <v/>
      </c>
      <c r="CL77" s="37" t="str">
        <f t="shared" si="23"/>
        <v/>
      </c>
      <c r="CM77" s="7"/>
      <c r="CN77" s="40" t="str">
        <f>IF(Accounts!$B76="","-",Accounts!$B76)</f>
        <v xml:space="preserve"> </v>
      </c>
      <c r="CO77" s="10">
        <f>IF(COUNTIF(Accounts!$B:$D,CN77),VLOOKUP(CN77,Accounts!$B:$D,2,FALSE),"-")</f>
        <v>0</v>
      </c>
      <c r="CP77" s="37" t="str">
        <f ca="1">IF(scratch!$B$55=TRUE,IF(CR77="","",CR77/(1+(IF(COUNTIF(Accounts!$B:$D,CN77),VLOOKUP(CN77,Accounts!$B:$D,3,FALSE),0)/100))),scratch!$B$52)</f>
        <v>Locked</v>
      </c>
      <c r="CQ77" s="37" t="str">
        <f ca="1">IF(scratch!$B$55=TRUE,IF(CR77="","",CR77-CP77),scratch!$B$52)</f>
        <v>Locked</v>
      </c>
      <c r="CR77" s="51" t="str">
        <f ca="1">IF(scratch!$B$55=TRUE,SUMIF(BV$7:BV$1007,CN77,CA$7:CA$1007)+SUMIF(CB$7:CB$1007,CN77,CG$7:CG$1007)+SUMIF(CH$7:CH$1007,CN77,CM$7:CM$1007),scratch!$B$52)</f>
        <v>Locked</v>
      </c>
      <c r="CT77" s="40" t="str">
        <f>IF(Accounts!$B76="","-",Accounts!$B76)</f>
        <v xml:space="preserve"> </v>
      </c>
      <c r="CU77" s="10">
        <f>IF(COUNTIF(Accounts!$B:$D,CT77),VLOOKUP(CT77,Accounts!$B:$D,2,FALSE),"-")</f>
        <v>0</v>
      </c>
      <c r="CV77" s="37" t="str">
        <f ca="1">IF(scratch!$B$55=TRUE,IF(CX77="","",CX77/(1+(IF(COUNTIF(Accounts!$B:$D,CT77),VLOOKUP(CT77,Accounts!$B:$D,3,FALSE),0)/100))),scratch!$B$52)</f>
        <v>Locked</v>
      </c>
      <c r="CW77" s="37" t="str">
        <f ca="1">IF(scratch!$B$55=TRUE,IF(CX77="","",CX77-CV77),scratch!$B$52)</f>
        <v>Locked</v>
      </c>
      <c r="CX77" s="51" t="str">
        <f ca="1">IF(scratch!$B$55=TRUE,SUMIF(T$7:T$1007,CT77,X$7:X1077)+SUMIF(AR$7:AR$1007,CT77,AV$7:AV$1007)+SUMIF(BP$7:BP$1007,CT77,BT$7:BT$1007)+SUMIF(CN$7:CN$1007,CT77,CR$7:CR$1007),scratch!$B$52)</f>
        <v>Locked</v>
      </c>
    </row>
    <row r="78" spans="4:102" x14ac:dyDescent="0.2">
      <c r="D78" s="10" t="str">
        <f>IF(ISBLANK(B78),"",IF(COUNTIF(Accounts!$B:$D,B78),VLOOKUP(B78,Accounts!$B:$D,2,FALSE),"-"))</f>
        <v/>
      </c>
      <c r="E78" s="37" t="str">
        <f>IF(G78="","",G78/(1+(IF(COUNTIF(Accounts!$B:$D,B78),VLOOKUP(B78,Accounts!$B:$D,3,FALSE),0)/100)))</f>
        <v/>
      </c>
      <c r="F78" s="37" t="str">
        <f t="shared" si="12"/>
        <v/>
      </c>
      <c r="G78" s="7"/>
      <c r="H78" s="48"/>
      <c r="J78" s="10" t="str">
        <f>IF(ISBLANK(H78),"",IF(COUNTIF(Accounts!$B:$D,H78),VLOOKUP(H78,Accounts!$B:$D,2,FALSE),"-"))</f>
        <v/>
      </c>
      <c r="K78" s="37" t="str">
        <f>IF(M78="","",M78/(1+(IF(COUNTIF(Accounts!$B:$D,H78),VLOOKUP(H78,Accounts!$B:$D,3,FALSE),0)/100)))</f>
        <v/>
      </c>
      <c r="L78" s="37" t="str">
        <f t="shared" si="13"/>
        <v/>
      </c>
      <c r="M78" s="7"/>
      <c r="N78" s="48"/>
      <c r="P78" s="10" t="str">
        <f>IF(ISBLANK(N78),"",IF(COUNTIF(Accounts!$B:$D,N78),VLOOKUP(N78,Accounts!$B:$D,2,FALSE),"-"))</f>
        <v/>
      </c>
      <c r="Q78" s="37" t="str">
        <f>IF(S78="","",S78/(1+(IF(COUNTIF(Accounts!$B:$D,N78),VLOOKUP(N78,Accounts!$B:$D,3,FALSE),0)/100)))</f>
        <v/>
      </c>
      <c r="R78" s="37" t="str">
        <f t="shared" si="14"/>
        <v/>
      </c>
      <c r="S78" s="7"/>
      <c r="T78" s="40" t="str">
        <f>IF(Accounts!$B77="","-",Accounts!$B77)</f>
        <v xml:space="preserve"> </v>
      </c>
      <c r="U78" s="10">
        <f>IF(COUNTIF(Accounts!$B:$D,T78),VLOOKUP(T78,Accounts!$B:$D,2,FALSE),"-")</f>
        <v>0</v>
      </c>
      <c r="V78" s="37" t="str">
        <f ca="1">IF(scratch!$B$55=TRUE,IF(X78="","",X78/(1+(IF(COUNTIF(Accounts!$B:$D,T78),VLOOKUP(T78,Accounts!$B:$D,3,FALSE),0)/100))),scratch!$B$52)</f>
        <v>Locked</v>
      </c>
      <c r="W78" s="37" t="str">
        <f ca="1">IF(scratch!$B$55=TRUE,IF(X78="","",X78-V78),scratch!$B$52)</f>
        <v>Locked</v>
      </c>
      <c r="X78" s="51" t="str">
        <f ca="1">IF(scratch!$B$55=TRUE,SUMIF(B$7:B$1007,T78,G$7:G$1007)+SUMIF(H$7:H$1007,T78,M$7:M$1007)+SUMIF(N$7:N$1007,T78,S$7:S$1007),scratch!$B$52)</f>
        <v>Locked</v>
      </c>
      <c r="AB78" s="10" t="str">
        <f>IF(ISBLANK(Z78),"",IF(COUNTIF(Accounts!$B:$D,Z78),VLOOKUP(Z78,Accounts!$B:$D,2,FALSE),"-"))</f>
        <v/>
      </c>
      <c r="AC78" s="37" t="str">
        <f>IF(AE78="","",AE78/(1+(IF(COUNTIF(Accounts!$B:$D,Z78),VLOOKUP(Z78,Accounts!$B:$D,3,FALSE),0)/100)))</f>
        <v/>
      </c>
      <c r="AD78" s="37" t="str">
        <f t="shared" si="15"/>
        <v/>
      </c>
      <c r="AE78" s="7"/>
      <c r="AF78" s="48"/>
      <c r="AH78" s="10" t="str">
        <f>IF(ISBLANK(AF78),"",IF(COUNTIF(Accounts!$B:$D,AF78),VLOOKUP(AF78,Accounts!$B:$D,2,FALSE),"-"))</f>
        <v/>
      </c>
      <c r="AI78" s="37" t="str">
        <f>IF(AK78="","",AK78/(1+(IF(COUNTIF(Accounts!$B:$D,AF78),VLOOKUP(AF78,Accounts!$B:$D,3,FALSE),0)/100)))</f>
        <v/>
      </c>
      <c r="AJ78" s="37" t="str">
        <f t="shared" si="16"/>
        <v/>
      </c>
      <c r="AK78" s="7"/>
      <c r="AL78" s="48"/>
      <c r="AN78" s="10" t="str">
        <f>IF(ISBLANK(AL78),"",IF(COUNTIF(Accounts!$B:$D,AL78),VLOOKUP(AL78,Accounts!$B:$D,2,FALSE),"-"))</f>
        <v/>
      </c>
      <c r="AO78" s="37" t="str">
        <f>IF(AQ78="","",AQ78/(1+(IF(COUNTIF(Accounts!$B:$D,AL78),VLOOKUP(AL78,Accounts!$B:$D,3,FALSE),0)/100)))</f>
        <v/>
      </c>
      <c r="AP78" s="37" t="str">
        <f t="shared" si="17"/>
        <v/>
      </c>
      <c r="AQ78" s="7"/>
      <c r="AR78" s="40" t="str">
        <f>IF(Accounts!$B77="","-",Accounts!$B77)</f>
        <v xml:space="preserve"> </v>
      </c>
      <c r="AS78" s="10">
        <f>IF(COUNTIF(Accounts!$B:$D,AR78),VLOOKUP(AR78,Accounts!$B:$D,2,FALSE),"-")</f>
        <v>0</v>
      </c>
      <c r="AT78" s="37" t="str">
        <f ca="1">IF(scratch!$B$55=TRUE,IF(AV78="","",AV78/(1+(IF(COUNTIF(Accounts!$B:$D,AR78),VLOOKUP(AR78,Accounts!$B:$D,3,FALSE),0)/100))),scratch!$B$52)</f>
        <v>Locked</v>
      </c>
      <c r="AU78" s="37" t="str">
        <f ca="1">IF(scratch!$B$55=TRUE,IF(AV78="","",AV78-AT78),scratch!$B$52)</f>
        <v>Locked</v>
      </c>
      <c r="AV78" s="51" t="str">
        <f ca="1">IF(scratch!$B$55=TRUE,SUMIF(Z$7:Z$1007,AR78,AE$7:AE$1007)+SUMIF(AF$7:AF$1007,AR78,AK$7:AK$1007)+SUMIF(AL$7:AL$1007,AR78,AQ$7:AQ$1007),scratch!$B$52)</f>
        <v>Locked</v>
      </c>
      <c r="AZ78" s="10" t="str">
        <f>IF(ISBLANK(AX78),"",IF(COUNTIF(Accounts!$B:$D,AX78),VLOOKUP(AX78,Accounts!$B:$D,2,FALSE),"-"))</f>
        <v/>
      </c>
      <c r="BA78" s="37" t="str">
        <f>IF(BC78="","",BC78/(1+(IF(COUNTIF(Accounts!$B:$D,AX78),VLOOKUP(AX78,Accounts!$B:$D,3,FALSE),0)/100)))</f>
        <v/>
      </c>
      <c r="BB78" s="37" t="str">
        <f t="shared" si="18"/>
        <v/>
      </c>
      <c r="BC78" s="7"/>
      <c r="BD78" s="48"/>
      <c r="BF78" s="10" t="str">
        <f>IF(ISBLANK(BD78),"",IF(COUNTIF(Accounts!$B:$D,BD78),VLOOKUP(BD78,Accounts!$B:$D,2,FALSE),"-"))</f>
        <v/>
      </c>
      <c r="BG78" s="37" t="str">
        <f>IF(BI78="","",BI78/(1+(IF(COUNTIF(Accounts!$B:$D,BD78),VLOOKUP(BD78,Accounts!$B:$D,3,FALSE),0)/100)))</f>
        <v/>
      </c>
      <c r="BH78" s="37" t="str">
        <f t="shared" si="19"/>
        <v/>
      </c>
      <c r="BI78" s="7"/>
      <c r="BJ78" s="48"/>
      <c r="BL78" s="10" t="str">
        <f>IF(ISBLANK(BJ78),"",IF(COUNTIF(Accounts!$B:$D,BJ78),VLOOKUP(BJ78,Accounts!$B:$D,2,FALSE),"-"))</f>
        <v/>
      </c>
      <c r="BM78" s="37" t="str">
        <f>IF(BO78="","",BO78/(1+(IF(COUNTIF(Accounts!$B:$D,BJ78),VLOOKUP(BJ78,Accounts!$B:$D,3,FALSE),0)/100)))</f>
        <v/>
      </c>
      <c r="BN78" s="37" t="str">
        <f t="shared" si="20"/>
        <v/>
      </c>
      <c r="BO78" s="7"/>
      <c r="BP78" s="40" t="str">
        <f>IF(Accounts!$B77="","-",Accounts!$B77)</f>
        <v xml:space="preserve"> </v>
      </c>
      <c r="BQ78" s="10">
        <f>IF(COUNTIF(Accounts!$B:$D,BP78),VLOOKUP(BP78,Accounts!$B:$D,2,FALSE),"-")</f>
        <v>0</v>
      </c>
      <c r="BR78" s="37" t="str">
        <f ca="1">IF(scratch!$B$55=TRUE,IF(BT78="","",BT78/(1+(IF(COUNTIF(Accounts!$B:$D,BP78),VLOOKUP(BP78,Accounts!$B:$D,3,FALSE),0)/100))),scratch!$B$52)</f>
        <v>Locked</v>
      </c>
      <c r="BS78" s="37" t="str">
        <f ca="1">IF(scratch!$B$55=TRUE,IF(BT78="","",BT78-BR78),scratch!$B$52)</f>
        <v>Locked</v>
      </c>
      <c r="BT78" s="51" t="str">
        <f ca="1">IF(scratch!$B$55=TRUE,SUMIF(AX$7:AX$1007,BP78,BC$7:BC$1007)+SUMIF(BD$7:BD$1007,BP78,BI$7:BI$1007)+SUMIF(BJ$7:BJ$1007,BP78,BO$7:BO$1007),scratch!$B$52)</f>
        <v>Locked</v>
      </c>
      <c r="BX78" s="10" t="str">
        <f>IF(ISBLANK(BV78),"",IF(COUNTIF(Accounts!$B:$D,BV78),VLOOKUP(BV78,Accounts!$B:$D,2,FALSE),"-"))</f>
        <v/>
      </c>
      <c r="BY78" s="37" t="str">
        <f>IF(CA78="","",CA78/(1+(IF(COUNTIF(Accounts!$B:$D,BV78),VLOOKUP(BV78,Accounts!$B:$D,3,FALSE),0)/100)))</f>
        <v/>
      </c>
      <c r="BZ78" s="37" t="str">
        <f t="shared" si="21"/>
        <v/>
      </c>
      <c r="CA78" s="7"/>
      <c r="CB78" s="48"/>
      <c r="CD78" s="10" t="str">
        <f>IF(ISBLANK(CB78),"",IF(COUNTIF(Accounts!$B:$D,CB78),VLOOKUP(CB78,Accounts!$B:$D,2,FALSE),"-"))</f>
        <v/>
      </c>
      <c r="CE78" s="37" t="str">
        <f>IF(CG78="","",CG78/(1+(IF(COUNTIF(Accounts!$B:$D,CB78),VLOOKUP(CB78,Accounts!$B:$D,3,FALSE),0)/100)))</f>
        <v/>
      </c>
      <c r="CF78" s="37" t="str">
        <f t="shared" si="22"/>
        <v/>
      </c>
      <c r="CG78" s="7"/>
      <c r="CH78" s="48"/>
      <c r="CJ78" s="10" t="str">
        <f>IF(ISBLANK(CH78),"",IF(COUNTIF(Accounts!$B:$D,CH78),VLOOKUP(CH78,Accounts!$B:$D,2,FALSE),"-"))</f>
        <v/>
      </c>
      <c r="CK78" s="37" t="str">
        <f>IF(CM78="","",CM78/(1+(IF(COUNTIF(Accounts!$B:$D,CH78),VLOOKUP(CH78,Accounts!$B:$D,3,FALSE),0)/100)))</f>
        <v/>
      </c>
      <c r="CL78" s="37" t="str">
        <f t="shared" si="23"/>
        <v/>
      </c>
      <c r="CM78" s="7"/>
      <c r="CN78" s="40" t="str">
        <f>IF(Accounts!$B77="","-",Accounts!$B77)</f>
        <v xml:space="preserve"> </v>
      </c>
      <c r="CO78" s="10">
        <f>IF(COUNTIF(Accounts!$B:$D,CN78),VLOOKUP(CN78,Accounts!$B:$D,2,FALSE),"-")</f>
        <v>0</v>
      </c>
      <c r="CP78" s="37" t="str">
        <f ca="1">IF(scratch!$B$55=TRUE,IF(CR78="","",CR78/(1+(IF(COUNTIF(Accounts!$B:$D,CN78),VLOOKUP(CN78,Accounts!$B:$D,3,FALSE),0)/100))),scratch!$B$52)</f>
        <v>Locked</v>
      </c>
      <c r="CQ78" s="37" t="str">
        <f ca="1">IF(scratch!$B$55=TRUE,IF(CR78="","",CR78-CP78),scratch!$B$52)</f>
        <v>Locked</v>
      </c>
      <c r="CR78" s="51" t="str">
        <f ca="1">IF(scratch!$B$55=TRUE,SUMIF(BV$7:BV$1007,CN78,CA$7:CA$1007)+SUMIF(CB$7:CB$1007,CN78,CG$7:CG$1007)+SUMIF(CH$7:CH$1007,CN78,CM$7:CM$1007),scratch!$B$52)</f>
        <v>Locked</v>
      </c>
      <c r="CT78" s="40" t="str">
        <f>IF(Accounts!$B77="","-",Accounts!$B77)</f>
        <v xml:space="preserve"> </v>
      </c>
      <c r="CU78" s="10">
        <f>IF(COUNTIF(Accounts!$B:$D,CT78),VLOOKUP(CT78,Accounts!$B:$D,2,FALSE),"-")</f>
        <v>0</v>
      </c>
      <c r="CV78" s="37" t="str">
        <f ca="1">IF(scratch!$B$55=TRUE,IF(CX78="","",CX78/(1+(IF(COUNTIF(Accounts!$B:$D,CT78),VLOOKUP(CT78,Accounts!$B:$D,3,FALSE),0)/100))),scratch!$B$52)</f>
        <v>Locked</v>
      </c>
      <c r="CW78" s="37" t="str">
        <f ca="1">IF(scratch!$B$55=TRUE,IF(CX78="","",CX78-CV78),scratch!$B$52)</f>
        <v>Locked</v>
      </c>
      <c r="CX78" s="51" t="str">
        <f ca="1">IF(scratch!$B$55=TRUE,SUMIF(T$7:T$1007,CT78,X$7:X1078)+SUMIF(AR$7:AR$1007,CT78,AV$7:AV$1007)+SUMIF(BP$7:BP$1007,CT78,BT$7:BT$1007)+SUMIF(CN$7:CN$1007,CT78,CR$7:CR$1007),scratch!$B$52)</f>
        <v>Locked</v>
      </c>
    </row>
    <row r="79" spans="4:102" x14ac:dyDescent="0.2">
      <c r="D79" s="10" t="str">
        <f>IF(ISBLANK(B79),"",IF(COUNTIF(Accounts!$B:$D,B79),VLOOKUP(B79,Accounts!$B:$D,2,FALSE),"-"))</f>
        <v/>
      </c>
      <c r="E79" s="37" t="str">
        <f>IF(G79="","",G79/(1+(IF(COUNTIF(Accounts!$B:$D,B79),VLOOKUP(B79,Accounts!$B:$D,3,FALSE),0)/100)))</f>
        <v/>
      </c>
      <c r="F79" s="37" t="str">
        <f t="shared" si="12"/>
        <v/>
      </c>
      <c r="G79" s="7"/>
      <c r="H79" s="48"/>
      <c r="J79" s="10" t="str">
        <f>IF(ISBLANK(H79),"",IF(COUNTIF(Accounts!$B:$D,H79),VLOOKUP(H79,Accounts!$B:$D,2,FALSE),"-"))</f>
        <v/>
      </c>
      <c r="K79" s="37" t="str">
        <f>IF(M79="","",M79/(1+(IF(COUNTIF(Accounts!$B:$D,H79),VLOOKUP(H79,Accounts!$B:$D,3,FALSE),0)/100)))</f>
        <v/>
      </c>
      <c r="L79" s="37" t="str">
        <f t="shared" si="13"/>
        <v/>
      </c>
      <c r="M79" s="7"/>
      <c r="N79" s="48"/>
      <c r="P79" s="10" t="str">
        <f>IF(ISBLANK(N79),"",IF(COUNTIF(Accounts!$B:$D,N79),VLOOKUP(N79,Accounts!$B:$D,2,FALSE),"-"))</f>
        <v/>
      </c>
      <c r="Q79" s="37" t="str">
        <f>IF(S79="","",S79/(1+(IF(COUNTIF(Accounts!$B:$D,N79),VLOOKUP(N79,Accounts!$B:$D,3,FALSE),0)/100)))</f>
        <v/>
      </c>
      <c r="R79" s="37" t="str">
        <f t="shared" si="14"/>
        <v/>
      </c>
      <c r="S79" s="7"/>
      <c r="T79" s="40" t="str">
        <f>IF(Accounts!$B78="","-",Accounts!$B78)</f>
        <v xml:space="preserve"> </v>
      </c>
      <c r="U79" s="10">
        <f>IF(COUNTIF(Accounts!$B:$D,T79),VLOOKUP(T79,Accounts!$B:$D,2,FALSE),"-")</f>
        <v>0</v>
      </c>
      <c r="V79" s="37" t="str">
        <f ca="1">IF(scratch!$B$55=TRUE,IF(X79="","",X79/(1+(IF(COUNTIF(Accounts!$B:$D,T79),VLOOKUP(T79,Accounts!$B:$D,3,FALSE),0)/100))),scratch!$B$52)</f>
        <v>Locked</v>
      </c>
      <c r="W79" s="37" t="str">
        <f ca="1">IF(scratch!$B$55=TRUE,IF(X79="","",X79-V79),scratch!$B$52)</f>
        <v>Locked</v>
      </c>
      <c r="X79" s="51" t="str">
        <f ca="1">IF(scratch!$B$55=TRUE,SUMIF(B$7:B$1007,T79,G$7:G$1007)+SUMIF(H$7:H$1007,T79,M$7:M$1007)+SUMIF(N$7:N$1007,T79,S$7:S$1007),scratch!$B$52)</f>
        <v>Locked</v>
      </c>
      <c r="AB79" s="10" t="str">
        <f>IF(ISBLANK(Z79),"",IF(COUNTIF(Accounts!$B:$D,Z79),VLOOKUP(Z79,Accounts!$B:$D,2,FALSE),"-"))</f>
        <v/>
      </c>
      <c r="AC79" s="37" t="str">
        <f>IF(AE79="","",AE79/(1+(IF(COUNTIF(Accounts!$B:$D,Z79),VLOOKUP(Z79,Accounts!$B:$D,3,FALSE),0)/100)))</f>
        <v/>
      </c>
      <c r="AD79" s="37" t="str">
        <f t="shared" si="15"/>
        <v/>
      </c>
      <c r="AE79" s="7"/>
      <c r="AF79" s="48"/>
      <c r="AH79" s="10" t="str">
        <f>IF(ISBLANK(AF79),"",IF(COUNTIF(Accounts!$B:$D,AF79),VLOOKUP(AF79,Accounts!$B:$D,2,FALSE),"-"))</f>
        <v/>
      </c>
      <c r="AI79" s="37" t="str">
        <f>IF(AK79="","",AK79/(1+(IF(COUNTIF(Accounts!$B:$D,AF79),VLOOKUP(AF79,Accounts!$B:$D,3,FALSE),0)/100)))</f>
        <v/>
      </c>
      <c r="AJ79" s="37" t="str">
        <f t="shared" si="16"/>
        <v/>
      </c>
      <c r="AK79" s="7"/>
      <c r="AL79" s="48"/>
      <c r="AN79" s="10" t="str">
        <f>IF(ISBLANK(AL79),"",IF(COUNTIF(Accounts!$B:$D,AL79),VLOOKUP(AL79,Accounts!$B:$D,2,FALSE),"-"))</f>
        <v/>
      </c>
      <c r="AO79" s="37" t="str">
        <f>IF(AQ79="","",AQ79/(1+(IF(COUNTIF(Accounts!$B:$D,AL79),VLOOKUP(AL79,Accounts!$B:$D,3,FALSE),0)/100)))</f>
        <v/>
      </c>
      <c r="AP79" s="37" t="str">
        <f t="shared" si="17"/>
        <v/>
      </c>
      <c r="AQ79" s="7"/>
      <c r="AR79" s="40" t="str">
        <f>IF(Accounts!$B78="","-",Accounts!$B78)</f>
        <v xml:space="preserve"> </v>
      </c>
      <c r="AS79" s="10">
        <f>IF(COUNTIF(Accounts!$B:$D,AR79),VLOOKUP(AR79,Accounts!$B:$D,2,FALSE),"-")</f>
        <v>0</v>
      </c>
      <c r="AT79" s="37" t="str">
        <f ca="1">IF(scratch!$B$55=TRUE,IF(AV79="","",AV79/(1+(IF(COUNTIF(Accounts!$B:$D,AR79),VLOOKUP(AR79,Accounts!$B:$D,3,FALSE),0)/100))),scratch!$B$52)</f>
        <v>Locked</v>
      </c>
      <c r="AU79" s="37" t="str">
        <f ca="1">IF(scratch!$B$55=TRUE,IF(AV79="","",AV79-AT79),scratch!$B$52)</f>
        <v>Locked</v>
      </c>
      <c r="AV79" s="51" t="str">
        <f ca="1">IF(scratch!$B$55=TRUE,SUMIF(Z$7:Z$1007,AR79,AE$7:AE$1007)+SUMIF(AF$7:AF$1007,AR79,AK$7:AK$1007)+SUMIF(AL$7:AL$1007,AR79,AQ$7:AQ$1007),scratch!$B$52)</f>
        <v>Locked</v>
      </c>
      <c r="AZ79" s="10" t="str">
        <f>IF(ISBLANK(AX79),"",IF(COUNTIF(Accounts!$B:$D,AX79),VLOOKUP(AX79,Accounts!$B:$D,2,FALSE),"-"))</f>
        <v/>
      </c>
      <c r="BA79" s="37" t="str">
        <f>IF(BC79="","",BC79/(1+(IF(COUNTIF(Accounts!$B:$D,AX79),VLOOKUP(AX79,Accounts!$B:$D,3,FALSE),0)/100)))</f>
        <v/>
      </c>
      <c r="BB79" s="37" t="str">
        <f t="shared" si="18"/>
        <v/>
      </c>
      <c r="BC79" s="7"/>
      <c r="BD79" s="48"/>
      <c r="BF79" s="10" t="str">
        <f>IF(ISBLANK(BD79),"",IF(COUNTIF(Accounts!$B:$D,BD79),VLOOKUP(BD79,Accounts!$B:$D,2,FALSE),"-"))</f>
        <v/>
      </c>
      <c r="BG79" s="37" t="str">
        <f>IF(BI79="","",BI79/(1+(IF(COUNTIF(Accounts!$B:$D,BD79),VLOOKUP(BD79,Accounts!$B:$D,3,FALSE),0)/100)))</f>
        <v/>
      </c>
      <c r="BH79" s="37" t="str">
        <f t="shared" si="19"/>
        <v/>
      </c>
      <c r="BI79" s="7"/>
      <c r="BJ79" s="48"/>
      <c r="BL79" s="10" t="str">
        <f>IF(ISBLANK(BJ79),"",IF(COUNTIF(Accounts!$B:$D,BJ79),VLOOKUP(BJ79,Accounts!$B:$D,2,FALSE),"-"))</f>
        <v/>
      </c>
      <c r="BM79" s="37" t="str">
        <f>IF(BO79="","",BO79/(1+(IF(COUNTIF(Accounts!$B:$D,BJ79),VLOOKUP(BJ79,Accounts!$B:$D,3,FALSE),0)/100)))</f>
        <v/>
      </c>
      <c r="BN79" s="37" t="str">
        <f t="shared" si="20"/>
        <v/>
      </c>
      <c r="BO79" s="7"/>
      <c r="BP79" s="40" t="str">
        <f>IF(Accounts!$B78="","-",Accounts!$B78)</f>
        <v xml:space="preserve"> </v>
      </c>
      <c r="BQ79" s="10">
        <f>IF(COUNTIF(Accounts!$B:$D,BP79),VLOOKUP(BP79,Accounts!$B:$D,2,FALSE),"-")</f>
        <v>0</v>
      </c>
      <c r="BR79" s="37" t="str">
        <f ca="1">IF(scratch!$B$55=TRUE,IF(BT79="","",BT79/(1+(IF(COUNTIF(Accounts!$B:$D,BP79),VLOOKUP(BP79,Accounts!$B:$D,3,FALSE),0)/100))),scratch!$B$52)</f>
        <v>Locked</v>
      </c>
      <c r="BS79" s="37" t="str">
        <f ca="1">IF(scratch!$B$55=TRUE,IF(BT79="","",BT79-BR79),scratch!$B$52)</f>
        <v>Locked</v>
      </c>
      <c r="BT79" s="51" t="str">
        <f ca="1">IF(scratch!$B$55=TRUE,SUMIF(AX$7:AX$1007,BP79,BC$7:BC$1007)+SUMIF(BD$7:BD$1007,BP79,BI$7:BI$1007)+SUMIF(BJ$7:BJ$1007,BP79,BO$7:BO$1007),scratch!$B$52)</f>
        <v>Locked</v>
      </c>
      <c r="BX79" s="10" t="str">
        <f>IF(ISBLANK(BV79),"",IF(COUNTIF(Accounts!$B:$D,BV79),VLOOKUP(BV79,Accounts!$B:$D,2,FALSE),"-"))</f>
        <v/>
      </c>
      <c r="BY79" s="37" t="str">
        <f>IF(CA79="","",CA79/(1+(IF(COUNTIF(Accounts!$B:$D,BV79),VLOOKUP(BV79,Accounts!$B:$D,3,FALSE),0)/100)))</f>
        <v/>
      </c>
      <c r="BZ79" s="37" t="str">
        <f t="shared" si="21"/>
        <v/>
      </c>
      <c r="CA79" s="7"/>
      <c r="CB79" s="48"/>
      <c r="CD79" s="10" t="str">
        <f>IF(ISBLANK(CB79),"",IF(COUNTIF(Accounts!$B:$D,CB79),VLOOKUP(CB79,Accounts!$B:$D,2,FALSE),"-"))</f>
        <v/>
      </c>
      <c r="CE79" s="37" t="str">
        <f>IF(CG79="","",CG79/(1+(IF(COUNTIF(Accounts!$B:$D,CB79),VLOOKUP(CB79,Accounts!$B:$D,3,FALSE),0)/100)))</f>
        <v/>
      </c>
      <c r="CF79" s="37" t="str">
        <f t="shared" si="22"/>
        <v/>
      </c>
      <c r="CG79" s="7"/>
      <c r="CH79" s="48"/>
      <c r="CJ79" s="10" t="str">
        <f>IF(ISBLANK(CH79),"",IF(COUNTIF(Accounts!$B:$D,CH79),VLOOKUP(CH79,Accounts!$B:$D,2,FALSE),"-"))</f>
        <v/>
      </c>
      <c r="CK79" s="37" t="str">
        <f>IF(CM79="","",CM79/(1+(IF(COUNTIF(Accounts!$B:$D,CH79),VLOOKUP(CH79,Accounts!$B:$D,3,FALSE),0)/100)))</f>
        <v/>
      </c>
      <c r="CL79" s="37" t="str">
        <f t="shared" si="23"/>
        <v/>
      </c>
      <c r="CM79" s="7"/>
      <c r="CN79" s="40" t="str">
        <f>IF(Accounts!$B78="","-",Accounts!$B78)</f>
        <v xml:space="preserve"> </v>
      </c>
      <c r="CO79" s="10">
        <f>IF(COUNTIF(Accounts!$B:$D,CN79),VLOOKUP(CN79,Accounts!$B:$D,2,FALSE),"-")</f>
        <v>0</v>
      </c>
      <c r="CP79" s="37" t="str">
        <f ca="1">IF(scratch!$B$55=TRUE,IF(CR79="","",CR79/(1+(IF(COUNTIF(Accounts!$B:$D,CN79),VLOOKUP(CN79,Accounts!$B:$D,3,FALSE),0)/100))),scratch!$B$52)</f>
        <v>Locked</v>
      </c>
      <c r="CQ79" s="37" t="str">
        <f ca="1">IF(scratch!$B$55=TRUE,IF(CR79="","",CR79-CP79),scratch!$B$52)</f>
        <v>Locked</v>
      </c>
      <c r="CR79" s="51" t="str">
        <f ca="1">IF(scratch!$B$55=TRUE,SUMIF(BV$7:BV$1007,CN79,CA$7:CA$1007)+SUMIF(CB$7:CB$1007,CN79,CG$7:CG$1007)+SUMIF(CH$7:CH$1007,CN79,CM$7:CM$1007),scratch!$B$52)</f>
        <v>Locked</v>
      </c>
      <c r="CT79" s="40" t="str">
        <f>IF(Accounts!$B78="","-",Accounts!$B78)</f>
        <v xml:space="preserve"> </v>
      </c>
      <c r="CU79" s="10">
        <f>IF(COUNTIF(Accounts!$B:$D,CT79),VLOOKUP(CT79,Accounts!$B:$D,2,FALSE),"-")</f>
        <v>0</v>
      </c>
      <c r="CV79" s="37" t="str">
        <f ca="1">IF(scratch!$B$55=TRUE,IF(CX79="","",CX79/(1+(IF(COUNTIF(Accounts!$B:$D,CT79),VLOOKUP(CT79,Accounts!$B:$D,3,FALSE),0)/100))),scratch!$B$52)</f>
        <v>Locked</v>
      </c>
      <c r="CW79" s="37" t="str">
        <f ca="1">IF(scratch!$B$55=TRUE,IF(CX79="","",CX79-CV79),scratch!$B$52)</f>
        <v>Locked</v>
      </c>
      <c r="CX79" s="51" t="str">
        <f ca="1">IF(scratch!$B$55=TRUE,SUMIF(T$7:T$1007,CT79,X$7:X1079)+SUMIF(AR$7:AR$1007,CT79,AV$7:AV$1007)+SUMIF(BP$7:BP$1007,CT79,BT$7:BT$1007)+SUMIF(CN$7:CN$1007,CT79,CR$7:CR$1007),scratch!$B$52)</f>
        <v>Locked</v>
      </c>
    </row>
    <row r="80" spans="4:102" x14ac:dyDescent="0.2">
      <c r="D80" s="10" t="str">
        <f>IF(ISBLANK(B80),"",IF(COUNTIF(Accounts!$B:$D,B80),VLOOKUP(B80,Accounts!$B:$D,2,FALSE),"-"))</f>
        <v/>
      </c>
      <c r="E80" s="37" t="str">
        <f>IF(G80="","",G80/(1+(IF(COUNTIF(Accounts!$B:$D,B80),VLOOKUP(B80,Accounts!$B:$D,3,FALSE),0)/100)))</f>
        <v/>
      </c>
      <c r="F80" s="37" t="str">
        <f t="shared" si="12"/>
        <v/>
      </c>
      <c r="G80" s="7"/>
      <c r="H80" s="48"/>
      <c r="J80" s="10" t="str">
        <f>IF(ISBLANK(H80),"",IF(COUNTIF(Accounts!$B:$D,H80),VLOOKUP(H80,Accounts!$B:$D,2,FALSE),"-"))</f>
        <v/>
      </c>
      <c r="K80" s="37" t="str">
        <f>IF(M80="","",M80/(1+(IF(COUNTIF(Accounts!$B:$D,H80),VLOOKUP(H80,Accounts!$B:$D,3,FALSE),0)/100)))</f>
        <v/>
      </c>
      <c r="L80" s="37" t="str">
        <f t="shared" si="13"/>
        <v/>
      </c>
      <c r="M80" s="7"/>
      <c r="N80" s="48"/>
      <c r="P80" s="10" t="str">
        <f>IF(ISBLANK(N80),"",IF(COUNTIF(Accounts!$B:$D,N80),VLOOKUP(N80,Accounts!$B:$D,2,FALSE),"-"))</f>
        <v/>
      </c>
      <c r="Q80" s="37" t="str">
        <f>IF(S80="","",S80/(1+(IF(COUNTIF(Accounts!$B:$D,N80),VLOOKUP(N80,Accounts!$B:$D,3,FALSE),0)/100)))</f>
        <v/>
      </c>
      <c r="R80" s="37" t="str">
        <f t="shared" si="14"/>
        <v/>
      </c>
      <c r="S80" s="7"/>
      <c r="T80" s="40" t="str">
        <f>IF(Accounts!$B79="","-",Accounts!$B79)</f>
        <v xml:space="preserve"> </v>
      </c>
      <c r="U80" s="10">
        <f>IF(COUNTIF(Accounts!$B:$D,T80),VLOOKUP(T80,Accounts!$B:$D,2,FALSE),"-")</f>
        <v>0</v>
      </c>
      <c r="V80" s="37" t="str">
        <f ca="1">IF(scratch!$B$55=TRUE,IF(X80="","",X80/(1+(IF(COUNTIF(Accounts!$B:$D,T80),VLOOKUP(T80,Accounts!$B:$D,3,FALSE),0)/100))),scratch!$B$52)</f>
        <v>Locked</v>
      </c>
      <c r="W80" s="37" t="str">
        <f ca="1">IF(scratch!$B$55=TRUE,IF(X80="","",X80-V80),scratch!$B$52)</f>
        <v>Locked</v>
      </c>
      <c r="X80" s="51" t="str">
        <f ca="1">IF(scratch!$B$55=TRUE,SUMIF(B$7:B$1007,T80,G$7:G$1007)+SUMIF(H$7:H$1007,T80,M$7:M$1007)+SUMIF(N$7:N$1007,T80,S$7:S$1007),scratch!$B$52)</f>
        <v>Locked</v>
      </c>
      <c r="AB80" s="10" t="str">
        <f>IF(ISBLANK(Z80),"",IF(COUNTIF(Accounts!$B:$D,Z80),VLOOKUP(Z80,Accounts!$B:$D,2,FALSE),"-"))</f>
        <v/>
      </c>
      <c r="AC80" s="37" t="str">
        <f>IF(AE80="","",AE80/(1+(IF(COUNTIF(Accounts!$B:$D,Z80),VLOOKUP(Z80,Accounts!$B:$D,3,FALSE),0)/100)))</f>
        <v/>
      </c>
      <c r="AD80" s="37" t="str">
        <f t="shared" si="15"/>
        <v/>
      </c>
      <c r="AE80" s="7"/>
      <c r="AF80" s="48"/>
      <c r="AH80" s="10" t="str">
        <f>IF(ISBLANK(AF80),"",IF(COUNTIF(Accounts!$B:$D,AF80),VLOOKUP(AF80,Accounts!$B:$D,2,FALSE),"-"))</f>
        <v/>
      </c>
      <c r="AI80" s="37" t="str">
        <f>IF(AK80="","",AK80/(1+(IF(COUNTIF(Accounts!$B:$D,AF80),VLOOKUP(AF80,Accounts!$B:$D,3,FALSE),0)/100)))</f>
        <v/>
      </c>
      <c r="AJ80" s="37" t="str">
        <f t="shared" si="16"/>
        <v/>
      </c>
      <c r="AK80" s="7"/>
      <c r="AL80" s="48"/>
      <c r="AN80" s="10" t="str">
        <f>IF(ISBLANK(AL80),"",IF(COUNTIF(Accounts!$B:$D,AL80),VLOOKUP(AL80,Accounts!$B:$D,2,FALSE),"-"))</f>
        <v/>
      </c>
      <c r="AO80" s="37" t="str">
        <f>IF(AQ80="","",AQ80/(1+(IF(COUNTIF(Accounts!$B:$D,AL80),VLOOKUP(AL80,Accounts!$B:$D,3,FALSE),0)/100)))</f>
        <v/>
      </c>
      <c r="AP80" s="37" t="str">
        <f t="shared" si="17"/>
        <v/>
      </c>
      <c r="AQ80" s="7"/>
      <c r="AR80" s="40" t="str">
        <f>IF(Accounts!$B79="","-",Accounts!$B79)</f>
        <v xml:space="preserve"> </v>
      </c>
      <c r="AS80" s="10">
        <f>IF(COUNTIF(Accounts!$B:$D,AR80),VLOOKUP(AR80,Accounts!$B:$D,2,FALSE),"-")</f>
        <v>0</v>
      </c>
      <c r="AT80" s="37" t="str">
        <f ca="1">IF(scratch!$B$55=TRUE,IF(AV80="","",AV80/(1+(IF(COUNTIF(Accounts!$B:$D,AR80),VLOOKUP(AR80,Accounts!$B:$D,3,FALSE),0)/100))),scratch!$B$52)</f>
        <v>Locked</v>
      </c>
      <c r="AU80" s="37" t="str">
        <f ca="1">IF(scratch!$B$55=TRUE,IF(AV80="","",AV80-AT80),scratch!$B$52)</f>
        <v>Locked</v>
      </c>
      <c r="AV80" s="51" t="str">
        <f ca="1">IF(scratch!$B$55=TRUE,SUMIF(Z$7:Z$1007,AR80,AE$7:AE$1007)+SUMIF(AF$7:AF$1007,AR80,AK$7:AK$1007)+SUMIF(AL$7:AL$1007,AR80,AQ$7:AQ$1007),scratch!$B$52)</f>
        <v>Locked</v>
      </c>
      <c r="AZ80" s="10" t="str">
        <f>IF(ISBLANK(AX80),"",IF(COUNTIF(Accounts!$B:$D,AX80),VLOOKUP(AX80,Accounts!$B:$D,2,FALSE),"-"))</f>
        <v/>
      </c>
      <c r="BA80" s="37" t="str">
        <f>IF(BC80="","",BC80/(1+(IF(COUNTIF(Accounts!$B:$D,AX80),VLOOKUP(AX80,Accounts!$B:$D,3,FALSE),0)/100)))</f>
        <v/>
      </c>
      <c r="BB80" s="37" t="str">
        <f t="shared" si="18"/>
        <v/>
      </c>
      <c r="BC80" s="7"/>
      <c r="BD80" s="48"/>
      <c r="BF80" s="10" t="str">
        <f>IF(ISBLANK(BD80),"",IF(COUNTIF(Accounts!$B:$D,BD80),VLOOKUP(BD80,Accounts!$B:$D,2,FALSE),"-"))</f>
        <v/>
      </c>
      <c r="BG80" s="37" t="str">
        <f>IF(BI80="","",BI80/(1+(IF(COUNTIF(Accounts!$B:$D,BD80),VLOOKUP(BD80,Accounts!$B:$D,3,FALSE),0)/100)))</f>
        <v/>
      </c>
      <c r="BH80" s="37" t="str">
        <f t="shared" si="19"/>
        <v/>
      </c>
      <c r="BI80" s="7"/>
      <c r="BJ80" s="48"/>
      <c r="BL80" s="10" t="str">
        <f>IF(ISBLANK(BJ80),"",IF(COUNTIF(Accounts!$B:$D,BJ80),VLOOKUP(BJ80,Accounts!$B:$D,2,FALSE),"-"))</f>
        <v/>
      </c>
      <c r="BM80" s="37" t="str">
        <f>IF(BO80="","",BO80/(1+(IF(COUNTIF(Accounts!$B:$D,BJ80),VLOOKUP(BJ80,Accounts!$B:$D,3,FALSE),0)/100)))</f>
        <v/>
      </c>
      <c r="BN80" s="37" t="str">
        <f t="shared" si="20"/>
        <v/>
      </c>
      <c r="BO80" s="7"/>
      <c r="BP80" s="40" t="str">
        <f>IF(Accounts!$B79="","-",Accounts!$B79)</f>
        <v xml:space="preserve"> </v>
      </c>
      <c r="BQ80" s="10">
        <f>IF(COUNTIF(Accounts!$B:$D,BP80),VLOOKUP(BP80,Accounts!$B:$D,2,FALSE),"-")</f>
        <v>0</v>
      </c>
      <c r="BR80" s="37" t="str">
        <f ca="1">IF(scratch!$B$55=TRUE,IF(BT80="","",BT80/(1+(IF(COUNTIF(Accounts!$B:$D,BP80),VLOOKUP(BP80,Accounts!$B:$D,3,FALSE),0)/100))),scratch!$B$52)</f>
        <v>Locked</v>
      </c>
      <c r="BS80" s="37" t="str">
        <f ca="1">IF(scratch!$B$55=TRUE,IF(BT80="","",BT80-BR80),scratch!$B$52)</f>
        <v>Locked</v>
      </c>
      <c r="BT80" s="51" t="str">
        <f ca="1">IF(scratch!$B$55=TRUE,SUMIF(AX$7:AX$1007,BP80,BC$7:BC$1007)+SUMIF(BD$7:BD$1007,BP80,BI$7:BI$1007)+SUMIF(BJ$7:BJ$1007,BP80,BO$7:BO$1007),scratch!$B$52)</f>
        <v>Locked</v>
      </c>
      <c r="BX80" s="10" t="str">
        <f>IF(ISBLANK(BV80),"",IF(COUNTIF(Accounts!$B:$D,BV80),VLOOKUP(BV80,Accounts!$B:$D,2,FALSE),"-"))</f>
        <v/>
      </c>
      <c r="BY80" s="37" t="str">
        <f>IF(CA80="","",CA80/(1+(IF(COUNTIF(Accounts!$B:$D,BV80),VLOOKUP(BV80,Accounts!$B:$D,3,FALSE),0)/100)))</f>
        <v/>
      </c>
      <c r="BZ80" s="37" t="str">
        <f t="shared" si="21"/>
        <v/>
      </c>
      <c r="CA80" s="7"/>
      <c r="CB80" s="48"/>
      <c r="CD80" s="10" t="str">
        <f>IF(ISBLANK(CB80),"",IF(COUNTIF(Accounts!$B:$D,CB80),VLOOKUP(CB80,Accounts!$B:$D,2,FALSE),"-"))</f>
        <v/>
      </c>
      <c r="CE80" s="37" t="str">
        <f>IF(CG80="","",CG80/(1+(IF(COUNTIF(Accounts!$B:$D,CB80),VLOOKUP(CB80,Accounts!$B:$D,3,FALSE),0)/100)))</f>
        <v/>
      </c>
      <c r="CF80" s="37" t="str">
        <f t="shared" si="22"/>
        <v/>
      </c>
      <c r="CG80" s="7"/>
      <c r="CH80" s="48"/>
      <c r="CJ80" s="10" t="str">
        <f>IF(ISBLANK(CH80),"",IF(COUNTIF(Accounts!$B:$D,CH80),VLOOKUP(CH80,Accounts!$B:$D,2,FALSE),"-"))</f>
        <v/>
      </c>
      <c r="CK80" s="37" t="str">
        <f>IF(CM80="","",CM80/(1+(IF(COUNTIF(Accounts!$B:$D,CH80),VLOOKUP(CH80,Accounts!$B:$D,3,FALSE),0)/100)))</f>
        <v/>
      </c>
      <c r="CL80" s="37" t="str">
        <f t="shared" si="23"/>
        <v/>
      </c>
      <c r="CM80" s="7"/>
      <c r="CN80" s="40" t="str">
        <f>IF(Accounts!$B79="","-",Accounts!$B79)</f>
        <v xml:space="preserve"> </v>
      </c>
      <c r="CO80" s="10">
        <f>IF(COUNTIF(Accounts!$B:$D,CN80),VLOOKUP(CN80,Accounts!$B:$D,2,FALSE),"-")</f>
        <v>0</v>
      </c>
      <c r="CP80" s="37" t="str">
        <f ca="1">IF(scratch!$B$55=TRUE,IF(CR80="","",CR80/(1+(IF(COUNTIF(Accounts!$B:$D,CN80),VLOOKUP(CN80,Accounts!$B:$D,3,FALSE),0)/100))),scratch!$B$52)</f>
        <v>Locked</v>
      </c>
      <c r="CQ80" s="37" t="str">
        <f ca="1">IF(scratch!$B$55=TRUE,IF(CR80="","",CR80-CP80),scratch!$B$52)</f>
        <v>Locked</v>
      </c>
      <c r="CR80" s="51" t="str">
        <f ca="1">IF(scratch!$B$55=TRUE,SUMIF(BV$7:BV$1007,CN80,CA$7:CA$1007)+SUMIF(CB$7:CB$1007,CN80,CG$7:CG$1007)+SUMIF(CH$7:CH$1007,CN80,CM$7:CM$1007),scratch!$B$52)</f>
        <v>Locked</v>
      </c>
      <c r="CT80" s="40" t="str">
        <f>IF(Accounts!$B79="","-",Accounts!$B79)</f>
        <v xml:space="preserve"> </v>
      </c>
      <c r="CU80" s="10">
        <f>IF(COUNTIF(Accounts!$B:$D,CT80),VLOOKUP(CT80,Accounts!$B:$D,2,FALSE),"-")</f>
        <v>0</v>
      </c>
      <c r="CV80" s="37" t="str">
        <f ca="1">IF(scratch!$B$55=TRUE,IF(CX80="","",CX80/(1+(IF(COUNTIF(Accounts!$B:$D,CT80),VLOOKUP(CT80,Accounts!$B:$D,3,FALSE),0)/100))),scratch!$B$52)</f>
        <v>Locked</v>
      </c>
      <c r="CW80" s="37" t="str">
        <f ca="1">IF(scratch!$B$55=TRUE,IF(CX80="","",CX80-CV80),scratch!$B$52)</f>
        <v>Locked</v>
      </c>
      <c r="CX80" s="51" t="str">
        <f ca="1">IF(scratch!$B$55=TRUE,SUMIF(T$7:T$1007,CT80,X$7:X1080)+SUMIF(AR$7:AR$1007,CT80,AV$7:AV$1007)+SUMIF(BP$7:BP$1007,CT80,BT$7:BT$1007)+SUMIF(CN$7:CN$1007,CT80,CR$7:CR$1007),scratch!$B$52)</f>
        <v>Locked</v>
      </c>
    </row>
    <row r="81" spans="4:102" x14ac:dyDescent="0.2">
      <c r="D81" s="10" t="str">
        <f>IF(ISBLANK(B81),"",IF(COUNTIF(Accounts!$B:$D,B81),VLOOKUP(B81,Accounts!$B:$D,2,FALSE),"-"))</f>
        <v/>
      </c>
      <c r="E81" s="37" t="str">
        <f>IF(G81="","",G81/(1+(IF(COUNTIF(Accounts!$B:$D,B81),VLOOKUP(B81,Accounts!$B:$D,3,FALSE),0)/100)))</f>
        <v/>
      </c>
      <c r="F81" s="37" t="str">
        <f t="shared" si="12"/>
        <v/>
      </c>
      <c r="G81" s="7"/>
      <c r="H81" s="48"/>
      <c r="J81" s="10" t="str">
        <f>IF(ISBLANK(H81),"",IF(COUNTIF(Accounts!$B:$D,H81),VLOOKUP(H81,Accounts!$B:$D,2,FALSE),"-"))</f>
        <v/>
      </c>
      <c r="K81" s="37" t="str">
        <f>IF(M81="","",M81/(1+(IF(COUNTIF(Accounts!$B:$D,H81),VLOOKUP(H81,Accounts!$B:$D,3,FALSE),0)/100)))</f>
        <v/>
      </c>
      <c r="L81" s="37" t="str">
        <f t="shared" si="13"/>
        <v/>
      </c>
      <c r="M81" s="7"/>
      <c r="N81" s="48"/>
      <c r="P81" s="10" t="str">
        <f>IF(ISBLANK(N81),"",IF(COUNTIF(Accounts!$B:$D,N81),VLOOKUP(N81,Accounts!$B:$D,2,FALSE),"-"))</f>
        <v/>
      </c>
      <c r="Q81" s="37" t="str">
        <f>IF(S81="","",S81/(1+(IF(COUNTIF(Accounts!$B:$D,N81),VLOOKUP(N81,Accounts!$B:$D,3,FALSE),0)/100)))</f>
        <v/>
      </c>
      <c r="R81" s="37" t="str">
        <f t="shared" si="14"/>
        <v/>
      </c>
      <c r="S81" s="7"/>
      <c r="T81" s="40" t="str">
        <f>IF(Accounts!$B80="","-",Accounts!$B80)</f>
        <v xml:space="preserve"> </v>
      </c>
      <c r="U81" s="10">
        <f>IF(COUNTIF(Accounts!$B:$D,T81),VLOOKUP(T81,Accounts!$B:$D,2,FALSE),"-")</f>
        <v>0</v>
      </c>
      <c r="V81" s="37" t="str">
        <f ca="1">IF(scratch!$B$55=TRUE,IF(X81="","",X81/(1+(IF(COUNTIF(Accounts!$B:$D,T81),VLOOKUP(T81,Accounts!$B:$D,3,FALSE),0)/100))),scratch!$B$52)</f>
        <v>Locked</v>
      </c>
      <c r="W81" s="37" t="str">
        <f ca="1">IF(scratch!$B$55=TRUE,IF(X81="","",X81-V81),scratch!$B$52)</f>
        <v>Locked</v>
      </c>
      <c r="X81" s="51" t="str">
        <f ca="1">IF(scratch!$B$55=TRUE,SUMIF(B$7:B$1007,T81,G$7:G$1007)+SUMIF(H$7:H$1007,T81,M$7:M$1007)+SUMIF(N$7:N$1007,T81,S$7:S$1007),scratch!$B$52)</f>
        <v>Locked</v>
      </c>
      <c r="AB81" s="10" t="str">
        <f>IF(ISBLANK(Z81),"",IF(COUNTIF(Accounts!$B:$D,Z81),VLOOKUP(Z81,Accounts!$B:$D,2,FALSE),"-"))</f>
        <v/>
      </c>
      <c r="AC81" s="37" t="str">
        <f>IF(AE81="","",AE81/(1+(IF(COUNTIF(Accounts!$B:$D,Z81),VLOOKUP(Z81,Accounts!$B:$D,3,FALSE),0)/100)))</f>
        <v/>
      </c>
      <c r="AD81" s="37" t="str">
        <f t="shared" si="15"/>
        <v/>
      </c>
      <c r="AE81" s="7"/>
      <c r="AF81" s="48"/>
      <c r="AH81" s="10" t="str">
        <f>IF(ISBLANK(AF81),"",IF(COUNTIF(Accounts!$B:$D,AF81),VLOOKUP(AF81,Accounts!$B:$D,2,FALSE),"-"))</f>
        <v/>
      </c>
      <c r="AI81" s="37" t="str">
        <f>IF(AK81="","",AK81/(1+(IF(COUNTIF(Accounts!$B:$D,AF81),VLOOKUP(AF81,Accounts!$B:$D,3,FALSE),0)/100)))</f>
        <v/>
      </c>
      <c r="AJ81" s="37" t="str">
        <f t="shared" si="16"/>
        <v/>
      </c>
      <c r="AK81" s="7"/>
      <c r="AL81" s="48"/>
      <c r="AN81" s="10" t="str">
        <f>IF(ISBLANK(AL81),"",IF(COUNTIF(Accounts!$B:$D,AL81),VLOOKUP(AL81,Accounts!$B:$D,2,FALSE),"-"))</f>
        <v/>
      </c>
      <c r="AO81" s="37" t="str">
        <f>IF(AQ81="","",AQ81/(1+(IF(COUNTIF(Accounts!$B:$D,AL81),VLOOKUP(AL81,Accounts!$B:$D,3,FALSE),0)/100)))</f>
        <v/>
      </c>
      <c r="AP81" s="37" t="str">
        <f t="shared" si="17"/>
        <v/>
      </c>
      <c r="AQ81" s="7"/>
      <c r="AR81" s="40" t="str">
        <f>IF(Accounts!$B80="","-",Accounts!$B80)</f>
        <v xml:space="preserve"> </v>
      </c>
      <c r="AS81" s="10">
        <f>IF(COUNTIF(Accounts!$B:$D,AR81),VLOOKUP(AR81,Accounts!$B:$D,2,FALSE),"-")</f>
        <v>0</v>
      </c>
      <c r="AT81" s="37" t="str">
        <f ca="1">IF(scratch!$B$55=TRUE,IF(AV81="","",AV81/(1+(IF(COUNTIF(Accounts!$B:$D,AR81),VLOOKUP(AR81,Accounts!$B:$D,3,FALSE),0)/100))),scratch!$B$52)</f>
        <v>Locked</v>
      </c>
      <c r="AU81" s="37" t="str">
        <f ca="1">IF(scratch!$B$55=TRUE,IF(AV81="","",AV81-AT81),scratch!$B$52)</f>
        <v>Locked</v>
      </c>
      <c r="AV81" s="51" t="str">
        <f ca="1">IF(scratch!$B$55=TRUE,SUMIF(Z$7:Z$1007,AR81,AE$7:AE$1007)+SUMIF(AF$7:AF$1007,AR81,AK$7:AK$1007)+SUMIF(AL$7:AL$1007,AR81,AQ$7:AQ$1007),scratch!$B$52)</f>
        <v>Locked</v>
      </c>
      <c r="AZ81" s="10" t="str">
        <f>IF(ISBLANK(AX81),"",IF(COUNTIF(Accounts!$B:$D,AX81),VLOOKUP(AX81,Accounts!$B:$D,2,FALSE),"-"))</f>
        <v/>
      </c>
      <c r="BA81" s="37" t="str">
        <f>IF(BC81="","",BC81/(1+(IF(COUNTIF(Accounts!$B:$D,AX81),VLOOKUP(AX81,Accounts!$B:$D,3,FALSE),0)/100)))</f>
        <v/>
      </c>
      <c r="BB81" s="37" t="str">
        <f t="shared" si="18"/>
        <v/>
      </c>
      <c r="BC81" s="7"/>
      <c r="BD81" s="48"/>
      <c r="BF81" s="10" t="str">
        <f>IF(ISBLANK(BD81),"",IF(COUNTIF(Accounts!$B:$D,BD81),VLOOKUP(BD81,Accounts!$B:$D,2,FALSE),"-"))</f>
        <v/>
      </c>
      <c r="BG81" s="37" t="str">
        <f>IF(BI81="","",BI81/(1+(IF(COUNTIF(Accounts!$B:$D,BD81),VLOOKUP(BD81,Accounts!$B:$D,3,FALSE),0)/100)))</f>
        <v/>
      </c>
      <c r="BH81" s="37" t="str">
        <f t="shared" si="19"/>
        <v/>
      </c>
      <c r="BI81" s="7"/>
      <c r="BJ81" s="48"/>
      <c r="BL81" s="10" t="str">
        <f>IF(ISBLANK(BJ81),"",IF(COUNTIF(Accounts!$B:$D,BJ81),VLOOKUP(BJ81,Accounts!$B:$D,2,FALSE),"-"))</f>
        <v/>
      </c>
      <c r="BM81" s="37" t="str">
        <f>IF(BO81="","",BO81/(1+(IF(COUNTIF(Accounts!$B:$D,BJ81),VLOOKUP(BJ81,Accounts!$B:$D,3,FALSE),0)/100)))</f>
        <v/>
      </c>
      <c r="BN81" s="37" t="str">
        <f t="shared" si="20"/>
        <v/>
      </c>
      <c r="BO81" s="7"/>
      <c r="BP81" s="40" t="str">
        <f>IF(Accounts!$B80="","-",Accounts!$B80)</f>
        <v xml:space="preserve"> </v>
      </c>
      <c r="BQ81" s="10">
        <f>IF(COUNTIF(Accounts!$B:$D,BP81),VLOOKUP(BP81,Accounts!$B:$D,2,FALSE),"-")</f>
        <v>0</v>
      </c>
      <c r="BR81" s="37" t="str">
        <f ca="1">IF(scratch!$B$55=TRUE,IF(BT81="","",BT81/(1+(IF(COUNTIF(Accounts!$B:$D,BP81),VLOOKUP(BP81,Accounts!$B:$D,3,FALSE),0)/100))),scratch!$B$52)</f>
        <v>Locked</v>
      </c>
      <c r="BS81" s="37" t="str">
        <f ca="1">IF(scratch!$B$55=TRUE,IF(BT81="","",BT81-BR81),scratch!$B$52)</f>
        <v>Locked</v>
      </c>
      <c r="BT81" s="51" t="str">
        <f ca="1">IF(scratch!$B$55=TRUE,SUMIF(AX$7:AX$1007,BP81,BC$7:BC$1007)+SUMIF(BD$7:BD$1007,BP81,BI$7:BI$1007)+SUMIF(BJ$7:BJ$1007,BP81,BO$7:BO$1007),scratch!$B$52)</f>
        <v>Locked</v>
      </c>
      <c r="BX81" s="10" t="str">
        <f>IF(ISBLANK(BV81),"",IF(COUNTIF(Accounts!$B:$D,BV81),VLOOKUP(BV81,Accounts!$B:$D,2,FALSE),"-"))</f>
        <v/>
      </c>
      <c r="BY81" s="37" t="str">
        <f>IF(CA81="","",CA81/(1+(IF(COUNTIF(Accounts!$B:$D,BV81),VLOOKUP(BV81,Accounts!$B:$D,3,FALSE),0)/100)))</f>
        <v/>
      </c>
      <c r="BZ81" s="37" t="str">
        <f t="shared" si="21"/>
        <v/>
      </c>
      <c r="CA81" s="7"/>
      <c r="CB81" s="48"/>
      <c r="CD81" s="10" t="str">
        <f>IF(ISBLANK(CB81),"",IF(COUNTIF(Accounts!$B:$D,CB81),VLOOKUP(CB81,Accounts!$B:$D,2,FALSE),"-"))</f>
        <v/>
      </c>
      <c r="CE81" s="37" t="str">
        <f>IF(CG81="","",CG81/(1+(IF(COUNTIF(Accounts!$B:$D,CB81),VLOOKUP(CB81,Accounts!$B:$D,3,FALSE),0)/100)))</f>
        <v/>
      </c>
      <c r="CF81" s="37" t="str">
        <f t="shared" si="22"/>
        <v/>
      </c>
      <c r="CG81" s="7"/>
      <c r="CH81" s="48"/>
      <c r="CJ81" s="10" t="str">
        <f>IF(ISBLANK(CH81),"",IF(COUNTIF(Accounts!$B:$D,CH81),VLOOKUP(CH81,Accounts!$B:$D,2,FALSE),"-"))</f>
        <v/>
      </c>
      <c r="CK81" s="37" t="str">
        <f>IF(CM81="","",CM81/(1+(IF(COUNTIF(Accounts!$B:$D,CH81),VLOOKUP(CH81,Accounts!$B:$D,3,FALSE),0)/100)))</f>
        <v/>
      </c>
      <c r="CL81" s="37" t="str">
        <f t="shared" si="23"/>
        <v/>
      </c>
      <c r="CM81" s="7"/>
      <c r="CN81" s="40" t="str">
        <f>IF(Accounts!$B80="","-",Accounts!$B80)</f>
        <v xml:space="preserve"> </v>
      </c>
      <c r="CO81" s="10">
        <f>IF(COUNTIF(Accounts!$B:$D,CN81),VLOOKUP(CN81,Accounts!$B:$D,2,FALSE),"-")</f>
        <v>0</v>
      </c>
      <c r="CP81" s="37" t="str">
        <f ca="1">IF(scratch!$B$55=TRUE,IF(CR81="","",CR81/(1+(IF(COUNTIF(Accounts!$B:$D,CN81),VLOOKUP(CN81,Accounts!$B:$D,3,FALSE),0)/100))),scratch!$B$52)</f>
        <v>Locked</v>
      </c>
      <c r="CQ81" s="37" t="str">
        <f ca="1">IF(scratch!$B$55=TRUE,IF(CR81="","",CR81-CP81),scratch!$B$52)</f>
        <v>Locked</v>
      </c>
      <c r="CR81" s="51" t="str">
        <f ca="1">IF(scratch!$B$55=TRUE,SUMIF(BV$7:BV$1007,CN81,CA$7:CA$1007)+SUMIF(CB$7:CB$1007,CN81,CG$7:CG$1007)+SUMIF(CH$7:CH$1007,CN81,CM$7:CM$1007),scratch!$B$52)</f>
        <v>Locked</v>
      </c>
      <c r="CT81" s="40" t="str">
        <f>IF(Accounts!$B80="","-",Accounts!$B80)</f>
        <v xml:space="preserve"> </v>
      </c>
      <c r="CU81" s="10">
        <f>IF(COUNTIF(Accounts!$B:$D,CT81),VLOOKUP(CT81,Accounts!$B:$D,2,FALSE),"-")</f>
        <v>0</v>
      </c>
      <c r="CV81" s="37" t="str">
        <f ca="1">IF(scratch!$B$55=TRUE,IF(CX81="","",CX81/(1+(IF(COUNTIF(Accounts!$B:$D,CT81),VLOOKUP(CT81,Accounts!$B:$D,3,FALSE),0)/100))),scratch!$B$52)</f>
        <v>Locked</v>
      </c>
      <c r="CW81" s="37" t="str">
        <f ca="1">IF(scratch!$B$55=TRUE,IF(CX81="","",CX81-CV81),scratch!$B$52)</f>
        <v>Locked</v>
      </c>
      <c r="CX81" s="51" t="str">
        <f ca="1">IF(scratch!$B$55=TRUE,SUMIF(T$7:T$1007,CT81,X$7:X1081)+SUMIF(AR$7:AR$1007,CT81,AV$7:AV$1007)+SUMIF(BP$7:BP$1007,CT81,BT$7:BT$1007)+SUMIF(CN$7:CN$1007,CT81,CR$7:CR$1007),scratch!$B$52)</f>
        <v>Locked</v>
      </c>
    </row>
    <row r="82" spans="4:102" x14ac:dyDescent="0.2">
      <c r="D82" s="10" t="str">
        <f>IF(ISBLANK(B82),"",IF(COUNTIF(Accounts!$B:$D,B82),VLOOKUP(B82,Accounts!$B:$D,2,FALSE),"-"))</f>
        <v/>
      </c>
      <c r="E82" s="37" t="str">
        <f>IF(G82="","",G82/(1+(IF(COUNTIF(Accounts!$B:$D,B82),VLOOKUP(B82,Accounts!$B:$D,3,FALSE),0)/100)))</f>
        <v/>
      </c>
      <c r="F82" s="37" t="str">
        <f t="shared" si="12"/>
        <v/>
      </c>
      <c r="G82" s="7"/>
      <c r="H82" s="48"/>
      <c r="J82" s="10" t="str">
        <f>IF(ISBLANK(H82),"",IF(COUNTIF(Accounts!$B:$D,H82),VLOOKUP(H82,Accounts!$B:$D,2,FALSE),"-"))</f>
        <v/>
      </c>
      <c r="K82" s="37" t="str">
        <f>IF(M82="","",M82/(1+(IF(COUNTIF(Accounts!$B:$D,H82),VLOOKUP(H82,Accounts!$B:$D,3,FALSE),0)/100)))</f>
        <v/>
      </c>
      <c r="L82" s="37" t="str">
        <f t="shared" si="13"/>
        <v/>
      </c>
      <c r="M82" s="7"/>
      <c r="N82" s="48"/>
      <c r="P82" s="10" t="str">
        <f>IF(ISBLANK(N82),"",IF(COUNTIF(Accounts!$B:$D,N82),VLOOKUP(N82,Accounts!$B:$D,2,FALSE),"-"))</f>
        <v/>
      </c>
      <c r="Q82" s="37" t="str">
        <f>IF(S82="","",S82/(1+(IF(COUNTIF(Accounts!$B:$D,N82),VLOOKUP(N82,Accounts!$B:$D,3,FALSE),0)/100)))</f>
        <v/>
      </c>
      <c r="R82" s="37" t="str">
        <f t="shared" si="14"/>
        <v/>
      </c>
      <c r="S82" s="7"/>
      <c r="T82" s="40" t="str">
        <f>IF(Accounts!$B81="","-",Accounts!$B81)</f>
        <v xml:space="preserve"> </v>
      </c>
      <c r="U82" s="10">
        <f>IF(COUNTIF(Accounts!$B:$D,T82),VLOOKUP(T82,Accounts!$B:$D,2,FALSE),"-")</f>
        <v>0</v>
      </c>
      <c r="V82" s="37" t="str">
        <f ca="1">IF(scratch!$B$55=TRUE,IF(X82="","",X82/(1+(IF(COUNTIF(Accounts!$B:$D,T82),VLOOKUP(T82,Accounts!$B:$D,3,FALSE),0)/100))),scratch!$B$52)</f>
        <v>Locked</v>
      </c>
      <c r="W82" s="37" t="str">
        <f ca="1">IF(scratch!$B$55=TRUE,IF(X82="","",X82-V82),scratch!$B$52)</f>
        <v>Locked</v>
      </c>
      <c r="X82" s="51" t="str">
        <f ca="1">IF(scratch!$B$55=TRUE,SUMIF(B$7:B$1007,T82,G$7:G$1007)+SUMIF(H$7:H$1007,T82,M$7:M$1007)+SUMIF(N$7:N$1007,T82,S$7:S$1007),scratch!$B$52)</f>
        <v>Locked</v>
      </c>
      <c r="AB82" s="10" t="str">
        <f>IF(ISBLANK(Z82),"",IF(COUNTIF(Accounts!$B:$D,Z82),VLOOKUP(Z82,Accounts!$B:$D,2,FALSE),"-"))</f>
        <v/>
      </c>
      <c r="AC82" s="37" t="str">
        <f>IF(AE82="","",AE82/(1+(IF(COUNTIF(Accounts!$B:$D,Z82),VLOOKUP(Z82,Accounts!$B:$D,3,FALSE),0)/100)))</f>
        <v/>
      </c>
      <c r="AD82" s="37" t="str">
        <f t="shared" si="15"/>
        <v/>
      </c>
      <c r="AE82" s="7"/>
      <c r="AF82" s="48"/>
      <c r="AH82" s="10" t="str">
        <f>IF(ISBLANK(AF82),"",IF(COUNTIF(Accounts!$B:$D,AF82),VLOOKUP(AF82,Accounts!$B:$D,2,FALSE),"-"))</f>
        <v/>
      </c>
      <c r="AI82" s="37" t="str">
        <f>IF(AK82="","",AK82/(1+(IF(COUNTIF(Accounts!$B:$D,AF82),VLOOKUP(AF82,Accounts!$B:$D,3,FALSE),0)/100)))</f>
        <v/>
      </c>
      <c r="AJ82" s="37" t="str">
        <f t="shared" si="16"/>
        <v/>
      </c>
      <c r="AK82" s="7"/>
      <c r="AL82" s="48"/>
      <c r="AN82" s="10" t="str">
        <f>IF(ISBLANK(AL82),"",IF(COUNTIF(Accounts!$B:$D,AL82),VLOOKUP(AL82,Accounts!$B:$D,2,FALSE),"-"))</f>
        <v/>
      </c>
      <c r="AO82" s="37" t="str">
        <f>IF(AQ82="","",AQ82/(1+(IF(COUNTIF(Accounts!$B:$D,AL82),VLOOKUP(AL82,Accounts!$B:$D,3,FALSE),0)/100)))</f>
        <v/>
      </c>
      <c r="AP82" s="37" t="str">
        <f t="shared" si="17"/>
        <v/>
      </c>
      <c r="AQ82" s="7"/>
      <c r="AR82" s="40" t="str">
        <f>IF(Accounts!$B81="","-",Accounts!$B81)</f>
        <v xml:space="preserve"> </v>
      </c>
      <c r="AS82" s="10">
        <f>IF(COUNTIF(Accounts!$B:$D,AR82),VLOOKUP(AR82,Accounts!$B:$D,2,FALSE),"-")</f>
        <v>0</v>
      </c>
      <c r="AT82" s="37" t="str">
        <f ca="1">IF(scratch!$B$55=TRUE,IF(AV82="","",AV82/(1+(IF(COUNTIF(Accounts!$B:$D,AR82),VLOOKUP(AR82,Accounts!$B:$D,3,FALSE),0)/100))),scratch!$B$52)</f>
        <v>Locked</v>
      </c>
      <c r="AU82" s="37" t="str">
        <f ca="1">IF(scratch!$B$55=TRUE,IF(AV82="","",AV82-AT82),scratch!$B$52)</f>
        <v>Locked</v>
      </c>
      <c r="AV82" s="51" t="str">
        <f ca="1">IF(scratch!$B$55=TRUE,SUMIF(Z$7:Z$1007,AR82,AE$7:AE$1007)+SUMIF(AF$7:AF$1007,AR82,AK$7:AK$1007)+SUMIF(AL$7:AL$1007,AR82,AQ$7:AQ$1007),scratch!$B$52)</f>
        <v>Locked</v>
      </c>
      <c r="AZ82" s="10" t="str">
        <f>IF(ISBLANK(AX82),"",IF(COUNTIF(Accounts!$B:$D,AX82),VLOOKUP(AX82,Accounts!$B:$D,2,FALSE),"-"))</f>
        <v/>
      </c>
      <c r="BA82" s="37" t="str">
        <f>IF(BC82="","",BC82/(1+(IF(COUNTIF(Accounts!$B:$D,AX82),VLOOKUP(AX82,Accounts!$B:$D,3,FALSE),0)/100)))</f>
        <v/>
      </c>
      <c r="BB82" s="37" t="str">
        <f t="shared" si="18"/>
        <v/>
      </c>
      <c r="BC82" s="7"/>
      <c r="BD82" s="48"/>
      <c r="BF82" s="10" t="str">
        <f>IF(ISBLANK(BD82),"",IF(COUNTIF(Accounts!$B:$D,BD82),VLOOKUP(BD82,Accounts!$B:$D,2,FALSE),"-"))</f>
        <v/>
      </c>
      <c r="BG82" s="37" t="str">
        <f>IF(BI82="","",BI82/(1+(IF(COUNTIF(Accounts!$B:$D,BD82),VLOOKUP(BD82,Accounts!$B:$D,3,FALSE),0)/100)))</f>
        <v/>
      </c>
      <c r="BH82" s="37" t="str">
        <f t="shared" si="19"/>
        <v/>
      </c>
      <c r="BI82" s="7"/>
      <c r="BJ82" s="48"/>
      <c r="BL82" s="10" t="str">
        <f>IF(ISBLANK(BJ82),"",IF(COUNTIF(Accounts!$B:$D,BJ82),VLOOKUP(BJ82,Accounts!$B:$D,2,FALSE),"-"))</f>
        <v/>
      </c>
      <c r="BM82" s="37" t="str">
        <f>IF(BO82="","",BO82/(1+(IF(COUNTIF(Accounts!$B:$D,BJ82),VLOOKUP(BJ82,Accounts!$B:$D,3,FALSE),0)/100)))</f>
        <v/>
      </c>
      <c r="BN82" s="37" t="str">
        <f t="shared" si="20"/>
        <v/>
      </c>
      <c r="BO82" s="7"/>
      <c r="BP82" s="40" t="str">
        <f>IF(Accounts!$B81="","-",Accounts!$B81)</f>
        <v xml:space="preserve"> </v>
      </c>
      <c r="BQ82" s="10">
        <f>IF(COUNTIF(Accounts!$B:$D,BP82),VLOOKUP(BP82,Accounts!$B:$D,2,FALSE),"-")</f>
        <v>0</v>
      </c>
      <c r="BR82" s="37" t="str">
        <f ca="1">IF(scratch!$B$55=TRUE,IF(BT82="","",BT82/(1+(IF(COUNTIF(Accounts!$B:$D,BP82),VLOOKUP(BP82,Accounts!$B:$D,3,FALSE),0)/100))),scratch!$B$52)</f>
        <v>Locked</v>
      </c>
      <c r="BS82" s="37" t="str">
        <f ca="1">IF(scratch!$B$55=TRUE,IF(BT82="","",BT82-BR82),scratch!$B$52)</f>
        <v>Locked</v>
      </c>
      <c r="BT82" s="51" t="str">
        <f ca="1">IF(scratch!$B$55=TRUE,SUMIF(AX$7:AX$1007,BP82,BC$7:BC$1007)+SUMIF(BD$7:BD$1007,BP82,BI$7:BI$1007)+SUMIF(BJ$7:BJ$1007,BP82,BO$7:BO$1007),scratch!$B$52)</f>
        <v>Locked</v>
      </c>
      <c r="BX82" s="10" t="str">
        <f>IF(ISBLANK(BV82),"",IF(COUNTIF(Accounts!$B:$D,BV82),VLOOKUP(BV82,Accounts!$B:$D,2,FALSE),"-"))</f>
        <v/>
      </c>
      <c r="BY82" s="37" t="str">
        <f>IF(CA82="","",CA82/(1+(IF(COUNTIF(Accounts!$B:$D,BV82),VLOOKUP(BV82,Accounts!$B:$D,3,FALSE),0)/100)))</f>
        <v/>
      </c>
      <c r="BZ82" s="37" t="str">
        <f t="shared" si="21"/>
        <v/>
      </c>
      <c r="CA82" s="7"/>
      <c r="CB82" s="48"/>
      <c r="CD82" s="10" t="str">
        <f>IF(ISBLANK(CB82),"",IF(COUNTIF(Accounts!$B:$D,CB82),VLOOKUP(CB82,Accounts!$B:$D,2,FALSE),"-"))</f>
        <v/>
      </c>
      <c r="CE82" s="37" t="str">
        <f>IF(CG82="","",CG82/(1+(IF(COUNTIF(Accounts!$B:$D,CB82),VLOOKUP(CB82,Accounts!$B:$D,3,FALSE),0)/100)))</f>
        <v/>
      </c>
      <c r="CF82" s="37" t="str">
        <f t="shared" si="22"/>
        <v/>
      </c>
      <c r="CG82" s="7"/>
      <c r="CH82" s="48"/>
      <c r="CJ82" s="10" t="str">
        <f>IF(ISBLANK(CH82),"",IF(COUNTIF(Accounts!$B:$D,CH82),VLOOKUP(CH82,Accounts!$B:$D,2,FALSE),"-"))</f>
        <v/>
      </c>
      <c r="CK82" s="37" t="str">
        <f>IF(CM82="","",CM82/(1+(IF(COUNTIF(Accounts!$B:$D,CH82),VLOOKUP(CH82,Accounts!$B:$D,3,FALSE),0)/100)))</f>
        <v/>
      </c>
      <c r="CL82" s="37" t="str">
        <f t="shared" si="23"/>
        <v/>
      </c>
      <c r="CM82" s="7"/>
      <c r="CN82" s="40" t="str">
        <f>IF(Accounts!$B81="","-",Accounts!$B81)</f>
        <v xml:space="preserve"> </v>
      </c>
      <c r="CO82" s="10">
        <f>IF(COUNTIF(Accounts!$B:$D,CN82),VLOOKUP(CN82,Accounts!$B:$D,2,FALSE),"-")</f>
        <v>0</v>
      </c>
      <c r="CP82" s="37" t="str">
        <f ca="1">IF(scratch!$B$55=TRUE,IF(CR82="","",CR82/(1+(IF(COUNTIF(Accounts!$B:$D,CN82),VLOOKUP(CN82,Accounts!$B:$D,3,FALSE),0)/100))),scratch!$B$52)</f>
        <v>Locked</v>
      </c>
      <c r="CQ82" s="37" t="str">
        <f ca="1">IF(scratch!$B$55=TRUE,IF(CR82="","",CR82-CP82),scratch!$B$52)</f>
        <v>Locked</v>
      </c>
      <c r="CR82" s="51" t="str">
        <f ca="1">IF(scratch!$B$55=TRUE,SUMIF(BV$7:BV$1007,CN82,CA$7:CA$1007)+SUMIF(CB$7:CB$1007,CN82,CG$7:CG$1007)+SUMIF(CH$7:CH$1007,CN82,CM$7:CM$1007),scratch!$B$52)</f>
        <v>Locked</v>
      </c>
      <c r="CT82" s="40" t="str">
        <f>IF(Accounts!$B81="","-",Accounts!$B81)</f>
        <v xml:space="preserve"> </v>
      </c>
      <c r="CU82" s="10">
        <f>IF(COUNTIF(Accounts!$B:$D,CT82),VLOOKUP(CT82,Accounts!$B:$D,2,FALSE),"-")</f>
        <v>0</v>
      </c>
      <c r="CV82" s="37" t="str">
        <f ca="1">IF(scratch!$B$55=TRUE,IF(CX82="","",CX82/(1+(IF(COUNTIF(Accounts!$B:$D,CT82),VLOOKUP(CT82,Accounts!$B:$D,3,FALSE),0)/100))),scratch!$B$52)</f>
        <v>Locked</v>
      </c>
      <c r="CW82" s="37" t="str">
        <f ca="1">IF(scratch!$B$55=TRUE,IF(CX82="","",CX82-CV82),scratch!$B$52)</f>
        <v>Locked</v>
      </c>
      <c r="CX82" s="51" t="str">
        <f ca="1">IF(scratch!$B$55=TRUE,SUMIF(T$7:T$1007,CT82,X$7:X1082)+SUMIF(AR$7:AR$1007,CT82,AV$7:AV$1007)+SUMIF(BP$7:BP$1007,CT82,BT$7:BT$1007)+SUMIF(CN$7:CN$1007,CT82,CR$7:CR$1007),scratch!$B$52)</f>
        <v>Locked</v>
      </c>
    </row>
    <row r="83" spans="4:102" x14ac:dyDescent="0.2">
      <c r="D83" s="10" t="str">
        <f>IF(ISBLANK(B83),"",IF(COUNTIF(Accounts!$B:$D,B83),VLOOKUP(B83,Accounts!$B:$D,2,FALSE),"-"))</f>
        <v/>
      </c>
      <c r="E83" s="37" t="str">
        <f>IF(G83="","",G83/(1+(IF(COUNTIF(Accounts!$B:$D,B83),VLOOKUP(B83,Accounts!$B:$D,3,FALSE),0)/100)))</f>
        <v/>
      </c>
      <c r="F83" s="37" t="str">
        <f t="shared" si="12"/>
        <v/>
      </c>
      <c r="G83" s="7"/>
      <c r="H83" s="48"/>
      <c r="J83" s="10" t="str">
        <f>IF(ISBLANK(H83),"",IF(COUNTIF(Accounts!$B:$D,H83),VLOOKUP(H83,Accounts!$B:$D,2,FALSE),"-"))</f>
        <v/>
      </c>
      <c r="K83" s="37" t="str">
        <f>IF(M83="","",M83/(1+(IF(COUNTIF(Accounts!$B:$D,H83),VLOOKUP(H83,Accounts!$B:$D,3,FALSE),0)/100)))</f>
        <v/>
      </c>
      <c r="L83" s="37" t="str">
        <f t="shared" si="13"/>
        <v/>
      </c>
      <c r="M83" s="7"/>
      <c r="N83" s="48"/>
      <c r="P83" s="10" t="str">
        <f>IF(ISBLANK(N83),"",IF(COUNTIF(Accounts!$B:$D,N83),VLOOKUP(N83,Accounts!$B:$D,2,FALSE),"-"))</f>
        <v/>
      </c>
      <c r="Q83" s="37" t="str">
        <f>IF(S83="","",S83/(1+(IF(COUNTIF(Accounts!$B:$D,N83),VLOOKUP(N83,Accounts!$B:$D,3,FALSE),0)/100)))</f>
        <v/>
      </c>
      <c r="R83" s="37" t="str">
        <f t="shared" si="14"/>
        <v/>
      </c>
      <c r="S83" s="7"/>
      <c r="T83" s="40" t="str">
        <f>IF(Accounts!$B82="","-",Accounts!$B82)</f>
        <v xml:space="preserve"> </v>
      </c>
      <c r="U83" s="10">
        <f>IF(COUNTIF(Accounts!$B:$D,T83),VLOOKUP(T83,Accounts!$B:$D,2,FALSE),"-")</f>
        <v>0</v>
      </c>
      <c r="V83" s="37" t="str">
        <f ca="1">IF(scratch!$B$55=TRUE,IF(X83="","",X83/(1+(IF(COUNTIF(Accounts!$B:$D,T83),VLOOKUP(T83,Accounts!$B:$D,3,FALSE),0)/100))),scratch!$B$52)</f>
        <v>Locked</v>
      </c>
      <c r="W83" s="37" t="str">
        <f ca="1">IF(scratch!$B$55=TRUE,IF(X83="","",X83-V83),scratch!$B$52)</f>
        <v>Locked</v>
      </c>
      <c r="X83" s="51" t="str">
        <f ca="1">IF(scratch!$B$55=TRUE,SUMIF(B$7:B$1007,T83,G$7:G$1007)+SUMIF(H$7:H$1007,T83,M$7:M$1007)+SUMIF(N$7:N$1007,T83,S$7:S$1007),scratch!$B$52)</f>
        <v>Locked</v>
      </c>
      <c r="AB83" s="10" t="str">
        <f>IF(ISBLANK(Z83),"",IF(COUNTIF(Accounts!$B:$D,Z83),VLOOKUP(Z83,Accounts!$B:$D,2,FALSE),"-"))</f>
        <v/>
      </c>
      <c r="AC83" s="37" t="str">
        <f>IF(AE83="","",AE83/(1+(IF(COUNTIF(Accounts!$B:$D,Z83),VLOOKUP(Z83,Accounts!$B:$D,3,FALSE),0)/100)))</f>
        <v/>
      </c>
      <c r="AD83" s="37" t="str">
        <f t="shared" si="15"/>
        <v/>
      </c>
      <c r="AE83" s="7"/>
      <c r="AF83" s="48"/>
      <c r="AH83" s="10" t="str">
        <f>IF(ISBLANK(AF83),"",IF(COUNTIF(Accounts!$B:$D,AF83),VLOOKUP(AF83,Accounts!$B:$D,2,FALSE),"-"))</f>
        <v/>
      </c>
      <c r="AI83" s="37" t="str">
        <f>IF(AK83="","",AK83/(1+(IF(COUNTIF(Accounts!$B:$D,AF83),VLOOKUP(AF83,Accounts!$B:$D,3,FALSE),0)/100)))</f>
        <v/>
      </c>
      <c r="AJ83" s="37" t="str">
        <f t="shared" si="16"/>
        <v/>
      </c>
      <c r="AK83" s="7"/>
      <c r="AL83" s="48"/>
      <c r="AN83" s="10" t="str">
        <f>IF(ISBLANK(AL83),"",IF(COUNTIF(Accounts!$B:$D,AL83),VLOOKUP(AL83,Accounts!$B:$D,2,FALSE),"-"))</f>
        <v/>
      </c>
      <c r="AO83" s="37" t="str">
        <f>IF(AQ83="","",AQ83/(1+(IF(COUNTIF(Accounts!$B:$D,AL83),VLOOKUP(AL83,Accounts!$B:$D,3,FALSE),0)/100)))</f>
        <v/>
      </c>
      <c r="AP83" s="37" t="str">
        <f t="shared" si="17"/>
        <v/>
      </c>
      <c r="AQ83" s="7"/>
      <c r="AR83" s="40" t="str">
        <f>IF(Accounts!$B82="","-",Accounts!$B82)</f>
        <v xml:space="preserve"> </v>
      </c>
      <c r="AS83" s="10">
        <f>IF(COUNTIF(Accounts!$B:$D,AR83),VLOOKUP(AR83,Accounts!$B:$D,2,FALSE),"-")</f>
        <v>0</v>
      </c>
      <c r="AT83" s="37" t="str">
        <f ca="1">IF(scratch!$B$55=TRUE,IF(AV83="","",AV83/(1+(IF(COUNTIF(Accounts!$B:$D,AR83),VLOOKUP(AR83,Accounts!$B:$D,3,FALSE),0)/100))),scratch!$B$52)</f>
        <v>Locked</v>
      </c>
      <c r="AU83" s="37" t="str">
        <f ca="1">IF(scratch!$B$55=TRUE,IF(AV83="","",AV83-AT83),scratch!$B$52)</f>
        <v>Locked</v>
      </c>
      <c r="AV83" s="51" t="str">
        <f ca="1">IF(scratch!$B$55=TRUE,SUMIF(Z$7:Z$1007,AR83,AE$7:AE$1007)+SUMIF(AF$7:AF$1007,AR83,AK$7:AK$1007)+SUMIF(AL$7:AL$1007,AR83,AQ$7:AQ$1007),scratch!$B$52)</f>
        <v>Locked</v>
      </c>
      <c r="AZ83" s="10" t="str">
        <f>IF(ISBLANK(AX83),"",IF(COUNTIF(Accounts!$B:$D,AX83),VLOOKUP(AX83,Accounts!$B:$D,2,FALSE),"-"))</f>
        <v/>
      </c>
      <c r="BA83" s="37" t="str">
        <f>IF(BC83="","",BC83/(1+(IF(COUNTIF(Accounts!$B:$D,AX83),VLOOKUP(AX83,Accounts!$B:$D,3,FALSE),0)/100)))</f>
        <v/>
      </c>
      <c r="BB83" s="37" t="str">
        <f t="shared" si="18"/>
        <v/>
      </c>
      <c r="BC83" s="7"/>
      <c r="BD83" s="48"/>
      <c r="BF83" s="10" t="str">
        <f>IF(ISBLANK(BD83),"",IF(COUNTIF(Accounts!$B:$D,BD83),VLOOKUP(BD83,Accounts!$B:$D,2,FALSE),"-"))</f>
        <v/>
      </c>
      <c r="BG83" s="37" t="str">
        <f>IF(BI83="","",BI83/(1+(IF(COUNTIF(Accounts!$B:$D,BD83),VLOOKUP(BD83,Accounts!$B:$D,3,FALSE),0)/100)))</f>
        <v/>
      </c>
      <c r="BH83" s="37" t="str">
        <f t="shared" si="19"/>
        <v/>
      </c>
      <c r="BI83" s="7"/>
      <c r="BJ83" s="48"/>
      <c r="BL83" s="10" t="str">
        <f>IF(ISBLANK(BJ83),"",IF(COUNTIF(Accounts!$B:$D,BJ83),VLOOKUP(BJ83,Accounts!$B:$D,2,FALSE),"-"))</f>
        <v/>
      </c>
      <c r="BM83" s="37" t="str">
        <f>IF(BO83="","",BO83/(1+(IF(COUNTIF(Accounts!$B:$D,BJ83),VLOOKUP(BJ83,Accounts!$B:$D,3,FALSE),0)/100)))</f>
        <v/>
      </c>
      <c r="BN83" s="37" t="str">
        <f t="shared" si="20"/>
        <v/>
      </c>
      <c r="BO83" s="7"/>
      <c r="BP83" s="40" t="str">
        <f>IF(Accounts!$B82="","-",Accounts!$B82)</f>
        <v xml:space="preserve"> </v>
      </c>
      <c r="BQ83" s="10">
        <f>IF(COUNTIF(Accounts!$B:$D,BP83),VLOOKUP(BP83,Accounts!$B:$D,2,FALSE),"-")</f>
        <v>0</v>
      </c>
      <c r="BR83" s="37" t="str">
        <f ca="1">IF(scratch!$B$55=TRUE,IF(BT83="","",BT83/(1+(IF(COUNTIF(Accounts!$B:$D,BP83),VLOOKUP(BP83,Accounts!$B:$D,3,FALSE),0)/100))),scratch!$B$52)</f>
        <v>Locked</v>
      </c>
      <c r="BS83" s="37" t="str">
        <f ca="1">IF(scratch!$B$55=TRUE,IF(BT83="","",BT83-BR83),scratch!$B$52)</f>
        <v>Locked</v>
      </c>
      <c r="BT83" s="51" t="str">
        <f ca="1">IF(scratch!$B$55=TRUE,SUMIF(AX$7:AX$1007,BP83,BC$7:BC$1007)+SUMIF(BD$7:BD$1007,BP83,BI$7:BI$1007)+SUMIF(BJ$7:BJ$1007,BP83,BO$7:BO$1007),scratch!$B$52)</f>
        <v>Locked</v>
      </c>
      <c r="BX83" s="10" t="str">
        <f>IF(ISBLANK(BV83),"",IF(COUNTIF(Accounts!$B:$D,BV83),VLOOKUP(BV83,Accounts!$B:$D,2,FALSE),"-"))</f>
        <v/>
      </c>
      <c r="BY83" s="37" t="str">
        <f>IF(CA83="","",CA83/(1+(IF(COUNTIF(Accounts!$B:$D,BV83),VLOOKUP(BV83,Accounts!$B:$D,3,FALSE),0)/100)))</f>
        <v/>
      </c>
      <c r="BZ83" s="37" t="str">
        <f t="shared" si="21"/>
        <v/>
      </c>
      <c r="CA83" s="7"/>
      <c r="CB83" s="48"/>
      <c r="CD83" s="10" t="str">
        <f>IF(ISBLANK(CB83),"",IF(COUNTIF(Accounts!$B:$D,CB83),VLOOKUP(CB83,Accounts!$B:$D,2,FALSE),"-"))</f>
        <v/>
      </c>
      <c r="CE83" s="37" t="str">
        <f>IF(CG83="","",CG83/(1+(IF(COUNTIF(Accounts!$B:$D,CB83),VLOOKUP(CB83,Accounts!$B:$D,3,FALSE),0)/100)))</f>
        <v/>
      </c>
      <c r="CF83" s="37" t="str">
        <f t="shared" si="22"/>
        <v/>
      </c>
      <c r="CG83" s="7"/>
      <c r="CH83" s="48"/>
      <c r="CJ83" s="10" t="str">
        <f>IF(ISBLANK(CH83),"",IF(COUNTIF(Accounts!$B:$D,CH83),VLOOKUP(CH83,Accounts!$B:$D,2,FALSE),"-"))</f>
        <v/>
      </c>
      <c r="CK83" s="37" t="str">
        <f>IF(CM83="","",CM83/(1+(IF(COUNTIF(Accounts!$B:$D,CH83),VLOOKUP(CH83,Accounts!$B:$D,3,FALSE),0)/100)))</f>
        <v/>
      </c>
      <c r="CL83" s="37" t="str">
        <f t="shared" si="23"/>
        <v/>
      </c>
      <c r="CM83" s="7"/>
      <c r="CN83" s="40" t="str">
        <f>IF(Accounts!$B82="","-",Accounts!$B82)</f>
        <v xml:space="preserve"> </v>
      </c>
      <c r="CO83" s="10">
        <f>IF(COUNTIF(Accounts!$B:$D,CN83),VLOOKUP(CN83,Accounts!$B:$D,2,FALSE),"-")</f>
        <v>0</v>
      </c>
      <c r="CP83" s="37" t="str">
        <f ca="1">IF(scratch!$B$55=TRUE,IF(CR83="","",CR83/(1+(IF(COUNTIF(Accounts!$B:$D,CN83),VLOOKUP(CN83,Accounts!$B:$D,3,FALSE),0)/100))),scratch!$B$52)</f>
        <v>Locked</v>
      </c>
      <c r="CQ83" s="37" t="str">
        <f ca="1">IF(scratch!$B$55=TRUE,IF(CR83="","",CR83-CP83),scratch!$B$52)</f>
        <v>Locked</v>
      </c>
      <c r="CR83" s="51" t="str">
        <f ca="1">IF(scratch!$B$55=TRUE,SUMIF(BV$7:BV$1007,CN83,CA$7:CA$1007)+SUMIF(CB$7:CB$1007,CN83,CG$7:CG$1007)+SUMIF(CH$7:CH$1007,CN83,CM$7:CM$1007),scratch!$B$52)</f>
        <v>Locked</v>
      </c>
      <c r="CT83" s="40" t="str">
        <f>IF(Accounts!$B82="","-",Accounts!$B82)</f>
        <v xml:space="preserve"> </v>
      </c>
      <c r="CU83" s="10">
        <f>IF(COUNTIF(Accounts!$B:$D,CT83),VLOOKUP(CT83,Accounts!$B:$D,2,FALSE),"-")</f>
        <v>0</v>
      </c>
      <c r="CV83" s="37" t="str">
        <f ca="1">IF(scratch!$B$55=TRUE,IF(CX83="","",CX83/(1+(IF(COUNTIF(Accounts!$B:$D,CT83),VLOOKUP(CT83,Accounts!$B:$D,3,FALSE),0)/100))),scratch!$B$52)</f>
        <v>Locked</v>
      </c>
      <c r="CW83" s="37" t="str">
        <f ca="1">IF(scratch!$B$55=TRUE,IF(CX83="","",CX83-CV83),scratch!$B$52)</f>
        <v>Locked</v>
      </c>
      <c r="CX83" s="51" t="str">
        <f ca="1">IF(scratch!$B$55=TRUE,SUMIF(T$7:T$1007,CT83,X$7:X1083)+SUMIF(AR$7:AR$1007,CT83,AV$7:AV$1007)+SUMIF(BP$7:BP$1007,CT83,BT$7:BT$1007)+SUMIF(CN$7:CN$1007,CT83,CR$7:CR$1007),scratch!$B$52)</f>
        <v>Locked</v>
      </c>
    </row>
    <row r="84" spans="4:102" x14ac:dyDescent="0.2">
      <c r="D84" s="10" t="str">
        <f>IF(ISBLANK(B84),"",IF(COUNTIF(Accounts!$B:$D,B84),VLOOKUP(B84,Accounts!$B:$D,2,FALSE),"-"))</f>
        <v/>
      </c>
      <c r="E84" s="37" t="str">
        <f>IF(G84="","",G84/(1+(IF(COUNTIF(Accounts!$B:$D,B84),VLOOKUP(B84,Accounts!$B:$D,3,FALSE),0)/100)))</f>
        <v/>
      </c>
      <c r="F84" s="37" t="str">
        <f t="shared" si="12"/>
        <v/>
      </c>
      <c r="G84" s="7"/>
      <c r="H84" s="48"/>
      <c r="J84" s="10" t="str">
        <f>IF(ISBLANK(H84),"",IF(COUNTIF(Accounts!$B:$D,H84),VLOOKUP(H84,Accounts!$B:$D,2,FALSE),"-"))</f>
        <v/>
      </c>
      <c r="K84" s="37" t="str">
        <f>IF(M84="","",M84/(1+(IF(COUNTIF(Accounts!$B:$D,H84),VLOOKUP(H84,Accounts!$B:$D,3,FALSE),0)/100)))</f>
        <v/>
      </c>
      <c r="L84" s="37" t="str">
        <f t="shared" si="13"/>
        <v/>
      </c>
      <c r="M84" s="7"/>
      <c r="N84" s="48"/>
      <c r="P84" s="10" t="str">
        <f>IF(ISBLANK(N84),"",IF(COUNTIF(Accounts!$B:$D,N84),VLOOKUP(N84,Accounts!$B:$D,2,FALSE),"-"))</f>
        <v/>
      </c>
      <c r="Q84" s="37" t="str">
        <f>IF(S84="","",S84/(1+(IF(COUNTIF(Accounts!$B:$D,N84),VLOOKUP(N84,Accounts!$B:$D,3,FALSE),0)/100)))</f>
        <v/>
      </c>
      <c r="R84" s="37" t="str">
        <f t="shared" si="14"/>
        <v/>
      </c>
      <c r="S84" s="7"/>
      <c r="T84" s="40" t="str">
        <f>IF(Accounts!$B83="","-",Accounts!$B83)</f>
        <v xml:space="preserve"> </v>
      </c>
      <c r="U84" s="10">
        <f>IF(COUNTIF(Accounts!$B:$D,T84),VLOOKUP(T84,Accounts!$B:$D,2,FALSE),"-")</f>
        <v>0</v>
      </c>
      <c r="V84" s="37" t="str">
        <f ca="1">IF(scratch!$B$55=TRUE,IF(X84="","",X84/(1+(IF(COUNTIF(Accounts!$B:$D,T84),VLOOKUP(T84,Accounts!$B:$D,3,FALSE),0)/100))),scratch!$B$52)</f>
        <v>Locked</v>
      </c>
      <c r="W84" s="37" t="str">
        <f ca="1">IF(scratch!$B$55=TRUE,IF(X84="","",X84-V84),scratch!$B$52)</f>
        <v>Locked</v>
      </c>
      <c r="X84" s="51" t="str">
        <f ca="1">IF(scratch!$B$55=TRUE,SUMIF(B$7:B$1007,T84,G$7:G$1007)+SUMIF(H$7:H$1007,T84,M$7:M$1007)+SUMIF(N$7:N$1007,T84,S$7:S$1007),scratch!$B$52)</f>
        <v>Locked</v>
      </c>
      <c r="AB84" s="10" t="str">
        <f>IF(ISBLANK(Z84),"",IF(COUNTIF(Accounts!$B:$D,Z84),VLOOKUP(Z84,Accounts!$B:$D,2,FALSE),"-"))</f>
        <v/>
      </c>
      <c r="AC84" s="37" t="str">
        <f>IF(AE84="","",AE84/(1+(IF(COUNTIF(Accounts!$B:$D,Z84),VLOOKUP(Z84,Accounts!$B:$D,3,FALSE),0)/100)))</f>
        <v/>
      </c>
      <c r="AD84" s="37" t="str">
        <f t="shared" si="15"/>
        <v/>
      </c>
      <c r="AE84" s="7"/>
      <c r="AF84" s="48"/>
      <c r="AH84" s="10" t="str">
        <f>IF(ISBLANK(AF84),"",IF(COUNTIF(Accounts!$B:$D,AF84),VLOOKUP(AF84,Accounts!$B:$D,2,FALSE),"-"))</f>
        <v/>
      </c>
      <c r="AI84" s="37" t="str">
        <f>IF(AK84="","",AK84/(1+(IF(COUNTIF(Accounts!$B:$D,AF84),VLOOKUP(AF84,Accounts!$B:$D,3,FALSE),0)/100)))</f>
        <v/>
      </c>
      <c r="AJ84" s="37" t="str">
        <f t="shared" si="16"/>
        <v/>
      </c>
      <c r="AK84" s="7"/>
      <c r="AL84" s="48"/>
      <c r="AN84" s="10" t="str">
        <f>IF(ISBLANK(AL84),"",IF(COUNTIF(Accounts!$B:$D,AL84),VLOOKUP(AL84,Accounts!$B:$D,2,FALSE),"-"))</f>
        <v/>
      </c>
      <c r="AO84" s="37" t="str">
        <f>IF(AQ84="","",AQ84/(1+(IF(COUNTIF(Accounts!$B:$D,AL84),VLOOKUP(AL84,Accounts!$B:$D,3,FALSE),0)/100)))</f>
        <v/>
      </c>
      <c r="AP84" s="37" t="str">
        <f t="shared" si="17"/>
        <v/>
      </c>
      <c r="AQ84" s="7"/>
      <c r="AR84" s="40" t="str">
        <f>IF(Accounts!$B83="","-",Accounts!$B83)</f>
        <v xml:space="preserve"> </v>
      </c>
      <c r="AS84" s="10">
        <f>IF(COUNTIF(Accounts!$B:$D,AR84),VLOOKUP(AR84,Accounts!$B:$D,2,FALSE),"-")</f>
        <v>0</v>
      </c>
      <c r="AT84" s="37" t="str">
        <f ca="1">IF(scratch!$B$55=TRUE,IF(AV84="","",AV84/(1+(IF(COUNTIF(Accounts!$B:$D,AR84),VLOOKUP(AR84,Accounts!$B:$D,3,FALSE),0)/100))),scratch!$B$52)</f>
        <v>Locked</v>
      </c>
      <c r="AU84" s="37" t="str">
        <f ca="1">IF(scratch!$B$55=TRUE,IF(AV84="","",AV84-AT84),scratch!$B$52)</f>
        <v>Locked</v>
      </c>
      <c r="AV84" s="51" t="str">
        <f ca="1">IF(scratch!$B$55=TRUE,SUMIF(Z$7:Z$1007,AR84,AE$7:AE$1007)+SUMIF(AF$7:AF$1007,AR84,AK$7:AK$1007)+SUMIF(AL$7:AL$1007,AR84,AQ$7:AQ$1007),scratch!$B$52)</f>
        <v>Locked</v>
      </c>
      <c r="AZ84" s="10" t="str">
        <f>IF(ISBLANK(AX84),"",IF(COUNTIF(Accounts!$B:$D,AX84),VLOOKUP(AX84,Accounts!$B:$D,2,FALSE),"-"))</f>
        <v/>
      </c>
      <c r="BA84" s="37" t="str">
        <f>IF(BC84="","",BC84/(1+(IF(COUNTIF(Accounts!$B:$D,AX84),VLOOKUP(AX84,Accounts!$B:$D,3,FALSE),0)/100)))</f>
        <v/>
      </c>
      <c r="BB84" s="37" t="str">
        <f t="shared" si="18"/>
        <v/>
      </c>
      <c r="BC84" s="7"/>
      <c r="BD84" s="48"/>
      <c r="BF84" s="10" t="str">
        <f>IF(ISBLANK(BD84),"",IF(COUNTIF(Accounts!$B:$D,BD84),VLOOKUP(BD84,Accounts!$B:$D,2,FALSE),"-"))</f>
        <v/>
      </c>
      <c r="BG84" s="37" t="str">
        <f>IF(BI84="","",BI84/(1+(IF(COUNTIF(Accounts!$B:$D,BD84),VLOOKUP(BD84,Accounts!$B:$D,3,FALSE),0)/100)))</f>
        <v/>
      </c>
      <c r="BH84" s="37" t="str">
        <f t="shared" si="19"/>
        <v/>
      </c>
      <c r="BI84" s="7"/>
      <c r="BJ84" s="48"/>
      <c r="BL84" s="10" t="str">
        <f>IF(ISBLANK(BJ84),"",IF(COUNTIF(Accounts!$B:$D,BJ84),VLOOKUP(BJ84,Accounts!$B:$D,2,FALSE),"-"))</f>
        <v/>
      </c>
      <c r="BM84" s="37" t="str">
        <f>IF(BO84="","",BO84/(1+(IF(COUNTIF(Accounts!$B:$D,BJ84),VLOOKUP(BJ84,Accounts!$B:$D,3,FALSE),0)/100)))</f>
        <v/>
      </c>
      <c r="BN84" s="37" t="str">
        <f t="shared" si="20"/>
        <v/>
      </c>
      <c r="BO84" s="7"/>
      <c r="BP84" s="40" t="str">
        <f>IF(Accounts!$B83="","-",Accounts!$B83)</f>
        <v xml:space="preserve"> </v>
      </c>
      <c r="BQ84" s="10">
        <f>IF(COUNTIF(Accounts!$B:$D,BP84),VLOOKUP(BP84,Accounts!$B:$D,2,FALSE),"-")</f>
        <v>0</v>
      </c>
      <c r="BR84" s="37" t="str">
        <f ca="1">IF(scratch!$B$55=TRUE,IF(BT84="","",BT84/(1+(IF(COUNTIF(Accounts!$B:$D,BP84),VLOOKUP(BP84,Accounts!$B:$D,3,FALSE),0)/100))),scratch!$B$52)</f>
        <v>Locked</v>
      </c>
      <c r="BS84" s="37" t="str">
        <f ca="1">IF(scratch!$B$55=TRUE,IF(BT84="","",BT84-BR84),scratch!$B$52)</f>
        <v>Locked</v>
      </c>
      <c r="BT84" s="51" t="str">
        <f ca="1">IF(scratch!$B$55=TRUE,SUMIF(AX$7:AX$1007,BP84,BC$7:BC$1007)+SUMIF(BD$7:BD$1007,BP84,BI$7:BI$1007)+SUMIF(BJ$7:BJ$1007,BP84,BO$7:BO$1007),scratch!$B$52)</f>
        <v>Locked</v>
      </c>
      <c r="BX84" s="10" t="str">
        <f>IF(ISBLANK(BV84),"",IF(COUNTIF(Accounts!$B:$D,BV84),VLOOKUP(BV84,Accounts!$B:$D,2,FALSE),"-"))</f>
        <v/>
      </c>
      <c r="BY84" s="37" t="str">
        <f>IF(CA84="","",CA84/(1+(IF(COUNTIF(Accounts!$B:$D,BV84),VLOOKUP(BV84,Accounts!$B:$D,3,FALSE),0)/100)))</f>
        <v/>
      </c>
      <c r="BZ84" s="37" t="str">
        <f t="shared" si="21"/>
        <v/>
      </c>
      <c r="CA84" s="7"/>
      <c r="CB84" s="48"/>
      <c r="CD84" s="10" t="str">
        <f>IF(ISBLANK(CB84),"",IF(COUNTIF(Accounts!$B:$D,CB84),VLOOKUP(CB84,Accounts!$B:$D,2,FALSE),"-"))</f>
        <v/>
      </c>
      <c r="CE84" s="37" t="str">
        <f>IF(CG84="","",CG84/(1+(IF(COUNTIF(Accounts!$B:$D,CB84),VLOOKUP(CB84,Accounts!$B:$D,3,FALSE),0)/100)))</f>
        <v/>
      </c>
      <c r="CF84" s="37" t="str">
        <f t="shared" si="22"/>
        <v/>
      </c>
      <c r="CG84" s="7"/>
      <c r="CH84" s="48"/>
      <c r="CJ84" s="10" t="str">
        <f>IF(ISBLANK(CH84),"",IF(COUNTIF(Accounts!$B:$D,CH84),VLOOKUP(CH84,Accounts!$B:$D,2,FALSE),"-"))</f>
        <v/>
      </c>
      <c r="CK84" s="37" t="str">
        <f>IF(CM84="","",CM84/(1+(IF(COUNTIF(Accounts!$B:$D,CH84),VLOOKUP(CH84,Accounts!$B:$D,3,FALSE),0)/100)))</f>
        <v/>
      </c>
      <c r="CL84" s="37" t="str">
        <f t="shared" si="23"/>
        <v/>
      </c>
      <c r="CM84" s="7"/>
      <c r="CN84" s="40" t="str">
        <f>IF(Accounts!$B83="","-",Accounts!$B83)</f>
        <v xml:space="preserve"> </v>
      </c>
      <c r="CO84" s="10">
        <f>IF(COUNTIF(Accounts!$B:$D,CN84),VLOOKUP(CN84,Accounts!$B:$D,2,FALSE),"-")</f>
        <v>0</v>
      </c>
      <c r="CP84" s="37" t="str">
        <f ca="1">IF(scratch!$B$55=TRUE,IF(CR84="","",CR84/(1+(IF(COUNTIF(Accounts!$B:$D,CN84),VLOOKUP(CN84,Accounts!$B:$D,3,FALSE),0)/100))),scratch!$B$52)</f>
        <v>Locked</v>
      </c>
      <c r="CQ84" s="37" t="str">
        <f ca="1">IF(scratch!$B$55=TRUE,IF(CR84="","",CR84-CP84),scratch!$B$52)</f>
        <v>Locked</v>
      </c>
      <c r="CR84" s="51" t="str">
        <f ca="1">IF(scratch!$B$55=TRUE,SUMIF(BV$7:BV$1007,CN84,CA$7:CA$1007)+SUMIF(CB$7:CB$1007,CN84,CG$7:CG$1007)+SUMIF(CH$7:CH$1007,CN84,CM$7:CM$1007),scratch!$B$52)</f>
        <v>Locked</v>
      </c>
      <c r="CT84" s="40" t="str">
        <f>IF(Accounts!$B83="","-",Accounts!$B83)</f>
        <v xml:space="preserve"> </v>
      </c>
      <c r="CU84" s="10">
        <f>IF(COUNTIF(Accounts!$B:$D,CT84),VLOOKUP(CT84,Accounts!$B:$D,2,FALSE),"-")</f>
        <v>0</v>
      </c>
      <c r="CV84" s="37" t="str">
        <f ca="1">IF(scratch!$B$55=TRUE,IF(CX84="","",CX84/(1+(IF(COUNTIF(Accounts!$B:$D,CT84),VLOOKUP(CT84,Accounts!$B:$D,3,FALSE),0)/100))),scratch!$B$52)</f>
        <v>Locked</v>
      </c>
      <c r="CW84" s="37" t="str">
        <f ca="1">IF(scratch!$B$55=TRUE,IF(CX84="","",CX84-CV84),scratch!$B$52)</f>
        <v>Locked</v>
      </c>
      <c r="CX84" s="51" t="str">
        <f ca="1">IF(scratch!$B$55=TRUE,SUMIF(T$7:T$1007,CT84,X$7:X1084)+SUMIF(AR$7:AR$1007,CT84,AV$7:AV$1007)+SUMIF(BP$7:BP$1007,CT84,BT$7:BT$1007)+SUMIF(CN$7:CN$1007,CT84,CR$7:CR$1007),scratch!$B$52)</f>
        <v>Locked</v>
      </c>
    </row>
    <row r="85" spans="4:102" x14ac:dyDescent="0.2">
      <c r="D85" s="10" t="str">
        <f>IF(ISBLANK(B85),"",IF(COUNTIF(Accounts!$B:$D,B85),VLOOKUP(B85,Accounts!$B:$D,2,FALSE),"-"))</f>
        <v/>
      </c>
      <c r="E85" s="37" t="str">
        <f>IF(G85="","",G85/(1+(IF(COUNTIF(Accounts!$B:$D,B85),VLOOKUP(B85,Accounts!$B:$D,3,FALSE),0)/100)))</f>
        <v/>
      </c>
      <c r="F85" s="37" t="str">
        <f t="shared" si="12"/>
        <v/>
      </c>
      <c r="G85" s="7"/>
      <c r="H85" s="48"/>
      <c r="J85" s="10" t="str">
        <f>IF(ISBLANK(H85),"",IF(COUNTIF(Accounts!$B:$D,H85),VLOOKUP(H85,Accounts!$B:$D,2,FALSE),"-"))</f>
        <v/>
      </c>
      <c r="K85" s="37" t="str">
        <f>IF(M85="","",M85/(1+(IF(COUNTIF(Accounts!$B:$D,H85),VLOOKUP(H85,Accounts!$B:$D,3,FALSE),0)/100)))</f>
        <v/>
      </c>
      <c r="L85" s="37" t="str">
        <f t="shared" si="13"/>
        <v/>
      </c>
      <c r="M85" s="7"/>
      <c r="N85" s="48"/>
      <c r="P85" s="10" t="str">
        <f>IF(ISBLANK(N85),"",IF(COUNTIF(Accounts!$B:$D,N85),VLOOKUP(N85,Accounts!$B:$D,2,FALSE),"-"))</f>
        <v/>
      </c>
      <c r="Q85" s="37" t="str">
        <f>IF(S85="","",S85/(1+(IF(COUNTIF(Accounts!$B:$D,N85),VLOOKUP(N85,Accounts!$B:$D,3,FALSE),0)/100)))</f>
        <v/>
      </c>
      <c r="R85" s="37" t="str">
        <f t="shared" si="14"/>
        <v/>
      </c>
      <c r="S85" s="7"/>
      <c r="T85" s="40" t="str">
        <f>IF(Accounts!$B84="","-",Accounts!$B84)</f>
        <v xml:space="preserve"> </v>
      </c>
      <c r="U85" s="10">
        <f>IF(COUNTIF(Accounts!$B:$D,T85),VLOOKUP(T85,Accounts!$B:$D,2,FALSE),"-")</f>
        <v>0</v>
      </c>
      <c r="V85" s="37" t="str">
        <f ca="1">IF(scratch!$B$55=TRUE,IF(X85="","",X85/(1+(IF(COUNTIF(Accounts!$B:$D,T85),VLOOKUP(T85,Accounts!$B:$D,3,FALSE),0)/100))),scratch!$B$52)</f>
        <v>Locked</v>
      </c>
      <c r="W85" s="37" t="str">
        <f ca="1">IF(scratch!$B$55=TRUE,IF(X85="","",X85-V85),scratch!$B$52)</f>
        <v>Locked</v>
      </c>
      <c r="X85" s="51" t="str">
        <f ca="1">IF(scratch!$B$55=TRUE,SUMIF(B$7:B$1007,T85,G$7:G$1007)+SUMIF(H$7:H$1007,T85,M$7:M$1007)+SUMIF(N$7:N$1007,T85,S$7:S$1007),scratch!$B$52)</f>
        <v>Locked</v>
      </c>
      <c r="AB85" s="10" t="str">
        <f>IF(ISBLANK(Z85),"",IF(COUNTIF(Accounts!$B:$D,Z85),VLOOKUP(Z85,Accounts!$B:$D,2,FALSE),"-"))</f>
        <v/>
      </c>
      <c r="AC85" s="37" t="str">
        <f>IF(AE85="","",AE85/(1+(IF(COUNTIF(Accounts!$B:$D,Z85),VLOOKUP(Z85,Accounts!$B:$D,3,FALSE),0)/100)))</f>
        <v/>
      </c>
      <c r="AD85" s="37" t="str">
        <f t="shared" si="15"/>
        <v/>
      </c>
      <c r="AE85" s="7"/>
      <c r="AF85" s="48"/>
      <c r="AH85" s="10" t="str">
        <f>IF(ISBLANK(AF85),"",IF(COUNTIF(Accounts!$B:$D,AF85),VLOOKUP(AF85,Accounts!$B:$D,2,FALSE),"-"))</f>
        <v/>
      </c>
      <c r="AI85" s="37" t="str">
        <f>IF(AK85="","",AK85/(1+(IF(COUNTIF(Accounts!$B:$D,AF85),VLOOKUP(AF85,Accounts!$B:$D,3,FALSE),0)/100)))</f>
        <v/>
      </c>
      <c r="AJ85" s="37" t="str">
        <f t="shared" si="16"/>
        <v/>
      </c>
      <c r="AK85" s="7"/>
      <c r="AL85" s="48"/>
      <c r="AN85" s="10" t="str">
        <f>IF(ISBLANK(AL85),"",IF(COUNTIF(Accounts!$B:$D,AL85),VLOOKUP(AL85,Accounts!$B:$D,2,FALSE),"-"))</f>
        <v/>
      </c>
      <c r="AO85" s="37" t="str">
        <f>IF(AQ85="","",AQ85/(1+(IF(COUNTIF(Accounts!$B:$D,AL85),VLOOKUP(AL85,Accounts!$B:$D,3,FALSE),0)/100)))</f>
        <v/>
      </c>
      <c r="AP85" s="37" t="str">
        <f t="shared" si="17"/>
        <v/>
      </c>
      <c r="AQ85" s="7"/>
      <c r="AR85" s="40" t="str">
        <f>IF(Accounts!$B84="","-",Accounts!$B84)</f>
        <v xml:space="preserve"> </v>
      </c>
      <c r="AS85" s="10">
        <f>IF(COUNTIF(Accounts!$B:$D,AR85),VLOOKUP(AR85,Accounts!$B:$D,2,FALSE),"-")</f>
        <v>0</v>
      </c>
      <c r="AT85" s="37" t="str">
        <f ca="1">IF(scratch!$B$55=TRUE,IF(AV85="","",AV85/(1+(IF(COUNTIF(Accounts!$B:$D,AR85),VLOOKUP(AR85,Accounts!$B:$D,3,FALSE),0)/100))),scratch!$B$52)</f>
        <v>Locked</v>
      </c>
      <c r="AU85" s="37" t="str">
        <f ca="1">IF(scratch!$B$55=TRUE,IF(AV85="","",AV85-AT85),scratch!$B$52)</f>
        <v>Locked</v>
      </c>
      <c r="AV85" s="51" t="str">
        <f ca="1">IF(scratch!$B$55=TRUE,SUMIF(Z$7:Z$1007,AR85,AE$7:AE$1007)+SUMIF(AF$7:AF$1007,AR85,AK$7:AK$1007)+SUMIF(AL$7:AL$1007,AR85,AQ$7:AQ$1007),scratch!$B$52)</f>
        <v>Locked</v>
      </c>
      <c r="AZ85" s="10" t="str">
        <f>IF(ISBLANK(AX85),"",IF(COUNTIF(Accounts!$B:$D,AX85),VLOOKUP(AX85,Accounts!$B:$D,2,FALSE),"-"))</f>
        <v/>
      </c>
      <c r="BA85" s="37" t="str">
        <f>IF(BC85="","",BC85/(1+(IF(COUNTIF(Accounts!$B:$D,AX85),VLOOKUP(AX85,Accounts!$B:$D,3,FALSE),0)/100)))</f>
        <v/>
      </c>
      <c r="BB85" s="37" t="str">
        <f t="shared" si="18"/>
        <v/>
      </c>
      <c r="BC85" s="7"/>
      <c r="BD85" s="48"/>
      <c r="BF85" s="10" t="str">
        <f>IF(ISBLANK(BD85),"",IF(COUNTIF(Accounts!$B:$D,BD85),VLOOKUP(BD85,Accounts!$B:$D,2,FALSE),"-"))</f>
        <v/>
      </c>
      <c r="BG85" s="37" t="str">
        <f>IF(BI85="","",BI85/(1+(IF(COUNTIF(Accounts!$B:$D,BD85),VLOOKUP(BD85,Accounts!$B:$D,3,FALSE),0)/100)))</f>
        <v/>
      </c>
      <c r="BH85" s="37" t="str">
        <f t="shared" si="19"/>
        <v/>
      </c>
      <c r="BI85" s="7"/>
      <c r="BJ85" s="48"/>
      <c r="BL85" s="10" t="str">
        <f>IF(ISBLANK(BJ85),"",IF(COUNTIF(Accounts!$B:$D,BJ85),VLOOKUP(BJ85,Accounts!$B:$D,2,FALSE),"-"))</f>
        <v/>
      </c>
      <c r="BM85" s="37" t="str">
        <f>IF(BO85="","",BO85/(1+(IF(COUNTIF(Accounts!$B:$D,BJ85),VLOOKUP(BJ85,Accounts!$B:$D,3,FALSE),0)/100)))</f>
        <v/>
      </c>
      <c r="BN85" s="37" t="str">
        <f t="shared" si="20"/>
        <v/>
      </c>
      <c r="BO85" s="7"/>
      <c r="BP85" s="40" t="str">
        <f>IF(Accounts!$B84="","-",Accounts!$B84)</f>
        <v xml:space="preserve"> </v>
      </c>
      <c r="BQ85" s="10">
        <f>IF(COUNTIF(Accounts!$B:$D,BP85),VLOOKUP(BP85,Accounts!$B:$D,2,FALSE),"-")</f>
        <v>0</v>
      </c>
      <c r="BR85" s="37" t="str">
        <f ca="1">IF(scratch!$B$55=TRUE,IF(BT85="","",BT85/(1+(IF(COUNTIF(Accounts!$B:$D,BP85),VLOOKUP(BP85,Accounts!$B:$D,3,FALSE),0)/100))),scratch!$B$52)</f>
        <v>Locked</v>
      </c>
      <c r="BS85" s="37" t="str">
        <f ca="1">IF(scratch!$B$55=TRUE,IF(BT85="","",BT85-BR85),scratch!$B$52)</f>
        <v>Locked</v>
      </c>
      <c r="BT85" s="51" t="str">
        <f ca="1">IF(scratch!$B$55=TRUE,SUMIF(AX$7:AX$1007,BP85,BC$7:BC$1007)+SUMIF(BD$7:BD$1007,BP85,BI$7:BI$1007)+SUMIF(BJ$7:BJ$1007,BP85,BO$7:BO$1007),scratch!$B$52)</f>
        <v>Locked</v>
      </c>
      <c r="BX85" s="10" t="str">
        <f>IF(ISBLANK(BV85),"",IF(COUNTIF(Accounts!$B:$D,BV85),VLOOKUP(BV85,Accounts!$B:$D,2,FALSE),"-"))</f>
        <v/>
      </c>
      <c r="BY85" s="37" t="str">
        <f>IF(CA85="","",CA85/(1+(IF(COUNTIF(Accounts!$B:$D,BV85),VLOOKUP(BV85,Accounts!$B:$D,3,FALSE),0)/100)))</f>
        <v/>
      </c>
      <c r="BZ85" s="37" t="str">
        <f t="shared" si="21"/>
        <v/>
      </c>
      <c r="CA85" s="7"/>
      <c r="CB85" s="48"/>
      <c r="CD85" s="10" t="str">
        <f>IF(ISBLANK(CB85),"",IF(COUNTIF(Accounts!$B:$D,CB85),VLOOKUP(CB85,Accounts!$B:$D,2,FALSE),"-"))</f>
        <v/>
      </c>
      <c r="CE85" s="37" t="str">
        <f>IF(CG85="","",CG85/(1+(IF(COUNTIF(Accounts!$B:$D,CB85),VLOOKUP(CB85,Accounts!$B:$D,3,FALSE),0)/100)))</f>
        <v/>
      </c>
      <c r="CF85" s="37" t="str">
        <f t="shared" si="22"/>
        <v/>
      </c>
      <c r="CG85" s="7"/>
      <c r="CH85" s="48"/>
      <c r="CJ85" s="10" t="str">
        <f>IF(ISBLANK(CH85),"",IF(COUNTIF(Accounts!$B:$D,CH85),VLOOKUP(CH85,Accounts!$B:$D,2,FALSE),"-"))</f>
        <v/>
      </c>
      <c r="CK85" s="37" t="str">
        <f>IF(CM85="","",CM85/(1+(IF(COUNTIF(Accounts!$B:$D,CH85),VLOOKUP(CH85,Accounts!$B:$D,3,FALSE),0)/100)))</f>
        <v/>
      </c>
      <c r="CL85" s="37" t="str">
        <f t="shared" si="23"/>
        <v/>
      </c>
      <c r="CM85" s="7"/>
      <c r="CN85" s="40" t="str">
        <f>IF(Accounts!$B84="","-",Accounts!$B84)</f>
        <v xml:space="preserve"> </v>
      </c>
      <c r="CO85" s="10">
        <f>IF(COUNTIF(Accounts!$B:$D,CN85),VLOOKUP(CN85,Accounts!$B:$D,2,FALSE),"-")</f>
        <v>0</v>
      </c>
      <c r="CP85" s="37" t="str">
        <f ca="1">IF(scratch!$B$55=TRUE,IF(CR85="","",CR85/(1+(IF(COUNTIF(Accounts!$B:$D,CN85),VLOOKUP(CN85,Accounts!$B:$D,3,FALSE),0)/100))),scratch!$B$52)</f>
        <v>Locked</v>
      </c>
      <c r="CQ85" s="37" t="str">
        <f ca="1">IF(scratch!$B$55=TRUE,IF(CR85="","",CR85-CP85),scratch!$B$52)</f>
        <v>Locked</v>
      </c>
      <c r="CR85" s="51" t="str">
        <f ca="1">IF(scratch!$B$55=TRUE,SUMIF(BV$7:BV$1007,CN85,CA$7:CA$1007)+SUMIF(CB$7:CB$1007,CN85,CG$7:CG$1007)+SUMIF(CH$7:CH$1007,CN85,CM$7:CM$1007),scratch!$B$52)</f>
        <v>Locked</v>
      </c>
      <c r="CT85" s="40" t="str">
        <f>IF(Accounts!$B84="","-",Accounts!$B84)</f>
        <v xml:space="preserve"> </v>
      </c>
      <c r="CU85" s="10">
        <f>IF(COUNTIF(Accounts!$B:$D,CT85),VLOOKUP(CT85,Accounts!$B:$D,2,FALSE),"-")</f>
        <v>0</v>
      </c>
      <c r="CV85" s="37" t="str">
        <f ca="1">IF(scratch!$B$55=TRUE,IF(CX85="","",CX85/(1+(IF(COUNTIF(Accounts!$B:$D,CT85),VLOOKUP(CT85,Accounts!$B:$D,3,FALSE),0)/100))),scratch!$B$52)</f>
        <v>Locked</v>
      </c>
      <c r="CW85" s="37" t="str">
        <f ca="1">IF(scratch!$B$55=TRUE,IF(CX85="","",CX85-CV85),scratch!$B$52)</f>
        <v>Locked</v>
      </c>
      <c r="CX85" s="51" t="str">
        <f ca="1">IF(scratch!$B$55=TRUE,SUMIF(T$7:T$1007,CT85,X$7:X1085)+SUMIF(AR$7:AR$1007,CT85,AV$7:AV$1007)+SUMIF(BP$7:BP$1007,CT85,BT$7:BT$1007)+SUMIF(CN$7:CN$1007,CT85,CR$7:CR$1007),scratch!$B$52)</f>
        <v>Locked</v>
      </c>
    </row>
    <row r="86" spans="4:102" x14ac:dyDescent="0.2">
      <c r="D86" s="10" t="str">
        <f>IF(ISBLANK(B86),"",IF(COUNTIF(Accounts!$B:$D,B86),VLOOKUP(B86,Accounts!$B:$D,2,FALSE),"-"))</f>
        <v/>
      </c>
      <c r="E86" s="37" t="str">
        <f>IF(G86="","",G86/(1+(IF(COUNTIF(Accounts!$B:$D,B86),VLOOKUP(B86,Accounts!$B:$D,3,FALSE),0)/100)))</f>
        <v/>
      </c>
      <c r="F86" s="37" t="str">
        <f t="shared" si="12"/>
        <v/>
      </c>
      <c r="G86" s="7"/>
      <c r="H86" s="48"/>
      <c r="J86" s="10" t="str">
        <f>IF(ISBLANK(H86),"",IF(COUNTIF(Accounts!$B:$D,H86),VLOOKUP(H86,Accounts!$B:$D,2,FALSE),"-"))</f>
        <v/>
      </c>
      <c r="K86" s="37" t="str">
        <f>IF(M86="","",M86/(1+(IF(COUNTIF(Accounts!$B:$D,H86),VLOOKUP(H86,Accounts!$B:$D,3,FALSE),0)/100)))</f>
        <v/>
      </c>
      <c r="L86" s="37" t="str">
        <f t="shared" si="13"/>
        <v/>
      </c>
      <c r="M86" s="7"/>
      <c r="N86" s="48"/>
      <c r="P86" s="10" t="str">
        <f>IF(ISBLANK(N86),"",IF(COUNTIF(Accounts!$B:$D,N86),VLOOKUP(N86,Accounts!$B:$D,2,FALSE),"-"))</f>
        <v/>
      </c>
      <c r="Q86" s="37" t="str">
        <f>IF(S86="","",S86/(1+(IF(COUNTIF(Accounts!$B:$D,N86),VLOOKUP(N86,Accounts!$B:$D,3,FALSE),0)/100)))</f>
        <v/>
      </c>
      <c r="R86" s="37" t="str">
        <f t="shared" si="14"/>
        <v/>
      </c>
      <c r="S86" s="7"/>
      <c r="T86" s="40" t="str">
        <f>IF(Accounts!$B85="","-",Accounts!$B85)</f>
        <v xml:space="preserve"> </v>
      </c>
      <c r="U86" s="10">
        <f>IF(COUNTIF(Accounts!$B:$D,T86),VLOOKUP(T86,Accounts!$B:$D,2,FALSE),"-")</f>
        <v>0</v>
      </c>
      <c r="V86" s="37" t="str">
        <f ca="1">IF(scratch!$B$55=TRUE,IF(X86="","",X86/(1+(IF(COUNTIF(Accounts!$B:$D,T86),VLOOKUP(T86,Accounts!$B:$D,3,FALSE),0)/100))),scratch!$B$52)</f>
        <v>Locked</v>
      </c>
      <c r="W86" s="37" t="str">
        <f ca="1">IF(scratch!$B$55=TRUE,IF(X86="","",X86-V86),scratch!$B$52)</f>
        <v>Locked</v>
      </c>
      <c r="X86" s="51" t="str">
        <f ca="1">IF(scratch!$B$55=TRUE,SUMIF(B$7:B$1007,T86,G$7:G$1007)+SUMIF(H$7:H$1007,T86,M$7:M$1007)+SUMIF(N$7:N$1007,T86,S$7:S$1007),scratch!$B$52)</f>
        <v>Locked</v>
      </c>
      <c r="AB86" s="10" t="str">
        <f>IF(ISBLANK(Z86),"",IF(COUNTIF(Accounts!$B:$D,Z86),VLOOKUP(Z86,Accounts!$B:$D,2,FALSE),"-"))</f>
        <v/>
      </c>
      <c r="AC86" s="37" t="str">
        <f>IF(AE86="","",AE86/(1+(IF(COUNTIF(Accounts!$B:$D,Z86),VLOOKUP(Z86,Accounts!$B:$D,3,FALSE),0)/100)))</f>
        <v/>
      </c>
      <c r="AD86" s="37" t="str">
        <f t="shared" si="15"/>
        <v/>
      </c>
      <c r="AE86" s="7"/>
      <c r="AF86" s="48"/>
      <c r="AH86" s="10" t="str">
        <f>IF(ISBLANK(AF86),"",IF(COUNTIF(Accounts!$B:$D,AF86),VLOOKUP(AF86,Accounts!$B:$D,2,FALSE),"-"))</f>
        <v/>
      </c>
      <c r="AI86" s="37" t="str">
        <f>IF(AK86="","",AK86/(1+(IF(COUNTIF(Accounts!$B:$D,AF86),VLOOKUP(AF86,Accounts!$B:$D,3,FALSE),0)/100)))</f>
        <v/>
      </c>
      <c r="AJ86" s="37" t="str">
        <f t="shared" si="16"/>
        <v/>
      </c>
      <c r="AK86" s="7"/>
      <c r="AL86" s="48"/>
      <c r="AN86" s="10" t="str">
        <f>IF(ISBLANK(AL86),"",IF(COUNTIF(Accounts!$B:$D,AL86),VLOOKUP(AL86,Accounts!$B:$D,2,FALSE),"-"))</f>
        <v/>
      </c>
      <c r="AO86" s="37" t="str">
        <f>IF(AQ86="","",AQ86/(1+(IF(COUNTIF(Accounts!$B:$D,AL86),VLOOKUP(AL86,Accounts!$B:$D,3,FALSE),0)/100)))</f>
        <v/>
      </c>
      <c r="AP86" s="37" t="str">
        <f t="shared" si="17"/>
        <v/>
      </c>
      <c r="AQ86" s="7"/>
      <c r="AR86" s="40" t="str">
        <f>IF(Accounts!$B85="","-",Accounts!$B85)</f>
        <v xml:space="preserve"> </v>
      </c>
      <c r="AS86" s="10">
        <f>IF(COUNTIF(Accounts!$B:$D,AR86),VLOOKUP(AR86,Accounts!$B:$D,2,FALSE),"-")</f>
        <v>0</v>
      </c>
      <c r="AT86" s="37" t="str">
        <f ca="1">IF(scratch!$B$55=TRUE,IF(AV86="","",AV86/(1+(IF(COUNTIF(Accounts!$B:$D,AR86),VLOOKUP(AR86,Accounts!$B:$D,3,FALSE),0)/100))),scratch!$B$52)</f>
        <v>Locked</v>
      </c>
      <c r="AU86" s="37" t="str">
        <f ca="1">IF(scratch!$B$55=TRUE,IF(AV86="","",AV86-AT86),scratch!$B$52)</f>
        <v>Locked</v>
      </c>
      <c r="AV86" s="51" t="str">
        <f ca="1">IF(scratch!$B$55=TRUE,SUMIF(Z$7:Z$1007,AR86,AE$7:AE$1007)+SUMIF(AF$7:AF$1007,AR86,AK$7:AK$1007)+SUMIF(AL$7:AL$1007,AR86,AQ$7:AQ$1007),scratch!$B$52)</f>
        <v>Locked</v>
      </c>
      <c r="AZ86" s="10" t="str">
        <f>IF(ISBLANK(AX86),"",IF(COUNTIF(Accounts!$B:$D,AX86),VLOOKUP(AX86,Accounts!$B:$D,2,FALSE),"-"))</f>
        <v/>
      </c>
      <c r="BA86" s="37" t="str">
        <f>IF(BC86="","",BC86/(1+(IF(COUNTIF(Accounts!$B:$D,AX86),VLOOKUP(AX86,Accounts!$B:$D,3,FALSE),0)/100)))</f>
        <v/>
      </c>
      <c r="BB86" s="37" t="str">
        <f t="shared" si="18"/>
        <v/>
      </c>
      <c r="BC86" s="7"/>
      <c r="BD86" s="48"/>
      <c r="BF86" s="10" t="str">
        <f>IF(ISBLANK(BD86),"",IF(COUNTIF(Accounts!$B:$D,BD86),VLOOKUP(BD86,Accounts!$B:$D,2,FALSE),"-"))</f>
        <v/>
      </c>
      <c r="BG86" s="37" t="str">
        <f>IF(BI86="","",BI86/(1+(IF(COUNTIF(Accounts!$B:$D,BD86),VLOOKUP(BD86,Accounts!$B:$D,3,FALSE),0)/100)))</f>
        <v/>
      </c>
      <c r="BH86" s="37" t="str">
        <f t="shared" si="19"/>
        <v/>
      </c>
      <c r="BI86" s="7"/>
      <c r="BJ86" s="48"/>
      <c r="BL86" s="10" t="str">
        <f>IF(ISBLANK(BJ86),"",IF(COUNTIF(Accounts!$B:$D,BJ86),VLOOKUP(BJ86,Accounts!$B:$D,2,FALSE),"-"))</f>
        <v/>
      </c>
      <c r="BM86" s="37" t="str">
        <f>IF(BO86="","",BO86/(1+(IF(COUNTIF(Accounts!$B:$D,BJ86),VLOOKUP(BJ86,Accounts!$B:$D,3,FALSE),0)/100)))</f>
        <v/>
      </c>
      <c r="BN86" s="37" t="str">
        <f t="shared" si="20"/>
        <v/>
      </c>
      <c r="BO86" s="7"/>
      <c r="BP86" s="40" t="str">
        <f>IF(Accounts!$B85="","-",Accounts!$B85)</f>
        <v xml:space="preserve"> </v>
      </c>
      <c r="BQ86" s="10">
        <f>IF(COUNTIF(Accounts!$B:$D,BP86),VLOOKUP(BP86,Accounts!$B:$D,2,FALSE),"-")</f>
        <v>0</v>
      </c>
      <c r="BR86" s="37" t="str">
        <f ca="1">IF(scratch!$B$55=TRUE,IF(BT86="","",BT86/(1+(IF(COUNTIF(Accounts!$B:$D,BP86),VLOOKUP(BP86,Accounts!$B:$D,3,FALSE),0)/100))),scratch!$B$52)</f>
        <v>Locked</v>
      </c>
      <c r="BS86" s="37" t="str">
        <f ca="1">IF(scratch!$B$55=TRUE,IF(BT86="","",BT86-BR86),scratch!$B$52)</f>
        <v>Locked</v>
      </c>
      <c r="BT86" s="51" t="str">
        <f ca="1">IF(scratch!$B$55=TRUE,SUMIF(AX$7:AX$1007,BP86,BC$7:BC$1007)+SUMIF(BD$7:BD$1007,BP86,BI$7:BI$1007)+SUMIF(BJ$7:BJ$1007,BP86,BO$7:BO$1007),scratch!$B$52)</f>
        <v>Locked</v>
      </c>
      <c r="BX86" s="10" t="str">
        <f>IF(ISBLANK(BV86),"",IF(COUNTIF(Accounts!$B:$D,BV86),VLOOKUP(BV86,Accounts!$B:$D,2,FALSE),"-"))</f>
        <v/>
      </c>
      <c r="BY86" s="37" t="str">
        <f>IF(CA86="","",CA86/(1+(IF(COUNTIF(Accounts!$B:$D,BV86),VLOOKUP(BV86,Accounts!$B:$D,3,FALSE),0)/100)))</f>
        <v/>
      </c>
      <c r="BZ86" s="37" t="str">
        <f t="shared" si="21"/>
        <v/>
      </c>
      <c r="CA86" s="7"/>
      <c r="CB86" s="48"/>
      <c r="CD86" s="10" t="str">
        <f>IF(ISBLANK(CB86),"",IF(COUNTIF(Accounts!$B:$D,CB86),VLOOKUP(CB86,Accounts!$B:$D,2,FALSE),"-"))</f>
        <v/>
      </c>
      <c r="CE86" s="37" t="str">
        <f>IF(CG86="","",CG86/(1+(IF(COUNTIF(Accounts!$B:$D,CB86),VLOOKUP(CB86,Accounts!$B:$D,3,FALSE),0)/100)))</f>
        <v/>
      </c>
      <c r="CF86" s="37" t="str">
        <f t="shared" si="22"/>
        <v/>
      </c>
      <c r="CG86" s="7"/>
      <c r="CH86" s="48"/>
      <c r="CJ86" s="10" t="str">
        <f>IF(ISBLANK(CH86),"",IF(COUNTIF(Accounts!$B:$D,CH86),VLOOKUP(CH86,Accounts!$B:$D,2,FALSE),"-"))</f>
        <v/>
      </c>
      <c r="CK86" s="37" t="str">
        <f>IF(CM86="","",CM86/(1+(IF(COUNTIF(Accounts!$B:$D,CH86),VLOOKUP(CH86,Accounts!$B:$D,3,FALSE),0)/100)))</f>
        <v/>
      </c>
      <c r="CL86" s="37" t="str">
        <f t="shared" si="23"/>
        <v/>
      </c>
      <c r="CM86" s="7"/>
      <c r="CN86" s="40" t="str">
        <f>IF(Accounts!$B85="","-",Accounts!$B85)</f>
        <v xml:space="preserve"> </v>
      </c>
      <c r="CO86" s="10">
        <f>IF(COUNTIF(Accounts!$B:$D,CN86),VLOOKUP(CN86,Accounts!$B:$D,2,FALSE),"-")</f>
        <v>0</v>
      </c>
      <c r="CP86" s="37" t="str">
        <f ca="1">IF(scratch!$B$55=TRUE,IF(CR86="","",CR86/(1+(IF(COUNTIF(Accounts!$B:$D,CN86),VLOOKUP(CN86,Accounts!$B:$D,3,FALSE),0)/100))),scratch!$B$52)</f>
        <v>Locked</v>
      </c>
      <c r="CQ86" s="37" t="str">
        <f ca="1">IF(scratch!$B$55=TRUE,IF(CR86="","",CR86-CP86),scratch!$B$52)</f>
        <v>Locked</v>
      </c>
      <c r="CR86" s="51" t="str">
        <f ca="1">IF(scratch!$B$55=TRUE,SUMIF(BV$7:BV$1007,CN86,CA$7:CA$1007)+SUMIF(CB$7:CB$1007,CN86,CG$7:CG$1007)+SUMIF(CH$7:CH$1007,CN86,CM$7:CM$1007),scratch!$B$52)</f>
        <v>Locked</v>
      </c>
      <c r="CT86" s="40" t="str">
        <f>IF(Accounts!$B85="","-",Accounts!$B85)</f>
        <v xml:space="preserve"> </v>
      </c>
      <c r="CU86" s="10">
        <f>IF(COUNTIF(Accounts!$B:$D,CT86),VLOOKUP(CT86,Accounts!$B:$D,2,FALSE),"-")</f>
        <v>0</v>
      </c>
      <c r="CV86" s="37" t="str">
        <f ca="1">IF(scratch!$B$55=TRUE,IF(CX86="","",CX86/(1+(IF(COUNTIF(Accounts!$B:$D,CT86),VLOOKUP(CT86,Accounts!$B:$D,3,FALSE),0)/100))),scratch!$B$52)</f>
        <v>Locked</v>
      </c>
      <c r="CW86" s="37" t="str">
        <f ca="1">IF(scratch!$B$55=TRUE,IF(CX86="","",CX86-CV86),scratch!$B$52)</f>
        <v>Locked</v>
      </c>
      <c r="CX86" s="51" t="str">
        <f ca="1">IF(scratch!$B$55=TRUE,SUMIF(T$7:T$1007,CT86,X$7:X1086)+SUMIF(AR$7:AR$1007,CT86,AV$7:AV$1007)+SUMIF(BP$7:BP$1007,CT86,BT$7:BT$1007)+SUMIF(CN$7:CN$1007,CT86,CR$7:CR$1007),scratch!$B$52)</f>
        <v>Locked</v>
      </c>
    </row>
    <row r="87" spans="4:102" x14ac:dyDescent="0.2">
      <c r="D87" s="10" t="str">
        <f>IF(ISBLANK(B87),"",IF(COUNTIF(Accounts!$B:$D,B87),VLOOKUP(B87,Accounts!$B:$D,2,FALSE),"-"))</f>
        <v/>
      </c>
      <c r="E87" s="37" t="str">
        <f>IF(G87="","",G87/(1+(IF(COUNTIF(Accounts!$B:$D,B87),VLOOKUP(B87,Accounts!$B:$D,3,FALSE),0)/100)))</f>
        <v/>
      </c>
      <c r="F87" s="37" t="str">
        <f t="shared" si="12"/>
        <v/>
      </c>
      <c r="G87" s="7"/>
      <c r="H87" s="48"/>
      <c r="J87" s="10" t="str">
        <f>IF(ISBLANK(H87),"",IF(COUNTIF(Accounts!$B:$D,H87),VLOOKUP(H87,Accounts!$B:$D,2,FALSE),"-"))</f>
        <v/>
      </c>
      <c r="K87" s="37" t="str">
        <f>IF(M87="","",M87/(1+(IF(COUNTIF(Accounts!$B:$D,H87),VLOOKUP(H87,Accounts!$B:$D,3,FALSE),0)/100)))</f>
        <v/>
      </c>
      <c r="L87" s="37" t="str">
        <f t="shared" si="13"/>
        <v/>
      </c>
      <c r="M87" s="7"/>
      <c r="N87" s="48"/>
      <c r="P87" s="10" t="str">
        <f>IF(ISBLANK(N87),"",IF(COUNTIF(Accounts!$B:$D,N87),VLOOKUP(N87,Accounts!$B:$D,2,FALSE),"-"))</f>
        <v/>
      </c>
      <c r="Q87" s="37" t="str">
        <f>IF(S87="","",S87/(1+(IF(COUNTIF(Accounts!$B:$D,N87),VLOOKUP(N87,Accounts!$B:$D,3,FALSE),0)/100)))</f>
        <v/>
      </c>
      <c r="R87" s="37" t="str">
        <f t="shared" si="14"/>
        <v/>
      </c>
      <c r="S87" s="7"/>
      <c r="T87" s="40" t="str">
        <f>IF(Accounts!$B86="","-",Accounts!$B86)</f>
        <v xml:space="preserve"> </v>
      </c>
      <c r="U87" s="10">
        <f>IF(COUNTIF(Accounts!$B:$D,T87),VLOOKUP(T87,Accounts!$B:$D,2,FALSE),"-")</f>
        <v>0</v>
      </c>
      <c r="V87" s="37" t="str">
        <f ca="1">IF(scratch!$B$55=TRUE,IF(X87="","",X87/(1+(IF(COUNTIF(Accounts!$B:$D,T87),VLOOKUP(T87,Accounts!$B:$D,3,FALSE),0)/100))),scratch!$B$52)</f>
        <v>Locked</v>
      </c>
      <c r="W87" s="37" t="str">
        <f ca="1">IF(scratch!$B$55=TRUE,IF(X87="","",X87-V87),scratch!$B$52)</f>
        <v>Locked</v>
      </c>
      <c r="X87" s="51" t="str">
        <f ca="1">IF(scratch!$B$55=TRUE,SUMIF(B$7:B$1007,T87,G$7:G$1007)+SUMIF(H$7:H$1007,T87,M$7:M$1007)+SUMIF(N$7:N$1007,T87,S$7:S$1007),scratch!$B$52)</f>
        <v>Locked</v>
      </c>
      <c r="AB87" s="10" t="str">
        <f>IF(ISBLANK(Z87),"",IF(COUNTIF(Accounts!$B:$D,Z87),VLOOKUP(Z87,Accounts!$B:$D,2,FALSE),"-"))</f>
        <v/>
      </c>
      <c r="AC87" s="37" t="str">
        <f>IF(AE87="","",AE87/(1+(IF(COUNTIF(Accounts!$B:$D,Z87),VLOOKUP(Z87,Accounts!$B:$D,3,FALSE),0)/100)))</f>
        <v/>
      </c>
      <c r="AD87" s="37" t="str">
        <f t="shared" si="15"/>
        <v/>
      </c>
      <c r="AE87" s="7"/>
      <c r="AF87" s="48"/>
      <c r="AH87" s="10" t="str">
        <f>IF(ISBLANK(AF87),"",IF(COUNTIF(Accounts!$B:$D,AF87),VLOOKUP(AF87,Accounts!$B:$D,2,FALSE),"-"))</f>
        <v/>
      </c>
      <c r="AI87" s="37" t="str">
        <f>IF(AK87="","",AK87/(1+(IF(COUNTIF(Accounts!$B:$D,AF87),VLOOKUP(AF87,Accounts!$B:$D,3,FALSE),0)/100)))</f>
        <v/>
      </c>
      <c r="AJ87" s="37" t="str">
        <f t="shared" si="16"/>
        <v/>
      </c>
      <c r="AK87" s="7"/>
      <c r="AL87" s="48"/>
      <c r="AN87" s="10" t="str">
        <f>IF(ISBLANK(AL87),"",IF(COUNTIF(Accounts!$B:$D,AL87),VLOOKUP(AL87,Accounts!$B:$D,2,FALSE),"-"))</f>
        <v/>
      </c>
      <c r="AO87" s="37" t="str">
        <f>IF(AQ87="","",AQ87/(1+(IF(COUNTIF(Accounts!$B:$D,AL87),VLOOKUP(AL87,Accounts!$B:$D,3,FALSE),0)/100)))</f>
        <v/>
      </c>
      <c r="AP87" s="37" t="str">
        <f t="shared" si="17"/>
        <v/>
      </c>
      <c r="AQ87" s="7"/>
      <c r="AR87" s="40" t="str">
        <f>IF(Accounts!$B86="","-",Accounts!$B86)</f>
        <v xml:space="preserve"> </v>
      </c>
      <c r="AS87" s="10">
        <f>IF(COUNTIF(Accounts!$B:$D,AR87),VLOOKUP(AR87,Accounts!$B:$D,2,FALSE),"-")</f>
        <v>0</v>
      </c>
      <c r="AT87" s="37" t="str">
        <f ca="1">IF(scratch!$B$55=TRUE,IF(AV87="","",AV87/(1+(IF(COUNTIF(Accounts!$B:$D,AR87),VLOOKUP(AR87,Accounts!$B:$D,3,FALSE),0)/100))),scratch!$B$52)</f>
        <v>Locked</v>
      </c>
      <c r="AU87" s="37" t="str">
        <f ca="1">IF(scratch!$B$55=TRUE,IF(AV87="","",AV87-AT87),scratch!$B$52)</f>
        <v>Locked</v>
      </c>
      <c r="AV87" s="51" t="str">
        <f ca="1">IF(scratch!$B$55=TRUE,SUMIF(Z$7:Z$1007,AR87,AE$7:AE$1007)+SUMIF(AF$7:AF$1007,AR87,AK$7:AK$1007)+SUMIF(AL$7:AL$1007,AR87,AQ$7:AQ$1007),scratch!$B$52)</f>
        <v>Locked</v>
      </c>
      <c r="AZ87" s="10" t="str">
        <f>IF(ISBLANK(AX87),"",IF(COUNTIF(Accounts!$B:$D,AX87),VLOOKUP(AX87,Accounts!$B:$D,2,FALSE),"-"))</f>
        <v/>
      </c>
      <c r="BA87" s="37" t="str">
        <f>IF(BC87="","",BC87/(1+(IF(COUNTIF(Accounts!$B:$D,AX87),VLOOKUP(AX87,Accounts!$B:$D,3,FALSE),0)/100)))</f>
        <v/>
      </c>
      <c r="BB87" s="37" t="str">
        <f t="shared" si="18"/>
        <v/>
      </c>
      <c r="BC87" s="7"/>
      <c r="BD87" s="48"/>
      <c r="BF87" s="10" t="str">
        <f>IF(ISBLANK(BD87),"",IF(COUNTIF(Accounts!$B:$D,BD87),VLOOKUP(BD87,Accounts!$B:$D,2,FALSE),"-"))</f>
        <v/>
      </c>
      <c r="BG87" s="37" t="str">
        <f>IF(BI87="","",BI87/(1+(IF(COUNTIF(Accounts!$B:$D,BD87),VLOOKUP(BD87,Accounts!$B:$D,3,FALSE),0)/100)))</f>
        <v/>
      </c>
      <c r="BH87" s="37" t="str">
        <f t="shared" si="19"/>
        <v/>
      </c>
      <c r="BI87" s="7"/>
      <c r="BJ87" s="48"/>
      <c r="BL87" s="10" t="str">
        <f>IF(ISBLANK(BJ87),"",IF(COUNTIF(Accounts!$B:$D,BJ87),VLOOKUP(BJ87,Accounts!$B:$D,2,FALSE),"-"))</f>
        <v/>
      </c>
      <c r="BM87" s="37" t="str">
        <f>IF(BO87="","",BO87/(1+(IF(COUNTIF(Accounts!$B:$D,BJ87),VLOOKUP(BJ87,Accounts!$B:$D,3,FALSE),0)/100)))</f>
        <v/>
      </c>
      <c r="BN87" s="37" t="str">
        <f t="shared" si="20"/>
        <v/>
      </c>
      <c r="BO87" s="7"/>
      <c r="BP87" s="40" t="str">
        <f>IF(Accounts!$B86="","-",Accounts!$B86)</f>
        <v xml:space="preserve"> </v>
      </c>
      <c r="BQ87" s="10">
        <f>IF(COUNTIF(Accounts!$B:$D,BP87),VLOOKUP(BP87,Accounts!$B:$D,2,FALSE),"-")</f>
        <v>0</v>
      </c>
      <c r="BR87" s="37" t="str">
        <f ca="1">IF(scratch!$B$55=TRUE,IF(BT87="","",BT87/(1+(IF(COUNTIF(Accounts!$B:$D,BP87),VLOOKUP(BP87,Accounts!$B:$D,3,FALSE),0)/100))),scratch!$B$52)</f>
        <v>Locked</v>
      </c>
      <c r="BS87" s="37" t="str">
        <f ca="1">IF(scratch!$B$55=TRUE,IF(BT87="","",BT87-BR87),scratch!$B$52)</f>
        <v>Locked</v>
      </c>
      <c r="BT87" s="51" t="str">
        <f ca="1">IF(scratch!$B$55=TRUE,SUMIF(AX$7:AX$1007,BP87,BC$7:BC$1007)+SUMIF(BD$7:BD$1007,BP87,BI$7:BI$1007)+SUMIF(BJ$7:BJ$1007,BP87,BO$7:BO$1007),scratch!$B$52)</f>
        <v>Locked</v>
      </c>
      <c r="BX87" s="10" t="str">
        <f>IF(ISBLANK(BV87),"",IF(COUNTIF(Accounts!$B:$D,BV87),VLOOKUP(BV87,Accounts!$B:$D,2,FALSE),"-"))</f>
        <v/>
      </c>
      <c r="BY87" s="37" t="str">
        <f>IF(CA87="","",CA87/(1+(IF(COUNTIF(Accounts!$B:$D,BV87),VLOOKUP(BV87,Accounts!$B:$D,3,FALSE),0)/100)))</f>
        <v/>
      </c>
      <c r="BZ87" s="37" t="str">
        <f t="shared" si="21"/>
        <v/>
      </c>
      <c r="CA87" s="7"/>
      <c r="CB87" s="48"/>
      <c r="CD87" s="10" t="str">
        <f>IF(ISBLANK(CB87),"",IF(COUNTIF(Accounts!$B:$D,CB87),VLOOKUP(CB87,Accounts!$B:$D,2,FALSE),"-"))</f>
        <v/>
      </c>
      <c r="CE87" s="37" t="str">
        <f>IF(CG87="","",CG87/(1+(IF(COUNTIF(Accounts!$B:$D,CB87),VLOOKUP(CB87,Accounts!$B:$D,3,FALSE),0)/100)))</f>
        <v/>
      </c>
      <c r="CF87" s="37" t="str">
        <f t="shared" si="22"/>
        <v/>
      </c>
      <c r="CG87" s="7"/>
      <c r="CH87" s="48"/>
      <c r="CJ87" s="10" t="str">
        <f>IF(ISBLANK(CH87),"",IF(COUNTIF(Accounts!$B:$D,CH87),VLOOKUP(CH87,Accounts!$B:$D,2,FALSE),"-"))</f>
        <v/>
      </c>
      <c r="CK87" s="37" t="str">
        <f>IF(CM87="","",CM87/(1+(IF(COUNTIF(Accounts!$B:$D,CH87),VLOOKUP(CH87,Accounts!$B:$D,3,FALSE),0)/100)))</f>
        <v/>
      </c>
      <c r="CL87" s="37" t="str">
        <f t="shared" si="23"/>
        <v/>
      </c>
      <c r="CM87" s="7"/>
      <c r="CN87" s="40" t="str">
        <f>IF(Accounts!$B86="","-",Accounts!$B86)</f>
        <v xml:space="preserve"> </v>
      </c>
      <c r="CO87" s="10">
        <f>IF(COUNTIF(Accounts!$B:$D,CN87),VLOOKUP(CN87,Accounts!$B:$D,2,FALSE),"-")</f>
        <v>0</v>
      </c>
      <c r="CP87" s="37" t="str">
        <f ca="1">IF(scratch!$B$55=TRUE,IF(CR87="","",CR87/(1+(IF(COUNTIF(Accounts!$B:$D,CN87),VLOOKUP(CN87,Accounts!$B:$D,3,FALSE),0)/100))),scratch!$B$52)</f>
        <v>Locked</v>
      </c>
      <c r="CQ87" s="37" t="str">
        <f ca="1">IF(scratch!$B$55=TRUE,IF(CR87="","",CR87-CP87),scratch!$B$52)</f>
        <v>Locked</v>
      </c>
      <c r="CR87" s="51" t="str">
        <f ca="1">IF(scratch!$B$55=TRUE,SUMIF(BV$7:BV$1007,CN87,CA$7:CA$1007)+SUMIF(CB$7:CB$1007,CN87,CG$7:CG$1007)+SUMIF(CH$7:CH$1007,CN87,CM$7:CM$1007),scratch!$B$52)</f>
        <v>Locked</v>
      </c>
      <c r="CT87" s="40" t="str">
        <f>IF(Accounts!$B86="","-",Accounts!$B86)</f>
        <v xml:space="preserve"> </v>
      </c>
      <c r="CU87" s="10">
        <f>IF(COUNTIF(Accounts!$B:$D,CT87),VLOOKUP(CT87,Accounts!$B:$D,2,FALSE),"-")</f>
        <v>0</v>
      </c>
      <c r="CV87" s="37" t="str">
        <f ca="1">IF(scratch!$B$55=TRUE,IF(CX87="","",CX87/(1+(IF(COUNTIF(Accounts!$B:$D,CT87),VLOOKUP(CT87,Accounts!$B:$D,3,FALSE),0)/100))),scratch!$B$52)</f>
        <v>Locked</v>
      </c>
      <c r="CW87" s="37" t="str">
        <f ca="1">IF(scratch!$B$55=TRUE,IF(CX87="","",CX87-CV87),scratch!$B$52)</f>
        <v>Locked</v>
      </c>
      <c r="CX87" s="51" t="str">
        <f ca="1">IF(scratch!$B$55=TRUE,SUMIF(T$7:T$1007,CT87,X$7:X1087)+SUMIF(AR$7:AR$1007,CT87,AV$7:AV$1007)+SUMIF(BP$7:BP$1007,CT87,BT$7:BT$1007)+SUMIF(CN$7:CN$1007,CT87,CR$7:CR$1007),scratch!$B$52)</f>
        <v>Locked</v>
      </c>
    </row>
    <row r="88" spans="4:102" x14ac:dyDescent="0.2">
      <c r="D88" s="10" t="str">
        <f>IF(ISBLANK(B88),"",IF(COUNTIF(Accounts!$B:$D,B88),VLOOKUP(B88,Accounts!$B:$D,2,FALSE),"-"))</f>
        <v/>
      </c>
      <c r="E88" s="37" t="str">
        <f>IF(G88="","",G88/(1+(IF(COUNTIF(Accounts!$B:$D,B88),VLOOKUP(B88,Accounts!$B:$D,3,FALSE),0)/100)))</f>
        <v/>
      </c>
      <c r="F88" s="37" t="str">
        <f t="shared" si="12"/>
        <v/>
      </c>
      <c r="G88" s="7"/>
      <c r="H88" s="48"/>
      <c r="J88" s="10" t="str">
        <f>IF(ISBLANK(H88),"",IF(COUNTIF(Accounts!$B:$D,H88),VLOOKUP(H88,Accounts!$B:$D,2,FALSE),"-"))</f>
        <v/>
      </c>
      <c r="K88" s="37" t="str">
        <f>IF(M88="","",M88/(1+(IF(COUNTIF(Accounts!$B:$D,H88),VLOOKUP(H88,Accounts!$B:$D,3,FALSE),0)/100)))</f>
        <v/>
      </c>
      <c r="L88" s="37" t="str">
        <f t="shared" si="13"/>
        <v/>
      </c>
      <c r="M88" s="7"/>
      <c r="N88" s="48"/>
      <c r="P88" s="10" t="str">
        <f>IF(ISBLANK(N88),"",IF(COUNTIF(Accounts!$B:$D,N88),VLOOKUP(N88,Accounts!$B:$D,2,FALSE),"-"))</f>
        <v/>
      </c>
      <c r="Q88" s="37" t="str">
        <f>IF(S88="","",S88/(1+(IF(COUNTIF(Accounts!$B:$D,N88),VLOOKUP(N88,Accounts!$B:$D,3,FALSE),0)/100)))</f>
        <v/>
      </c>
      <c r="R88" s="37" t="str">
        <f t="shared" si="14"/>
        <v/>
      </c>
      <c r="S88" s="7"/>
      <c r="T88" s="40" t="str">
        <f>IF(Accounts!$B87="","-",Accounts!$B87)</f>
        <v xml:space="preserve"> </v>
      </c>
      <c r="U88" s="10">
        <f>IF(COUNTIF(Accounts!$B:$D,T88),VLOOKUP(T88,Accounts!$B:$D,2,FALSE),"-")</f>
        <v>0</v>
      </c>
      <c r="V88" s="37" t="str">
        <f ca="1">IF(scratch!$B$55=TRUE,IF(X88="","",X88/(1+(IF(COUNTIF(Accounts!$B:$D,T88),VLOOKUP(T88,Accounts!$B:$D,3,FALSE),0)/100))),scratch!$B$52)</f>
        <v>Locked</v>
      </c>
      <c r="W88" s="37" t="str">
        <f ca="1">IF(scratch!$B$55=TRUE,IF(X88="","",X88-V88),scratch!$B$52)</f>
        <v>Locked</v>
      </c>
      <c r="X88" s="51" t="str">
        <f ca="1">IF(scratch!$B$55=TRUE,SUMIF(B$7:B$1007,T88,G$7:G$1007)+SUMIF(H$7:H$1007,T88,M$7:M$1007)+SUMIF(N$7:N$1007,T88,S$7:S$1007),scratch!$B$52)</f>
        <v>Locked</v>
      </c>
      <c r="AB88" s="10" t="str">
        <f>IF(ISBLANK(Z88),"",IF(COUNTIF(Accounts!$B:$D,Z88),VLOOKUP(Z88,Accounts!$B:$D,2,FALSE),"-"))</f>
        <v/>
      </c>
      <c r="AC88" s="37" t="str">
        <f>IF(AE88="","",AE88/(1+(IF(COUNTIF(Accounts!$B:$D,Z88),VLOOKUP(Z88,Accounts!$B:$D,3,FALSE),0)/100)))</f>
        <v/>
      </c>
      <c r="AD88" s="37" t="str">
        <f t="shared" si="15"/>
        <v/>
      </c>
      <c r="AE88" s="7"/>
      <c r="AF88" s="48"/>
      <c r="AH88" s="10" t="str">
        <f>IF(ISBLANK(AF88),"",IF(COUNTIF(Accounts!$B:$D,AF88),VLOOKUP(AF88,Accounts!$B:$D,2,FALSE),"-"))</f>
        <v/>
      </c>
      <c r="AI88" s="37" t="str">
        <f>IF(AK88="","",AK88/(1+(IF(COUNTIF(Accounts!$B:$D,AF88),VLOOKUP(AF88,Accounts!$B:$D,3,FALSE),0)/100)))</f>
        <v/>
      </c>
      <c r="AJ88" s="37" t="str">
        <f t="shared" si="16"/>
        <v/>
      </c>
      <c r="AK88" s="7"/>
      <c r="AL88" s="48"/>
      <c r="AN88" s="10" t="str">
        <f>IF(ISBLANK(AL88),"",IF(COUNTIF(Accounts!$B:$D,AL88),VLOOKUP(AL88,Accounts!$B:$D,2,FALSE),"-"))</f>
        <v/>
      </c>
      <c r="AO88" s="37" t="str">
        <f>IF(AQ88="","",AQ88/(1+(IF(COUNTIF(Accounts!$B:$D,AL88),VLOOKUP(AL88,Accounts!$B:$D,3,FALSE),0)/100)))</f>
        <v/>
      </c>
      <c r="AP88" s="37" t="str">
        <f t="shared" si="17"/>
        <v/>
      </c>
      <c r="AQ88" s="7"/>
      <c r="AR88" s="40" t="str">
        <f>IF(Accounts!$B87="","-",Accounts!$B87)</f>
        <v xml:space="preserve"> </v>
      </c>
      <c r="AS88" s="10">
        <f>IF(COUNTIF(Accounts!$B:$D,AR88),VLOOKUP(AR88,Accounts!$B:$D,2,FALSE),"-")</f>
        <v>0</v>
      </c>
      <c r="AT88" s="37" t="str">
        <f ca="1">IF(scratch!$B$55=TRUE,IF(AV88="","",AV88/(1+(IF(COUNTIF(Accounts!$B:$D,AR88),VLOOKUP(AR88,Accounts!$B:$D,3,FALSE),0)/100))),scratch!$B$52)</f>
        <v>Locked</v>
      </c>
      <c r="AU88" s="37" t="str">
        <f ca="1">IF(scratch!$B$55=TRUE,IF(AV88="","",AV88-AT88),scratch!$B$52)</f>
        <v>Locked</v>
      </c>
      <c r="AV88" s="51" t="str">
        <f ca="1">IF(scratch!$B$55=TRUE,SUMIF(Z$7:Z$1007,AR88,AE$7:AE$1007)+SUMIF(AF$7:AF$1007,AR88,AK$7:AK$1007)+SUMIF(AL$7:AL$1007,AR88,AQ$7:AQ$1007),scratch!$B$52)</f>
        <v>Locked</v>
      </c>
      <c r="AZ88" s="10" t="str">
        <f>IF(ISBLANK(AX88),"",IF(COUNTIF(Accounts!$B:$D,AX88),VLOOKUP(AX88,Accounts!$B:$D,2,FALSE),"-"))</f>
        <v/>
      </c>
      <c r="BA88" s="37" t="str">
        <f>IF(BC88="","",BC88/(1+(IF(COUNTIF(Accounts!$B:$D,AX88),VLOOKUP(AX88,Accounts!$B:$D,3,FALSE),0)/100)))</f>
        <v/>
      </c>
      <c r="BB88" s="37" t="str">
        <f t="shared" si="18"/>
        <v/>
      </c>
      <c r="BC88" s="7"/>
      <c r="BD88" s="48"/>
      <c r="BF88" s="10" t="str">
        <f>IF(ISBLANK(BD88),"",IF(COUNTIF(Accounts!$B:$D,BD88),VLOOKUP(BD88,Accounts!$B:$D,2,FALSE),"-"))</f>
        <v/>
      </c>
      <c r="BG88" s="37" t="str">
        <f>IF(BI88="","",BI88/(1+(IF(COUNTIF(Accounts!$B:$D,BD88),VLOOKUP(BD88,Accounts!$B:$D,3,FALSE),0)/100)))</f>
        <v/>
      </c>
      <c r="BH88" s="37" t="str">
        <f t="shared" si="19"/>
        <v/>
      </c>
      <c r="BI88" s="7"/>
      <c r="BJ88" s="48"/>
      <c r="BL88" s="10" t="str">
        <f>IF(ISBLANK(BJ88),"",IF(COUNTIF(Accounts!$B:$D,BJ88),VLOOKUP(BJ88,Accounts!$B:$D,2,FALSE),"-"))</f>
        <v/>
      </c>
      <c r="BM88" s="37" t="str">
        <f>IF(BO88="","",BO88/(1+(IF(COUNTIF(Accounts!$B:$D,BJ88),VLOOKUP(BJ88,Accounts!$B:$D,3,FALSE),0)/100)))</f>
        <v/>
      </c>
      <c r="BN88" s="37" t="str">
        <f t="shared" si="20"/>
        <v/>
      </c>
      <c r="BO88" s="7"/>
      <c r="BP88" s="40" t="str">
        <f>IF(Accounts!$B87="","-",Accounts!$B87)</f>
        <v xml:space="preserve"> </v>
      </c>
      <c r="BQ88" s="10">
        <f>IF(COUNTIF(Accounts!$B:$D,BP88),VLOOKUP(BP88,Accounts!$B:$D,2,FALSE),"-")</f>
        <v>0</v>
      </c>
      <c r="BR88" s="37" t="str">
        <f ca="1">IF(scratch!$B$55=TRUE,IF(BT88="","",BT88/(1+(IF(COUNTIF(Accounts!$B:$D,BP88),VLOOKUP(BP88,Accounts!$B:$D,3,FALSE),0)/100))),scratch!$B$52)</f>
        <v>Locked</v>
      </c>
      <c r="BS88" s="37" t="str">
        <f ca="1">IF(scratch!$B$55=TRUE,IF(BT88="","",BT88-BR88),scratch!$B$52)</f>
        <v>Locked</v>
      </c>
      <c r="BT88" s="51" t="str">
        <f ca="1">IF(scratch!$B$55=TRUE,SUMIF(AX$7:AX$1007,BP88,BC$7:BC$1007)+SUMIF(BD$7:BD$1007,BP88,BI$7:BI$1007)+SUMIF(BJ$7:BJ$1007,BP88,BO$7:BO$1007),scratch!$B$52)</f>
        <v>Locked</v>
      </c>
      <c r="BX88" s="10" t="str">
        <f>IF(ISBLANK(BV88),"",IF(COUNTIF(Accounts!$B:$D,BV88),VLOOKUP(BV88,Accounts!$B:$D,2,FALSE),"-"))</f>
        <v/>
      </c>
      <c r="BY88" s="37" t="str">
        <f>IF(CA88="","",CA88/(1+(IF(COUNTIF(Accounts!$B:$D,BV88),VLOOKUP(BV88,Accounts!$B:$D,3,FALSE),0)/100)))</f>
        <v/>
      </c>
      <c r="BZ88" s="37" t="str">
        <f t="shared" si="21"/>
        <v/>
      </c>
      <c r="CA88" s="7"/>
      <c r="CB88" s="48"/>
      <c r="CD88" s="10" t="str">
        <f>IF(ISBLANK(CB88),"",IF(COUNTIF(Accounts!$B:$D,CB88),VLOOKUP(CB88,Accounts!$B:$D,2,FALSE),"-"))</f>
        <v/>
      </c>
      <c r="CE88" s="37" t="str">
        <f>IF(CG88="","",CG88/(1+(IF(COUNTIF(Accounts!$B:$D,CB88),VLOOKUP(CB88,Accounts!$B:$D,3,FALSE),0)/100)))</f>
        <v/>
      </c>
      <c r="CF88" s="37" t="str">
        <f t="shared" si="22"/>
        <v/>
      </c>
      <c r="CG88" s="7"/>
      <c r="CH88" s="48"/>
      <c r="CJ88" s="10" t="str">
        <f>IF(ISBLANK(CH88),"",IF(COUNTIF(Accounts!$B:$D,CH88),VLOOKUP(CH88,Accounts!$B:$D,2,FALSE),"-"))</f>
        <v/>
      </c>
      <c r="CK88" s="37" t="str">
        <f>IF(CM88="","",CM88/(1+(IF(COUNTIF(Accounts!$B:$D,CH88),VLOOKUP(CH88,Accounts!$B:$D,3,FALSE),0)/100)))</f>
        <v/>
      </c>
      <c r="CL88" s="37" t="str">
        <f t="shared" si="23"/>
        <v/>
      </c>
      <c r="CM88" s="7"/>
      <c r="CN88" s="40" t="str">
        <f>IF(Accounts!$B87="","-",Accounts!$B87)</f>
        <v xml:space="preserve"> </v>
      </c>
      <c r="CO88" s="10">
        <f>IF(COUNTIF(Accounts!$B:$D,CN88),VLOOKUP(CN88,Accounts!$B:$D,2,FALSE),"-")</f>
        <v>0</v>
      </c>
      <c r="CP88" s="37" t="str">
        <f ca="1">IF(scratch!$B$55=TRUE,IF(CR88="","",CR88/(1+(IF(COUNTIF(Accounts!$B:$D,CN88),VLOOKUP(CN88,Accounts!$B:$D,3,FALSE),0)/100))),scratch!$B$52)</f>
        <v>Locked</v>
      </c>
      <c r="CQ88" s="37" t="str">
        <f ca="1">IF(scratch!$B$55=TRUE,IF(CR88="","",CR88-CP88),scratch!$B$52)</f>
        <v>Locked</v>
      </c>
      <c r="CR88" s="51" t="str">
        <f ca="1">IF(scratch!$B$55=TRUE,SUMIF(BV$7:BV$1007,CN88,CA$7:CA$1007)+SUMIF(CB$7:CB$1007,CN88,CG$7:CG$1007)+SUMIF(CH$7:CH$1007,CN88,CM$7:CM$1007),scratch!$B$52)</f>
        <v>Locked</v>
      </c>
      <c r="CT88" s="40" t="str">
        <f>IF(Accounts!$B87="","-",Accounts!$B87)</f>
        <v xml:space="preserve"> </v>
      </c>
      <c r="CU88" s="10">
        <f>IF(COUNTIF(Accounts!$B:$D,CT88),VLOOKUP(CT88,Accounts!$B:$D,2,FALSE),"-")</f>
        <v>0</v>
      </c>
      <c r="CV88" s="37" t="str">
        <f ca="1">IF(scratch!$B$55=TRUE,IF(CX88="","",CX88/(1+(IF(COUNTIF(Accounts!$B:$D,CT88),VLOOKUP(CT88,Accounts!$B:$D,3,FALSE),0)/100))),scratch!$B$52)</f>
        <v>Locked</v>
      </c>
      <c r="CW88" s="37" t="str">
        <f ca="1">IF(scratch!$B$55=TRUE,IF(CX88="","",CX88-CV88),scratch!$B$52)</f>
        <v>Locked</v>
      </c>
      <c r="CX88" s="51" t="str">
        <f ca="1">IF(scratch!$B$55=TRUE,SUMIF(T$7:T$1007,CT88,X$7:X1088)+SUMIF(AR$7:AR$1007,CT88,AV$7:AV$1007)+SUMIF(BP$7:BP$1007,CT88,BT$7:BT$1007)+SUMIF(CN$7:CN$1007,CT88,CR$7:CR$1007),scratch!$B$52)</f>
        <v>Locked</v>
      </c>
    </row>
    <row r="89" spans="4:102" x14ac:dyDescent="0.2">
      <c r="D89" s="10" t="str">
        <f>IF(ISBLANK(B89),"",IF(COUNTIF(Accounts!$B:$D,B89),VLOOKUP(B89,Accounts!$B:$D,2,FALSE),"-"))</f>
        <v/>
      </c>
      <c r="E89" s="37" t="str">
        <f>IF(G89="","",G89/(1+(IF(COUNTIF(Accounts!$B:$D,B89),VLOOKUP(B89,Accounts!$B:$D,3,FALSE),0)/100)))</f>
        <v/>
      </c>
      <c r="F89" s="37" t="str">
        <f t="shared" si="12"/>
        <v/>
      </c>
      <c r="G89" s="7"/>
      <c r="H89" s="48"/>
      <c r="J89" s="10" t="str">
        <f>IF(ISBLANK(H89),"",IF(COUNTIF(Accounts!$B:$D,H89),VLOOKUP(H89,Accounts!$B:$D,2,FALSE),"-"))</f>
        <v/>
      </c>
      <c r="K89" s="37" t="str">
        <f>IF(M89="","",M89/(1+(IF(COUNTIF(Accounts!$B:$D,H89),VLOOKUP(H89,Accounts!$B:$D,3,FALSE),0)/100)))</f>
        <v/>
      </c>
      <c r="L89" s="37" t="str">
        <f t="shared" si="13"/>
        <v/>
      </c>
      <c r="M89" s="7"/>
      <c r="N89" s="48"/>
      <c r="P89" s="10" t="str">
        <f>IF(ISBLANK(N89),"",IF(COUNTIF(Accounts!$B:$D,N89),VLOOKUP(N89,Accounts!$B:$D,2,FALSE),"-"))</f>
        <v/>
      </c>
      <c r="Q89" s="37" t="str">
        <f>IF(S89="","",S89/(1+(IF(COUNTIF(Accounts!$B:$D,N89),VLOOKUP(N89,Accounts!$B:$D,3,FALSE),0)/100)))</f>
        <v/>
      </c>
      <c r="R89" s="37" t="str">
        <f t="shared" si="14"/>
        <v/>
      </c>
      <c r="S89" s="7"/>
      <c r="T89" s="40" t="str">
        <f>IF(Accounts!$B88="","-",Accounts!$B88)</f>
        <v xml:space="preserve"> </v>
      </c>
      <c r="U89" s="10">
        <f>IF(COUNTIF(Accounts!$B:$D,T89),VLOOKUP(T89,Accounts!$B:$D,2,FALSE),"-")</f>
        <v>0</v>
      </c>
      <c r="V89" s="37" t="str">
        <f ca="1">IF(scratch!$B$55=TRUE,IF(X89="","",X89/(1+(IF(COUNTIF(Accounts!$B:$D,T89),VLOOKUP(T89,Accounts!$B:$D,3,FALSE),0)/100))),scratch!$B$52)</f>
        <v>Locked</v>
      </c>
      <c r="W89" s="37" t="str">
        <f ca="1">IF(scratch!$B$55=TRUE,IF(X89="","",X89-V89),scratch!$B$52)</f>
        <v>Locked</v>
      </c>
      <c r="X89" s="51" t="str">
        <f ca="1">IF(scratch!$B$55=TRUE,SUMIF(B$7:B$1007,T89,G$7:G$1007)+SUMIF(H$7:H$1007,T89,M$7:M$1007)+SUMIF(N$7:N$1007,T89,S$7:S$1007),scratch!$B$52)</f>
        <v>Locked</v>
      </c>
      <c r="AB89" s="10" t="str">
        <f>IF(ISBLANK(Z89),"",IF(COUNTIF(Accounts!$B:$D,Z89),VLOOKUP(Z89,Accounts!$B:$D,2,FALSE),"-"))</f>
        <v/>
      </c>
      <c r="AC89" s="37" t="str">
        <f>IF(AE89="","",AE89/(1+(IF(COUNTIF(Accounts!$B:$D,Z89),VLOOKUP(Z89,Accounts!$B:$D,3,FALSE),0)/100)))</f>
        <v/>
      </c>
      <c r="AD89" s="37" t="str">
        <f t="shared" si="15"/>
        <v/>
      </c>
      <c r="AE89" s="7"/>
      <c r="AF89" s="48"/>
      <c r="AH89" s="10" t="str">
        <f>IF(ISBLANK(AF89),"",IF(COUNTIF(Accounts!$B:$D,AF89),VLOOKUP(AF89,Accounts!$B:$D,2,FALSE),"-"))</f>
        <v/>
      </c>
      <c r="AI89" s="37" t="str">
        <f>IF(AK89="","",AK89/(1+(IF(COUNTIF(Accounts!$B:$D,AF89),VLOOKUP(AF89,Accounts!$B:$D,3,FALSE),0)/100)))</f>
        <v/>
      </c>
      <c r="AJ89" s="37" t="str">
        <f t="shared" si="16"/>
        <v/>
      </c>
      <c r="AK89" s="7"/>
      <c r="AL89" s="48"/>
      <c r="AN89" s="10" t="str">
        <f>IF(ISBLANK(AL89),"",IF(COUNTIF(Accounts!$B:$D,AL89),VLOOKUP(AL89,Accounts!$B:$D,2,FALSE),"-"))</f>
        <v/>
      </c>
      <c r="AO89" s="37" t="str">
        <f>IF(AQ89="","",AQ89/(1+(IF(COUNTIF(Accounts!$B:$D,AL89),VLOOKUP(AL89,Accounts!$B:$D,3,FALSE),0)/100)))</f>
        <v/>
      </c>
      <c r="AP89" s="37" t="str">
        <f t="shared" si="17"/>
        <v/>
      </c>
      <c r="AQ89" s="7"/>
      <c r="AR89" s="40" t="str">
        <f>IF(Accounts!$B88="","-",Accounts!$B88)</f>
        <v xml:space="preserve"> </v>
      </c>
      <c r="AS89" s="10">
        <f>IF(COUNTIF(Accounts!$B:$D,AR89),VLOOKUP(AR89,Accounts!$B:$D,2,FALSE),"-")</f>
        <v>0</v>
      </c>
      <c r="AT89" s="37" t="str">
        <f ca="1">IF(scratch!$B$55=TRUE,IF(AV89="","",AV89/(1+(IF(COUNTIF(Accounts!$B:$D,AR89),VLOOKUP(AR89,Accounts!$B:$D,3,FALSE),0)/100))),scratch!$B$52)</f>
        <v>Locked</v>
      </c>
      <c r="AU89" s="37" t="str">
        <f ca="1">IF(scratch!$B$55=TRUE,IF(AV89="","",AV89-AT89),scratch!$B$52)</f>
        <v>Locked</v>
      </c>
      <c r="AV89" s="51" t="str">
        <f ca="1">IF(scratch!$B$55=TRUE,SUMIF(Z$7:Z$1007,AR89,AE$7:AE$1007)+SUMIF(AF$7:AF$1007,AR89,AK$7:AK$1007)+SUMIF(AL$7:AL$1007,AR89,AQ$7:AQ$1007),scratch!$B$52)</f>
        <v>Locked</v>
      </c>
      <c r="AZ89" s="10" t="str">
        <f>IF(ISBLANK(AX89),"",IF(COUNTIF(Accounts!$B:$D,AX89),VLOOKUP(AX89,Accounts!$B:$D,2,FALSE),"-"))</f>
        <v/>
      </c>
      <c r="BA89" s="37" t="str">
        <f>IF(BC89="","",BC89/(1+(IF(COUNTIF(Accounts!$B:$D,AX89),VLOOKUP(AX89,Accounts!$B:$D,3,FALSE),0)/100)))</f>
        <v/>
      </c>
      <c r="BB89" s="37" t="str">
        <f t="shared" si="18"/>
        <v/>
      </c>
      <c r="BC89" s="7"/>
      <c r="BD89" s="48"/>
      <c r="BF89" s="10" t="str">
        <f>IF(ISBLANK(BD89),"",IF(COUNTIF(Accounts!$B:$D,BD89),VLOOKUP(BD89,Accounts!$B:$D,2,FALSE),"-"))</f>
        <v/>
      </c>
      <c r="BG89" s="37" t="str">
        <f>IF(BI89="","",BI89/(1+(IF(COUNTIF(Accounts!$B:$D,BD89),VLOOKUP(BD89,Accounts!$B:$D,3,FALSE),0)/100)))</f>
        <v/>
      </c>
      <c r="BH89" s="37" t="str">
        <f t="shared" si="19"/>
        <v/>
      </c>
      <c r="BI89" s="7"/>
      <c r="BJ89" s="48"/>
      <c r="BL89" s="10" t="str">
        <f>IF(ISBLANK(BJ89),"",IF(COUNTIF(Accounts!$B:$D,BJ89),VLOOKUP(BJ89,Accounts!$B:$D,2,FALSE),"-"))</f>
        <v/>
      </c>
      <c r="BM89" s="37" t="str">
        <f>IF(BO89="","",BO89/(1+(IF(COUNTIF(Accounts!$B:$D,BJ89),VLOOKUP(BJ89,Accounts!$B:$D,3,FALSE),0)/100)))</f>
        <v/>
      </c>
      <c r="BN89" s="37" t="str">
        <f t="shared" si="20"/>
        <v/>
      </c>
      <c r="BO89" s="7"/>
      <c r="BP89" s="40" t="str">
        <f>IF(Accounts!$B88="","-",Accounts!$B88)</f>
        <v xml:space="preserve"> </v>
      </c>
      <c r="BQ89" s="10">
        <f>IF(COUNTIF(Accounts!$B:$D,BP89),VLOOKUP(BP89,Accounts!$B:$D,2,FALSE),"-")</f>
        <v>0</v>
      </c>
      <c r="BR89" s="37" t="str">
        <f ca="1">IF(scratch!$B$55=TRUE,IF(BT89="","",BT89/(1+(IF(COUNTIF(Accounts!$B:$D,BP89),VLOOKUP(BP89,Accounts!$B:$D,3,FALSE),0)/100))),scratch!$B$52)</f>
        <v>Locked</v>
      </c>
      <c r="BS89" s="37" t="str">
        <f ca="1">IF(scratch!$B$55=TRUE,IF(BT89="","",BT89-BR89),scratch!$B$52)</f>
        <v>Locked</v>
      </c>
      <c r="BT89" s="51" t="str">
        <f ca="1">IF(scratch!$B$55=TRUE,SUMIF(AX$7:AX$1007,BP89,BC$7:BC$1007)+SUMIF(BD$7:BD$1007,BP89,BI$7:BI$1007)+SUMIF(BJ$7:BJ$1007,BP89,BO$7:BO$1007),scratch!$B$52)</f>
        <v>Locked</v>
      </c>
      <c r="BX89" s="10" t="str">
        <f>IF(ISBLANK(BV89),"",IF(COUNTIF(Accounts!$B:$D,BV89),VLOOKUP(BV89,Accounts!$B:$D,2,FALSE),"-"))</f>
        <v/>
      </c>
      <c r="BY89" s="37" t="str">
        <f>IF(CA89="","",CA89/(1+(IF(COUNTIF(Accounts!$B:$D,BV89),VLOOKUP(BV89,Accounts!$B:$D,3,FALSE),0)/100)))</f>
        <v/>
      </c>
      <c r="BZ89" s="37" t="str">
        <f t="shared" si="21"/>
        <v/>
      </c>
      <c r="CA89" s="7"/>
      <c r="CB89" s="48"/>
      <c r="CD89" s="10" t="str">
        <f>IF(ISBLANK(CB89),"",IF(COUNTIF(Accounts!$B:$D,CB89),VLOOKUP(CB89,Accounts!$B:$D,2,FALSE),"-"))</f>
        <v/>
      </c>
      <c r="CE89" s="37" t="str">
        <f>IF(CG89="","",CG89/(1+(IF(COUNTIF(Accounts!$B:$D,CB89),VLOOKUP(CB89,Accounts!$B:$D,3,FALSE),0)/100)))</f>
        <v/>
      </c>
      <c r="CF89" s="37" t="str">
        <f t="shared" si="22"/>
        <v/>
      </c>
      <c r="CG89" s="7"/>
      <c r="CH89" s="48"/>
      <c r="CJ89" s="10" t="str">
        <f>IF(ISBLANK(CH89),"",IF(COUNTIF(Accounts!$B:$D,CH89),VLOOKUP(CH89,Accounts!$B:$D,2,FALSE),"-"))</f>
        <v/>
      </c>
      <c r="CK89" s="37" t="str">
        <f>IF(CM89="","",CM89/(1+(IF(COUNTIF(Accounts!$B:$D,CH89),VLOOKUP(CH89,Accounts!$B:$D,3,FALSE),0)/100)))</f>
        <v/>
      </c>
      <c r="CL89" s="37" t="str">
        <f t="shared" si="23"/>
        <v/>
      </c>
      <c r="CM89" s="7"/>
      <c r="CN89" s="40" t="str">
        <f>IF(Accounts!$B88="","-",Accounts!$B88)</f>
        <v xml:space="preserve"> </v>
      </c>
      <c r="CO89" s="10">
        <f>IF(COUNTIF(Accounts!$B:$D,CN89),VLOOKUP(CN89,Accounts!$B:$D,2,FALSE),"-")</f>
        <v>0</v>
      </c>
      <c r="CP89" s="37" t="str">
        <f ca="1">IF(scratch!$B$55=TRUE,IF(CR89="","",CR89/(1+(IF(COUNTIF(Accounts!$B:$D,CN89),VLOOKUP(CN89,Accounts!$B:$D,3,FALSE),0)/100))),scratch!$B$52)</f>
        <v>Locked</v>
      </c>
      <c r="CQ89" s="37" t="str">
        <f ca="1">IF(scratch!$B$55=TRUE,IF(CR89="","",CR89-CP89),scratch!$B$52)</f>
        <v>Locked</v>
      </c>
      <c r="CR89" s="51" t="str">
        <f ca="1">IF(scratch!$B$55=TRUE,SUMIF(BV$7:BV$1007,CN89,CA$7:CA$1007)+SUMIF(CB$7:CB$1007,CN89,CG$7:CG$1007)+SUMIF(CH$7:CH$1007,CN89,CM$7:CM$1007),scratch!$B$52)</f>
        <v>Locked</v>
      </c>
      <c r="CT89" s="40" t="str">
        <f>IF(Accounts!$B88="","-",Accounts!$B88)</f>
        <v xml:space="preserve"> </v>
      </c>
      <c r="CU89" s="10">
        <f>IF(COUNTIF(Accounts!$B:$D,CT89),VLOOKUP(CT89,Accounts!$B:$D,2,FALSE),"-")</f>
        <v>0</v>
      </c>
      <c r="CV89" s="37" t="str">
        <f ca="1">IF(scratch!$B$55=TRUE,IF(CX89="","",CX89/(1+(IF(COUNTIF(Accounts!$B:$D,CT89),VLOOKUP(CT89,Accounts!$B:$D,3,FALSE),0)/100))),scratch!$B$52)</f>
        <v>Locked</v>
      </c>
      <c r="CW89" s="37" t="str">
        <f ca="1">IF(scratch!$B$55=TRUE,IF(CX89="","",CX89-CV89),scratch!$B$52)</f>
        <v>Locked</v>
      </c>
      <c r="CX89" s="51" t="str">
        <f ca="1">IF(scratch!$B$55=TRUE,SUMIF(T$7:T$1007,CT89,X$7:X1089)+SUMIF(AR$7:AR$1007,CT89,AV$7:AV$1007)+SUMIF(BP$7:BP$1007,CT89,BT$7:BT$1007)+SUMIF(CN$7:CN$1007,CT89,CR$7:CR$1007),scratch!$B$52)</f>
        <v>Locked</v>
      </c>
    </row>
    <row r="90" spans="4:102" x14ac:dyDescent="0.2">
      <c r="D90" s="10" t="str">
        <f>IF(ISBLANK(B90),"",IF(COUNTIF(Accounts!$B:$D,B90),VLOOKUP(B90,Accounts!$B:$D,2,FALSE),"-"))</f>
        <v/>
      </c>
      <c r="E90" s="37" t="str">
        <f>IF(G90="","",G90/(1+(IF(COUNTIF(Accounts!$B:$D,B90),VLOOKUP(B90,Accounts!$B:$D,3,FALSE),0)/100)))</f>
        <v/>
      </c>
      <c r="F90" s="37" t="str">
        <f t="shared" si="12"/>
        <v/>
      </c>
      <c r="G90" s="7"/>
      <c r="H90" s="48"/>
      <c r="J90" s="10" t="str">
        <f>IF(ISBLANK(H90),"",IF(COUNTIF(Accounts!$B:$D,H90),VLOOKUP(H90,Accounts!$B:$D,2,FALSE),"-"))</f>
        <v/>
      </c>
      <c r="K90" s="37" t="str">
        <f>IF(M90="","",M90/(1+(IF(COUNTIF(Accounts!$B:$D,H90),VLOOKUP(H90,Accounts!$B:$D,3,FALSE),0)/100)))</f>
        <v/>
      </c>
      <c r="L90" s="37" t="str">
        <f t="shared" si="13"/>
        <v/>
      </c>
      <c r="M90" s="7"/>
      <c r="N90" s="48"/>
      <c r="P90" s="10" t="str">
        <f>IF(ISBLANK(N90),"",IF(COUNTIF(Accounts!$B:$D,N90),VLOOKUP(N90,Accounts!$B:$D,2,FALSE),"-"))</f>
        <v/>
      </c>
      <c r="Q90" s="37" t="str">
        <f>IF(S90="","",S90/(1+(IF(COUNTIF(Accounts!$B:$D,N90),VLOOKUP(N90,Accounts!$B:$D,3,FALSE),0)/100)))</f>
        <v/>
      </c>
      <c r="R90" s="37" t="str">
        <f t="shared" si="14"/>
        <v/>
      </c>
      <c r="S90" s="7"/>
      <c r="T90" s="40" t="str">
        <f>IF(Accounts!$B89="","-",Accounts!$B89)</f>
        <v xml:space="preserve"> </v>
      </c>
      <c r="U90" s="10">
        <f>IF(COUNTIF(Accounts!$B:$D,T90),VLOOKUP(T90,Accounts!$B:$D,2,FALSE),"-")</f>
        <v>0</v>
      </c>
      <c r="V90" s="37" t="str">
        <f ca="1">IF(scratch!$B$55=TRUE,IF(X90="","",X90/(1+(IF(COUNTIF(Accounts!$B:$D,T90),VLOOKUP(T90,Accounts!$B:$D,3,FALSE),0)/100))),scratch!$B$52)</f>
        <v>Locked</v>
      </c>
      <c r="W90" s="37" t="str">
        <f ca="1">IF(scratch!$B$55=TRUE,IF(X90="","",X90-V90),scratch!$B$52)</f>
        <v>Locked</v>
      </c>
      <c r="X90" s="51" t="str">
        <f ca="1">IF(scratch!$B$55=TRUE,SUMIF(B$7:B$1007,T90,G$7:G$1007)+SUMIF(H$7:H$1007,T90,M$7:M$1007)+SUMIF(N$7:N$1007,T90,S$7:S$1007),scratch!$B$52)</f>
        <v>Locked</v>
      </c>
      <c r="AB90" s="10" t="str">
        <f>IF(ISBLANK(Z90),"",IF(COUNTIF(Accounts!$B:$D,Z90),VLOOKUP(Z90,Accounts!$B:$D,2,FALSE),"-"))</f>
        <v/>
      </c>
      <c r="AC90" s="37" t="str">
        <f>IF(AE90="","",AE90/(1+(IF(COUNTIF(Accounts!$B:$D,Z90),VLOOKUP(Z90,Accounts!$B:$D,3,FALSE),0)/100)))</f>
        <v/>
      </c>
      <c r="AD90" s="37" t="str">
        <f t="shared" si="15"/>
        <v/>
      </c>
      <c r="AE90" s="7"/>
      <c r="AF90" s="48"/>
      <c r="AH90" s="10" t="str">
        <f>IF(ISBLANK(AF90),"",IF(COUNTIF(Accounts!$B:$D,AF90),VLOOKUP(AF90,Accounts!$B:$D,2,FALSE),"-"))</f>
        <v/>
      </c>
      <c r="AI90" s="37" t="str">
        <f>IF(AK90="","",AK90/(1+(IF(COUNTIF(Accounts!$B:$D,AF90),VLOOKUP(AF90,Accounts!$B:$D,3,FALSE),0)/100)))</f>
        <v/>
      </c>
      <c r="AJ90" s="37" t="str">
        <f t="shared" si="16"/>
        <v/>
      </c>
      <c r="AK90" s="7"/>
      <c r="AL90" s="48"/>
      <c r="AN90" s="10" t="str">
        <f>IF(ISBLANK(AL90),"",IF(COUNTIF(Accounts!$B:$D,AL90),VLOOKUP(AL90,Accounts!$B:$D,2,FALSE),"-"))</f>
        <v/>
      </c>
      <c r="AO90" s="37" t="str">
        <f>IF(AQ90="","",AQ90/(1+(IF(COUNTIF(Accounts!$B:$D,AL90),VLOOKUP(AL90,Accounts!$B:$D,3,FALSE),0)/100)))</f>
        <v/>
      </c>
      <c r="AP90" s="37" t="str">
        <f t="shared" si="17"/>
        <v/>
      </c>
      <c r="AQ90" s="7"/>
      <c r="AR90" s="40" t="str">
        <f>IF(Accounts!$B89="","-",Accounts!$B89)</f>
        <v xml:space="preserve"> </v>
      </c>
      <c r="AS90" s="10">
        <f>IF(COUNTIF(Accounts!$B:$D,AR90),VLOOKUP(AR90,Accounts!$B:$D,2,FALSE),"-")</f>
        <v>0</v>
      </c>
      <c r="AT90" s="37" t="str">
        <f ca="1">IF(scratch!$B$55=TRUE,IF(AV90="","",AV90/(1+(IF(COUNTIF(Accounts!$B:$D,AR90),VLOOKUP(AR90,Accounts!$B:$D,3,FALSE),0)/100))),scratch!$B$52)</f>
        <v>Locked</v>
      </c>
      <c r="AU90" s="37" t="str">
        <f ca="1">IF(scratch!$B$55=TRUE,IF(AV90="","",AV90-AT90),scratch!$B$52)</f>
        <v>Locked</v>
      </c>
      <c r="AV90" s="51" t="str">
        <f ca="1">IF(scratch!$B$55=TRUE,SUMIF(Z$7:Z$1007,AR90,AE$7:AE$1007)+SUMIF(AF$7:AF$1007,AR90,AK$7:AK$1007)+SUMIF(AL$7:AL$1007,AR90,AQ$7:AQ$1007),scratch!$B$52)</f>
        <v>Locked</v>
      </c>
      <c r="AZ90" s="10" t="str">
        <f>IF(ISBLANK(AX90),"",IF(COUNTIF(Accounts!$B:$D,AX90),VLOOKUP(AX90,Accounts!$B:$D,2,FALSE),"-"))</f>
        <v/>
      </c>
      <c r="BA90" s="37" t="str">
        <f>IF(BC90="","",BC90/(1+(IF(COUNTIF(Accounts!$B:$D,AX90),VLOOKUP(AX90,Accounts!$B:$D,3,FALSE),0)/100)))</f>
        <v/>
      </c>
      <c r="BB90" s="37" t="str">
        <f t="shared" si="18"/>
        <v/>
      </c>
      <c r="BC90" s="7"/>
      <c r="BD90" s="48"/>
      <c r="BF90" s="10" t="str">
        <f>IF(ISBLANK(BD90),"",IF(COUNTIF(Accounts!$B:$D,BD90),VLOOKUP(BD90,Accounts!$B:$D,2,FALSE),"-"))</f>
        <v/>
      </c>
      <c r="BG90" s="37" t="str">
        <f>IF(BI90="","",BI90/(1+(IF(COUNTIF(Accounts!$B:$D,BD90),VLOOKUP(BD90,Accounts!$B:$D,3,FALSE),0)/100)))</f>
        <v/>
      </c>
      <c r="BH90" s="37" t="str">
        <f t="shared" si="19"/>
        <v/>
      </c>
      <c r="BI90" s="7"/>
      <c r="BJ90" s="48"/>
      <c r="BL90" s="10" t="str">
        <f>IF(ISBLANK(BJ90),"",IF(COUNTIF(Accounts!$B:$D,BJ90),VLOOKUP(BJ90,Accounts!$B:$D,2,FALSE),"-"))</f>
        <v/>
      </c>
      <c r="BM90" s="37" t="str">
        <f>IF(BO90="","",BO90/(1+(IF(COUNTIF(Accounts!$B:$D,BJ90),VLOOKUP(BJ90,Accounts!$B:$D,3,FALSE),0)/100)))</f>
        <v/>
      </c>
      <c r="BN90" s="37" t="str">
        <f t="shared" si="20"/>
        <v/>
      </c>
      <c r="BO90" s="7"/>
      <c r="BP90" s="40" t="str">
        <f>IF(Accounts!$B89="","-",Accounts!$B89)</f>
        <v xml:space="preserve"> </v>
      </c>
      <c r="BQ90" s="10">
        <f>IF(COUNTIF(Accounts!$B:$D,BP90),VLOOKUP(BP90,Accounts!$B:$D,2,FALSE),"-")</f>
        <v>0</v>
      </c>
      <c r="BR90" s="37" t="str">
        <f ca="1">IF(scratch!$B$55=TRUE,IF(BT90="","",BT90/(1+(IF(COUNTIF(Accounts!$B:$D,BP90),VLOOKUP(BP90,Accounts!$B:$D,3,FALSE),0)/100))),scratch!$B$52)</f>
        <v>Locked</v>
      </c>
      <c r="BS90" s="37" t="str">
        <f ca="1">IF(scratch!$B$55=TRUE,IF(BT90="","",BT90-BR90),scratch!$B$52)</f>
        <v>Locked</v>
      </c>
      <c r="BT90" s="51" t="str">
        <f ca="1">IF(scratch!$B$55=TRUE,SUMIF(AX$7:AX$1007,BP90,BC$7:BC$1007)+SUMIF(BD$7:BD$1007,BP90,BI$7:BI$1007)+SUMIF(BJ$7:BJ$1007,BP90,BO$7:BO$1007),scratch!$B$52)</f>
        <v>Locked</v>
      </c>
      <c r="BX90" s="10" t="str">
        <f>IF(ISBLANK(BV90),"",IF(COUNTIF(Accounts!$B:$D,BV90),VLOOKUP(BV90,Accounts!$B:$D,2,FALSE),"-"))</f>
        <v/>
      </c>
      <c r="BY90" s="37" t="str">
        <f>IF(CA90="","",CA90/(1+(IF(COUNTIF(Accounts!$B:$D,BV90),VLOOKUP(BV90,Accounts!$B:$D,3,FALSE),0)/100)))</f>
        <v/>
      </c>
      <c r="BZ90" s="37" t="str">
        <f t="shared" si="21"/>
        <v/>
      </c>
      <c r="CA90" s="7"/>
      <c r="CB90" s="48"/>
      <c r="CD90" s="10" t="str">
        <f>IF(ISBLANK(CB90),"",IF(COUNTIF(Accounts!$B:$D,CB90),VLOOKUP(CB90,Accounts!$B:$D,2,FALSE),"-"))</f>
        <v/>
      </c>
      <c r="CE90" s="37" t="str">
        <f>IF(CG90="","",CG90/(1+(IF(COUNTIF(Accounts!$B:$D,CB90),VLOOKUP(CB90,Accounts!$B:$D,3,FALSE),0)/100)))</f>
        <v/>
      </c>
      <c r="CF90" s="37" t="str">
        <f t="shared" si="22"/>
        <v/>
      </c>
      <c r="CG90" s="7"/>
      <c r="CH90" s="48"/>
      <c r="CJ90" s="10" t="str">
        <f>IF(ISBLANK(CH90),"",IF(COUNTIF(Accounts!$B:$D,CH90),VLOOKUP(CH90,Accounts!$B:$D,2,FALSE),"-"))</f>
        <v/>
      </c>
      <c r="CK90" s="37" t="str">
        <f>IF(CM90="","",CM90/(1+(IF(COUNTIF(Accounts!$B:$D,CH90),VLOOKUP(CH90,Accounts!$B:$D,3,FALSE),0)/100)))</f>
        <v/>
      </c>
      <c r="CL90" s="37" t="str">
        <f t="shared" si="23"/>
        <v/>
      </c>
      <c r="CM90" s="7"/>
      <c r="CN90" s="40" t="str">
        <f>IF(Accounts!$B89="","-",Accounts!$B89)</f>
        <v xml:space="preserve"> </v>
      </c>
      <c r="CO90" s="10">
        <f>IF(COUNTIF(Accounts!$B:$D,CN90),VLOOKUP(CN90,Accounts!$B:$D,2,FALSE),"-")</f>
        <v>0</v>
      </c>
      <c r="CP90" s="37" t="str">
        <f ca="1">IF(scratch!$B$55=TRUE,IF(CR90="","",CR90/(1+(IF(COUNTIF(Accounts!$B:$D,CN90),VLOOKUP(CN90,Accounts!$B:$D,3,FALSE),0)/100))),scratch!$B$52)</f>
        <v>Locked</v>
      </c>
      <c r="CQ90" s="37" t="str">
        <f ca="1">IF(scratch!$B$55=TRUE,IF(CR90="","",CR90-CP90),scratch!$B$52)</f>
        <v>Locked</v>
      </c>
      <c r="CR90" s="51" t="str">
        <f ca="1">IF(scratch!$B$55=TRUE,SUMIF(BV$7:BV$1007,CN90,CA$7:CA$1007)+SUMIF(CB$7:CB$1007,CN90,CG$7:CG$1007)+SUMIF(CH$7:CH$1007,CN90,CM$7:CM$1007),scratch!$B$52)</f>
        <v>Locked</v>
      </c>
      <c r="CT90" s="40" t="str">
        <f>IF(Accounts!$B89="","-",Accounts!$B89)</f>
        <v xml:space="preserve"> </v>
      </c>
      <c r="CU90" s="10">
        <f>IF(COUNTIF(Accounts!$B:$D,CT90),VLOOKUP(CT90,Accounts!$B:$D,2,FALSE),"-")</f>
        <v>0</v>
      </c>
      <c r="CV90" s="37" t="str">
        <f ca="1">IF(scratch!$B$55=TRUE,IF(CX90="","",CX90/(1+(IF(COUNTIF(Accounts!$B:$D,CT90),VLOOKUP(CT90,Accounts!$B:$D,3,FALSE),0)/100))),scratch!$B$52)</f>
        <v>Locked</v>
      </c>
      <c r="CW90" s="37" t="str">
        <f ca="1">IF(scratch!$B$55=TRUE,IF(CX90="","",CX90-CV90),scratch!$B$52)</f>
        <v>Locked</v>
      </c>
      <c r="CX90" s="51" t="str">
        <f ca="1">IF(scratch!$B$55=TRUE,SUMIF(T$7:T$1007,CT90,X$7:X1090)+SUMIF(AR$7:AR$1007,CT90,AV$7:AV$1007)+SUMIF(BP$7:BP$1007,CT90,BT$7:BT$1007)+SUMIF(CN$7:CN$1007,CT90,CR$7:CR$1007),scratch!$B$52)</f>
        <v>Locked</v>
      </c>
    </row>
    <row r="91" spans="4:102" x14ac:dyDescent="0.2">
      <c r="D91" s="10" t="str">
        <f>IF(ISBLANK(B91),"",IF(COUNTIF(Accounts!$B:$D,B91),VLOOKUP(B91,Accounts!$B:$D,2,FALSE),"-"))</f>
        <v/>
      </c>
      <c r="E91" s="37" t="str">
        <f>IF(G91="","",G91/(1+(IF(COUNTIF(Accounts!$B:$D,B91),VLOOKUP(B91,Accounts!$B:$D,3,FALSE),0)/100)))</f>
        <v/>
      </c>
      <c r="F91" s="37" t="str">
        <f t="shared" si="12"/>
        <v/>
      </c>
      <c r="G91" s="7"/>
      <c r="H91" s="48"/>
      <c r="J91" s="10" t="str">
        <f>IF(ISBLANK(H91),"",IF(COUNTIF(Accounts!$B:$D,H91),VLOOKUP(H91,Accounts!$B:$D,2,FALSE),"-"))</f>
        <v/>
      </c>
      <c r="K91" s="37" t="str">
        <f>IF(M91="","",M91/(1+(IF(COUNTIF(Accounts!$B:$D,H91),VLOOKUP(H91,Accounts!$B:$D,3,FALSE),0)/100)))</f>
        <v/>
      </c>
      <c r="L91" s="37" t="str">
        <f t="shared" si="13"/>
        <v/>
      </c>
      <c r="M91" s="7"/>
      <c r="N91" s="48"/>
      <c r="P91" s="10" t="str">
        <f>IF(ISBLANK(N91),"",IF(COUNTIF(Accounts!$B:$D,N91),VLOOKUP(N91,Accounts!$B:$D,2,FALSE),"-"))</f>
        <v/>
      </c>
      <c r="Q91" s="37" t="str">
        <f>IF(S91="","",S91/(1+(IF(COUNTIF(Accounts!$B:$D,N91),VLOOKUP(N91,Accounts!$B:$D,3,FALSE),0)/100)))</f>
        <v/>
      </c>
      <c r="R91" s="37" t="str">
        <f t="shared" si="14"/>
        <v/>
      </c>
      <c r="S91" s="7"/>
      <c r="T91" s="40" t="str">
        <f>IF(Accounts!$B90="","-",Accounts!$B90)</f>
        <v xml:space="preserve"> </v>
      </c>
      <c r="U91" s="10">
        <f>IF(COUNTIF(Accounts!$B:$D,T91),VLOOKUP(T91,Accounts!$B:$D,2,FALSE),"-")</f>
        <v>0</v>
      </c>
      <c r="V91" s="37" t="str">
        <f ca="1">IF(scratch!$B$55=TRUE,IF(X91="","",X91/(1+(IF(COUNTIF(Accounts!$B:$D,T91),VLOOKUP(T91,Accounts!$B:$D,3,FALSE),0)/100))),scratch!$B$52)</f>
        <v>Locked</v>
      </c>
      <c r="W91" s="37" t="str">
        <f ca="1">IF(scratch!$B$55=TRUE,IF(X91="","",X91-V91),scratch!$B$52)</f>
        <v>Locked</v>
      </c>
      <c r="X91" s="51" t="str">
        <f ca="1">IF(scratch!$B$55=TRUE,SUMIF(B$7:B$1007,T91,G$7:G$1007)+SUMIF(H$7:H$1007,T91,M$7:M$1007)+SUMIF(N$7:N$1007,T91,S$7:S$1007),scratch!$B$52)</f>
        <v>Locked</v>
      </c>
      <c r="AB91" s="10" t="str">
        <f>IF(ISBLANK(Z91),"",IF(COUNTIF(Accounts!$B:$D,Z91),VLOOKUP(Z91,Accounts!$B:$D,2,FALSE),"-"))</f>
        <v/>
      </c>
      <c r="AC91" s="37" t="str">
        <f>IF(AE91="","",AE91/(1+(IF(COUNTIF(Accounts!$B:$D,Z91),VLOOKUP(Z91,Accounts!$B:$D,3,FALSE),0)/100)))</f>
        <v/>
      </c>
      <c r="AD91" s="37" t="str">
        <f t="shared" si="15"/>
        <v/>
      </c>
      <c r="AE91" s="7"/>
      <c r="AF91" s="48"/>
      <c r="AH91" s="10" t="str">
        <f>IF(ISBLANK(AF91),"",IF(COUNTIF(Accounts!$B:$D,AF91),VLOOKUP(AF91,Accounts!$B:$D,2,FALSE),"-"))</f>
        <v/>
      </c>
      <c r="AI91" s="37" t="str">
        <f>IF(AK91="","",AK91/(1+(IF(COUNTIF(Accounts!$B:$D,AF91),VLOOKUP(AF91,Accounts!$B:$D,3,FALSE),0)/100)))</f>
        <v/>
      </c>
      <c r="AJ91" s="37" t="str">
        <f t="shared" si="16"/>
        <v/>
      </c>
      <c r="AK91" s="7"/>
      <c r="AL91" s="48"/>
      <c r="AN91" s="10" t="str">
        <f>IF(ISBLANK(AL91),"",IF(COUNTIF(Accounts!$B:$D,AL91),VLOOKUP(AL91,Accounts!$B:$D,2,FALSE),"-"))</f>
        <v/>
      </c>
      <c r="AO91" s="37" t="str">
        <f>IF(AQ91="","",AQ91/(1+(IF(COUNTIF(Accounts!$B:$D,AL91),VLOOKUP(AL91,Accounts!$B:$D,3,FALSE),0)/100)))</f>
        <v/>
      </c>
      <c r="AP91" s="37" t="str">
        <f t="shared" si="17"/>
        <v/>
      </c>
      <c r="AQ91" s="7"/>
      <c r="AR91" s="40" t="str">
        <f>IF(Accounts!$B90="","-",Accounts!$B90)</f>
        <v xml:space="preserve"> </v>
      </c>
      <c r="AS91" s="10">
        <f>IF(COUNTIF(Accounts!$B:$D,AR91),VLOOKUP(AR91,Accounts!$B:$D,2,FALSE),"-")</f>
        <v>0</v>
      </c>
      <c r="AT91" s="37" t="str">
        <f ca="1">IF(scratch!$B$55=TRUE,IF(AV91="","",AV91/(1+(IF(COUNTIF(Accounts!$B:$D,AR91),VLOOKUP(AR91,Accounts!$B:$D,3,FALSE),0)/100))),scratch!$B$52)</f>
        <v>Locked</v>
      </c>
      <c r="AU91" s="37" t="str">
        <f ca="1">IF(scratch!$B$55=TRUE,IF(AV91="","",AV91-AT91),scratch!$B$52)</f>
        <v>Locked</v>
      </c>
      <c r="AV91" s="51" t="str">
        <f ca="1">IF(scratch!$B$55=TRUE,SUMIF(Z$7:Z$1007,AR91,AE$7:AE$1007)+SUMIF(AF$7:AF$1007,AR91,AK$7:AK$1007)+SUMIF(AL$7:AL$1007,AR91,AQ$7:AQ$1007),scratch!$B$52)</f>
        <v>Locked</v>
      </c>
      <c r="AZ91" s="10" t="str">
        <f>IF(ISBLANK(AX91),"",IF(COUNTIF(Accounts!$B:$D,AX91),VLOOKUP(AX91,Accounts!$B:$D,2,FALSE),"-"))</f>
        <v/>
      </c>
      <c r="BA91" s="37" t="str">
        <f>IF(BC91="","",BC91/(1+(IF(COUNTIF(Accounts!$B:$D,AX91),VLOOKUP(AX91,Accounts!$B:$D,3,FALSE),0)/100)))</f>
        <v/>
      </c>
      <c r="BB91" s="37" t="str">
        <f t="shared" si="18"/>
        <v/>
      </c>
      <c r="BC91" s="7"/>
      <c r="BD91" s="48"/>
      <c r="BF91" s="10" t="str">
        <f>IF(ISBLANK(BD91),"",IF(COUNTIF(Accounts!$B:$D,BD91),VLOOKUP(BD91,Accounts!$B:$D,2,FALSE),"-"))</f>
        <v/>
      </c>
      <c r="BG91" s="37" t="str">
        <f>IF(BI91="","",BI91/(1+(IF(COUNTIF(Accounts!$B:$D,BD91),VLOOKUP(BD91,Accounts!$B:$D,3,FALSE),0)/100)))</f>
        <v/>
      </c>
      <c r="BH91" s="37" t="str">
        <f t="shared" si="19"/>
        <v/>
      </c>
      <c r="BI91" s="7"/>
      <c r="BJ91" s="48"/>
      <c r="BL91" s="10" t="str">
        <f>IF(ISBLANK(BJ91),"",IF(COUNTIF(Accounts!$B:$D,BJ91),VLOOKUP(BJ91,Accounts!$B:$D,2,FALSE),"-"))</f>
        <v/>
      </c>
      <c r="BM91" s="37" t="str">
        <f>IF(BO91="","",BO91/(1+(IF(COUNTIF(Accounts!$B:$D,BJ91),VLOOKUP(BJ91,Accounts!$B:$D,3,FALSE),0)/100)))</f>
        <v/>
      </c>
      <c r="BN91" s="37" t="str">
        <f t="shared" si="20"/>
        <v/>
      </c>
      <c r="BO91" s="7"/>
      <c r="BP91" s="40" t="str">
        <f>IF(Accounts!$B90="","-",Accounts!$B90)</f>
        <v xml:space="preserve"> </v>
      </c>
      <c r="BQ91" s="10">
        <f>IF(COUNTIF(Accounts!$B:$D,BP91),VLOOKUP(BP91,Accounts!$B:$D,2,FALSE),"-")</f>
        <v>0</v>
      </c>
      <c r="BR91" s="37" t="str">
        <f ca="1">IF(scratch!$B$55=TRUE,IF(BT91="","",BT91/(1+(IF(COUNTIF(Accounts!$B:$D,BP91),VLOOKUP(BP91,Accounts!$B:$D,3,FALSE),0)/100))),scratch!$B$52)</f>
        <v>Locked</v>
      </c>
      <c r="BS91" s="37" t="str">
        <f ca="1">IF(scratch!$B$55=TRUE,IF(BT91="","",BT91-BR91),scratch!$B$52)</f>
        <v>Locked</v>
      </c>
      <c r="BT91" s="51" t="str">
        <f ca="1">IF(scratch!$B$55=TRUE,SUMIF(AX$7:AX$1007,BP91,BC$7:BC$1007)+SUMIF(BD$7:BD$1007,BP91,BI$7:BI$1007)+SUMIF(BJ$7:BJ$1007,BP91,BO$7:BO$1007),scratch!$B$52)</f>
        <v>Locked</v>
      </c>
      <c r="BX91" s="10" t="str">
        <f>IF(ISBLANK(BV91),"",IF(COUNTIF(Accounts!$B:$D,BV91),VLOOKUP(BV91,Accounts!$B:$D,2,FALSE),"-"))</f>
        <v/>
      </c>
      <c r="BY91" s="37" t="str">
        <f>IF(CA91="","",CA91/(1+(IF(COUNTIF(Accounts!$B:$D,BV91),VLOOKUP(BV91,Accounts!$B:$D,3,FALSE),0)/100)))</f>
        <v/>
      </c>
      <c r="BZ91" s="37" t="str">
        <f t="shared" si="21"/>
        <v/>
      </c>
      <c r="CA91" s="7"/>
      <c r="CB91" s="48"/>
      <c r="CD91" s="10" t="str">
        <f>IF(ISBLANK(CB91),"",IF(COUNTIF(Accounts!$B:$D,CB91),VLOOKUP(CB91,Accounts!$B:$D,2,FALSE),"-"))</f>
        <v/>
      </c>
      <c r="CE91" s="37" t="str">
        <f>IF(CG91="","",CG91/(1+(IF(COUNTIF(Accounts!$B:$D,CB91),VLOOKUP(CB91,Accounts!$B:$D,3,FALSE),0)/100)))</f>
        <v/>
      </c>
      <c r="CF91" s="37" t="str">
        <f t="shared" si="22"/>
        <v/>
      </c>
      <c r="CG91" s="7"/>
      <c r="CH91" s="48"/>
      <c r="CJ91" s="10" t="str">
        <f>IF(ISBLANK(CH91),"",IF(COUNTIF(Accounts!$B:$D,CH91),VLOOKUP(CH91,Accounts!$B:$D,2,FALSE),"-"))</f>
        <v/>
      </c>
      <c r="CK91" s="37" t="str">
        <f>IF(CM91="","",CM91/(1+(IF(COUNTIF(Accounts!$B:$D,CH91),VLOOKUP(CH91,Accounts!$B:$D,3,FALSE),0)/100)))</f>
        <v/>
      </c>
      <c r="CL91" s="37" t="str">
        <f t="shared" si="23"/>
        <v/>
      </c>
      <c r="CM91" s="7"/>
      <c r="CN91" s="40" t="str">
        <f>IF(Accounts!$B90="","-",Accounts!$B90)</f>
        <v xml:space="preserve"> </v>
      </c>
      <c r="CO91" s="10">
        <f>IF(COUNTIF(Accounts!$B:$D,CN91),VLOOKUP(CN91,Accounts!$B:$D,2,FALSE),"-")</f>
        <v>0</v>
      </c>
      <c r="CP91" s="37" t="str">
        <f ca="1">IF(scratch!$B$55=TRUE,IF(CR91="","",CR91/(1+(IF(COUNTIF(Accounts!$B:$D,CN91),VLOOKUP(CN91,Accounts!$B:$D,3,FALSE),0)/100))),scratch!$B$52)</f>
        <v>Locked</v>
      </c>
      <c r="CQ91" s="37" t="str">
        <f ca="1">IF(scratch!$B$55=TRUE,IF(CR91="","",CR91-CP91),scratch!$B$52)</f>
        <v>Locked</v>
      </c>
      <c r="CR91" s="51" t="str">
        <f ca="1">IF(scratch!$B$55=TRUE,SUMIF(BV$7:BV$1007,CN91,CA$7:CA$1007)+SUMIF(CB$7:CB$1007,CN91,CG$7:CG$1007)+SUMIF(CH$7:CH$1007,CN91,CM$7:CM$1007),scratch!$B$52)</f>
        <v>Locked</v>
      </c>
      <c r="CT91" s="40" t="str">
        <f>IF(Accounts!$B90="","-",Accounts!$B90)</f>
        <v xml:space="preserve"> </v>
      </c>
      <c r="CU91" s="10">
        <f>IF(COUNTIF(Accounts!$B:$D,CT91),VLOOKUP(CT91,Accounts!$B:$D,2,FALSE),"-")</f>
        <v>0</v>
      </c>
      <c r="CV91" s="37" t="str">
        <f ca="1">IF(scratch!$B$55=TRUE,IF(CX91="","",CX91/(1+(IF(COUNTIF(Accounts!$B:$D,CT91),VLOOKUP(CT91,Accounts!$B:$D,3,FALSE),0)/100))),scratch!$B$52)</f>
        <v>Locked</v>
      </c>
      <c r="CW91" s="37" t="str">
        <f ca="1">IF(scratch!$B$55=TRUE,IF(CX91="","",CX91-CV91),scratch!$B$52)</f>
        <v>Locked</v>
      </c>
      <c r="CX91" s="51" t="str">
        <f ca="1">IF(scratch!$B$55=TRUE,SUMIF(T$7:T$1007,CT91,X$7:X1091)+SUMIF(AR$7:AR$1007,CT91,AV$7:AV$1007)+SUMIF(BP$7:BP$1007,CT91,BT$7:BT$1007)+SUMIF(CN$7:CN$1007,CT91,CR$7:CR$1007),scratch!$B$52)</f>
        <v>Locked</v>
      </c>
    </row>
    <row r="92" spans="4:102" x14ac:dyDescent="0.2">
      <c r="D92" s="10" t="str">
        <f>IF(ISBLANK(B92),"",IF(COUNTIF(Accounts!$B:$D,B92),VLOOKUP(B92,Accounts!$B:$D,2,FALSE),"-"))</f>
        <v/>
      </c>
      <c r="E92" s="37" t="str">
        <f>IF(G92="","",G92/(1+(IF(COUNTIF(Accounts!$B:$D,B92),VLOOKUP(B92,Accounts!$B:$D,3,FALSE),0)/100)))</f>
        <v/>
      </c>
      <c r="F92" s="37" t="str">
        <f t="shared" si="12"/>
        <v/>
      </c>
      <c r="G92" s="7"/>
      <c r="H92" s="48"/>
      <c r="J92" s="10" t="str">
        <f>IF(ISBLANK(H92),"",IF(COUNTIF(Accounts!$B:$D,H92),VLOOKUP(H92,Accounts!$B:$D,2,FALSE),"-"))</f>
        <v/>
      </c>
      <c r="K92" s="37" t="str">
        <f>IF(M92="","",M92/(1+(IF(COUNTIF(Accounts!$B:$D,H92),VLOOKUP(H92,Accounts!$B:$D,3,FALSE),0)/100)))</f>
        <v/>
      </c>
      <c r="L92" s="37" t="str">
        <f t="shared" si="13"/>
        <v/>
      </c>
      <c r="M92" s="7"/>
      <c r="N92" s="48"/>
      <c r="P92" s="10" t="str">
        <f>IF(ISBLANK(N92),"",IF(COUNTIF(Accounts!$B:$D,N92),VLOOKUP(N92,Accounts!$B:$D,2,FALSE),"-"))</f>
        <v/>
      </c>
      <c r="Q92" s="37" t="str">
        <f>IF(S92="","",S92/(1+(IF(COUNTIF(Accounts!$B:$D,N92),VLOOKUP(N92,Accounts!$B:$D,3,FALSE),0)/100)))</f>
        <v/>
      </c>
      <c r="R92" s="37" t="str">
        <f t="shared" si="14"/>
        <v/>
      </c>
      <c r="S92" s="7"/>
      <c r="T92" s="40" t="str">
        <f>IF(Accounts!$B91="","-",Accounts!$B91)</f>
        <v xml:space="preserve"> </v>
      </c>
      <c r="U92" s="10">
        <f>IF(COUNTIF(Accounts!$B:$D,T92),VLOOKUP(T92,Accounts!$B:$D,2,FALSE),"-")</f>
        <v>0</v>
      </c>
      <c r="V92" s="37" t="str">
        <f ca="1">IF(scratch!$B$55=TRUE,IF(X92="","",X92/(1+(IF(COUNTIF(Accounts!$B:$D,T92),VLOOKUP(T92,Accounts!$B:$D,3,FALSE),0)/100))),scratch!$B$52)</f>
        <v>Locked</v>
      </c>
      <c r="W92" s="37" t="str">
        <f ca="1">IF(scratch!$B$55=TRUE,IF(X92="","",X92-V92),scratch!$B$52)</f>
        <v>Locked</v>
      </c>
      <c r="X92" s="51" t="str">
        <f ca="1">IF(scratch!$B$55=TRUE,SUMIF(B$7:B$1007,T92,G$7:G$1007)+SUMIF(H$7:H$1007,T92,M$7:M$1007)+SUMIF(N$7:N$1007,T92,S$7:S$1007),scratch!$B$52)</f>
        <v>Locked</v>
      </c>
      <c r="AB92" s="10" t="str">
        <f>IF(ISBLANK(Z92),"",IF(COUNTIF(Accounts!$B:$D,Z92),VLOOKUP(Z92,Accounts!$B:$D,2,FALSE),"-"))</f>
        <v/>
      </c>
      <c r="AC92" s="37" t="str">
        <f>IF(AE92="","",AE92/(1+(IF(COUNTIF(Accounts!$B:$D,Z92),VLOOKUP(Z92,Accounts!$B:$D,3,FALSE),0)/100)))</f>
        <v/>
      </c>
      <c r="AD92" s="37" t="str">
        <f t="shared" si="15"/>
        <v/>
      </c>
      <c r="AE92" s="7"/>
      <c r="AF92" s="48"/>
      <c r="AH92" s="10" t="str">
        <f>IF(ISBLANK(AF92),"",IF(COUNTIF(Accounts!$B:$D,AF92),VLOOKUP(AF92,Accounts!$B:$D,2,FALSE),"-"))</f>
        <v/>
      </c>
      <c r="AI92" s="37" t="str">
        <f>IF(AK92="","",AK92/(1+(IF(COUNTIF(Accounts!$B:$D,AF92),VLOOKUP(AF92,Accounts!$B:$D,3,FALSE),0)/100)))</f>
        <v/>
      </c>
      <c r="AJ92" s="37" t="str">
        <f t="shared" si="16"/>
        <v/>
      </c>
      <c r="AK92" s="7"/>
      <c r="AL92" s="48"/>
      <c r="AN92" s="10" t="str">
        <f>IF(ISBLANK(AL92),"",IF(COUNTIF(Accounts!$B:$D,AL92),VLOOKUP(AL92,Accounts!$B:$D,2,FALSE),"-"))</f>
        <v/>
      </c>
      <c r="AO92" s="37" t="str">
        <f>IF(AQ92="","",AQ92/(1+(IF(COUNTIF(Accounts!$B:$D,AL92),VLOOKUP(AL92,Accounts!$B:$D,3,FALSE),0)/100)))</f>
        <v/>
      </c>
      <c r="AP92" s="37" t="str">
        <f t="shared" si="17"/>
        <v/>
      </c>
      <c r="AQ92" s="7"/>
      <c r="AR92" s="40" t="str">
        <f>IF(Accounts!$B91="","-",Accounts!$B91)</f>
        <v xml:space="preserve"> </v>
      </c>
      <c r="AS92" s="10">
        <f>IF(COUNTIF(Accounts!$B:$D,AR92),VLOOKUP(AR92,Accounts!$B:$D,2,FALSE),"-")</f>
        <v>0</v>
      </c>
      <c r="AT92" s="37" t="str">
        <f ca="1">IF(scratch!$B$55=TRUE,IF(AV92="","",AV92/(1+(IF(COUNTIF(Accounts!$B:$D,AR92),VLOOKUP(AR92,Accounts!$B:$D,3,FALSE),0)/100))),scratch!$B$52)</f>
        <v>Locked</v>
      </c>
      <c r="AU92" s="37" t="str">
        <f ca="1">IF(scratch!$B$55=TRUE,IF(AV92="","",AV92-AT92),scratch!$B$52)</f>
        <v>Locked</v>
      </c>
      <c r="AV92" s="51" t="str">
        <f ca="1">IF(scratch!$B$55=TRUE,SUMIF(Z$7:Z$1007,AR92,AE$7:AE$1007)+SUMIF(AF$7:AF$1007,AR92,AK$7:AK$1007)+SUMIF(AL$7:AL$1007,AR92,AQ$7:AQ$1007),scratch!$B$52)</f>
        <v>Locked</v>
      </c>
      <c r="AZ92" s="10" t="str">
        <f>IF(ISBLANK(AX92),"",IF(COUNTIF(Accounts!$B:$D,AX92),VLOOKUP(AX92,Accounts!$B:$D,2,FALSE),"-"))</f>
        <v/>
      </c>
      <c r="BA92" s="37" t="str">
        <f>IF(BC92="","",BC92/(1+(IF(COUNTIF(Accounts!$B:$D,AX92),VLOOKUP(AX92,Accounts!$B:$D,3,FALSE),0)/100)))</f>
        <v/>
      </c>
      <c r="BB92" s="37" t="str">
        <f t="shared" si="18"/>
        <v/>
      </c>
      <c r="BC92" s="7"/>
      <c r="BD92" s="48"/>
      <c r="BF92" s="10" t="str">
        <f>IF(ISBLANK(BD92),"",IF(COUNTIF(Accounts!$B:$D,BD92),VLOOKUP(BD92,Accounts!$B:$D,2,FALSE),"-"))</f>
        <v/>
      </c>
      <c r="BG92" s="37" t="str">
        <f>IF(BI92="","",BI92/(1+(IF(COUNTIF(Accounts!$B:$D,BD92),VLOOKUP(BD92,Accounts!$B:$D,3,FALSE),0)/100)))</f>
        <v/>
      </c>
      <c r="BH92" s="37" t="str">
        <f t="shared" si="19"/>
        <v/>
      </c>
      <c r="BI92" s="7"/>
      <c r="BJ92" s="48"/>
      <c r="BL92" s="10" t="str">
        <f>IF(ISBLANK(BJ92),"",IF(COUNTIF(Accounts!$B:$D,BJ92),VLOOKUP(BJ92,Accounts!$B:$D,2,FALSE),"-"))</f>
        <v/>
      </c>
      <c r="BM92" s="37" t="str">
        <f>IF(BO92="","",BO92/(1+(IF(COUNTIF(Accounts!$B:$D,BJ92),VLOOKUP(BJ92,Accounts!$B:$D,3,FALSE),0)/100)))</f>
        <v/>
      </c>
      <c r="BN92" s="37" t="str">
        <f t="shared" si="20"/>
        <v/>
      </c>
      <c r="BO92" s="7"/>
      <c r="BP92" s="40" t="str">
        <f>IF(Accounts!$B91="","-",Accounts!$B91)</f>
        <v xml:space="preserve"> </v>
      </c>
      <c r="BQ92" s="10">
        <f>IF(COUNTIF(Accounts!$B:$D,BP92),VLOOKUP(BP92,Accounts!$B:$D,2,FALSE),"-")</f>
        <v>0</v>
      </c>
      <c r="BR92" s="37" t="str">
        <f ca="1">IF(scratch!$B$55=TRUE,IF(BT92="","",BT92/(1+(IF(COUNTIF(Accounts!$B:$D,BP92),VLOOKUP(BP92,Accounts!$B:$D,3,FALSE),0)/100))),scratch!$B$52)</f>
        <v>Locked</v>
      </c>
      <c r="BS92" s="37" t="str">
        <f ca="1">IF(scratch!$B$55=TRUE,IF(BT92="","",BT92-BR92),scratch!$B$52)</f>
        <v>Locked</v>
      </c>
      <c r="BT92" s="51" t="str">
        <f ca="1">IF(scratch!$B$55=TRUE,SUMIF(AX$7:AX$1007,BP92,BC$7:BC$1007)+SUMIF(BD$7:BD$1007,BP92,BI$7:BI$1007)+SUMIF(BJ$7:BJ$1007,BP92,BO$7:BO$1007),scratch!$B$52)</f>
        <v>Locked</v>
      </c>
      <c r="BX92" s="10" t="str">
        <f>IF(ISBLANK(BV92),"",IF(COUNTIF(Accounts!$B:$D,BV92),VLOOKUP(BV92,Accounts!$B:$D,2,FALSE),"-"))</f>
        <v/>
      </c>
      <c r="BY92" s="37" t="str">
        <f>IF(CA92="","",CA92/(1+(IF(COUNTIF(Accounts!$B:$D,BV92),VLOOKUP(BV92,Accounts!$B:$D,3,FALSE),0)/100)))</f>
        <v/>
      </c>
      <c r="BZ92" s="37" t="str">
        <f t="shared" si="21"/>
        <v/>
      </c>
      <c r="CA92" s="7"/>
      <c r="CB92" s="48"/>
      <c r="CD92" s="10" t="str">
        <f>IF(ISBLANK(CB92),"",IF(COUNTIF(Accounts!$B:$D,CB92),VLOOKUP(CB92,Accounts!$B:$D,2,FALSE),"-"))</f>
        <v/>
      </c>
      <c r="CE92" s="37" t="str">
        <f>IF(CG92="","",CG92/(1+(IF(COUNTIF(Accounts!$B:$D,CB92),VLOOKUP(CB92,Accounts!$B:$D,3,FALSE),0)/100)))</f>
        <v/>
      </c>
      <c r="CF92" s="37" t="str">
        <f t="shared" si="22"/>
        <v/>
      </c>
      <c r="CG92" s="7"/>
      <c r="CH92" s="48"/>
      <c r="CJ92" s="10" t="str">
        <f>IF(ISBLANK(CH92),"",IF(COUNTIF(Accounts!$B:$D,CH92),VLOOKUP(CH92,Accounts!$B:$D,2,FALSE),"-"))</f>
        <v/>
      </c>
      <c r="CK92" s="37" t="str">
        <f>IF(CM92="","",CM92/(1+(IF(COUNTIF(Accounts!$B:$D,CH92),VLOOKUP(CH92,Accounts!$B:$D,3,FALSE),0)/100)))</f>
        <v/>
      </c>
      <c r="CL92" s="37" t="str">
        <f t="shared" si="23"/>
        <v/>
      </c>
      <c r="CM92" s="7"/>
      <c r="CN92" s="40" t="str">
        <f>IF(Accounts!$B91="","-",Accounts!$B91)</f>
        <v xml:space="preserve"> </v>
      </c>
      <c r="CO92" s="10">
        <f>IF(COUNTIF(Accounts!$B:$D,CN92),VLOOKUP(CN92,Accounts!$B:$D,2,FALSE),"-")</f>
        <v>0</v>
      </c>
      <c r="CP92" s="37" t="str">
        <f ca="1">IF(scratch!$B$55=TRUE,IF(CR92="","",CR92/(1+(IF(COUNTIF(Accounts!$B:$D,CN92),VLOOKUP(CN92,Accounts!$B:$D,3,FALSE),0)/100))),scratch!$B$52)</f>
        <v>Locked</v>
      </c>
      <c r="CQ92" s="37" t="str">
        <f ca="1">IF(scratch!$B$55=TRUE,IF(CR92="","",CR92-CP92),scratch!$B$52)</f>
        <v>Locked</v>
      </c>
      <c r="CR92" s="51" t="str">
        <f ca="1">IF(scratch!$B$55=TRUE,SUMIF(BV$7:BV$1007,CN92,CA$7:CA$1007)+SUMIF(CB$7:CB$1007,CN92,CG$7:CG$1007)+SUMIF(CH$7:CH$1007,CN92,CM$7:CM$1007),scratch!$B$52)</f>
        <v>Locked</v>
      </c>
      <c r="CT92" s="40" t="str">
        <f>IF(Accounts!$B91="","-",Accounts!$B91)</f>
        <v xml:space="preserve"> </v>
      </c>
      <c r="CU92" s="10">
        <f>IF(COUNTIF(Accounts!$B:$D,CT92),VLOOKUP(CT92,Accounts!$B:$D,2,FALSE),"-")</f>
        <v>0</v>
      </c>
      <c r="CV92" s="37" t="str">
        <f ca="1">IF(scratch!$B$55=TRUE,IF(CX92="","",CX92/(1+(IF(COUNTIF(Accounts!$B:$D,CT92),VLOOKUP(CT92,Accounts!$B:$D,3,FALSE),0)/100))),scratch!$B$52)</f>
        <v>Locked</v>
      </c>
      <c r="CW92" s="37" t="str">
        <f ca="1">IF(scratch!$B$55=TRUE,IF(CX92="","",CX92-CV92),scratch!$B$52)</f>
        <v>Locked</v>
      </c>
      <c r="CX92" s="51" t="str">
        <f ca="1">IF(scratch!$B$55=TRUE,SUMIF(T$7:T$1007,CT92,X$7:X1092)+SUMIF(AR$7:AR$1007,CT92,AV$7:AV$1007)+SUMIF(BP$7:BP$1007,CT92,BT$7:BT$1007)+SUMIF(CN$7:CN$1007,CT92,CR$7:CR$1007),scratch!$B$52)</f>
        <v>Locked</v>
      </c>
    </row>
    <row r="93" spans="4:102" x14ac:dyDescent="0.2">
      <c r="D93" s="10" t="str">
        <f>IF(ISBLANK(B93),"",IF(COUNTIF(Accounts!$B:$D,B93),VLOOKUP(B93,Accounts!$B:$D,2,FALSE),"-"))</f>
        <v/>
      </c>
      <c r="E93" s="37" t="str">
        <f>IF(G93="","",G93/(1+(IF(COUNTIF(Accounts!$B:$D,B93),VLOOKUP(B93,Accounts!$B:$D,3,FALSE),0)/100)))</f>
        <v/>
      </c>
      <c r="F93" s="37" t="str">
        <f t="shared" si="12"/>
        <v/>
      </c>
      <c r="G93" s="7"/>
      <c r="H93" s="48"/>
      <c r="J93" s="10" t="str">
        <f>IF(ISBLANK(H93),"",IF(COUNTIF(Accounts!$B:$D,H93),VLOOKUP(H93,Accounts!$B:$D,2,FALSE),"-"))</f>
        <v/>
      </c>
      <c r="K93" s="37" t="str">
        <f>IF(M93="","",M93/(1+(IF(COUNTIF(Accounts!$B:$D,H93),VLOOKUP(H93,Accounts!$B:$D,3,FALSE),0)/100)))</f>
        <v/>
      </c>
      <c r="L93" s="37" t="str">
        <f t="shared" si="13"/>
        <v/>
      </c>
      <c r="M93" s="7"/>
      <c r="N93" s="48"/>
      <c r="P93" s="10" t="str">
        <f>IF(ISBLANK(N93),"",IF(COUNTIF(Accounts!$B:$D,N93),VLOOKUP(N93,Accounts!$B:$D,2,FALSE),"-"))</f>
        <v/>
      </c>
      <c r="Q93" s="37" t="str">
        <f>IF(S93="","",S93/(1+(IF(COUNTIF(Accounts!$B:$D,N93),VLOOKUP(N93,Accounts!$B:$D,3,FALSE),0)/100)))</f>
        <v/>
      </c>
      <c r="R93" s="37" t="str">
        <f t="shared" si="14"/>
        <v/>
      </c>
      <c r="S93" s="7"/>
      <c r="T93" s="40" t="str">
        <f>IF(Accounts!$B92="","-",Accounts!$B92)</f>
        <v xml:space="preserve"> </v>
      </c>
      <c r="U93" s="10">
        <f>IF(COUNTIF(Accounts!$B:$D,T93),VLOOKUP(T93,Accounts!$B:$D,2,FALSE),"-")</f>
        <v>0</v>
      </c>
      <c r="V93" s="37" t="str">
        <f ca="1">IF(scratch!$B$55=TRUE,IF(X93="","",X93/(1+(IF(COUNTIF(Accounts!$B:$D,T93),VLOOKUP(T93,Accounts!$B:$D,3,FALSE),0)/100))),scratch!$B$52)</f>
        <v>Locked</v>
      </c>
      <c r="W93" s="37" t="str">
        <f ca="1">IF(scratch!$B$55=TRUE,IF(X93="","",X93-V93),scratch!$B$52)</f>
        <v>Locked</v>
      </c>
      <c r="X93" s="51" t="str">
        <f ca="1">IF(scratch!$B$55=TRUE,SUMIF(B$7:B$1007,T93,G$7:G$1007)+SUMIF(H$7:H$1007,T93,M$7:M$1007)+SUMIF(N$7:N$1007,T93,S$7:S$1007),scratch!$B$52)</f>
        <v>Locked</v>
      </c>
      <c r="AB93" s="10" t="str">
        <f>IF(ISBLANK(Z93),"",IF(COUNTIF(Accounts!$B:$D,Z93),VLOOKUP(Z93,Accounts!$B:$D,2,FALSE),"-"))</f>
        <v/>
      </c>
      <c r="AC93" s="37" t="str">
        <f>IF(AE93="","",AE93/(1+(IF(COUNTIF(Accounts!$B:$D,Z93),VLOOKUP(Z93,Accounts!$B:$D,3,FALSE),0)/100)))</f>
        <v/>
      </c>
      <c r="AD93" s="37" t="str">
        <f t="shared" si="15"/>
        <v/>
      </c>
      <c r="AE93" s="7"/>
      <c r="AF93" s="48"/>
      <c r="AH93" s="10" t="str">
        <f>IF(ISBLANK(AF93),"",IF(COUNTIF(Accounts!$B:$D,AF93),VLOOKUP(AF93,Accounts!$B:$D,2,FALSE),"-"))</f>
        <v/>
      </c>
      <c r="AI93" s="37" t="str">
        <f>IF(AK93="","",AK93/(1+(IF(COUNTIF(Accounts!$B:$D,AF93),VLOOKUP(AF93,Accounts!$B:$D,3,FALSE),0)/100)))</f>
        <v/>
      </c>
      <c r="AJ93" s="37" t="str">
        <f t="shared" si="16"/>
        <v/>
      </c>
      <c r="AK93" s="7"/>
      <c r="AL93" s="48"/>
      <c r="AN93" s="10" t="str">
        <f>IF(ISBLANK(AL93),"",IF(COUNTIF(Accounts!$B:$D,AL93),VLOOKUP(AL93,Accounts!$B:$D,2,FALSE),"-"))</f>
        <v/>
      </c>
      <c r="AO93" s="37" t="str">
        <f>IF(AQ93="","",AQ93/(1+(IF(COUNTIF(Accounts!$B:$D,AL93),VLOOKUP(AL93,Accounts!$B:$D,3,FALSE),0)/100)))</f>
        <v/>
      </c>
      <c r="AP93" s="37" t="str">
        <f t="shared" si="17"/>
        <v/>
      </c>
      <c r="AQ93" s="7"/>
      <c r="AR93" s="40" t="str">
        <f>IF(Accounts!$B92="","-",Accounts!$B92)</f>
        <v xml:space="preserve"> </v>
      </c>
      <c r="AS93" s="10">
        <f>IF(COUNTIF(Accounts!$B:$D,AR93),VLOOKUP(AR93,Accounts!$B:$D,2,FALSE),"-")</f>
        <v>0</v>
      </c>
      <c r="AT93" s="37" t="str">
        <f ca="1">IF(scratch!$B$55=TRUE,IF(AV93="","",AV93/(1+(IF(COUNTIF(Accounts!$B:$D,AR93),VLOOKUP(AR93,Accounts!$B:$D,3,FALSE),0)/100))),scratch!$B$52)</f>
        <v>Locked</v>
      </c>
      <c r="AU93" s="37" t="str">
        <f ca="1">IF(scratch!$B$55=TRUE,IF(AV93="","",AV93-AT93),scratch!$B$52)</f>
        <v>Locked</v>
      </c>
      <c r="AV93" s="51" t="str">
        <f ca="1">IF(scratch!$B$55=TRUE,SUMIF(Z$7:Z$1007,AR93,AE$7:AE$1007)+SUMIF(AF$7:AF$1007,AR93,AK$7:AK$1007)+SUMIF(AL$7:AL$1007,AR93,AQ$7:AQ$1007),scratch!$B$52)</f>
        <v>Locked</v>
      </c>
      <c r="AZ93" s="10" t="str">
        <f>IF(ISBLANK(AX93),"",IF(COUNTIF(Accounts!$B:$D,AX93),VLOOKUP(AX93,Accounts!$B:$D,2,FALSE),"-"))</f>
        <v/>
      </c>
      <c r="BA93" s="37" t="str">
        <f>IF(BC93="","",BC93/(1+(IF(COUNTIF(Accounts!$B:$D,AX93),VLOOKUP(AX93,Accounts!$B:$D,3,FALSE),0)/100)))</f>
        <v/>
      </c>
      <c r="BB93" s="37" t="str">
        <f t="shared" si="18"/>
        <v/>
      </c>
      <c r="BC93" s="7"/>
      <c r="BD93" s="48"/>
      <c r="BF93" s="10" t="str">
        <f>IF(ISBLANK(BD93),"",IF(COUNTIF(Accounts!$B:$D,BD93),VLOOKUP(BD93,Accounts!$B:$D,2,FALSE),"-"))</f>
        <v/>
      </c>
      <c r="BG93" s="37" t="str">
        <f>IF(BI93="","",BI93/(1+(IF(COUNTIF(Accounts!$B:$D,BD93),VLOOKUP(BD93,Accounts!$B:$D,3,FALSE),0)/100)))</f>
        <v/>
      </c>
      <c r="BH93" s="37" t="str">
        <f t="shared" si="19"/>
        <v/>
      </c>
      <c r="BI93" s="7"/>
      <c r="BJ93" s="48"/>
      <c r="BL93" s="10" t="str">
        <f>IF(ISBLANK(BJ93),"",IF(COUNTIF(Accounts!$B:$D,BJ93),VLOOKUP(BJ93,Accounts!$B:$D,2,FALSE),"-"))</f>
        <v/>
      </c>
      <c r="BM93" s="37" t="str">
        <f>IF(BO93="","",BO93/(1+(IF(COUNTIF(Accounts!$B:$D,BJ93),VLOOKUP(BJ93,Accounts!$B:$D,3,FALSE),0)/100)))</f>
        <v/>
      </c>
      <c r="BN93" s="37" t="str">
        <f t="shared" si="20"/>
        <v/>
      </c>
      <c r="BO93" s="7"/>
      <c r="BP93" s="40" t="str">
        <f>IF(Accounts!$B92="","-",Accounts!$B92)</f>
        <v xml:space="preserve"> </v>
      </c>
      <c r="BQ93" s="10">
        <f>IF(COUNTIF(Accounts!$B:$D,BP93),VLOOKUP(BP93,Accounts!$B:$D,2,FALSE),"-")</f>
        <v>0</v>
      </c>
      <c r="BR93" s="37" t="str">
        <f ca="1">IF(scratch!$B$55=TRUE,IF(BT93="","",BT93/(1+(IF(COUNTIF(Accounts!$B:$D,BP93),VLOOKUP(BP93,Accounts!$B:$D,3,FALSE),0)/100))),scratch!$B$52)</f>
        <v>Locked</v>
      </c>
      <c r="BS93" s="37" t="str">
        <f ca="1">IF(scratch!$B$55=TRUE,IF(BT93="","",BT93-BR93),scratch!$B$52)</f>
        <v>Locked</v>
      </c>
      <c r="BT93" s="51" t="str">
        <f ca="1">IF(scratch!$B$55=TRUE,SUMIF(AX$7:AX$1007,BP93,BC$7:BC$1007)+SUMIF(BD$7:BD$1007,BP93,BI$7:BI$1007)+SUMIF(BJ$7:BJ$1007,BP93,BO$7:BO$1007),scratch!$B$52)</f>
        <v>Locked</v>
      </c>
      <c r="BX93" s="10" t="str">
        <f>IF(ISBLANK(BV93),"",IF(COUNTIF(Accounts!$B:$D,BV93),VLOOKUP(BV93,Accounts!$B:$D,2,FALSE),"-"))</f>
        <v/>
      </c>
      <c r="BY93" s="37" t="str">
        <f>IF(CA93="","",CA93/(1+(IF(COUNTIF(Accounts!$B:$D,BV93),VLOOKUP(BV93,Accounts!$B:$D,3,FALSE),0)/100)))</f>
        <v/>
      </c>
      <c r="BZ93" s="37" t="str">
        <f t="shared" si="21"/>
        <v/>
      </c>
      <c r="CA93" s="7"/>
      <c r="CB93" s="48"/>
      <c r="CD93" s="10" t="str">
        <f>IF(ISBLANK(CB93),"",IF(COUNTIF(Accounts!$B:$D,CB93),VLOOKUP(CB93,Accounts!$B:$D,2,FALSE),"-"))</f>
        <v/>
      </c>
      <c r="CE93" s="37" t="str">
        <f>IF(CG93="","",CG93/(1+(IF(COUNTIF(Accounts!$B:$D,CB93),VLOOKUP(CB93,Accounts!$B:$D,3,FALSE),0)/100)))</f>
        <v/>
      </c>
      <c r="CF93" s="37" t="str">
        <f t="shared" si="22"/>
        <v/>
      </c>
      <c r="CG93" s="7"/>
      <c r="CH93" s="48"/>
      <c r="CJ93" s="10" t="str">
        <f>IF(ISBLANK(CH93),"",IF(COUNTIF(Accounts!$B:$D,CH93),VLOOKUP(CH93,Accounts!$B:$D,2,FALSE),"-"))</f>
        <v/>
      </c>
      <c r="CK93" s="37" t="str">
        <f>IF(CM93="","",CM93/(1+(IF(COUNTIF(Accounts!$B:$D,CH93),VLOOKUP(CH93,Accounts!$B:$D,3,FALSE),0)/100)))</f>
        <v/>
      </c>
      <c r="CL93" s="37" t="str">
        <f t="shared" si="23"/>
        <v/>
      </c>
      <c r="CM93" s="7"/>
      <c r="CN93" s="40" t="str">
        <f>IF(Accounts!$B92="","-",Accounts!$B92)</f>
        <v xml:space="preserve"> </v>
      </c>
      <c r="CO93" s="10">
        <f>IF(COUNTIF(Accounts!$B:$D,CN93),VLOOKUP(CN93,Accounts!$B:$D,2,FALSE),"-")</f>
        <v>0</v>
      </c>
      <c r="CP93" s="37" t="str">
        <f ca="1">IF(scratch!$B$55=TRUE,IF(CR93="","",CR93/(1+(IF(COUNTIF(Accounts!$B:$D,CN93),VLOOKUP(CN93,Accounts!$B:$D,3,FALSE),0)/100))),scratch!$B$52)</f>
        <v>Locked</v>
      </c>
      <c r="CQ93" s="37" t="str">
        <f ca="1">IF(scratch!$B$55=TRUE,IF(CR93="","",CR93-CP93),scratch!$B$52)</f>
        <v>Locked</v>
      </c>
      <c r="CR93" s="51" t="str">
        <f ca="1">IF(scratch!$B$55=TRUE,SUMIF(BV$7:BV$1007,CN93,CA$7:CA$1007)+SUMIF(CB$7:CB$1007,CN93,CG$7:CG$1007)+SUMIF(CH$7:CH$1007,CN93,CM$7:CM$1007),scratch!$B$52)</f>
        <v>Locked</v>
      </c>
      <c r="CT93" s="40" t="str">
        <f>IF(Accounts!$B92="","-",Accounts!$B92)</f>
        <v xml:space="preserve"> </v>
      </c>
      <c r="CU93" s="10">
        <f>IF(COUNTIF(Accounts!$B:$D,CT93),VLOOKUP(CT93,Accounts!$B:$D,2,FALSE),"-")</f>
        <v>0</v>
      </c>
      <c r="CV93" s="37" t="str">
        <f ca="1">IF(scratch!$B$55=TRUE,IF(CX93="","",CX93/(1+(IF(COUNTIF(Accounts!$B:$D,CT93),VLOOKUP(CT93,Accounts!$B:$D,3,FALSE),0)/100))),scratch!$B$52)</f>
        <v>Locked</v>
      </c>
      <c r="CW93" s="37" t="str">
        <f ca="1">IF(scratch!$B$55=TRUE,IF(CX93="","",CX93-CV93),scratch!$B$52)</f>
        <v>Locked</v>
      </c>
      <c r="CX93" s="51" t="str">
        <f ca="1">IF(scratch!$B$55=TRUE,SUMIF(T$7:T$1007,CT93,X$7:X1093)+SUMIF(AR$7:AR$1007,CT93,AV$7:AV$1007)+SUMIF(BP$7:BP$1007,CT93,BT$7:BT$1007)+SUMIF(CN$7:CN$1007,CT93,CR$7:CR$1007),scratch!$B$52)</f>
        <v>Locked</v>
      </c>
    </row>
    <row r="94" spans="4:102" x14ac:dyDescent="0.2">
      <c r="D94" s="10" t="str">
        <f>IF(ISBLANK(B94),"",IF(COUNTIF(Accounts!$B:$D,B94),VLOOKUP(B94,Accounts!$B:$D,2,FALSE),"-"))</f>
        <v/>
      </c>
      <c r="E94" s="37" t="str">
        <f>IF(G94="","",G94/(1+(IF(COUNTIF(Accounts!$B:$D,B94),VLOOKUP(B94,Accounts!$B:$D,3,FALSE),0)/100)))</f>
        <v/>
      </c>
      <c r="F94" s="37" t="str">
        <f t="shared" si="12"/>
        <v/>
      </c>
      <c r="G94" s="7"/>
      <c r="H94" s="48"/>
      <c r="J94" s="10" t="str">
        <f>IF(ISBLANK(H94),"",IF(COUNTIF(Accounts!$B:$D,H94),VLOOKUP(H94,Accounts!$B:$D,2,FALSE),"-"))</f>
        <v/>
      </c>
      <c r="K94" s="37" t="str">
        <f>IF(M94="","",M94/(1+(IF(COUNTIF(Accounts!$B:$D,H94),VLOOKUP(H94,Accounts!$B:$D,3,FALSE),0)/100)))</f>
        <v/>
      </c>
      <c r="L94" s="37" t="str">
        <f t="shared" si="13"/>
        <v/>
      </c>
      <c r="M94" s="7"/>
      <c r="N94" s="48"/>
      <c r="P94" s="10" t="str">
        <f>IF(ISBLANK(N94),"",IF(COUNTIF(Accounts!$B:$D,N94),VLOOKUP(N94,Accounts!$B:$D,2,FALSE),"-"))</f>
        <v/>
      </c>
      <c r="Q94" s="37" t="str">
        <f>IF(S94="","",S94/(1+(IF(COUNTIF(Accounts!$B:$D,N94),VLOOKUP(N94,Accounts!$B:$D,3,FALSE),0)/100)))</f>
        <v/>
      </c>
      <c r="R94" s="37" t="str">
        <f t="shared" si="14"/>
        <v/>
      </c>
      <c r="S94" s="7"/>
      <c r="T94" s="40" t="str">
        <f>IF(Accounts!$B93="","-",Accounts!$B93)</f>
        <v xml:space="preserve"> </v>
      </c>
      <c r="U94" s="10">
        <f>IF(COUNTIF(Accounts!$B:$D,T94),VLOOKUP(T94,Accounts!$B:$D,2,FALSE),"-")</f>
        <v>0</v>
      </c>
      <c r="V94" s="37" t="str">
        <f ca="1">IF(scratch!$B$55=TRUE,IF(X94="","",X94/(1+(IF(COUNTIF(Accounts!$B:$D,T94),VLOOKUP(T94,Accounts!$B:$D,3,FALSE),0)/100))),scratch!$B$52)</f>
        <v>Locked</v>
      </c>
      <c r="W94" s="37" t="str">
        <f ca="1">IF(scratch!$B$55=TRUE,IF(X94="","",X94-V94),scratch!$B$52)</f>
        <v>Locked</v>
      </c>
      <c r="X94" s="51" t="str">
        <f ca="1">IF(scratch!$B$55=TRUE,SUMIF(B$7:B$1007,T94,G$7:G$1007)+SUMIF(H$7:H$1007,T94,M$7:M$1007)+SUMIF(N$7:N$1007,T94,S$7:S$1007),scratch!$B$52)</f>
        <v>Locked</v>
      </c>
      <c r="AB94" s="10" t="str">
        <f>IF(ISBLANK(Z94),"",IF(COUNTIF(Accounts!$B:$D,Z94),VLOOKUP(Z94,Accounts!$B:$D,2,FALSE),"-"))</f>
        <v/>
      </c>
      <c r="AC94" s="37" t="str">
        <f>IF(AE94="","",AE94/(1+(IF(COUNTIF(Accounts!$B:$D,Z94),VLOOKUP(Z94,Accounts!$B:$D,3,FALSE),0)/100)))</f>
        <v/>
      </c>
      <c r="AD94" s="37" t="str">
        <f t="shared" si="15"/>
        <v/>
      </c>
      <c r="AE94" s="7"/>
      <c r="AF94" s="48"/>
      <c r="AH94" s="10" t="str">
        <f>IF(ISBLANK(AF94),"",IF(COUNTIF(Accounts!$B:$D,AF94),VLOOKUP(AF94,Accounts!$B:$D,2,FALSE),"-"))</f>
        <v/>
      </c>
      <c r="AI94" s="37" t="str">
        <f>IF(AK94="","",AK94/(1+(IF(COUNTIF(Accounts!$B:$D,AF94),VLOOKUP(AF94,Accounts!$B:$D,3,FALSE),0)/100)))</f>
        <v/>
      </c>
      <c r="AJ94" s="37" t="str">
        <f t="shared" si="16"/>
        <v/>
      </c>
      <c r="AK94" s="7"/>
      <c r="AL94" s="48"/>
      <c r="AN94" s="10" t="str">
        <f>IF(ISBLANK(AL94),"",IF(COUNTIF(Accounts!$B:$D,AL94),VLOOKUP(AL94,Accounts!$B:$D,2,FALSE),"-"))</f>
        <v/>
      </c>
      <c r="AO94" s="37" t="str">
        <f>IF(AQ94="","",AQ94/(1+(IF(COUNTIF(Accounts!$B:$D,AL94),VLOOKUP(AL94,Accounts!$B:$D,3,FALSE),0)/100)))</f>
        <v/>
      </c>
      <c r="AP94" s="37" t="str">
        <f t="shared" si="17"/>
        <v/>
      </c>
      <c r="AQ94" s="7"/>
      <c r="AR94" s="40" t="str">
        <f>IF(Accounts!$B93="","-",Accounts!$B93)</f>
        <v xml:space="preserve"> </v>
      </c>
      <c r="AS94" s="10">
        <f>IF(COUNTIF(Accounts!$B:$D,AR94),VLOOKUP(AR94,Accounts!$B:$D,2,FALSE),"-")</f>
        <v>0</v>
      </c>
      <c r="AT94" s="37" t="str">
        <f ca="1">IF(scratch!$B$55=TRUE,IF(AV94="","",AV94/(1+(IF(COUNTIF(Accounts!$B:$D,AR94),VLOOKUP(AR94,Accounts!$B:$D,3,FALSE),0)/100))),scratch!$B$52)</f>
        <v>Locked</v>
      </c>
      <c r="AU94" s="37" t="str">
        <f ca="1">IF(scratch!$B$55=TRUE,IF(AV94="","",AV94-AT94),scratch!$B$52)</f>
        <v>Locked</v>
      </c>
      <c r="AV94" s="51" t="str">
        <f ca="1">IF(scratch!$B$55=TRUE,SUMIF(Z$7:Z$1007,AR94,AE$7:AE$1007)+SUMIF(AF$7:AF$1007,AR94,AK$7:AK$1007)+SUMIF(AL$7:AL$1007,AR94,AQ$7:AQ$1007),scratch!$B$52)</f>
        <v>Locked</v>
      </c>
      <c r="AZ94" s="10" t="str">
        <f>IF(ISBLANK(AX94),"",IF(COUNTIF(Accounts!$B:$D,AX94),VLOOKUP(AX94,Accounts!$B:$D,2,FALSE),"-"))</f>
        <v/>
      </c>
      <c r="BA94" s="37" t="str">
        <f>IF(BC94="","",BC94/(1+(IF(COUNTIF(Accounts!$B:$D,AX94),VLOOKUP(AX94,Accounts!$B:$D,3,FALSE),0)/100)))</f>
        <v/>
      </c>
      <c r="BB94" s="37" t="str">
        <f t="shared" si="18"/>
        <v/>
      </c>
      <c r="BC94" s="7"/>
      <c r="BD94" s="48"/>
      <c r="BF94" s="10" t="str">
        <f>IF(ISBLANK(BD94),"",IF(COUNTIF(Accounts!$B:$D,BD94),VLOOKUP(BD94,Accounts!$B:$D,2,FALSE),"-"))</f>
        <v/>
      </c>
      <c r="BG94" s="37" t="str">
        <f>IF(BI94="","",BI94/(1+(IF(COUNTIF(Accounts!$B:$D,BD94),VLOOKUP(BD94,Accounts!$B:$D,3,FALSE),0)/100)))</f>
        <v/>
      </c>
      <c r="BH94" s="37" t="str">
        <f t="shared" si="19"/>
        <v/>
      </c>
      <c r="BI94" s="7"/>
      <c r="BJ94" s="48"/>
      <c r="BL94" s="10" t="str">
        <f>IF(ISBLANK(BJ94),"",IF(COUNTIF(Accounts!$B:$D,BJ94),VLOOKUP(BJ94,Accounts!$B:$D,2,FALSE),"-"))</f>
        <v/>
      </c>
      <c r="BM94" s="37" t="str">
        <f>IF(BO94="","",BO94/(1+(IF(COUNTIF(Accounts!$B:$D,BJ94),VLOOKUP(BJ94,Accounts!$B:$D,3,FALSE),0)/100)))</f>
        <v/>
      </c>
      <c r="BN94" s="37" t="str">
        <f t="shared" si="20"/>
        <v/>
      </c>
      <c r="BO94" s="7"/>
      <c r="BP94" s="40" t="str">
        <f>IF(Accounts!$B93="","-",Accounts!$B93)</f>
        <v xml:space="preserve"> </v>
      </c>
      <c r="BQ94" s="10">
        <f>IF(COUNTIF(Accounts!$B:$D,BP94),VLOOKUP(BP94,Accounts!$B:$D,2,FALSE),"-")</f>
        <v>0</v>
      </c>
      <c r="BR94" s="37" t="str">
        <f ca="1">IF(scratch!$B$55=TRUE,IF(BT94="","",BT94/(1+(IF(COUNTIF(Accounts!$B:$D,BP94),VLOOKUP(BP94,Accounts!$B:$D,3,FALSE),0)/100))),scratch!$B$52)</f>
        <v>Locked</v>
      </c>
      <c r="BS94" s="37" t="str">
        <f ca="1">IF(scratch!$B$55=TRUE,IF(BT94="","",BT94-BR94),scratch!$B$52)</f>
        <v>Locked</v>
      </c>
      <c r="BT94" s="51" t="str">
        <f ca="1">IF(scratch!$B$55=TRUE,SUMIF(AX$7:AX$1007,BP94,BC$7:BC$1007)+SUMIF(BD$7:BD$1007,BP94,BI$7:BI$1007)+SUMIF(BJ$7:BJ$1007,BP94,BO$7:BO$1007),scratch!$B$52)</f>
        <v>Locked</v>
      </c>
      <c r="BX94" s="10" t="str">
        <f>IF(ISBLANK(BV94),"",IF(COUNTIF(Accounts!$B:$D,BV94),VLOOKUP(BV94,Accounts!$B:$D,2,FALSE),"-"))</f>
        <v/>
      </c>
      <c r="BY94" s="37" t="str">
        <f>IF(CA94="","",CA94/(1+(IF(COUNTIF(Accounts!$B:$D,BV94),VLOOKUP(BV94,Accounts!$B:$D,3,FALSE),0)/100)))</f>
        <v/>
      </c>
      <c r="BZ94" s="37" t="str">
        <f t="shared" si="21"/>
        <v/>
      </c>
      <c r="CA94" s="7"/>
      <c r="CB94" s="48"/>
      <c r="CD94" s="10" t="str">
        <f>IF(ISBLANK(CB94),"",IF(COUNTIF(Accounts!$B:$D,CB94),VLOOKUP(CB94,Accounts!$B:$D,2,FALSE),"-"))</f>
        <v/>
      </c>
      <c r="CE94" s="37" t="str">
        <f>IF(CG94="","",CG94/(1+(IF(COUNTIF(Accounts!$B:$D,CB94),VLOOKUP(CB94,Accounts!$B:$D,3,FALSE),0)/100)))</f>
        <v/>
      </c>
      <c r="CF94" s="37" t="str">
        <f t="shared" si="22"/>
        <v/>
      </c>
      <c r="CG94" s="7"/>
      <c r="CH94" s="48"/>
      <c r="CJ94" s="10" t="str">
        <f>IF(ISBLANK(CH94),"",IF(COUNTIF(Accounts!$B:$D,CH94),VLOOKUP(CH94,Accounts!$B:$D,2,FALSE),"-"))</f>
        <v/>
      </c>
      <c r="CK94" s="37" t="str">
        <f>IF(CM94="","",CM94/(1+(IF(COUNTIF(Accounts!$B:$D,CH94),VLOOKUP(CH94,Accounts!$B:$D,3,FALSE),0)/100)))</f>
        <v/>
      </c>
      <c r="CL94" s="37" t="str">
        <f t="shared" si="23"/>
        <v/>
      </c>
      <c r="CM94" s="7"/>
      <c r="CN94" s="40" t="str">
        <f>IF(Accounts!$B93="","-",Accounts!$B93)</f>
        <v xml:space="preserve"> </v>
      </c>
      <c r="CO94" s="10">
        <f>IF(COUNTIF(Accounts!$B:$D,CN94),VLOOKUP(CN94,Accounts!$B:$D,2,FALSE),"-")</f>
        <v>0</v>
      </c>
      <c r="CP94" s="37" t="str">
        <f ca="1">IF(scratch!$B$55=TRUE,IF(CR94="","",CR94/(1+(IF(COUNTIF(Accounts!$B:$D,CN94),VLOOKUP(CN94,Accounts!$B:$D,3,FALSE),0)/100))),scratch!$B$52)</f>
        <v>Locked</v>
      </c>
      <c r="CQ94" s="37" t="str">
        <f ca="1">IF(scratch!$B$55=TRUE,IF(CR94="","",CR94-CP94),scratch!$B$52)</f>
        <v>Locked</v>
      </c>
      <c r="CR94" s="51" t="str">
        <f ca="1">IF(scratch!$B$55=TRUE,SUMIF(BV$7:BV$1007,CN94,CA$7:CA$1007)+SUMIF(CB$7:CB$1007,CN94,CG$7:CG$1007)+SUMIF(CH$7:CH$1007,CN94,CM$7:CM$1007),scratch!$B$52)</f>
        <v>Locked</v>
      </c>
      <c r="CT94" s="40" t="str">
        <f>IF(Accounts!$B93="","-",Accounts!$B93)</f>
        <v xml:space="preserve"> </v>
      </c>
      <c r="CU94" s="10">
        <f>IF(COUNTIF(Accounts!$B:$D,CT94),VLOOKUP(CT94,Accounts!$B:$D,2,FALSE),"-")</f>
        <v>0</v>
      </c>
      <c r="CV94" s="37" t="str">
        <f ca="1">IF(scratch!$B$55=TRUE,IF(CX94="","",CX94/(1+(IF(COUNTIF(Accounts!$B:$D,CT94),VLOOKUP(CT94,Accounts!$B:$D,3,FALSE),0)/100))),scratch!$B$52)</f>
        <v>Locked</v>
      </c>
      <c r="CW94" s="37" t="str">
        <f ca="1">IF(scratch!$B$55=TRUE,IF(CX94="","",CX94-CV94),scratch!$B$52)</f>
        <v>Locked</v>
      </c>
      <c r="CX94" s="51" t="str">
        <f ca="1">IF(scratch!$B$55=TRUE,SUMIF(T$7:T$1007,CT94,X$7:X1094)+SUMIF(AR$7:AR$1007,CT94,AV$7:AV$1007)+SUMIF(BP$7:BP$1007,CT94,BT$7:BT$1007)+SUMIF(CN$7:CN$1007,CT94,CR$7:CR$1007),scratch!$B$52)</f>
        <v>Locked</v>
      </c>
    </row>
    <row r="95" spans="4:102" x14ac:dyDescent="0.2">
      <c r="D95" s="10" t="str">
        <f>IF(ISBLANK(B95),"",IF(COUNTIF(Accounts!$B:$D,B95),VLOOKUP(B95,Accounts!$B:$D,2,FALSE),"-"))</f>
        <v/>
      </c>
      <c r="E95" s="37" t="str">
        <f>IF(G95="","",G95/(1+(IF(COUNTIF(Accounts!$B:$D,B95),VLOOKUP(B95,Accounts!$B:$D,3,FALSE),0)/100)))</f>
        <v/>
      </c>
      <c r="F95" s="37" t="str">
        <f t="shared" si="12"/>
        <v/>
      </c>
      <c r="G95" s="7"/>
      <c r="H95" s="48"/>
      <c r="J95" s="10" t="str">
        <f>IF(ISBLANK(H95),"",IF(COUNTIF(Accounts!$B:$D,H95),VLOOKUP(H95,Accounts!$B:$D,2,FALSE),"-"))</f>
        <v/>
      </c>
      <c r="K95" s="37" t="str">
        <f>IF(M95="","",M95/(1+(IF(COUNTIF(Accounts!$B:$D,H95),VLOOKUP(H95,Accounts!$B:$D,3,FALSE),0)/100)))</f>
        <v/>
      </c>
      <c r="L95" s="37" t="str">
        <f t="shared" si="13"/>
        <v/>
      </c>
      <c r="M95" s="7"/>
      <c r="N95" s="48"/>
      <c r="P95" s="10" t="str">
        <f>IF(ISBLANK(N95),"",IF(COUNTIF(Accounts!$B:$D,N95),VLOOKUP(N95,Accounts!$B:$D,2,FALSE),"-"))</f>
        <v/>
      </c>
      <c r="Q95" s="37" t="str">
        <f>IF(S95="","",S95/(1+(IF(COUNTIF(Accounts!$B:$D,N95),VLOOKUP(N95,Accounts!$B:$D,3,FALSE),0)/100)))</f>
        <v/>
      </c>
      <c r="R95" s="37" t="str">
        <f t="shared" si="14"/>
        <v/>
      </c>
      <c r="S95" s="7"/>
      <c r="T95" s="40" t="str">
        <f>IF(Accounts!$B94="","-",Accounts!$B94)</f>
        <v xml:space="preserve"> </v>
      </c>
      <c r="U95" s="10">
        <f>IF(COUNTIF(Accounts!$B:$D,T95),VLOOKUP(T95,Accounts!$B:$D,2,FALSE),"-")</f>
        <v>0</v>
      </c>
      <c r="V95" s="37" t="str">
        <f ca="1">IF(scratch!$B$55=TRUE,IF(X95="","",X95/(1+(IF(COUNTIF(Accounts!$B:$D,T95),VLOOKUP(T95,Accounts!$B:$D,3,FALSE),0)/100))),scratch!$B$52)</f>
        <v>Locked</v>
      </c>
      <c r="W95" s="37" t="str">
        <f ca="1">IF(scratch!$B$55=TRUE,IF(X95="","",X95-V95),scratch!$B$52)</f>
        <v>Locked</v>
      </c>
      <c r="X95" s="51" t="str">
        <f ca="1">IF(scratch!$B$55=TRUE,SUMIF(B$7:B$1007,T95,G$7:G$1007)+SUMIF(H$7:H$1007,T95,M$7:M$1007)+SUMIF(N$7:N$1007,T95,S$7:S$1007),scratch!$B$52)</f>
        <v>Locked</v>
      </c>
      <c r="AB95" s="10" t="str">
        <f>IF(ISBLANK(Z95),"",IF(COUNTIF(Accounts!$B:$D,Z95),VLOOKUP(Z95,Accounts!$B:$D,2,FALSE),"-"))</f>
        <v/>
      </c>
      <c r="AC95" s="37" t="str">
        <f>IF(AE95="","",AE95/(1+(IF(COUNTIF(Accounts!$B:$D,Z95),VLOOKUP(Z95,Accounts!$B:$D,3,FALSE),0)/100)))</f>
        <v/>
      </c>
      <c r="AD95" s="37" t="str">
        <f t="shared" si="15"/>
        <v/>
      </c>
      <c r="AE95" s="7"/>
      <c r="AF95" s="48"/>
      <c r="AH95" s="10" t="str">
        <f>IF(ISBLANK(AF95),"",IF(COUNTIF(Accounts!$B:$D,AF95),VLOOKUP(AF95,Accounts!$B:$D,2,FALSE),"-"))</f>
        <v/>
      </c>
      <c r="AI95" s="37" t="str">
        <f>IF(AK95="","",AK95/(1+(IF(COUNTIF(Accounts!$B:$D,AF95),VLOOKUP(AF95,Accounts!$B:$D,3,FALSE),0)/100)))</f>
        <v/>
      </c>
      <c r="AJ95" s="37" t="str">
        <f t="shared" si="16"/>
        <v/>
      </c>
      <c r="AK95" s="7"/>
      <c r="AL95" s="48"/>
      <c r="AN95" s="10" t="str">
        <f>IF(ISBLANK(AL95),"",IF(COUNTIF(Accounts!$B:$D,AL95),VLOOKUP(AL95,Accounts!$B:$D,2,FALSE),"-"))</f>
        <v/>
      </c>
      <c r="AO95" s="37" t="str">
        <f>IF(AQ95="","",AQ95/(1+(IF(COUNTIF(Accounts!$B:$D,AL95),VLOOKUP(AL95,Accounts!$B:$D,3,FALSE),0)/100)))</f>
        <v/>
      </c>
      <c r="AP95" s="37" t="str">
        <f t="shared" si="17"/>
        <v/>
      </c>
      <c r="AQ95" s="7"/>
      <c r="AR95" s="40" t="str">
        <f>IF(Accounts!$B94="","-",Accounts!$B94)</f>
        <v xml:space="preserve"> </v>
      </c>
      <c r="AS95" s="10">
        <f>IF(COUNTIF(Accounts!$B:$D,AR95),VLOOKUP(AR95,Accounts!$B:$D,2,FALSE),"-")</f>
        <v>0</v>
      </c>
      <c r="AT95" s="37" t="str">
        <f ca="1">IF(scratch!$B$55=TRUE,IF(AV95="","",AV95/(1+(IF(COUNTIF(Accounts!$B:$D,AR95),VLOOKUP(AR95,Accounts!$B:$D,3,FALSE),0)/100))),scratch!$B$52)</f>
        <v>Locked</v>
      </c>
      <c r="AU95" s="37" t="str">
        <f ca="1">IF(scratch!$B$55=TRUE,IF(AV95="","",AV95-AT95),scratch!$B$52)</f>
        <v>Locked</v>
      </c>
      <c r="AV95" s="51" t="str">
        <f ca="1">IF(scratch!$B$55=TRUE,SUMIF(Z$7:Z$1007,AR95,AE$7:AE$1007)+SUMIF(AF$7:AF$1007,AR95,AK$7:AK$1007)+SUMIF(AL$7:AL$1007,AR95,AQ$7:AQ$1007),scratch!$B$52)</f>
        <v>Locked</v>
      </c>
      <c r="AZ95" s="10" t="str">
        <f>IF(ISBLANK(AX95),"",IF(COUNTIF(Accounts!$B:$D,AX95),VLOOKUP(AX95,Accounts!$B:$D,2,FALSE),"-"))</f>
        <v/>
      </c>
      <c r="BA95" s="37" t="str">
        <f>IF(BC95="","",BC95/(1+(IF(COUNTIF(Accounts!$B:$D,AX95),VLOOKUP(AX95,Accounts!$B:$D,3,FALSE),0)/100)))</f>
        <v/>
      </c>
      <c r="BB95" s="37" t="str">
        <f t="shared" si="18"/>
        <v/>
      </c>
      <c r="BC95" s="7"/>
      <c r="BD95" s="48"/>
      <c r="BF95" s="10" t="str">
        <f>IF(ISBLANK(BD95),"",IF(COUNTIF(Accounts!$B:$D,BD95),VLOOKUP(BD95,Accounts!$B:$D,2,FALSE),"-"))</f>
        <v/>
      </c>
      <c r="BG95" s="37" t="str">
        <f>IF(BI95="","",BI95/(1+(IF(COUNTIF(Accounts!$B:$D,BD95),VLOOKUP(BD95,Accounts!$B:$D,3,FALSE),0)/100)))</f>
        <v/>
      </c>
      <c r="BH95" s="37" t="str">
        <f t="shared" si="19"/>
        <v/>
      </c>
      <c r="BI95" s="7"/>
      <c r="BJ95" s="48"/>
      <c r="BL95" s="10" t="str">
        <f>IF(ISBLANK(BJ95),"",IF(COUNTIF(Accounts!$B:$D,BJ95),VLOOKUP(BJ95,Accounts!$B:$D,2,FALSE),"-"))</f>
        <v/>
      </c>
      <c r="BM95" s="37" t="str">
        <f>IF(BO95="","",BO95/(1+(IF(COUNTIF(Accounts!$B:$D,BJ95),VLOOKUP(BJ95,Accounts!$B:$D,3,FALSE),0)/100)))</f>
        <v/>
      </c>
      <c r="BN95" s="37" t="str">
        <f t="shared" si="20"/>
        <v/>
      </c>
      <c r="BO95" s="7"/>
      <c r="BP95" s="40" t="str">
        <f>IF(Accounts!$B94="","-",Accounts!$B94)</f>
        <v xml:space="preserve"> </v>
      </c>
      <c r="BQ95" s="10">
        <f>IF(COUNTIF(Accounts!$B:$D,BP95),VLOOKUP(BP95,Accounts!$B:$D,2,FALSE),"-")</f>
        <v>0</v>
      </c>
      <c r="BR95" s="37" t="str">
        <f ca="1">IF(scratch!$B$55=TRUE,IF(BT95="","",BT95/(1+(IF(COUNTIF(Accounts!$B:$D,BP95),VLOOKUP(BP95,Accounts!$B:$D,3,FALSE),0)/100))),scratch!$B$52)</f>
        <v>Locked</v>
      </c>
      <c r="BS95" s="37" t="str">
        <f ca="1">IF(scratch!$B$55=TRUE,IF(BT95="","",BT95-BR95),scratch!$B$52)</f>
        <v>Locked</v>
      </c>
      <c r="BT95" s="51" t="str">
        <f ca="1">IF(scratch!$B$55=TRUE,SUMIF(AX$7:AX$1007,BP95,BC$7:BC$1007)+SUMIF(BD$7:BD$1007,BP95,BI$7:BI$1007)+SUMIF(BJ$7:BJ$1007,BP95,BO$7:BO$1007),scratch!$B$52)</f>
        <v>Locked</v>
      </c>
      <c r="BX95" s="10" t="str">
        <f>IF(ISBLANK(BV95),"",IF(COUNTIF(Accounts!$B:$D,BV95),VLOOKUP(BV95,Accounts!$B:$D,2,FALSE),"-"))</f>
        <v/>
      </c>
      <c r="BY95" s="37" t="str">
        <f>IF(CA95="","",CA95/(1+(IF(COUNTIF(Accounts!$B:$D,BV95),VLOOKUP(BV95,Accounts!$B:$D,3,FALSE),0)/100)))</f>
        <v/>
      </c>
      <c r="BZ95" s="37" t="str">
        <f t="shared" si="21"/>
        <v/>
      </c>
      <c r="CA95" s="7"/>
      <c r="CB95" s="48"/>
      <c r="CD95" s="10" t="str">
        <f>IF(ISBLANK(CB95),"",IF(COUNTIF(Accounts!$B:$D,CB95),VLOOKUP(CB95,Accounts!$B:$D,2,FALSE),"-"))</f>
        <v/>
      </c>
      <c r="CE95" s="37" t="str">
        <f>IF(CG95="","",CG95/(1+(IF(COUNTIF(Accounts!$B:$D,CB95),VLOOKUP(CB95,Accounts!$B:$D,3,FALSE),0)/100)))</f>
        <v/>
      </c>
      <c r="CF95" s="37" t="str">
        <f t="shared" si="22"/>
        <v/>
      </c>
      <c r="CG95" s="7"/>
      <c r="CH95" s="48"/>
      <c r="CJ95" s="10" t="str">
        <f>IF(ISBLANK(CH95),"",IF(COUNTIF(Accounts!$B:$D,CH95),VLOOKUP(CH95,Accounts!$B:$D,2,FALSE),"-"))</f>
        <v/>
      </c>
      <c r="CK95" s="37" t="str">
        <f>IF(CM95="","",CM95/(1+(IF(COUNTIF(Accounts!$B:$D,CH95),VLOOKUP(CH95,Accounts!$B:$D,3,FALSE),0)/100)))</f>
        <v/>
      </c>
      <c r="CL95" s="37" t="str">
        <f t="shared" si="23"/>
        <v/>
      </c>
      <c r="CM95" s="7"/>
      <c r="CN95" s="40" t="str">
        <f>IF(Accounts!$B94="","-",Accounts!$B94)</f>
        <v xml:space="preserve"> </v>
      </c>
      <c r="CO95" s="10">
        <f>IF(COUNTIF(Accounts!$B:$D,CN95),VLOOKUP(CN95,Accounts!$B:$D,2,FALSE),"-")</f>
        <v>0</v>
      </c>
      <c r="CP95" s="37" t="str">
        <f ca="1">IF(scratch!$B$55=TRUE,IF(CR95="","",CR95/(1+(IF(COUNTIF(Accounts!$B:$D,CN95),VLOOKUP(CN95,Accounts!$B:$D,3,FALSE),0)/100))),scratch!$B$52)</f>
        <v>Locked</v>
      </c>
      <c r="CQ95" s="37" t="str">
        <f ca="1">IF(scratch!$B$55=TRUE,IF(CR95="","",CR95-CP95),scratch!$B$52)</f>
        <v>Locked</v>
      </c>
      <c r="CR95" s="51" t="str">
        <f ca="1">IF(scratch!$B$55=TRUE,SUMIF(BV$7:BV$1007,CN95,CA$7:CA$1007)+SUMIF(CB$7:CB$1007,CN95,CG$7:CG$1007)+SUMIF(CH$7:CH$1007,CN95,CM$7:CM$1007),scratch!$B$52)</f>
        <v>Locked</v>
      </c>
      <c r="CT95" s="40" t="str">
        <f>IF(Accounts!$B94="","-",Accounts!$B94)</f>
        <v xml:space="preserve"> </v>
      </c>
      <c r="CU95" s="10">
        <f>IF(COUNTIF(Accounts!$B:$D,CT95),VLOOKUP(CT95,Accounts!$B:$D,2,FALSE),"-")</f>
        <v>0</v>
      </c>
      <c r="CV95" s="37" t="str">
        <f ca="1">IF(scratch!$B$55=TRUE,IF(CX95="","",CX95/(1+(IF(COUNTIF(Accounts!$B:$D,CT95),VLOOKUP(CT95,Accounts!$B:$D,3,FALSE),0)/100))),scratch!$B$52)</f>
        <v>Locked</v>
      </c>
      <c r="CW95" s="37" t="str">
        <f ca="1">IF(scratch!$B$55=TRUE,IF(CX95="","",CX95-CV95),scratch!$B$52)</f>
        <v>Locked</v>
      </c>
      <c r="CX95" s="51" t="str">
        <f ca="1">IF(scratch!$B$55=TRUE,SUMIF(T$7:T$1007,CT95,X$7:X1095)+SUMIF(AR$7:AR$1007,CT95,AV$7:AV$1007)+SUMIF(BP$7:BP$1007,CT95,BT$7:BT$1007)+SUMIF(CN$7:CN$1007,CT95,CR$7:CR$1007),scratch!$B$52)</f>
        <v>Locked</v>
      </c>
    </row>
    <row r="96" spans="4:102" x14ac:dyDescent="0.2">
      <c r="D96" s="10" t="str">
        <f>IF(ISBLANK(B96),"",IF(COUNTIF(Accounts!$B:$D,B96),VLOOKUP(B96,Accounts!$B:$D,2,FALSE),"-"))</f>
        <v/>
      </c>
      <c r="E96" s="37" t="str">
        <f>IF(G96="","",G96/(1+(IF(COUNTIF(Accounts!$B:$D,B96),VLOOKUP(B96,Accounts!$B:$D,3,FALSE),0)/100)))</f>
        <v/>
      </c>
      <c r="F96" s="37" t="str">
        <f t="shared" si="12"/>
        <v/>
      </c>
      <c r="G96" s="7"/>
      <c r="H96" s="48"/>
      <c r="J96" s="10" t="str">
        <f>IF(ISBLANK(H96),"",IF(COUNTIF(Accounts!$B:$D,H96),VLOOKUP(H96,Accounts!$B:$D,2,FALSE),"-"))</f>
        <v/>
      </c>
      <c r="K96" s="37" t="str">
        <f>IF(M96="","",M96/(1+(IF(COUNTIF(Accounts!$B:$D,H96),VLOOKUP(H96,Accounts!$B:$D,3,FALSE),0)/100)))</f>
        <v/>
      </c>
      <c r="L96" s="37" t="str">
        <f t="shared" si="13"/>
        <v/>
      </c>
      <c r="M96" s="7"/>
      <c r="N96" s="48"/>
      <c r="P96" s="10" t="str">
        <f>IF(ISBLANK(N96),"",IF(COUNTIF(Accounts!$B:$D,N96),VLOOKUP(N96,Accounts!$B:$D,2,FALSE),"-"))</f>
        <v/>
      </c>
      <c r="Q96" s="37" t="str">
        <f>IF(S96="","",S96/(1+(IF(COUNTIF(Accounts!$B:$D,N96),VLOOKUP(N96,Accounts!$B:$D,3,FALSE),0)/100)))</f>
        <v/>
      </c>
      <c r="R96" s="37" t="str">
        <f t="shared" si="14"/>
        <v/>
      </c>
      <c r="S96" s="7"/>
      <c r="T96" s="40" t="str">
        <f>IF(Accounts!$B95="","-",Accounts!$B95)</f>
        <v xml:space="preserve"> </v>
      </c>
      <c r="U96" s="10">
        <f>IF(COUNTIF(Accounts!$B:$D,T96),VLOOKUP(T96,Accounts!$B:$D,2,FALSE),"-")</f>
        <v>0</v>
      </c>
      <c r="V96" s="37" t="str">
        <f ca="1">IF(scratch!$B$55=TRUE,IF(X96="","",X96/(1+(IF(COUNTIF(Accounts!$B:$D,T96),VLOOKUP(T96,Accounts!$B:$D,3,FALSE),0)/100))),scratch!$B$52)</f>
        <v>Locked</v>
      </c>
      <c r="W96" s="37" t="str">
        <f ca="1">IF(scratch!$B$55=TRUE,IF(X96="","",X96-V96),scratch!$B$52)</f>
        <v>Locked</v>
      </c>
      <c r="X96" s="51" t="str">
        <f ca="1">IF(scratch!$B$55=TRUE,SUMIF(B$7:B$1007,T96,G$7:G$1007)+SUMIF(H$7:H$1007,T96,M$7:M$1007)+SUMIF(N$7:N$1007,T96,S$7:S$1007),scratch!$B$52)</f>
        <v>Locked</v>
      </c>
      <c r="AB96" s="10" t="str">
        <f>IF(ISBLANK(Z96),"",IF(COUNTIF(Accounts!$B:$D,Z96),VLOOKUP(Z96,Accounts!$B:$D,2,FALSE),"-"))</f>
        <v/>
      </c>
      <c r="AC96" s="37" t="str">
        <f>IF(AE96="","",AE96/(1+(IF(COUNTIF(Accounts!$B:$D,Z96),VLOOKUP(Z96,Accounts!$B:$D,3,FALSE),0)/100)))</f>
        <v/>
      </c>
      <c r="AD96" s="37" t="str">
        <f t="shared" si="15"/>
        <v/>
      </c>
      <c r="AE96" s="7"/>
      <c r="AF96" s="48"/>
      <c r="AH96" s="10" t="str">
        <f>IF(ISBLANK(AF96),"",IF(COUNTIF(Accounts!$B:$D,AF96),VLOOKUP(AF96,Accounts!$B:$D,2,FALSE),"-"))</f>
        <v/>
      </c>
      <c r="AI96" s="37" t="str">
        <f>IF(AK96="","",AK96/(1+(IF(COUNTIF(Accounts!$B:$D,AF96),VLOOKUP(AF96,Accounts!$B:$D,3,FALSE),0)/100)))</f>
        <v/>
      </c>
      <c r="AJ96" s="37" t="str">
        <f t="shared" si="16"/>
        <v/>
      </c>
      <c r="AK96" s="7"/>
      <c r="AL96" s="48"/>
      <c r="AN96" s="10" t="str">
        <f>IF(ISBLANK(AL96),"",IF(COUNTIF(Accounts!$B:$D,AL96),VLOOKUP(AL96,Accounts!$B:$D,2,FALSE),"-"))</f>
        <v/>
      </c>
      <c r="AO96" s="37" t="str">
        <f>IF(AQ96="","",AQ96/(1+(IF(COUNTIF(Accounts!$B:$D,AL96),VLOOKUP(AL96,Accounts!$B:$D,3,FALSE),0)/100)))</f>
        <v/>
      </c>
      <c r="AP96" s="37" t="str">
        <f t="shared" si="17"/>
        <v/>
      </c>
      <c r="AQ96" s="7"/>
      <c r="AR96" s="40" t="str">
        <f>IF(Accounts!$B95="","-",Accounts!$B95)</f>
        <v xml:space="preserve"> </v>
      </c>
      <c r="AS96" s="10">
        <f>IF(COUNTIF(Accounts!$B:$D,AR96),VLOOKUP(AR96,Accounts!$B:$D,2,FALSE),"-")</f>
        <v>0</v>
      </c>
      <c r="AT96" s="37" t="str">
        <f ca="1">IF(scratch!$B$55=TRUE,IF(AV96="","",AV96/(1+(IF(COUNTIF(Accounts!$B:$D,AR96),VLOOKUP(AR96,Accounts!$B:$D,3,FALSE),0)/100))),scratch!$B$52)</f>
        <v>Locked</v>
      </c>
      <c r="AU96" s="37" t="str">
        <f ca="1">IF(scratch!$B$55=TRUE,IF(AV96="","",AV96-AT96),scratch!$B$52)</f>
        <v>Locked</v>
      </c>
      <c r="AV96" s="51" t="str">
        <f ca="1">IF(scratch!$B$55=TRUE,SUMIF(Z$7:Z$1007,AR96,AE$7:AE$1007)+SUMIF(AF$7:AF$1007,AR96,AK$7:AK$1007)+SUMIF(AL$7:AL$1007,AR96,AQ$7:AQ$1007),scratch!$B$52)</f>
        <v>Locked</v>
      </c>
      <c r="AZ96" s="10" t="str">
        <f>IF(ISBLANK(AX96),"",IF(COUNTIF(Accounts!$B:$D,AX96),VLOOKUP(AX96,Accounts!$B:$D,2,FALSE),"-"))</f>
        <v/>
      </c>
      <c r="BA96" s="37" t="str">
        <f>IF(BC96="","",BC96/(1+(IF(COUNTIF(Accounts!$B:$D,AX96),VLOOKUP(AX96,Accounts!$B:$D,3,FALSE),0)/100)))</f>
        <v/>
      </c>
      <c r="BB96" s="37" t="str">
        <f t="shared" si="18"/>
        <v/>
      </c>
      <c r="BC96" s="7"/>
      <c r="BD96" s="48"/>
      <c r="BF96" s="10" t="str">
        <f>IF(ISBLANK(BD96),"",IF(COUNTIF(Accounts!$B:$D,BD96),VLOOKUP(BD96,Accounts!$B:$D,2,FALSE),"-"))</f>
        <v/>
      </c>
      <c r="BG96" s="37" t="str">
        <f>IF(BI96="","",BI96/(1+(IF(COUNTIF(Accounts!$B:$D,BD96),VLOOKUP(BD96,Accounts!$B:$D,3,FALSE),0)/100)))</f>
        <v/>
      </c>
      <c r="BH96" s="37" t="str">
        <f t="shared" si="19"/>
        <v/>
      </c>
      <c r="BI96" s="7"/>
      <c r="BJ96" s="48"/>
      <c r="BL96" s="10" t="str">
        <f>IF(ISBLANK(BJ96),"",IF(COUNTIF(Accounts!$B:$D,BJ96),VLOOKUP(BJ96,Accounts!$B:$D,2,FALSE),"-"))</f>
        <v/>
      </c>
      <c r="BM96" s="37" t="str">
        <f>IF(BO96="","",BO96/(1+(IF(COUNTIF(Accounts!$B:$D,BJ96),VLOOKUP(BJ96,Accounts!$B:$D,3,FALSE),0)/100)))</f>
        <v/>
      </c>
      <c r="BN96" s="37" t="str">
        <f t="shared" si="20"/>
        <v/>
      </c>
      <c r="BO96" s="7"/>
      <c r="BP96" s="40" t="str">
        <f>IF(Accounts!$B95="","-",Accounts!$B95)</f>
        <v xml:space="preserve"> </v>
      </c>
      <c r="BQ96" s="10">
        <f>IF(COUNTIF(Accounts!$B:$D,BP96),VLOOKUP(BP96,Accounts!$B:$D,2,FALSE),"-")</f>
        <v>0</v>
      </c>
      <c r="BR96" s="37" t="str">
        <f ca="1">IF(scratch!$B$55=TRUE,IF(BT96="","",BT96/(1+(IF(COUNTIF(Accounts!$B:$D,BP96),VLOOKUP(BP96,Accounts!$B:$D,3,FALSE),0)/100))),scratch!$B$52)</f>
        <v>Locked</v>
      </c>
      <c r="BS96" s="37" t="str">
        <f ca="1">IF(scratch!$B$55=TRUE,IF(BT96="","",BT96-BR96),scratch!$B$52)</f>
        <v>Locked</v>
      </c>
      <c r="BT96" s="51" t="str">
        <f ca="1">IF(scratch!$B$55=TRUE,SUMIF(AX$7:AX$1007,BP96,BC$7:BC$1007)+SUMIF(BD$7:BD$1007,BP96,BI$7:BI$1007)+SUMIF(BJ$7:BJ$1007,BP96,BO$7:BO$1007),scratch!$B$52)</f>
        <v>Locked</v>
      </c>
      <c r="BX96" s="10" t="str">
        <f>IF(ISBLANK(BV96),"",IF(COUNTIF(Accounts!$B:$D,BV96),VLOOKUP(BV96,Accounts!$B:$D,2,FALSE),"-"))</f>
        <v/>
      </c>
      <c r="BY96" s="37" t="str">
        <f>IF(CA96="","",CA96/(1+(IF(COUNTIF(Accounts!$B:$D,BV96),VLOOKUP(BV96,Accounts!$B:$D,3,FALSE),0)/100)))</f>
        <v/>
      </c>
      <c r="BZ96" s="37" t="str">
        <f t="shared" si="21"/>
        <v/>
      </c>
      <c r="CA96" s="7"/>
      <c r="CB96" s="48"/>
      <c r="CD96" s="10" t="str">
        <f>IF(ISBLANK(CB96),"",IF(COUNTIF(Accounts!$B:$D,CB96),VLOOKUP(CB96,Accounts!$B:$D,2,FALSE),"-"))</f>
        <v/>
      </c>
      <c r="CE96" s="37" t="str">
        <f>IF(CG96="","",CG96/(1+(IF(COUNTIF(Accounts!$B:$D,CB96),VLOOKUP(CB96,Accounts!$B:$D,3,FALSE),0)/100)))</f>
        <v/>
      </c>
      <c r="CF96" s="37" t="str">
        <f t="shared" si="22"/>
        <v/>
      </c>
      <c r="CG96" s="7"/>
      <c r="CH96" s="48"/>
      <c r="CJ96" s="10" t="str">
        <f>IF(ISBLANK(CH96),"",IF(COUNTIF(Accounts!$B:$D,CH96),VLOOKUP(CH96,Accounts!$B:$D,2,FALSE),"-"))</f>
        <v/>
      </c>
      <c r="CK96" s="37" t="str">
        <f>IF(CM96="","",CM96/(1+(IF(COUNTIF(Accounts!$B:$D,CH96),VLOOKUP(CH96,Accounts!$B:$D,3,FALSE),0)/100)))</f>
        <v/>
      </c>
      <c r="CL96" s="37" t="str">
        <f t="shared" si="23"/>
        <v/>
      </c>
      <c r="CM96" s="7"/>
      <c r="CN96" s="40" t="str">
        <f>IF(Accounts!$B95="","-",Accounts!$B95)</f>
        <v xml:space="preserve"> </v>
      </c>
      <c r="CO96" s="10">
        <f>IF(COUNTIF(Accounts!$B:$D,CN96),VLOOKUP(CN96,Accounts!$B:$D,2,FALSE),"-")</f>
        <v>0</v>
      </c>
      <c r="CP96" s="37" t="str">
        <f ca="1">IF(scratch!$B$55=TRUE,IF(CR96="","",CR96/(1+(IF(COUNTIF(Accounts!$B:$D,CN96),VLOOKUP(CN96,Accounts!$B:$D,3,FALSE),0)/100))),scratch!$B$52)</f>
        <v>Locked</v>
      </c>
      <c r="CQ96" s="37" t="str">
        <f ca="1">IF(scratch!$B$55=TRUE,IF(CR96="","",CR96-CP96),scratch!$B$52)</f>
        <v>Locked</v>
      </c>
      <c r="CR96" s="51" t="str">
        <f ca="1">IF(scratch!$B$55=TRUE,SUMIF(BV$7:BV$1007,CN96,CA$7:CA$1007)+SUMIF(CB$7:CB$1007,CN96,CG$7:CG$1007)+SUMIF(CH$7:CH$1007,CN96,CM$7:CM$1007),scratch!$B$52)</f>
        <v>Locked</v>
      </c>
      <c r="CT96" s="40" t="str">
        <f>IF(Accounts!$B95="","-",Accounts!$B95)</f>
        <v xml:space="preserve"> </v>
      </c>
      <c r="CU96" s="10">
        <f>IF(COUNTIF(Accounts!$B:$D,CT96),VLOOKUP(CT96,Accounts!$B:$D,2,FALSE),"-")</f>
        <v>0</v>
      </c>
      <c r="CV96" s="37" t="str">
        <f ca="1">IF(scratch!$B$55=TRUE,IF(CX96="","",CX96/(1+(IF(COUNTIF(Accounts!$B:$D,CT96),VLOOKUP(CT96,Accounts!$B:$D,3,FALSE),0)/100))),scratch!$B$52)</f>
        <v>Locked</v>
      </c>
      <c r="CW96" s="37" t="str">
        <f ca="1">IF(scratch!$B$55=TRUE,IF(CX96="","",CX96-CV96),scratch!$B$52)</f>
        <v>Locked</v>
      </c>
      <c r="CX96" s="51" t="str">
        <f ca="1">IF(scratch!$B$55=TRUE,SUMIF(T$7:T$1007,CT96,X$7:X1096)+SUMIF(AR$7:AR$1007,CT96,AV$7:AV$1007)+SUMIF(BP$7:BP$1007,CT96,BT$7:BT$1007)+SUMIF(CN$7:CN$1007,CT96,CR$7:CR$1007),scratch!$B$52)</f>
        <v>Locked</v>
      </c>
    </row>
    <row r="97" spans="4:102" x14ac:dyDescent="0.2">
      <c r="D97" s="10" t="str">
        <f>IF(ISBLANK(B97),"",IF(COUNTIF(Accounts!$B:$D,B97),VLOOKUP(B97,Accounts!$B:$D,2,FALSE),"-"))</f>
        <v/>
      </c>
      <c r="E97" s="37" t="str">
        <f>IF(G97="","",G97/(1+(IF(COUNTIF(Accounts!$B:$D,B97),VLOOKUP(B97,Accounts!$B:$D,3,FALSE),0)/100)))</f>
        <v/>
      </c>
      <c r="F97" s="37" t="str">
        <f t="shared" si="12"/>
        <v/>
      </c>
      <c r="G97" s="7"/>
      <c r="H97" s="48"/>
      <c r="J97" s="10" t="str">
        <f>IF(ISBLANK(H97),"",IF(COUNTIF(Accounts!$B:$D,H97),VLOOKUP(H97,Accounts!$B:$D,2,FALSE),"-"))</f>
        <v/>
      </c>
      <c r="K97" s="37" t="str">
        <f>IF(M97="","",M97/(1+(IF(COUNTIF(Accounts!$B:$D,H97),VLOOKUP(H97,Accounts!$B:$D,3,FALSE),0)/100)))</f>
        <v/>
      </c>
      <c r="L97" s="37" t="str">
        <f t="shared" si="13"/>
        <v/>
      </c>
      <c r="M97" s="7"/>
      <c r="N97" s="48"/>
      <c r="P97" s="10" t="str">
        <f>IF(ISBLANK(N97),"",IF(COUNTIF(Accounts!$B:$D,N97),VLOOKUP(N97,Accounts!$B:$D,2,FALSE),"-"))</f>
        <v/>
      </c>
      <c r="Q97" s="37" t="str">
        <f>IF(S97="","",S97/(1+(IF(COUNTIF(Accounts!$B:$D,N97),VLOOKUP(N97,Accounts!$B:$D,3,FALSE),0)/100)))</f>
        <v/>
      </c>
      <c r="R97" s="37" t="str">
        <f t="shared" si="14"/>
        <v/>
      </c>
      <c r="S97" s="7"/>
      <c r="T97" s="40" t="str">
        <f>IF(Accounts!$B96="","-",Accounts!$B96)</f>
        <v xml:space="preserve"> </v>
      </c>
      <c r="U97" s="10">
        <f>IF(COUNTIF(Accounts!$B:$D,T97),VLOOKUP(T97,Accounts!$B:$D,2,FALSE),"-")</f>
        <v>0</v>
      </c>
      <c r="V97" s="37" t="str">
        <f ca="1">IF(scratch!$B$55=TRUE,IF(X97="","",X97/(1+(IF(COUNTIF(Accounts!$B:$D,T97),VLOOKUP(T97,Accounts!$B:$D,3,FALSE),0)/100))),scratch!$B$52)</f>
        <v>Locked</v>
      </c>
      <c r="W97" s="37" t="str">
        <f ca="1">IF(scratch!$B$55=TRUE,IF(X97="","",X97-V97),scratch!$B$52)</f>
        <v>Locked</v>
      </c>
      <c r="X97" s="51" t="str">
        <f ca="1">IF(scratch!$B$55=TRUE,SUMIF(B$7:B$1007,T97,G$7:G$1007)+SUMIF(H$7:H$1007,T97,M$7:M$1007)+SUMIF(N$7:N$1007,T97,S$7:S$1007),scratch!$B$52)</f>
        <v>Locked</v>
      </c>
      <c r="AB97" s="10" t="str">
        <f>IF(ISBLANK(Z97),"",IF(COUNTIF(Accounts!$B:$D,Z97),VLOOKUP(Z97,Accounts!$B:$D,2,FALSE),"-"))</f>
        <v/>
      </c>
      <c r="AC97" s="37" t="str">
        <f>IF(AE97="","",AE97/(1+(IF(COUNTIF(Accounts!$B:$D,Z97),VLOOKUP(Z97,Accounts!$B:$D,3,FALSE),0)/100)))</f>
        <v/>
      </c>
      <c r="AD97" s="37" t="str">
        <f t="shared" si="15"/>
        <v/>
      </c>
      <c r="AE97" s="7"/>
      <c r="AF97" s="48"/>
      <c r="AH97" s="10" t="str">
        <f>IF(ISBLANK(AF97),"",IF(COUNTIF(Accounts!$B:$D,AF97),VLOOKUP(AF97,Accounts!$B:$D,2,FALSE),"-"))</f>
        <v/>
      </c>
      <c r="AI97" s="37" t="str">
        <f>IF(AK97="","",AK97/(1+(IF(COUNTIF(Accounts!$B:$D,AF97),VLOOKUP(AF97,Accounts!$B:$D,3,FALSE),0)/100)))</f>
        <v/>
      </c>
      <c r="AJ97" s="37" t="str">
        <f t="shared" si="16"/>
        <v/>
      </c>
      <c r="AK97" s="7"/>
      <c r="AL97" s="48"/>
      <c r="AN97" s="10" t="str">
        <f>IF(ISBLANK(AL97),"",IF(COUNTIF(Accounts!$B:$D,AL97),VLOOKUP(AL97,Accounts!$B:$D,2,FALSE),"-"))</f>
        <v/>
      </c>
      <c r="AO97" s="37" t="str">
        <f>IF(AQ97="","",AQ97/(1+(IF(COUNTIF(Accounts!$B:$D,AL97),VLOOKUP(AL97,Accounts!$B:$D,3,FALSE),0)/100)))</f>
        <v/>
      </c>
      <c r="AP97" s="37" t="str">
        <f t="shared" si="17"/>
        <v/>
      </c>
      <c r="AQ97" s="7"/>
      <c r="AR97" s="40" t="str">
        <f>IF(Accounts!$B96="","-",Accounts!$B96)</f>
        <v xml:space="preserve"> </v>
      </c>
      <c r="AS97" s="10">
        <f>IF(COUNTIF(Accounts!$B:$D,AR97),VLOOKUP(AR97,Accounts!$B:$D,2,FALSE),"-")</f>
        <v>0</v>
      </c>
      <c r="AT97" s="37" t="str">
        <f ca="1">IF(scratch!$B$55=TRUE,IF(AV97="","",AV97/(1+(IF(COUNTIF(Accounts!$B:$D,AR97),VLOOKUP(AR97,Accounts!$B:$D,3,FALSE),0)/100))),scratch!$B$52)</f>
        <v>Locked</v>
      </c>
      <c r="AU97" s="37" t="str">
        <f ca="1">IF(scratch!$B$55=TRUE,IF(AV97="","",AV97-AT97),scratch!$B$52)</f>
        <v>Locked</v>
      </c>
      <c r="AV97" s="51" t="str">
        <f ca="1">IF(scratch!$B$55=TRUE,SUMIF(Z$7:Z$1007,AR97,AE$7:AE$1007)+SUMIF(AF$7:AF$1007,AR97,AK$7:AK$1007)+SUMIF(AL$7:AL$1007,AR97,AQ$7:AQ$1007),scratch!$B$52)</f>
        <v>Locked</v>
      </c>
      <c r="AZ97" s="10" t="str">
        <f>IF(ISBLANK(AX97),"",IF(COUNTIF(Accounts!$B:$D,AX97),VLOOKUP(AX97,Accounts!$B:$D,2,FALSE),"-"))</f>
        <v/>
      </c>
      <c r="BA97" s="37" t="str">
        <f>IF(BC97="","",BC97/(1+(IF(COUNTIF(Accounts!$B:$D,AX97),VLOOKUP(AX97,Accounts!$B:$D,3,FALSE),0)/100)))</f>
        <v/>
      </c>
      <c r="BB97" s="37" t="str">
        <f t="shared" si="18"/>
        <v/>
      </c>
      <c r="BC97" s="7"/>
      <c r="BD97" s="48"/>
      <c r="BF97" s="10" t="str">
        <f>IF(ISBLANK(BD97),"",IF(COUNTIF(Accounts!$B:$D,BD97),VLOOKUP(BD97,Accounts!$B:$D,2,FALSE),"-"))</f>
        <v/>
      </c>
      <c r="BG97" s="37" t="str">
        <f>IF(BI97="","",BI97/(1+(IF(COUNTIF(Accounts!$B:$D,BD97),VLOOKUP(BD97,Accounts!$B:$D,3,FALSE),0)/100)))</f>
        <v/>
      </c>
      <c r="BH97" s="37" t="str">
        <f t="shared" si="19"/>
        <v/>
      </c>
      <c r="BI97" s="7"/>
      <c r="BJ97" s="48"/>
      <c r="BL97" s="10" t="str">
        <f>IF(ISBLANK(BJ97),"",IF(COUNTIF(Accounts!$B:$D,BJ97),VLOOKUP(BJ97,Accounts!$B:$D,2,FALSE),"-"))</f>
        <v/>
      </c>
      <c r="BM97" s="37" t="str">
        <f>IF(BO97="","",BO97/(1+(IF(COUNTIF(Accounts!$B:$D,BJ97),VLOOKUP(BJ97,Accounts!$B:$D,3,FALSE),0)/100)))</f>
        <v/>
      </c>
      <c r="BN97" s="37" t="str">
        <f t="shared" si="20"/>
        <v/>
      </c>
      <c r="BO97" s="7"/>
      <c r="BP97" s="40" t="str">
        <f>IF(Accounts!$B96="","-",Accounts!$B96)</f>
        <v xml:space="preserve"> </v>
      </c>
      <c r="BQ97" s="10">
        <f>IF(COUNTIF(Accounts!$B:$D,BP97),VLOOKUP(BP97,Accounts!$B:$D,2,FALSE),"-")</f>
        <v>0</v>
      </c>
      <c r="BR97" s="37" t="str">
        <f ca="1">IF(scratch!$B$55=TRUE,IF(BT97="","",BT97/(1+(IF(COUNTIF(Accounts!$B:$D,BP97),VLOOKUP(BP97,Accounts!$B:$D,3,FALSE),0)/100))),scratch!$B$52)</f>
        <v>Locked</v>
      </c>
      <c r="BS97" s="37" t="str">
        <f ca="1">IF(scratch!$B$55=TRUE,IF(BT97="","",BT97-BR97),scratch!$B$52)</f>
        <v>Locked</v>
      </c>
      <c r="BT97" s="51" t="str">
        <f ca="1">IF(scratch!$B$55=TRUE,SUMIF(AX$7:AX$1007,BP97,BC$7:BC$1007)+SUMIF(BD$7:BD$1007,BP97,BI$7:BI$1007)+SUMIF(BJ$7:BJ$1007,BP97,BO$7:BO$1007),scratch!$B$52)</f>
        <v>Locked</v>
      </c>
      <c r="BX97" s="10" t="str">
        <f>IF(ISBLANK(BV97),"",IF(COUNTIF(Accounts!$B:$D,BV97),VLOOKUP(BV97,Accounts!$B:$D,2,FALSE),"-"))</f>
        <v/>
      </c>
      <c r="BY97" s="37" t="str">
        <f>IF(CA97="","",CA97/(1+(IF(COUNTIF(Accounts!$B:$D,BV97),VLOOKUP(BV97,Accounts!$B:$D,3,FALSE),0)/100)))</f>
        <v/>
      </c>
      <c r="BZ97" s="37" t="str">
        <f t="shared" si="21"/>
        <v/>
      </c>
      <c r="CA97" s="7"/>
      <c r="CB97" s="48"/>
      <c r="CD97" s="10" t="str">
        <f>IF(ISBLANK(CB97),"",IF(COUNTIF(Accounts!$B:$D,CB97),VLOOKUP(CB97,Accounts!$B:$D,2,FALSE),"-"))</f>
        <v/>
      </c>
      <c r="CE97" s="37" t="str">
        <f>IF(CG97="","",CG97/(1+(IF(COUNTIF(Accounts!$B:$D,CB97),VLOOKUP(CB97,Accounts!$B:$D,3,FALSE),0)/100)))</f>
        <v/>
      </c>
      <c r="CF97" s="37" t="str">
        <f t="shared" si="22"/>
        <v/>
      </c>
      <c r="CG97" s="7"/>
      <c r="CH97" s="48"/>
      <c r="CJ97" s="10" t="str">
        <f>IF(ISBLANK(CH97),"",IF(COUNTIF(Accounts!$B:$D,CH97),VLOOKUP(CH97,Accounts!$B:$D,2,FALSE),"-"))</f>
        <v/>
      </c>
      <c r="CK97" s="37" t="str">
        <f>IF(CM97="","",CM97/(1+(IF(COUNTIF(Accounts!$B:$D,CH97),VLOOKUP(CH97,Accounts!$B:$D,3,FALSE),0)/100)))</f>
        <v/>
      </c>
      <c r="CL97" s="37" t="str">
        <f t="shared" si="23"/>
        <v/>
      </c>
      <c r="CM97" s="7"/>
      <c r="CN97" s="40" t="str">
        <f>IF(Accounts!$B96="","-",Accounts!$B96)</f>
        <v xml:space="preserve"> </v>
      </c>
      <c r="CO97" s="10">
        <f>IF(COUNTIF(Accounts!$B:$D,CN97),VLOOKUP(CN97,Accounts!$B:$D,2,FALSE),"-")</f>
        <v>0</v>
      </c>
      <c r="CP97" s="37" t="str">
        <f ca="1">IF(scratch!$B$55=TRUE,IF(CR97="","",CR97/(1+(IF(COUNTIF(Accounts!$B:$D,CN97),VLOOKUP(CN97,Accounts!$B:$D,3,FALSE),0)/100))),scratch!$B$52)</f>
        <v>Locked</v>
      </c>
      <c r="CQ97" s="37" t="str">
        <f ca="1">IF(scratch!$B$55=TRUE,IF(CR97="","",CR97-CP97),scratch!$B$52)</f>
        <v>Locked</v>
      </c>
      <c r="CR97" s="51" t="str">
        <f ca="1">IF(scratch!$B$55=TRUE,SUMIF(BV$7:BV$1007,CN97,CA$7:CA$1007)+SUMIF(CB$7:CB$1007,CN97,CG$7:CG$1007)+SUMIF(CH$7:CH$1007,CN97,CM$7:CM$1007),scratch!$B$52)</f>
        <v>Locked</v>
      </c>
      <c r="CT97" s="40" t="str">
        <f>IF(Accounts!$B96="","-",Accounts!$B96)</f>
        <v xml:space="preserve"> </v>
      </c>
      <c r="CU97" s="10">
        <f>IF(COUNTIF(Accounts!$B:$D,CT97),VLOOKUP(CT97,Accounts!$B:$D,2,FALSE),"-")</f>
        <v>0</v>
      </c>
      <c r="CV97" s="37" t="str">
        <f ca="1">IF(scratch!$B$55=TRUE,IF(CX97="","",CX97/(1+(IF(COUNTIF(Accounts!$B:$D,CT97),VLOOKUP(CT97,Accounts!$B:$D,3,FALSE),0)/100))),scratch!$B$52)</f>
        <v>Locked</v>
      </c>
      <c r="CW97" s="37" t="str">
        <f ca="1">IF(scratch!$B$55=TRUE,IF(CX97="","",CX97-CV97),scratch!$B$52)</f>
        <v>Locked</v>
      </c>
      <c r="CX97" s="51" t="str">
        <f ca="1">IF(scratch!$B$55=TRUE,SUMIF(T$7:T$1007,CT97,X$7:X1097)+SUMIF(AR$7:AR$1007,CT97,AV$7:AV$1007)+SUMIF(BP$7:BP$1007,CT97,BT$7:BT$1007)+SUMIF(CN$7:CN$1007,CT97,CR$7:CR$1007),scratch!$B$52)</f>
        <v>Locked</v>
      </c>
    </row>
    <row r="98" spans="4:102" x14ac:dyDescent="0.2">
      <c r="D98" s="10" t="str">
        <f>IF(ISBLANK(B98),"",IF(COUNTIF(Accounts!$B:$D,B98),VLOOKUP(B98,Accounts!$B:$D,2,FALSE),"-"))</f>
        <v/>
      </c>
      <c r="E98" s="37" t="str">
        <f>IF(G98="","",G98/(1+(IF(COUNTIF(Accounts!$B:$D,B98),VLOOKUP(B98,Accounts!$B:$D,3,FALSE),0)/100)))</f>
        <v/>
      </c>
      <c r="F98" s="37" t="str">
        <f t="shared" si="12"/>
        <v/>
      </c>
      <c r="G98" s="7"/>
      <c r="H98" s="48"/>
      <c r="J98" s="10" t="str">
        <f>IF(ISBLANK(H98),"",IF(COUNTIF(Accounts!$B:$D,H98),VLOOKUP(H98,Accounts!$B:$D,2,FALSE),"-"))</f>
        <v/>
      </c>
      <c r="K98" s="37" t="str">
        <f>IF(M98="","",M98/(1+(IF(COUNTIF(Accounts!$B:$D,H98),VLOOKUP(H98,Accounts!$B:$D,3,FALSE),0)/100)))</f>
        <v/>
      </c>
      <c r="L98" s="37" t="str">
        <f t="shared" si="13"/>
        <v/>
      </c>
      <c r="M98" s="7"/>
      <c r="N98" s="48"/>
      <c r="P98" s="10" t="str">
        <f>IF(ISBLANK(N98),"",IF(COUNTIF(Accounts!$B:$D,N98),VLOOKUP(N98,Accounts!$B:$D,2,FALSE),"-"))</f>
        <v/>
      </c>
      <c r="Q98" s="37" t="str">
        <f>IF(S98="","",S98/(1+(IF(COUNTIF(Accounts!$B:$D,N98),VLOOKUP(N98,Accounts!$B:$D,3,FALSE),0)/100)))</f>
        <v/>
      </c>
      <c r="R98" s="37" t="str">
        <f t="shared" si="14"/>
        <v/>
      </c>
      <c r="S98" s="7"/>
      <c r="T98" s="40" t="str">
        <f>IF(Accounts!$B97="","-",Accounts!$B97)</f>
        <v xml:space="preserve"> </v>
      </c>
      <c r="U98" s="10">
        <f>IF(COUNTIF(Accounts!$B:$D,T98),VLOOKUP(T98,Accounts!$B:$D,2,FALSE),"-")</f>
        <v>0</v>
      </c>
      <c r="V98" s="37" t="str">
        <f ca="1">IF(scratch!$B$55=TRUE,IF(X98="","",X98/(1+(IF(COUNTIF(Accounts!$B:$D,T98),VLOOKUP(T98,Accounts!$B:$D,3,FALSE),0)/100))),scratch!$B$52)</f>
        <v>Locked</v>
      </c>
      <c r="W98" s="37" t="str">
        <f ca="1">IF(scratch!$B$55=TRUE,IF(X98="","",X98-V98),scratch!$B$52)</f>
        <v>Locked</v>
      </c>
      <c r="X98" s="51" t="str">
        <f ca="1">IF(scratch!$B$55=TRUE,SUMIF(B$7:B$1007,T98,G$7:G$1007)+SUMIF(H$7:H$1007,T98,M$7:M$1007)+SUMIF(N$7:N$1007,T98,S$7:S$1007),scratch!$B$52)</f>
        <v>Locked</v>
      </c>
      <c r="AB98" s="10" t="str">
        <f>IF(ISBLANK(Z98),"",IF(COUNTIF(Accounts!$B:$D,Z98),VLOOKUP(Z98,Accounts!$B:$D,2,FALSE),"-"))</f>
        <v/>
      </c>
      <c r="AC98" s="37" t="str">
        <f>IF(AE98="","",AE98/(1+(IF(COUNTIF(Accounts!$B:$D,Z98),VLOOKUP(Z98,Accounts!$B:$D,3,FALSE),0)/100)))</f>
        <v/>
      </c>
      <c r="AD98" s="37" t="str">
        <f t="shared" si="15"/>
        <v/>
      </c>
      <c r="AE98" s="7"/>
      <c r="AF98" s="48"/>
      <c r="AH98" s="10" t="str">
        <f>IF(ISBLANK(AF98),"",IF(COUNTIF(Accounts!$B:$D,AF98),VLOOKUP(AF98,Accounts!$B:$D,2,FALSE),"-"))</f>
        <v/>
      </c>
      <c r="AI98" s="37" t="str">
        <f>IF(AK98="","",AK98/(1+(IF(COUNTIF(Accounts!$B:$D,AF98),VLOOKUP(AF98,Accounts!$B:$D,3,FALSE),0)/100)))</f>
        <v/>
      </c>
      <c r="AJ98" s="37" t="str">
        <f t="shared" si="16"/>
        <v/>
      </c>
      <c r="AK98" s="7"/>
      <c r="AL98" s="48"/>
      <c r="AN98" s="10" t="str">
        <f>IF(ISBLANK(AL98),"",IF(COUNTIF(Accounts!$B:$D,AL98),VLOOKUP(AL98,Accounts!$B:$D,2,FALSE),"-"))</f>
        <v/>
      </c>
      <c r="AO98" s="37" t="str">
        <f>IF(AQ98="","",AQ98/(1+(IF(COUNTIF(Accounts!$B:$D,AL98),VLOOKUP(AL98,Accounts!$B:$D,3,FALSE),0)/100)))</f>
        <v/>
      </c>
      <c r="AP98" s="37" t="str">
        <f t="shared" si="17"/>
        <v/>
      </c>
      <c r="AQ98" s="7"/>
      <c r="AR98" s="40" t="str">
        <f>IF(Accounts!$B97="","-",Accounts!$B97)</f>
        <v xml:space="preserve"> </v>
      </c>
      <c r="AS98" s="10">
        <f>IF(COUNTIF(Accounts!$B:$D,AR98),VLOOKUP(AR98,Accounts!$B:$D,2,FALSE),"-")</f>
        <v>0</v>
      </c>
      <c r="AT98" s="37" t="str">
        <f ca="1">IF(scratch!$B$55=TRUE,IF(AV98="","",AV98/(1+(IF(COUNTIF(Accounts!$B:$D,AR98),VLOOKUP(AR98,Accounts!$B:$D,3,FALSE),0)/100))),scratch!$B$52)</f>
        <v>Locked</v>
      </c>
      <c r="AU98" s="37" t="str">
        <f ca="1">IF(scratch!$B$55=TRUE,IF(AV98="","",AV98-AT98),scratch!$B$52)</f>
        <v>Locked</v>
      </c>
      <c r="AV98" s="51" t="str">
        <f ca="1">IF(scratch!$B$55=TRUE,SUMIF(Z$7:Z$1007,AR98,AE$7:AE$1007)+SUMIF(AF$7:AF$1007,AR98,AK$7:AK$1007)+SUMIF(AL$7:AL$1007,AR98,AQ$7:AQ$1007),scratch!$B$52)</f>
        <v>Locked</v>
      </c>
      <c r="AZ98" s="10" t="str">
        <f>IF(ISBLANK(AX98),"",IF(COUNTIF(Accounts!$B:$D,AX98),VLOOKUP(AX98,Accounts!$B:$D,2,FALSE),"-"))</f>
        <v/>
      </c>
      <c r="BA98" s="37" t="str">
        <f>IF(BC98="","",BC98/(1+(IF(COUNTIF(Accounts!$B:$D,AX98),VLOOKUP(AX98,Accounts!$B:$D,3,FALSE),0)/100)))</f>
        <v/>
      </c>
      <c r="BB98" s="37" t="str">
        <f t="shared" si="18"/>
        <v/>
      </c>
      <c r="BC98" s="7"/>
      <c r="BD98" s="48"/>
      <c r="BF98" s="10" t="str">
        <f>IF(ISBLANK(BD98),"",IF(COUNTIF(Accounts!$B:$D,BD98),VLOOKUP(BD98,Accounts!$B:$D,2,FALSE),"-"))</f>
        <v/>
      </c>
      <c r="BG98" s="37" t="str">
        <f>IF(BI98="","",BI98/(1+(IF(COUNTIF(Accounts!$B:$D,BD98),VLOOKUP(BD98,Accounts!$B:$D,3,FALSE),0)/100)))</f>
        <v/>
      </c>
      <c r="BH98" s="37" t="str">
        <f t="shared" si="19"/>
        <v/>
      </c>
      <c r="BI98" s="7"/>
      <c r="BJ98" s="48"/>
      <c r="BL98" s="10" t="str">
        <f>IF(ISBLANK(BJ98),"",IF(COUNTIF(Accounts!$B:$D,BJ98),VLOOKUP(BJ98,Accounts!$B:$D,2,FALSE),"-"))</f>
        <v/>
      </c>
      <c r="BM98" s="37" t="str">
        <f>IF(BO98="","",BO98/(1+(IF(COUNTIF(Accounts!$B:$D,BJ98),VLOOKUP(BJ98,Accounts!$B:$D,3,FALSE),0)/100)))</f>
        <v/>
      </c>
      <c r="BN98" s="37" t="str">
        <f t="shared" si="20"/>
        <v/>
      </c>
      <c r="BO98" s="7"/>
      <c r="BP98" s="40" t="str">
        <f>IF(Accounts!$B97="","-",Accounts!$B97)</f>
        <v xml:space="preserve"> </v>
      </c>
      <c r="BQ98" s="10">
        <f>IF(COUNTIF(Accounts!$B:$D,BP98),VLOOKUP(BP98,Accounts!$B:$D,2,FALSE),"-")</f>
        <v>0</v>
      </c>
      <c r="BR98" s="37" t="str">
        <f ca="1">IF(scratch!$B$55=TRUE,IF(BT98="","",BT98/(1+(IF(COUNTIF(Accounts!$B:$D,BP98),VLOOKUP(BP98,Accounts!$B:$D,3,FALSE),0)/100))),scratch!$B$52)</f>
        <v>Locked</v>
      </c>
      <c r="BS98" s="37" t="str">
        <f ca="1">IF(scratch!$B$55=TRUE,IF(BT98="","",BT98-BR98),scratch!$B$52)</f>
        <v>Locked</v>
      </c>
      <c r="BT98" s="51" t="str">
        <f ca="1">IF(scratch!$B$55=TRUE,SUMIF(AX$7:AX$1007,BP98,BC$7:BC$1007)+SUMIF(BD$7:BD$1007,BP98,BI$7:BI$1007)+SUMIF(BJ$7:BJ$1007,BP98,BO$7:BO$1007),scratch!$B$52)</f>
        <v>Locked</v>
      </c>
      <c r="BX98" s="10" t="str">
        <f>IF(ISBLANK(BV98),"",IF(COUNTIF(Accounts!$B:$D,BV98),VLOOKUP(BV98,Accounts!$B:$D,2,FALSE),"-"))</f>
        <v/>
      </c>
      <c r="BY98" s="37" t="str">
        <f>IF(CA98="","",CA98/(1+(IF(COUNTIF(Accounts!$B:$D,BV98),VLOOKUP(BV98,Accounts!$B:$D,3,FALSE),0)/100)))</f>
        <v/>
      </c>
      <c r="BZ98" s="37" t="str">
        <f t="shared" si="21"/>
        <v/>
      </c>
      <c r="CA98" s="7"/>
      <c r="CB98" s="48"/>
      <c r="CD98" s="10" t="str">
        <f>IF(ISBLANK(CB98),"",IF(COUNTIF(Accounts!$B:$D,CB98),VLOOKUP(CB98,Accounts!$B:$D,2,FALSE),"-"))</f>
        <v/>
      </c>
      <c r="CE98" s="37" t="str">
        <f>IF(CG98="","",CG98/(1+(IF(COUNTIF(Accounts!$B:$D,CB98),VLOOKUP(CB98,Accounts!$B:$D,3,FALSE),0)/100)))</f>
        <v/>
      </c>
      <c r="CF98" s="37" t="str">
        <f t="shared" si="22"/>
        <v/>
      </c>
      <c r="CG98" s="7"/>
      <c r="CH98" s="48"/>
      <c r="CJ98" s="10" t="str">
        <f>IF(ISBLANK(CH98),"",IF(COUNTIF(Accounts!$B:$D,CH98),VLOOKUP(CH98,Accounts!$B:$D,2,FALSE),"-"))</f>
        <v/>
      </c>
      <c r="CK98" s="37" t="str">
        <f>IF(CM98="","",CM98/(1+(IF(COUNTIF(Accounts!$B:$D,CH98),VLOOKUP(CH98,Accounts!$B:$D,3,FALSE),0)/100)))</f>
        <v/>
      </c>
      <c r="CL98" s="37" t="str">
        <f t="shared" si="23"/>
        <v/>
      </c>
      <c r="CM98" s="7"/>
      <c r="CN98" s="40" t="str">
        <f>IF(Accounts!$B97="","-",Accounts!$B97)</f>
        <v xml:space="preserve"> </v>
      </c>
      <c r="CO98" s="10">
        <f>IF(COUNTIF(Accounts!$B:$D,CN98),VLOOKUP(CN98,Accounts!$B:$D,2,FALSE),"-")</f>
        <v>0</v>
      </c>
      <c r="CP98" s="37" t="str">
        <f ca="1">IF(scratch!$B$55=TRUE,IF(CR98="","",CR98/(1+(IF(COUNTIF(Accounts!$B:$D,CN98),VLOOKUP(CN98,Accounts!$B:$D,3,FALSE),0)/100))),scratch!$B$52)</f>
        <v>Locked</v>
      </c>
      <c r="CQ98" s="37" t="str">
        <f ca="1">IF(scratch!$B$55=TRUE,IF(CR98="","",CR98-CP98),scratch!$B$52)</f>
        <v>Locked</v>
      </c>
      <c r="CR98" s="51" t="str">
        <f ca="1">IF(scratch!$B$55=TRUE,SUMIF(BV$7:BV$1007,CN98,CA$7:CA$1007)+SUMIF(CB$7:CB$1007,CN98,CG$7:CG$1007)+SUMIF(CH$7:CH$1007,CN98,CM$7:CM$1007),scratch!$B$52)</f>
        <v>Locked</v>
      </c>
      <c r="CT98" s="40" t="str">
        <f>IF(Accounts!$B97="","-",Accounts!$B97)</f>
        <v xml:space="preserve"> </v>
      </c>
      <c r="CU98" s="10">
        <f>IF(COUNTIF(Accounts!$B:$D,CT98),VLOOKUP(CT98,Accounts!$B:$D,2,FALSE),"-")</f>
        <v>0</v>
      </c>
      <c r="CV98" s="37" t="str">
        <f ca="1">IF(scratch!$B$55=TRUE,IF(CX98="","",CX98/(1+(IF(COUNTIF(Accounts!$B:$D,CT98),VLOOKUP(CT98,Accounts!$B:$D,3,FALSE),0)/100))),scratch!$B$52)</f>
        <v>Locked</v>
      </c>
      <c r="CW98" s="37" t="str">
        <f ca="1">IF(scratch!$B$55=TRUE,IF(CX98="","",CX98-CV98),scratch!$B$52)</f>
        <v>Locked</v>
      </c>
      <c r="CX98" s="51" t="str">
        <f ca="1">IF(scratch!$B$55=TRUE,SUMIF(T$7:T$1007,CT98,X$7:X1098)+SUMIF(AR$7:AR$1007,CT98,AV$7:AV$1007)+SUMIF(BP$7:BP$1007,CT98,BT$7:BT$1007)+SUMIF(CN$7:CN$1007,CT98,CR$7:CR$1007),scratch!$B$52)</f>
        <v>Locked</v>
      </c>
    </row>
    <row r="99" spans="4:102" x14ac:dyDescent="0.2">
      <c r="D99" s="10" t="str">
        <f>IF(ISBLANK(B99),"",IF(COUNTIF(Accounts!$B:$D,B99),VLOOKUP(B99,Accounts!$B:$D,2,FALSE),"-"))</f>
        <v/>
      </c>
      <c r="E99" s="37" t="str">
        <f>IF(G99="","",G99/(1+(IF(COUNTIF(Accounts!$B:$D,B99),VLOOKUP(B99,Accounts!$B:$D,3,FALSE),0)/100)))</f>
        <v/>
      </c>
      <c r="F99" s="37" t="str">
        <f t="shared" si="12"/>
        <v/>
      </c>
      <c r="G99" s="7"/>
      <c r="H99" s="48"/>
      <c r="J99" s="10" t="str">
        <f>IF(ISBLANK(H99),"",IF(COUNTIF(Accounts!$B:$D,H99),VLOOKUP(H99,Accounts!$B:$D,2,FALSE),"-"))</f>
        <v/>
      </c>
      <c r="K99" s="37" t="str">
        <f>IF(M99="","",M99/(1+(IF(COUNTIF(Accounts!$B:$D,H99),VLOOKUP(H99,Accounts!$B:$D,3,FALSE),0)/100)))</f>
        <v/>
      </c>
      <c r="L99" s="37" t="str">
        <f t="shared" si="13"/>
        <v/>
      </c>
      <c r="M99" s="7"/>
      <c r="N99" s="48"/>
      <c r="P99" s="10" t="str">
        <f>IF(ISBLANK(N99),"",IF(COUNTIF(Accounts!$B:$D,N99),VLOOKUP(N99,Accounts!$B:$D,2,FALSE),"-"))</f>
        <v/>
      </c>
      <c r="Q99" s="37" t="str">
        <f>IF(S99="","",S99/(1+(IF(COUNTIF(Accounts!$B:$D,N99),VLOOKUP(N99,Accounts!$B:$D,3,FALSE),0)/100)))</f>
        <v/>
      </c>
      <c r="R99" s="37" t="str">
        <f t="shared" si="14"/>
        <v/>
      </c>
      <c r="S99" s="7"/>
      <c r="T99" s="40" t="str">
        <f>IF(Accounts!$B98="","-",Accounts!$B98)</f>
        <v xml:space="preserve"> </v>
      </c>
      <c r="U99" s="10">
        <f>IF(COUNTIF(Accounts!$B:$D,T99),VLOOKUP(T99,Accounts!$B:$D,2,FALSE),"-")</f>
        <v>0</v>
      </c>
      <c r="V99" s="37" t="str">
        <f ca="1">IF(scratch!$B$55=TRUE,IF(X99="","",X99/(1+(IF(COUNTIF(Accounts!$B:$D,T99),VLOOKUP(T99,Accounts!$B:$D,3,FALSE),0)/100))),scratch!$B$52)</f>
        <v>Locked</v>
      </c>
      <c r="W99" s="37" t="str">
        <f ca="1">IF(scratch!$B$55=TRUE,IF(X99="","",X99-V99),scratch!$B$52)</f>
        <v>Locked</v>
      </c>
      <c r="X99" s="51" t="str">
        <f ca="1">IF(scratch!$B$55=TRUE,SUMIF(B$7:B$1007,T99,G$7:G$1007)+SUMIF(H$7:H$1007,T99,M$7:M$1007)+SUMIF(N$7:N$1007,T99,S$7:S$1007),scratch!$B$52)</f>
        <v>Locked</v>
      </c>
      <c r="AB99" s="10" t="str">
        <f>IF(ISBLANK(Z99),"",IF(COUNTIF(Accounts!$B:$D,Z99),VLOOKUP(Z99,Accounts!$B:$D,2,FALSE),"-"))</f>
        <v/>
      </c>
      <c r="AC99" s="37" t="str">
        <f>IF(AE99="","",AE99/(1+(IF(COUNTIF(Accounts!$B:$D,Z99),VLOOKUP(Z99,Accounts!$B:$D,3,FALSE),0)/100)))</f>
        <v/>
      </c>
      <c r="AD99" s="37" t="str">
        <f t="shared" si="15"/>
        <v/>
      </c>
      <c r="AE99" s="7"/>
      <c r="AF99" s="48"/>
      <c r="AH99" s="10" t="str">
        <f>IF(ISBLANK(AF99),"",IF(COUNTIF(Accounts!$B:$D,AF99),VLOOKUP(AF99,Accounts!$B:$D,2,FALSE),"-"))</f>
        <v/>
      </c>
      <c r="AI99" s="37" t="str">
        <f>IF(AK99="","",AK99/(1+(IF(COUNTIF(Accounts!$B:$D,AF99),VLOOKUP(AF99,Accounts!$B:$D,3,FALSE),0)/100)))</f>
        <v/>
      </c>
      <c r="AJ99" s="37" t="str">
        <f t="shared" si="16"/>
        <v/>
      </c>
      <c r="AK99" s="7"/>
      <c r="AL99" s="48"/>
      <c r="AN99" s="10" t="str">
        <f>IF(ISBLANK(AL99),"",IF(COUNTIF(Accounts!$B:$D,AL99),VLOOKUP(AL99,Accounts!$B:$D,2,FALSE),"-"))</f>
        <v/>
      </c>
      <c r="AO99" s="37" t="str">
        <f>IF(AQ99="","",AQ99/(1+(IF(COUNTIF(Accounts!$B:$D,AL99),VLOOKUP(AL99,Accounts!$B:$D,3,FALSE),0)/100)))</f>
        <v/>
      </c>
      <c r="AP99" s="37" t="str">
        <f t="shared" si="17"/>
        <v/>
      </c>
      <c r="AQ99" s="7"/>
      <c r="AR99" s="40" t="str">
        <f>IF(Accounts!$B98="","-",Accounts!$B98)</f>
        <v xml:space="preserve"> </v>
      </c>
      <c r="AS99" s="10">
        <f>IF(COUNTIF(Accounts!$B:$D,AR99),VLOOKUP(AR99,Accounts!$B:$D,2,FALSE),"-")</f>
        <v>0</v>
      </c>
      <c r="AT99" s="37" t="str">
        <f ca="1">IF(scratch!$B$55=TRUE,IF(AV99="","",AV99/(1+(IF(COUNTIF(Accounts!$B:$D,AR99),VLOOKUP(AR99,Accounts!$B:$D,3,FALSE),0)/100))),scratch!$B$52)</f>
        <v>Locked</v>
      </c>
      <c r="AU99" s="37" t="str">
        <f ca="1">IF(scratch!$B$55=TRUE,IF(AV99="","",AV99-AT99),scratch!$B$52)</f>
        <v>Locked</v>
      </c>
      <c r="AV99" s="51" t="str">
        <f ca="1">IF(scratch!$B$55=TRUE,SUMIF(Z$7:Z$1007,AR99,AE$7:AE$1007)+SUMIF(AF$7:AF$1007,AR99,AK$7:AK$1007)+SUMIF(AL$7:AL$1007,AR99,AQ$7:AQ$1007),scratch!$B$52)</f>
        <v>Locked</v>
      </c>
      <c r="AZ99" s="10" t="str">
        <f>IF(ISBLANK(AX99),"",IF(COUNTIF(Accounts!$B:$D,AX99),VLOOKUP(AX99,Accounts!$B:$D,2,FALSE),"-"))</f>
        <v/>
      </c>
      <c r="BA99" s="37" t="str">
        <f>IF(BC99="","",BC99/(1+(IF(COUNTIF(Accounts!$B:$D,AX99),VLOOKUP(AX99,Accounts!$B:$D,3,FALSE),0)/100)))</f>
        <v/>
      </c>
      <c r="BB99" s="37" t="str">
        <f t="shared" si="18"/>
        <v/>
      </c>
      <c r="BC99" s="7"/>
      <c r="BD99" s="48"/>
      <c r="BF99" s="10" t="str">
        <f>IF(ISBLANK(BD99),"",IF(COUNTIF(Accounts!$B:$D,BD99),VLOOKUP(BD99,Accounts!$B:$D,2,FALSE),"-"))</f>
        <v/>
      </c>
      <c r="BG99" s="37" t="str">
        <f>IF(BI99="","",BI99/(1+(IF(COUNTIF(Accounts!$B:$D,BD99),VLOOKUP(BD99,Accounts!$B:$D,3,FALSE),0)/100)))</f>
        <v/>
      </c>
      <c r="BH99" s="37" t="str">
        <f t="shared" si="19"/>
        <v/>
      </c>
      <c r="BI99" s="7"/>
      <c r="BJ99" s="48"/>
      <c r="BL99" s="10" t="str">
        <f>IF(ISBLANK(BJ99),"",IF(COUNTIF(Accounts!$B:$D,BJ99),VLOOKUP(BJ99,Accounts!$B:$D,2,FALSE),"-"))</f>
        <v/>
      </c>
      <c r="BM99" s="37" t="str">
        <f>IF(BO99="","",BO99/(1+(IF(COUNTIF(Accounts!$B:$D,BJ99),VLOOKUP(BJ99,Accounts!$B:$D,3,FALSE),0)/100)))</f>
        <v/>
      </c>
      <c r="BN99" s="37" t="str">
        <f t="shared" si="20"/>
        <v/>
      </c>
      <c r="BO99" s="7"/>
      <c r="BP99" s="40" t="str">
        <f>IF(Accounts!$B98="","-",Accounts!$B98)</f>
        <v xml:space="preserve"> </v>
      </c>
      <c r="BQ99" s="10">
        <f>IF(COUNTIF(Accounts!$B:$D,BP99),VLOOKUP(BP99,Accounts!$B:$D,2,FALSE),"-")</f>
        <v>0</v>
      </c>
      <c r="BR99" s="37" t="str">
        <f ca="1">IF(scratch!$B$55=TRUE,IF(BT99="","",BT99/(1+(IF(COUNTIF(Accounts!$B:$D,BP99),VLOOKUP(BP99,Accounts!$B:$D,3,FALSE),0)/100))),scratch!$B$52)</f>
        <v>Locked</v>
      </c>
      <c r="BS99" s="37" t="str">
        <f ca="1">IF(scratch!$B$55=TRUE,IF(BT99="","",BT99-BR99),scratch!$B$52)</f>
        <v>Locked</v>
      </c>
      <c r="BT99" s="51" t="str">
        <f ca="1">IF(scratch!$B$55=TRUE,SUMIF(AX$7:AX$1007,BP99,BC$7:BC$1007)+SUMIF(BD$7:BD$1007,BP99,BI$7:BI$1007)+SUMIF(BJ$7:BJ$1007,BP99,BO$7:BO$1007),scratch!$B$52)</f>
        <v>Locked</v>
      </c>
      <c r="BX99" s="10" t="str">
        <f>IF(ISBLANK(BV99),"",IF(COUNTIF(Accounts!$B:$D,BV99),VLOOKUP(BV99,Accounts!$B:$D,2,FALSE),"-"))</f>
        <v/>
      </c>
      <c r="BY99" s="37" t="str">
        <f>IF(CA99="","",CA99/(1+(IF(COUNTIF(Accounts!$B:$D,BV99),VLOOKUP(BV99,Accounts!$B:$D,3,FALSE),0)/100)))</f>
        <v/>
      </c>
      <c r="BZ99" s="37" t="str">
        <f t="shared" si="21"/>
        <v/>
      </c>
      <c r="CA99" s="7"/>
      <c r="CB99" s="48"/>
      <c r="CD99" s="10" t="str">
        <f>IF(ISBLANK(CB99),"",IF(COUNTIF(Accounts!$B:$D,CB99),VLOOKUP(CB99,Accounts!$B:$D,2,FALSE),"-"))</f>
        <v/>
      </c>
      <c r="CE99" s="37" t="str">
        <f>IF(CG99="","",CG99/(1+(IF(COUNTIF(Accounts!$B:$D,CB99),VLOOKUP(CB99,Accounts!$B:$D,3,FALSE),0)/100)))</f>
        <v/>
      </c>
      <c r="CF99" s="37" t="str">
        <f t="shared" si="22"/>
        <v/>
      </c>
      <c r="CG99" s="7"/>
      <c r="CH99" s="48"/>
      <c r="CJ99" s="10" t="str">
        <f>IF(ISBLANK(CH99),"",IF(COUNTIF(Accounts!$B:$D,CH99),VLOOKUP(CH99,Accounts!$B:$D,2,FALSE),"-"))</f>
        <v/>
      </c>
      <c r="CK99" s="37" t="str">
        <f>IF(CM99="","",CM99/(1+(IF(COUNTIF(Accounts!$B:$D,CH99),VLOOKUP(CH99,Accounts!$B:$D,3,FALSE),0)/100)))</f>
        <v/>
      </c>
      <c r="CL99" s="37" t="str">
        <f t="shared" si="23"/>
        <v/>
      </c>
      <c r="CM99" s="7"/>
      <c r="CN99" s="40" t="str">
        <f>IF(Accounts!$B98="","-",Accounts!$B98)</f>
        <v xml:space="preserve"> </v>
      </c>
      <c r="CO99" s="10">
        <f>IF(COUNTIF(Accounts!$B:$D,CN99),VLOOKUP(CN99,Accounts!$B:$D,2,FALSE),"-")</f>
        <v>0</v>
      </c>
      <c r="CP99" s="37" t="str">
        <f ca="1">IF(scratch!$B$55=TRUE,IF(CR99="","",CR99/(1+(IF(COUNTIF(Accounts!$B:$D,CN99),VLOOKUP(CN99,Accounts!$B:$D,3,FALSE),0)/100))),scratch!$B$52)</f>
        <v>Locked</v>
      </c>
      <c r="CQ99" s="37" t="str">
        <f ca="1">IF(scratch!$B$55=TRUE,IF(CR99="","",CR99-CP99),scratch!$B$52)</f>
        <v>Locked</v>
      </c>
      <c r="CR99" s="51" t="str">
        <f ca="1">IF(scratch!$B$55=TRUE,SUMIF(BV$7:BV$1007,CN99,CA$7:CA$1007)+SUMIF(CB$7:CB$1007,CN99,CG$7:CG$1007)+SUMIF(CH$7:CH$1007,CN99,CM$7:CM$1007),scratch!$B$52)</f>
        <v>Locked</v>
      </c>
      <c r="CT99" s="40" t="str">
        <f>IF(Accounts!$B98="","-",Accounts!$B98)</f>
        <v xml:space="preserve"> </v>
      </c>
      <c r="CU99" s="10">
        <f>IF(COUNTIF(Accounts!$B:$D,CT99),VLOOKUP(CT99,Accounts!$B:$D,2,FALSE),"-")</f>
        <v>0</v>
      </c>
      <c r="CV99" s="37" t="str">
        <f ca="1">IF(scratch!$B$55=TRUE,IF(CX99="","",CX99/(1+(IF(COUNTIF(Accounts!$B:$D,CT99),VLOOKUP(CT99,Accounts!$B:$D,3,FALSE),0)/100))),scratch!$B$52)</f>
        <v>Locked</v>
      </c>
      <c r="CW99" s="37" t="str">
        <f ca="1">IF(scratch!$B$55=TRUE,IF(CX99="","",CX99-CV99),scratch!$B$52)</f>
        <v>Locked</v>
      </c>
      <c r="CX99" s="51" t="str">
        <f ca="1">IF(scratch!$B$55=TRUE,SUMIF(T$7:T$1007,CT99,X$7:X1099)+SUMIF(AR$7:AR$1007,CT99,AV$7:AV$1007)+SUMIF(BP$7:BP$1007,CT99,BT$7:BT$1007)+SUMIF(CN$7:CN$1007,CT99,CR$7:CR$1007),scratch!$B$52)</f>
        <v>Locked</v>
      </c>
    </row>
    <row r="100" spans="4:102" x14ac:dyDescent="0.2">
      <c r="D100" s="10" t="str">
        <f>IF(ISBLANK(B100),"",IF(COUNTIF(Accounts!$B:$D,B100),VLOOKUP(B100,Accounts!$B:$D,2,FALSE),"-"))</f>
        <v/>
      </c>
      <c r="E100" s="37" t="str">
        <f>IF(G100="","",G100/(1+(IF(COUNTIF(Accounts!$B:$D,B100),VLOOKUP(B100,Accounts!$B:$D,3,FALSE),0)/100)))</f>
        <v/>
      </c>
      <c r="F100" s="37" t="str">
        <f t="shared" si="12"/>
        <v/>
      </c>
      <c r="G100" s="7"/>
      <c r="H100" s="48"/>
      <c r="J100" s="10" t="str">
        <f>IF(ISBLANK(H100),"",IF(COUNTIF(Accounts!$B:$D,H100),VLOOKUP(H100,Accounts!$B:$D,2,FALSE),"-"))</f>
        <v/>
      </c>
      <c r="K100" s="37" t="str">
        <f>IF(M100="","",M100/(1+(IF(COUNTIF(Accounts!$B:$D,H100),VLOOKUP(H100,Accounts!$B:$D,3,FALSE),0)/100)))</f>
        <v/>
      </c>
      <c r="L100" s="37" t="str">
        <f t="shared" si="13"/>
        <v/>
      </c>
      <c r="M100" s="7"/>
      <c r="N100" s="48"/>
      <c r="P100" s="10" t="str">
        <f>IF(ISBLANK(N100),"",IF(COUNTIF(Accounts!$B:$D,N100),VLOOKUP(N100,Accounts!$B:$D,2,FALSE),"-"))</f>
        <v/>
      </c>
      <c r="Q100" s="37" t="str">
        <f>IF(S100="","",S100/(1+(IF(COUNTIF(Accounts!$B:$D,N100),VLOOKUP(N100,Accounts!$B:$D,3,FALSE),0)/100)))</f>
        <v/>
      </c>
      <c r="R100" s="37" t="str">
        <f t="shared" si="14"/>
        <v/>
      </c>
      <c r="S100" s="7"/>
      <c r="T100" s="40" t="str">
        <f>IF(Accounts!$B99="","-",Accounts!$B99)</f>
        <v xml:space="preserve"> </v>
      </c>
      <c r="U100" s="10">
        <f>IF(COUNTIF(Accounts!$B:$D,T100),VLOOKUP(T100,Accounts!$B:$D,2,FALSE),"-")</f>
        <v>0</v>
      </c>
      <c r="V100" s="37" t="str">
        <f ca="1">IF(scratch!$B$55=TRUE,IF(X100="","",X100/(1+(IF(COUNTIF(Accounts!$B:$D,T100),VLOOKUP(T100,Accounts!$B:$D,3,FALSE),0)/100))),scratch!$B$52)</f>
        <v>Locked</v>
      </c>
      <c r="W100" s="37" t="str">
        <f ca="1">IF(scratch!$B$55=TRUE,IF(X100="","",X100-V100),scratch!$B$52)</f>
        <v>Locked</v>
      </c>
      <c r="X100" s="51" t="str">
        <f ca="1">IF(scratch!$B$55=TRUE,SUMIF(B$7:B$1007,T100,G$7:G$1007)+SUMIF(H$7:H$1007,T100,M$7:M$1007)+SUMIF(N$7:N$1007,T100,S$7:S$1007),scratch!$B$52)</f>
        <v>Locked</v>
      </c>
      <c r="AB100" s="10" t="str">
        <f>IF(ISBLANK(Z100),"",IF(COUNTIF(Accounts!$B:$D,Z100),VLOOKUP(Z100,Accounts!$B:$D,2,FALSE),"-"))</f>
        <v/>
      </c>
      <c r="AC100" s="37" t="str">
        <f>IF(AE100="","",AE100/(1+(IF(COUNTIF(Accounts!$B:$D,Z100),VLOOKUP(Z100,Accounts!$B:$D,3,FALSE),0)/100)))</f>
        <v/>
      </c>
      <c r="AD100" s="37" t="str">
        <f t="shared" si="15"/>
        <v/>
      </c>
      <c r="AE100" s="7"/>
      <c r="AF100" s="48"/>
      <c r="AH100" s="10" t="str">
        <f>IF(ISBLANK(AF100),"",IF(COUNTIF(Accounts!$B:$D,AF100),VLOOKUP(AF100,Accounts!$B:$D,2,FALSE),"-"))</f>
        <v/>
      </c>
      <c r="AI100" s="37" t="str">
        <f>IF(AK100="","",AK100/(1+(IF(COUNTIF(Accounts!$B:$D,AF100),VLOOKUP(AF100,Accounts!$B:$D,3,FALSE),0)/100)))</f>
        <v/>
      </c>
      <c r="AJ100" s="37" t="str">
        <f t="shared" si="16"/>
        <v/>
      </c>
      <c r="AK100" s="7"/>
      <c r="AL100" s="48"/>
      <c r="AN100" s="10" t="str">
        <f>IF(ISBLANK(AL100),"",IF(COUNTIF(Accounts!$B:$D,AL100),VLOOKUP(AL100,Accounts!$B:$D,2,FALSE),"-"))</f>
        <v/>
      </c>
      <c r="AO100" s="37" t="str">
        <f>IF(AQ100="","",AQ100/(1+(IF(COUNTIF(Accounts!$B:$D,AL100),VLOOKUP(AL100,Accounts!$B:$D,3,FALSE),0)/100)))</f>
        <v/>
      </c>
      <c r="AP100" s="37" t="str">
        <f t="shared" si="17"/>
        <v/>
      </c>
      <c r="AQ100" s="7"/>
      <c r="AR100" s="40" t="str">
        <f>IF(Accounts!$B99="","-",Accounts!$B99)</f>
        <v xml:space="preserve"> </v>
      </c>
      <c r="AS100" s="10">
        <f>IF(COUNTIF(Accounts!$B:$D,AR100),VLOOKUP(AR100,Accounts!$B:$D,2,FALSE),"-")</f>
        <v>0</v>
      </c>
      <c r="AT100" s="37" t="str">
        <f ca="1">IF(scratch!$B$55=TRUE,IF(AV100="","",AV100/(1+(IF(COUNTIF(Accounts!$B:$D,AR100),VLOOKUP(AR100,Accounts!$B:$D,3,FALSE),0)/100))),scratch!$B$52)</f>
        <v>Locked</v>
      </c>
      <c r="AU100" s="37" t="str">
        <f ca="1">IF(scratch!$B$55=TRUE,IF(AV100="","",AV100-AT100),scratch!$B$52)</f>
        <v>Locked</v>
      </c>
      <c r="AV100" s="51" t="str">
        <f ca="1">IF(scratch!$B$55=TRUE,SUMIF(Z$7:Z$1007,AR100,AE$7:AE$1007)+SUMIF(AF$7:AF$1007,AR100,AK$7:AK$1007)+SUMIF(AL$7:AL$1007,AR100,AQ$7:AQ$1007),scratch!$B$52)</f>
        <v>Locked</v>
      </c>
      <c r="AZ100" s="10" t="str">
        <f>IF(ISBLANK(AX100),"",IF(COUNTIF(Accounts!$B:$D,AX100),VLOOKUP(AX100,Accounts!$B:$D,2,FALSE),"-"))</f>
        <v/>
      </c>
      <c r="BA100" s="37" t="str">
        <f>IF(BC100="","",BC100/(1+(IF(COUNTIF(Accounts!$B:$D,AX100),VLOOKUP(AX100,Accounts!$B:$D,3,FALSE),0)/100)))</f>
        <v/>
      </c>
      <c r="BB100" s="37" t="str">
        <f t="shared" si="18"/>
        <v/>
      </c>
      <c r="BC100" s="7"/>
      <c r="BD100" s="48"/>
      <c r="BF100" s="10" t="str">
        <f>IF(ISBLANK(BD100),"",IF(COUNTIF(Accounts!$B:$D,BD100),VLOOKUP(BD100,Accounts!$B:$D,2,FALSE),"-"))</f>
        <v/>
      </c>
      <c r="BG100" s="37" t="str">
        <f>IF(BI100="","",BI100/(1+(IF(COUNTIF(Accounts!$B:$D,BD100),VLOOKUP(BD100,Accounts!$B:$D,3,FALSE),0)/100)))</f>
        <v/>
      </c>
      <c r="BH100" s="37" t="str">
        <f t="shared" si="19"/>
        <v/>
      </c>
      <c r="BI100" s="7"/>
      <c r="BJ100" s="48"/>
      <c r="BL100" s="10" t="str">
        <f>IF(ISBLANK(BJ100),"",IF(COUNTIF(Accounts!$B:$D,BJ100),VLOOKUP(BJ100,Accounts!$B:$D,2,FALSE),"-"))</f>
        <v/>
      </c>
      <c r="BM100" s="37" t="str">
        <f>IF(BO100="","",BO100/(1+(IF(COUNTIF(Accounts!$B:$D,BJ100),VLOOKUP(BJ100,Accounts!$B:$D,3,FALSE),0)/100)))</f>
        <v/>
      </c>
      <c r="BN100" s="37" t="str">
        <f t="shared" si="20"/>
        <v/>
      </c>
      <c r="BO100" s="7"/>
      <c r="BP100" s="40" t="str">
        <f>IF(Accounts!$B99="","-",Accounts!$B99)</f>
        <v xml:space="preserve"> </v>
      </c>
      <c r="BQ100" s="10">
        <f>IF(COUNTIF(Accounts!$B:$D,BP100),VLOOKUP(BP100,Accounts!$B:$D,2,FALSE),"-")</f>
        <v>0</v>
      </c>
      <c r="BR100" s="37" t="str">
        <f ca="1">IF(scratch!$B$55=TRUE,IF(BT100="","",BT100/(1+(IF(COUNTIF(Accounts!$B:$D,BP100),VLOOKUP(BP100,Accounts!$B:$D,3,FALSE),0)/100))),scratch!$B$52)</f>
        <v>Locked</v>
      </c>
      <c r="BS100" s="37" t="str">
        <f ca="1">IF(scratch!$B$55=TRUE,IF(BT100="","",BT100-BR100),scratch!$B$52)</f>
        <v>Locked</v>
      </c>
      <c r="BT100" s="51" t="str">
        <f ca="1">IF(scratch!$B$55=TRUE,SUMIF(AX$7:AX$1007,BP100,BC$7:BC$1007)+SUMIF(BD$7:BD$1007,BP100,BI$7:BI$1007)+SUMIF(BJ$7:BJ$1007,BP100,BO$7:BO$1007),scratch!$B$52)</f>
        <v>Locked</v>
      </c>
      <c r="BX100" s="10" t="str">
        <f>IF(ISBLANK(BV100),"",IF(COUNTIF(Accounts!$B:$D,BV100),VLOOKUP(BV100,Accounts!$B:$D,2,FALSE),"-"))</f>
        <v/>
      </c>
      <c r="BY100" s="37" t="str">
        <f>IF(CA100="","",CA100/(1+(IF(COUNTIF(Accounts!$B:$D,BV100),VLOOKUP(BV100,Accounts!$B:$D,3,FALSE),0)/100)))</f>
        <v/>
      </c>
      <c r="BZ100" s="37" t="str">
        <f t="shared" si="21"/>
        <v/>
      </c>
      <c r="CA100" s="7"/>
      <c r="CB100" s="48"/>
      <c r="CD100" s="10" t="str">
        <f>IF(ISBLANK(CB100),"",IF(COUNTIF(Accounts!$B:$D,CB100),VLOOKUP(CB100,Accounts!$B:$D,2,FALSE),"-"))</f>
        <v/>
      </c>
      <c r="CE100" s="37" t="str">
        <f>IF(CG100="","",CG100/(1+(IF(COUNTIF(Accounts!$B:$D,CB100),VLOOKUP(CB100,Accounts!$B:$D,3,FALSE),0)/100)))</f>
        <v/>
      </c>
      <c r="CF100" s="37" t="str">
        <f t="shared" si="22"/>
        <v/>
      </c>
      <c r="CG100" s="7"/>
      <c r="CH100" s="48"/>
      <c r="CJ100" s="10" t="str">
        <f>IF(ISBLANK(CH100),"",IF(COUNTIF(Accounts!$B:$D,CH100),VLOOKUP(CH100,Accounts!$B:$D,2,FALSE),"-"))</f>
        <v/>
      </c>
      <c r="CK100" s="37" t="str">
        <f>IF(CM100="","",CM100/(1+(IF(COUNTIF(Accounts!$B:$D,CH100),VLOOKUP(CH100,Accounts!$B:$D,3,FALSE),0)/100)))</f>
        <v/>
      </c>
      <c r="CL100" s="37" t="str">
        <f t="shared" si="23"/>
        <v/>
      </c>
      <c r="CM100" s="7"/>
      <c r="CN100" s="40" t="str">
        <f>IF(Accounts!$B99="","-",Accounts!$B99)</f>
        <v xml:space="preserve"> </v>
      </c>
      <c r="CO100" s="10">
        <f>IF(COUNTIF(Accounts!$B:$D,CN100),VLOOKUP(CN100,Accounts!$B:$D,2,FALSE),"-")</f>
        <v>0</v>
      </c>
      <c r="CP100" s="37" t="str">
        <f ca="1">IF(scratch!$B$55=TRUE,IF(CR100="","",CR100/(1+(IF(COUNTIF(Accounts!$B:$D,CN100),VLOOKUP(CN100,Accounts!$B:$D,3,FALSE),0)/100))),scratch!$B$52)</f>
        <v>Locked</v>
      </c>
      <c r="CQ100" s="37" t="str">
        <f ca="1">IF(scratch!$B$55=TRUE,IF(CR100="","",CR100-CP100),scratch!$B$52)</f>
        <v>Locked</v>
      </c>
      <c r="CR100" s="51" t="str">
        <f ca="1">IF(scratch!$B$55=TRUE,SUMIF(BV$7:BV$1007,CN100,CA$7:CA$1007)+SUMIF(CB$7:CB$1007,CN100,CG$7:CG$1007)+SUMIF(CH$7:CH$1007,CN100,CM$7:CM$1007),scratch!$B$52)</f>
        <v>Locked</v>
      </c>
      <c r="CT100" s="40" t="str">
        <f>IF(Accounts!$B99="","-",Accounts!$B99)</f>
        <v xml:space="preserve"> </v>
      </c>
      <c r="CU100" s="10">
        <f>IF(COUNTIF(Accounts!$B:$D,CT100),VLOOKUP(CT100,Accounts!$B:$D,2,FALSE),"-")</f>
        <v>0</v>
      </c>
      <c r="CV100" s="37" t="str">
        <f ca="1">IF(scratch!$B$55=TRUE,IF(CX100="","",CX100/(1+(IF(COUNTIF(Accounts!$B:$D,CT100),VLOOKUP(CT100,Accounts!$B:$D,3,FALSE),0)/100))),scratch!$B$52)</f>
        <v>Locked</v>
      </c>
      <c r="CW100" s="37" t="str">
        <f ca="1">IF(scratch!$B$55=TRUE,IF(CX100="","",CX100-CV100),scratch!$B$52)</f>
        <v>Locked</v>
      </c>
      <c r="CX100" s="51" t="str">
        <f ca="1">IF(scratch!$B$55=TRUE,SUMIF(T$7:T$1007,CT100,X$7:X1100)+SUMIF(AR$7:AR$1007,CT100,AV$7:AV$1007)+SUMIF(BP$7:BP$1007,CT100,BT$7:BT$1007)+SUMIF(CN$7:CN$1007,CT100,CR$7:CR$1007),scratch!$B$52)</f>
        <v>Locked</v>
      </c>
    </row>
    <row r="101" spans="4:102" x14ac:dyDescent="0.2">
      <c r="D101" s="10" t="str">
        <f>IF(ISBLANK(B101),"",IF(COUNTIF(Accounts!$B:$D,B101),VLOOKUP(B101,Accounts!$B:$D,2,FALSE),"-"))</f>
        <v/>
      </c>
      <c r="E101" s="37" t="str">
        <f>IF(G101="","",G101/(1+(IF(COUNTIF(Accounts!$B:$D,B101),VLOOKUP(B101,Accounts!$B:$D,3,FALSE),0)/100)))</f>
        <v/>
      </c>
      <c r="F101" s="37" t="str">
        <f t="shared" si="12"/>
        <v/>
      </c>
      <c r="G101" s="7"/>
      <c r="H101" s="48"/>
      <c r="J101" s="10" t="str">
        <f>IF(ISBLANK(H101),"",IF(COUNTIF(Accounts!$B:$D,H101),VLOOKUP(H101,Accounts!$B:$D,2,FALSE),"-"))</f>
        <v/>
      </c>
      <c r="K101" s="37" t="str">
        <f>IF(M101="","",M101/(1+(IF(COUNTIF(Accounts!$B:$D,H101),VLOOKUP(H101,Accounts!$B:$D,3,FALSE),0)/100)))</f>
        <v/>
      </c>
      <c r="L101" s="37" t="str">
        <f t="shared" si="13"/>
        <v/>
      </c>
      <c r="M101" s="7"/>
      <c r="N101" s="48"/>
      <c r="P101" s="10" t="str">
        <f>IF(ISBLANK(N101),"",IF(COUNTIF(Accounts!$B:$D,N101),VLOOKUP(N101,Accounts!$B:$D,2,FALSE),"-"))</f>
        <v/>
      </c>
      <c r="Q101" s="37" t="str">
        <f>IF(S101="","",S101/(1+(IF(COUNTIF(Accounts!$B:$D,N101),VLOOKUP(N101,Accounts!$B:$D,3,FALSE),0)/100)))</f>
        <v/>
      </c>
      <c r="R101" s="37" t="str">
        <f t="shared" si="14"/>
        <v/>
      </c>
      <c r="S101" s="7"/>
      <c r="T101" s="40" t="str">
        <f>IF(Accounts!$B100="","-",Accounts!$B100)</f>
        <v xml:space="preserve"> </v>
      </c>
      <c r="U101" s="10">
        <f>IF(COUNTIF(Accounts!$B:$D,T101),VLOOKUP(T101,Accounts!$B:$D,2,FALSE),"-")</f>
        <v>0</v>
      </c>
      <c r="V101" s="37" t="str">
        <f ca="1">IF(scratch!$B$55=TRUE,IF(X101="","",X101/(1+(IF(COUNTIF(Accounts!$B:$D,T101),VLOOKUP(T101,Accounts!$B:$D,3,FALSE),0)/100))),scratch!$B$52)</f>
        <v>Locked</v>
      </c>
      <c r="W101" s="37" t="str">
        <f ca="1">IF(scratch!$B$55=TRUE,IF(X101="","",X101-V101),scratch!$B$52)</f>
        <v>Locked</v>
      </c>
      <c r="X101" s="51" t="str">
        <f ca="1">IF(scratch!$B$55=TRUE,SUMIF(B$7:B$1007,T101,G$7:G$1007)+SUMIF(H$7:H$1007,T101,M$7:M$1007)+SUMIF(N$7:N$1007,T101,S$7:S$1007),scratch!$B$52)</f>
        <v>Locked</v>
      </c>
      <c r="AB101" s="10" t="str">
        <f>IF(ISBLANK(Z101),"",IF(COUNTIF(Accounts!$B:$D,Z101),VLOOKUP(Z101,Accounts!$B:$D,2,FALSE),"-"))</f>
        <v/>
      </c>
      <c r="AC101" s="37" t="str">
        <f>IF(AE101="","",AE101/(1+(IF(COUNTIF(Accounts!$B:$D,Z101),VLOOKUP(Z101,Accounts!$B:$D,3,FALSE),0)/100)))</f>
        <v/>
      </c>
      <c r="AD101" s="37" t="str">
        <f t="shared" si="15"/>
        <v/>
      </c>
      <c r="AE101" s="7"/>
      <c r="AF101" s="48"/>
      <c r="AH101" s="10" t="str">
        <f>IF(ISBLANK(AF101),"",IF(COUNTIF(Accounts!$B:$D,AF101),VLOOKUP(AF101,Accounts!$B:$D,2,FALSE),"-"))</f>
        <v/>
      </c>
      <c r="AI101" s="37" t="str">
        <f>IF(AK101="","",AK101/(1+(IF(COUNTIF(Accounts!$B:$D,AF101),VLOOKUP(AF101,Accounts!$B:$D,3,FALSE),0)/100)))</f>
        <v/>
      </c>
      <c r="AJ101" s="37" t="str">
        <f t="shared" si="16"/>
        <v/>
      </c>
      <c r="AK101" s="7"/>
      <c r="AL101" s="48"/>
      <c r="AN101" s="10" t="str">
        <f>IF(ISBLANK(AL101),"",IF(COUNTIF(Accounts!$B:$D,AL101),VLOOKUP(AL101,Accounts!$B:$D,2,FALSE),"-"))</f>
        <v/>
      </c>
      <c r="AO101" s="37" t="str">
        <f>IF(AQ101="","",AQ101/(1+(IF(COUNTIF(Accounts!$B:$D,AL101),VLOOKUP(AL101,Accounts!$B:$D,3,FALSE),0)/100)))</f>
        <v/>
      </c>
      <c r="AP101" s="37" t="str">
        <f t="shared" si="17"/>
        <v/>
      </c>
      <c r="AQ101" s="7"/>
      <c r="AR101" s="40" t="str">
        <f>IF(Accounts!$B100="","-",Accounts!$B100)</f>
        <v xml:space="preserve"> </v>
      </c>
      <c r="AS101" s="10">
        <f>IF(COUNTIF(Accounts!$B:$D,AR101),VLOOKUP(AR101,Accounts!$B:$D,2,FALSE),"-")</f>
        <v>0</v>
      </c>
      <c r="AT101" s="37" t="str">
        <f ca="1">IF(scratch!$B$55=TRUE,IF(AV101="","",AV101/(1+(IF(COUNTIF(Accounts!$B:$D,AR101),VLOOKUP(AR101,Accounts!$B:$D,3,FALSE),0)/100))),scratch!$B$52)</f>
        <v>Locked</v>
      </c>
      <c r="AU101" s="37" t="str">
        <f ca="1">IF(scratch!$B$55=TRUE,IF(AV101="","",AV101-AT101),scratch!$B$52)</f>
        <v>Locked</v>
      </c>
      <c r="AV101" s="51" t="str">
        <f ca="1">IF(scratch!$B$55=TRUE,SUMIF(Z$7:Z$1007,AR101,AE$7:AE$1007)+SUMIF(AF$7:AF$1007,AR101,AK$7:AK$1007)+SUMIF(AL$7:AL$1007,AR101,AQ$7:AQ$1007),scratch!$B$52)</f>
        <v>Locked</v>
      </c>
      <c r="AZ101" s="10" t="str">
        <f>IF(ISBLANK(AX101),"",IF(COUNTIF(Accounts!$B:$D,AX101),VLOOKUP(AX101,Accounts!$B:$D,2,FALSE),"-"))</f>
        <v/>
      </c>
      <c r="BA101" s="37" t="str">
        <f>IF(BC101="","",BC101/(1+(IF(COUNTIF(Accounts!$B:$D,AX101),VLOOKUP(AX101,Accounts!$B:$D,3,FALSE),0)/100)))</f>
        <v/>
      </c>
      <c r="BB101" s="37" t="str">
        <f t="shared" si="18"/>
        <v/>
      </c>
      <c r="BC101" s="7"/>
      <c r="BD101" s="48"/>
      <c r="BF101" s="10" t="str">
        <f>IF(ISBLANK(BD101),"",IF(COUNTIF(Accounts!$B:$D,BD101),VLOOKUP(BD101,Accounts!$B:$D,2,FALSE),"-"))</f>
        <v/>
      </c>
      <c r="BG101" s="37" t="str">
        <f>IF(BI101="","",BI101/(1+(IF(COUNTIF(Accounts!$B:$D,BD101),VLOOKUP(BD101,Accounts!$B:$D,3,FALSE),0)/100)))</f>
        <v/>
      </c>
      <c r="BH101" s="37" t="str">
        <f t="shared" si="19"/>
        <v/>
      </c>
      <c r="BI101" s="7"/>
      <c r="BJ101" s="48"/>
      <c r="BL101" s="10" t="str">
        <f>IF(ISBLANK(BJ101),"",IF(COUNTIF(Accounts!$B:$D,BJ101),VLOOKUP(BJ101,Accounts!$B:$D,2,FALSE),"-"))</f>
        <v/>
      </c>
      <c r="BM101" s="37" t="str">
        <f>IF(BO101="","",BO101/(1+(IF(COUNTIF(Accounts!$B:$D,BJ101),VLOOKUP(BJ101,Accounts!$B:$D,3,FALSE),0)/100)))</f>
        <v/>
      </c>
      <c r="BN101" s="37" t="str">
        <f t="shared" si="20"/>
        <v/>
      </c>
      <c r="BO101" s="7"/>
      <c r="BP101" s="40" t="str">
        <f>IF(Accounts!$B100="","-",Accounts!$B100)</f>
        <v xml:space="preserve"> </v>
      </c>
      <c r="BQ101" s="10">
        <f>IF(COUNTIF(Accounts!$B:$D,BP101),VLOOKUP(BP101,Accounts!$B:$D,2,FALSE),"-")</f>
        <v>0</v>
      </c>
      <c r="BR101" s="37" t="str">
        <f ca="1">IF(scratch!$B$55=TRUE,IF(BT101="","",BT101/(1+(IF(COUNTIF(Accounts!$B:$D,BP101),VLOOKUP(BP101,Accounts!$B:$D,3,FALSE),0)/100))),scratch!$B$52)</f>
        <v>Locked</v>
      </c>
      <c r="BS101" s="37" t="str">
        <f ca="1">IF(scratch!$B$55=TRUE,IF(BT101="","",BT101-BR101),scratch!$B$52)</f>
        <v>Locked</v>
      </c>
      <c r="BT101" s="51" t="str">
        <f ca="1">IF(scratch!$B$55=TRUE,SUMIF(AX$7:AX$1007,BP101,BC$7:BC$1007)+SUMIF(BD$7:BD$1007,BP101,BI$7:BI$1007)+SUMIF(BJ$7:BJ$1007,BP101,BO$7:BO$1007),scratch!$B$52)</f>
        <v>Locked</v>
      </c>
      <c r="BX101" s="10" t="str">
        <f>IF(ISBLANK(BV101),"",IF(COUNTIF(Accounts!$B:$D,BV101),VLOOKUP(BV101,Accounts!$B:$D,2,FALSE),"-"))</f>
        <v/>
      </c>
      <c r="BY101" s="37" t="str">
        <f>IF(CA101="","",CA101/(1+(IF(COUNTIF(Accounts!$B:$D,BV101),VLOOKUP(BV101,Accounts!$B:$D,3,FALSE),0)/100)))</f>
        <v/>
      </c>
      <c r="BZ101" s="37" t="str">
        <f t="shared" si="21"/>
        <v/>
      </c>
      <c r="CA101" s="7"/>
      <c r="CB101" s="48"/>
      <c r="CD101" s="10" t="str">
        <f>IF(ISBLANK(CB101),"",IF(COUNTIF(Accounts!$B:$D,CB101),VLOOKUP(CB101,Accounts!$B:$D,2,FALSE),"-"))</f>
        <v/>
      </c>
      <c r="CE101" s="37" t="str">
        <f>IF(CG101="","",CG101/(1+(IF(COUNTIF(Accounts!$B:$D,CB101),VLOOKUP(CB101,Accounts!$B:$D,3,FALSE),0)/100)))</f>
        <v/>
      </c>
      <c r="CF101" s="37" t="str">
        <f t="shared" si="22"/>
        <v/>
      </c>
      <c r="CG101" s="7"/>
      <c r="CH101" s="48"/>
      <c r="CJ101" s="10" t="str">
        <f>IF(ISBLANK(CH101),"",IF(COUNTIF(Accounts!$B:$D,CH101),VLOOKUP(CH101,Accounts!$B:$D,2,FALSE),"-"))</f>
        <v/>
      </c>
      <c r="CK101" s="37" t="str">
        <f>IF(CM101="","",CM101/(1+(IF(COUNTIF(Accounts!$B:$D,CH101),VLOOKUP(CH101,Accounts!$B:$D,3,FALSE),0)/100)))</f>
        <v/>
      </c>
      <c r="CL101" s="37" t="str">
        <f t="shared" si="23"/>
        <v/>
      </c>
      <c r="CM101" s="7"/>
      <c r="CN101" s="40" t="str">
        <f>IF(Accounts!$B100="","-",Accounts!$B100)</f>
        <v xml:space="preserve"> </v>
      </c>
      <c r="CO101" s="10">
        <f>IF(COUNTIF(Accounts!$B:$D,CN101),VLOOKUP(CN101,Accounts!$B:$D,2,FALSE),"-")</f>
        <v>0</v>
      </c>
      <c r="CP101" s="37" t="str">
        <f ca="1">IF(scratch!$B$55=TRUE,IF(CR101="","",CR101/(1+(IF(COUNTIF(Accounts!$B:$D,CN101),VLOOKUP(CN101,Accounts!$B:$D,3,FALSE),0)/100))),scratch!$B$52)</f>
        <v>Locked</v>
      </c>
      <c r="CQ101" s="37" t="str">
        <f ca="1">IF(scratch!$B$55=TRUE,IF(CR101="","",CR101-CP101),scratch!$B$52)</f>
        <v>Locked</v>
      </c>
      <c r="CR101" s="51" t="str">
        <f ca="1">IF(scratch!$B$55=TRUE,SUMIF(BV$7:BV$1007,CN101,CA$7:CA$1007)+SUMIF(CB$7:CB$1007,CN101,CG$7:CG$1007)+SUMIF(CH$7:CH$1007,CN101,CM$7:CM$1007),scratch!$B$52)</f>
        <v>Locked</v>
      </c>
      <c r="CT101" s="40" t="str">
        <f>IF(Accounts!$B100="","-",Accounts!$B100)</f>
        <v xml:space="preserve"> </v>
      </c>
      <c r="CU101" s="10">
        <f>IF(COUNTIF(Accounts!$B:$D,CT101),VLOOKUP(CT101,Accounts!$B:$D,2,FALSE),"-")</f>
        <v>0</v>
      </c>
      <c r="CV101" s="37" t="str">
        <f ca="1">IF(scratch!$B$55=TRUE,IF(CX101="","",CX101/(1+(IF(COUNTIF(Accounts!$B:$D,CT101),VLOOKUP(CT101,Accounts!$B:$D,3,FALSE),0)/100))),scratch!$B$52)</f>
        <v>Locked</v>
      </c>
      <c r="CW101" s="37" t="str">
        <f ca="1">IF(scratch!$B$55=TRUE,IF(CX101="","",CX101-CV101),scratch!$B$52)</f>
        <v>Locked</v>
      </c>
      <c r="CX101" s="51" t="str">
        <f ca="1">IF(scratch!$B$55=TRUE,SUMIF(T$7:T$1007,CT101,X$7:X1101)+SUMIF(AR$7:AR$1007,CT101,AV$7:AV$1007)+SUMIF(BP$7:BP$1007,CT101,BT$7:BT$1007)+SUMIF(CN$7:CN$1007,CT101,CR$7:CR$1007),scratch!$B$52)</f>
        <v>Locked</v>
      </c>
    </row>
    <row r="102" spans="4:102" x14ac:dyDescent="0.2">
      <c r="D102" s="10" t="str">
        <f>IF(ISBLANK(B102),"",IF(COUNTIF(Accounts!$B:$D,B102),VLOOKUP(B102,Accounts!$B:$D,2,FALSE),"-"))</f>
        <v/>
      </c>
      <c r="E102" s="37" t="str">
        <f>IF(G102="","",G102/(1+(IF(COUNTIF(Accounts!$B:$D,B102),VLOOKUP(B102,Accounts!$B:$D,3,FALSE),0)/100)))</f>
        <v/>
      </c>
      <c r="F102" s="37" t="str">
        <f t="shared" si="12"/>
        <v/>
      </c>
      <c r="G102" s="7"/>
      <c r="H102" s="48"/>
      <c r="J102" s="10" t="str">
        <f>IF(ISBLANK(H102),"",IF(COUNTIF(Accounts!$B:$D,H102),VLOOKUP(H102,Accounts!$B:$D,2,FALSE),"-"))</f>
        <v/>
      </c>
      <c r="K102" s="37" t="str">
        <f>IF(M102="","",M102/(1+(IF(COUNTIF(Accounts!$B:$D,H102),VLOOKUP(H102,Accounts!$B:$D,3,FALSE),0)/100)))</f>
        <v/>
      </c>
      <c r="L102" s="37" t="str">
        <f t="shared" si="13"/>
        <v/>
      </c>
      <c r="M102" s="7"/>
      <c r="N102" s="48"/>
      <c r="P102" s="10" t="str">
        <f>IF(ISBLANK(N102),"",IF(COUNTIF(Accounts!$B:$D,N102),VLOOKUP(N102,Accounts!$B:$D,2,FALSE),"-"))</f>
        <v/>
      </c>
      <c r="Q102" s="37" t="str">
        <f>IF(S102="","",S102/(1+(IF(COUNTIF(Accounts!$B:$D,N102),VLOOKUP(N102,Accounts!$B:$D,3,FALSE),0)/100)))</f>
        <v/>
      </c>
      <c r="R102" s="37" t="str">
        <f t="shared" si="14"/>
        <v/>
      </c>
      <c r="S102" s="7"/>
      <c r="T102" s="40" t="str">
        <f>IF(Accounts!$B101="","-",Accounts!$B101)</f>
        <v xml:space="preserve"> </v>
      </c>
      <c r="U102" s="10">
        <f>IF(COUNTIF(Accounts!$B:$D,T102),VLOOKUP(T102,Accounts!$B:$D,2,FALSE),"-")</f>
        <v>0</v>
      </c>
      <c r="V102" s="37" t="str">
        <f ca="1">IF(scratch!$B$55=TRUE,IF(X102="","",X102/(1+(IF(COUNTIF(Accounts!$B:$D,T102),VLOOKUP(T102,Accounts!$B:$D,3,FALSE),0)/100))),scratch!$B$52)</f>
        <v>Locked</v>
      </c>
      <c r="W102" s="37" t="str">
        <f ca="1">IF(scratch!$B$55=TRUE,IF(X102="","",X102-V102),scratch!$B$52)</f>
        <v>Locked</v>
      </c>
      <c r="X102" s="51" t="str">
        <f ca="1">IF(scratch!$B$55=TRUE,SUMIF(B$7:B$1007,T102,G$7:G$1007)+SUMIF(H$7:H$1007,T102,M$7:M$1007)+SUMIF(N$7:N$1007,T102,S$7:S$1007),scratch!$B$52)</f>
        <v>Locked</v>
      </c>
      <c r="AB102" s="10" t="str">
        <f>IF(ISBLANK(Z102),"",IF(COUNTIF(Accounts!$B:$D,Z102),VLOOKUP(Z102,Accounts!$B:$D,2,FALSE),"-"))</f>
        <v/>
      </c>
      <c r="AC102" s="37" t="str">
        <f>IF(AE102="","",AE102/(1+(IF(COUNTIF(Accounts!$B:$D,Z102),VLOOKUP(Z102,Accounts!$B:$D,3,FALSE),0)/100)))</f>
        <v/>
      </c>
      <c r="AD102" s="37" t="str">
        <f t="shared" si="15"/>
        <v/>
      </c>
      <c r="AE102" s="7"/>
      <c r="AF102" s="48"/>
      <c r="AH102" s="10" t="str">
        <f>IF(ISBLANK(AF102),"",IF(COUNTIF(Accounts!$B:$D,AF102),VLOOKUP(AF102,Accounts!$B:$D,2,FALSE),"-"))</f>
        <v/>
      </c>
      <c r="AI102" s="37" t="str">
        <f>IF(AK102="","",AK102/(1+(IF(COUNTIF(Accounts!$B:$D,AF102),VLOOKUP(AF102,Accounts!$B:$D,3,FALSE),0)/100)))</f>
        <v/>
      </c>
      <c r="AJ102" s="37" t="str">
        <f t="shared" si="16"/>
        <v/>
      </c>
      <c r="AK102" s="7"/>
      <c r="AL102" s="48"/>
      <c r="AN102" s="10" t="str">
        <f>IF(ISBLANK(AL102),"",IF(COUNTIF(Accounts!$B:$D,AL102),VLOOKUP(AL102,Accounts!$B:$D,2,FALSE),"-"))</f>
        <v/>
      </c>
      <c r="AO102" s="37" t="str">
        <f>IF(AQ102="","",AQ102/(1+(IF(COUNTIF(Accounts!$B:$D,AL102),VLOOKUP(AL102,Accounts!$B:$D,3,FALSE),0)/100)))</f>
        <v/>
      </c>
      <c r="AP102" s="37" t="str">
        <f t="shared" si="17"/>
        <v/>
      </c>
      <c r="AQ102" s="7"/>
      <c r="AR102" s="40" t="str">
        <f>IF(Accounts!$B101="","-",Accounts!$B101)</f>
        <v xml:space="preserve"> </v>
      </c>
      <c r="AS102" s="10">
        <f>IF(COUNTIF(Accounts!$B:$D,AR102),VLOOKUP(AR102,Accounts!$B:$D,2,FALSE),"-")</f>
        <v>0</v>
      </c>
      <c r="AT102" s="37" t="str">
        <f ca="1">IF(scratch!$B$55=TRUE,IF(AV102="","",AV102/(1+(IF(COUNTIF(Accounts!$B:$D,AR102),VLOOKUP(AR102,Accounts!$B:$D,3,FALSE),0)/100))),scratch!$B$52)</f>
        <v>Locked</v>
      </c>
      <c r="AU102" s="37" t="str">
        <f ca="1">IF(scratch!$B$55=TRUE,IF(AV102="","",AV102-AT102),scratch!$B$52)</f>
        <v>Locked</v>
      </c>
      <c r="AV102" s="51" t="str">
        <f ca="1">IF(scratch!$B$55=TRUE,SUMIF(Z$7:Z$1007,AR102,AE$7:AE$1007)+SUMIF(AF$7:AF$1007,AR102,AK$7:AK$1007)+SUMIF(AL$7:AL$1007,AR102,AQ$7:AQ$1007),scratch!$B$52)</f>
        <v>Locked</v>
      </c>
      <c r="AZ102" s="10" t="str">
        <f>IF(ISBLANK(AX102),"",IF(COUNTIF(Accounts!$B:$D,AX102),VLOOKUP(AX102,Accounts!$B:$D,2,FALSE),"-"))</f>
        <v/>
      </c>
      <c r="BA102" s="37" t="str">
        <f>IF(BC102="","",BC102/(1+(IF(COUNTIF(Accounts!$B:$D,AX102),VLOOKUP(AX102,Accounts!$B:$D,3,FALSE),0)/100)))</f>
        <v/>
      </c>
      <c r="BB102" s="37" t="str">
        <f t="shared" si="18"/>
        <v/>
      </c>
      <c r="BC102" s="7"/>
      <c r="BD102" s="48"/>
      <c r="BF102" s="10" t="str">
        <f>IF(ISBLANK(BD102),"",IF(COUNTIF(Accounts!$B:$D,BD102),VLOOKUP(BD102,Accounts!$B:$D,2,FALSE),"-"))</f>
        <v/>
      </c>
      <c r="BG102" s="37" t="str">
        <f>IF(BI102="","",BI102/(1+(IF(COUNTIF(Accounts!$B:$D,BD102),VLOOKUP(BD102,Accounts!$B:$D,3,FALSE),0)/100)))</f>
        <v/>
      </c>
      <c r="BH102" s="37" t="str">
        <f t="shared" si="19"/>
        <v/>
      </c>
      <c r="BI102" s="7"/>
      <c r="BJ102" s="48"/>
      <c r="BL102" s="10" t="str">
        <f>IF(ISBLANK(BJ102),"",IF(COUNTIF(Accounts!$B:$D,BJ102),VLOOKUP(BJ102,Accounts!$B:$D,2,FALSE),"-"))</f>
        <v/>
      </c>
      <c r="BM102" s="37" t="str">
        <f>IF(BO102="","",BO102/(1+(IF(COUNTIF(Accounts!$B:$D,BJ102),VLOOKUP(BJ102,Accounts!$B:$D,3,FALSE),0)/100)))</f>
        <v/>
      </c>
      <c r="BN102" s="37" t="str">
        <f t="shared" si="20"/>
        <v/>
      </c>
      <c r="BO102" s="7"/>
      <c r="BP102" s="40" t="str">
        <f>IF(Accounts!$B101="","-",Accounts!$B101)</f>
        <v xml:space="preserve"> </v>
      </c>
      <c r="BQ102" s="10">
        <f>IF(COUNTIF(Accounts!$B:$D,BP102),VLOOKUP(BP102,Accounts!$B:$D,2,FALSE),"-")</f>
        <v>0</v>
      </c>
      <c r="BR102" s="37" t="str">
        <f ca="1">IF(scratch!$B$55=TRUE,IF(BT102="","",BT102/(1+(IF(COUNTIF(Accounts!$B:$D,BP102),VLOOKUP(BP102,Accounts!$B:$D,3,FALSE),0)/100))),scratch!$B$52)</f>
        <v>Locked</v>
      </c>
      <c r="BS102" s="37" t="str">
        <f ca="1">IF(scratch!$B$55=TRUE,IF(BT102="","",BT102-BR102),scratch!$B$52)</f>
        <v>Locked</v>
      </c>
      <c r="BT102" s="51" t="str">
        <f ca="1">IF(scratch!$B$55=TRUE,SUMIF(AX$7:AX$1007,BP102,BC$7:BC$1007)+SUMIF(BD$7:BD$1007,BP102,BI$7:BI$1007)+SUMIF(BJ$7:BJ$1007,BP102,BO$7:BO$1007),scratch!$B$52)</f>
        <v>Locked</v>
      </c>
      <c r="BX102" s="10" t="str">
        <f>IF(ISBLANK(BV102),"",IF(COUNTIF(Accounts!$B:$D,BV102),VLOOKUP(BV102,Accounts!$B:$D,2,FALSE),"-"))</f>
        <v/>
      </c>
      <c r="BY102" s="37" t="str">
        <f>IF(CA102="","",CA102/(1+(IF(COUNTIF(Accounts!$B:$D,BV102),VLOOKUP(BV102,Accounts!$B:$D,3,FALSE),0)/100)))</f>
        <v/>
      </c>
      <c r="BZ102" s="37" t="str">
        <f t="shared" si="21"/>
        <v/>
      </c>
      <c r="CA102" s="7"/>
      <c r="CB102" s="48"/>
      <c r="CD102" s="10" t="str">
        <f>IF(ISBLANK(CB102),"",IF(COUNTIF(Accounts!$B:$D,CB102),VLOOKUP(CB102,Accounts!$B:$D,2,FALSE),"-"))</f>
        <v/>
      </c>
      <c r="CE102" s="37" t="str">
        <f>IF(CG102="","",CG102/(1+(IF(COUNTIF(Accounts!$B:$D,CB102),VLOOKUP(CB102,Accounts!$B:$D,3,FALSE),0)/100)))</f>
        <v/>
      </c>
      <c r="CF102" s="37" t="str">
        <f t="shared" si="22"/>
        <v/>
      </c>
      <c r="CG102" s="7"/>
      <c r="CH102" s="48"/>
      <c r="CJ102" s="10" t="str">
        <f>IF(ISBLANK(CH102),"",IF(COUNTIF(Accounts!$B:$D,CH102),VLOOKUP(CH102,Accounts!$B:$D,2,FALSE),"-"))</f>
        <v/>
      </c>
      <c r="CK102" s="37" t="str">
        <f>IF(CM102="","",CM102/(1+(IF(COUNTIF(Accounts!$B:$D,CH102),VLOOKUP(CH102,Accounts!$B:$D,3,FALSE),0)/100)))</f>
        <v/>
      </c>
      <c r="CL102" s="37" t="str">
        <f t="shared" si="23"/>
        <v/>
      </c>
      <c r="CM102" s="7"/>
      <c r="CN102" s="40" t="str">
        <f>IF(Accounts!$B101="","-",Accounts!$B101)</f>
        <v xml:space="preserve"> </v>
      </c>
      <c r="CO102" s="10">
        <f>IF(COUNTIF(Accounts!$B:$D,CN102),VLOOKUP(CN102,Accounts!$B:$D,2,FALSE),"-")</f>
        <v>0</v>
      </c>
      <c r="CP102" s="37" t="str">
        <f ca="1">IF(scratch!$B$55=TRUE,IF(CR102="","",CR102/(1+(IF(COUNTIF(Accounts!$B:$D,CN102),VLOOKUP(CN102,Accounts!$B:$D,3,FALSE),0)/100))),scratch!$B$52)</f>
        <v>Locked</v>
      </c>
      <c r="CQ102" s="37" t="str">
        <f ca="1">IF(scratch!$B$55=TRUE,IF(CR102="","",CR102-CP102),scratch!$B$52)</f>
        <v>Locked</v>
      </c>
      <c r="CR102" s="51" t="str">
        <f ca="1">IF(scratch!$B$55=TRUE,SUMIF(BV$7:BV$1007,CN102,CA$7:CA$1007)+SUMIF(CB$7:CB$1007,CN102,CG$7:CG$1007)+SUMIF(CH$7:CH$1007,CN102,CM$7:CM$1007),scratch!$B$52)</f>
        <v>Locked</v>
      </c>
      <c r="CT102" s="40" t="str">
        <f>IF(Accounts!$B101="","-",Accounts!$B101)</f>
        <v xml:space="preserve"> </v>
      </c>
      <c r="CU102" s="10">
        <f>IF(COUNTIF(Accounts!$B:$D,CT102),VLOOKUP(CT102,Accounts!$B:$D,2,FALSE),"-")</f>
        <v>0</v>
      </c>
      <c r="CV102" s="37" t="str">
        <f ca="1">IF(scratch!$B$55=TRUE,IF(CX102="","",CX102/(1+(IF(COUNTIF(Accounts!$B:$D,CT102),VLOOKUP(CT102,Accounts!$B:$D,3,FALSE),0)/100))),scratch!$B$52)</f>
        <v>Locked</v>
      </c>
      <c r="CW102" s="37" t="str">
        <f ca="1">IF(scratch!$B$55=TRUE,IF(CX102="","",CX102-CV102),scratch!$B$52)</f>
        <v>Locked</v>
      </c>
      <c r="CX102" s="51" t="str">
        <f ca="1">IF(scratch!$B$55=TRUE,SUMIF(T$7:T$1007,CT102,X$7:X1102)+SUMIF(AR$7:AR$1007,CT102,AV$7:AV$1007)+SUMIF(BP$7:BP$1007,CT102,BT$7:BT$1007)+SUMIF(CN$7:CN$1007,CT102,CR$7:CR$1007),scratch!$B$52)</f>
        <v>Locked</v>
      </c>
    </row>
    <row r="103" spans="4:102" x14ac:dyDescent="0.2">
      <c r="D103" s="10" t="str">
        <f>IF(ISBLANK(B103),"",IF(COUNTIF(Accounts!$B:$D,B103),VLOOKUP(B103,Accounts!$B:$D,2,FALSE),"-"))</f>
        <v/>
      </c>
      <c r="E103" s="37" t="str">
        <f>IF(G103="","",G103/(1+(IF(COUNTIF(Accounts!$B:$D,B103),VLOOKUP(B103,Accounts!$B:$D,3,FALSE),0)/100)))</f>
        <v/>
      </c>
      <c r="F103" s="37" t="str">
        <f t="shared" si="12"/>
        <v/>
      </c>
      <c r="G103" s="7"/>
      <c r="H103" s="48"/>
      <c r="J103" s="10" t="str">
        <f>IF(ISBLANK(H103),"",IF(COUNTIF(Accounts!$B:$D,H103),VLOOKUP(H103,Accounts!$B:$D,2,FALSE),"-"))</f>
        <v/>
      </c>
      <c r="K103" s="37" t="str">
        <f>IF(M103="","",M103/(1+(IF(COUNTIF(Accounts!$B:$D,H103),VLOOKUP(H103,Accounts!$B:$D,3,FALSE),0)/100)))</f>
        <v/>
      </c>
      <c r="L103" s="37" t="str">
        <f t="shared" si="13"/>
        <v/>
      </c>
      <c r="M103" s="7"/>
      <c r="N103" s="48"/>
      <c r="P103" s="10" t="str">
        <f>IF(ISBLANK(N103),"",IF(COUNTIF(Accounts!$B:$D,N103),VLOOKUP(N103,Accounts!$B:$D,2,FALSE),"-"))</f>
        <v/>
      </c>
      <c r="Q103" s="37" t="str">
        <f>IF(S103="","",S103/(1+(IF(COUNTIF(Accounts!$B:$D,N103),VLOOKUP(N103,Accounts!$B:$D,3,FALSE),0)/100)))</f>
        <v/>
      </c>
      <c r="R103" s="37" t="str">
        <f t="shared" si="14"/>
        <v/>
      </c>
      <c r="S103" s="7"/>
      <c r="T103" s="40" t="str">
        <f>IF(Accounts!$B102="","-",Accounts!$B102)</f>
        <v xml:space="preserve"> </v>
      </c>
      <c r="U103" s="10">
        <f>IF(COUNTIF(Accounts!$B:$D,T103),VLOOKUP(T103,Accounts!$B:$D,2,FALSE),"-")</f>
        <v>0</v>
      </c>
      <c r="V103" s="37" t="str">
        <f ca="1">IF(scratch!$B$55=TRUE,IF(X103="","",X103/(1+(IF(COUNTIF(Accounts!$B:$D,T103),VLOOKUP(T103,Accounts!$B:$D,3,FALSE),0)/100))),scratch!$B$52)</f>
        <v>Locked</v>
      </c>
      <c r="W103" s="37" t="str">
        <f ca="1">IF(scratch!$B$55=TRUE,IF(X103="","",X103-V103),scratch!$B$52)</f>
        <v>Locked</v>
      </c>
      <c r="X103" s="51" t="str">
        <f ca="1">IF(scratch!$B$55=TRUE,SUMIF(B$7:B$1007,T103,G$7:G$1007)+SUMIF(H$7:H$1007,T103,M$7:M$1007)+SUMIF(N$7:N$1007,T103,S$7:S$1007),scratch!$B$52)</f>
        <v>Locked</v>
      </c>
      <c r="AB103" s="10" t="str">
        <f>IF(ISBLANK(Z103),"",IF(COUNTIF(Accounts!$B:$D,Z103),VLOOKUP(Z103,Accounts!$B:$D,2,FALSE),"-"))</f>
        <v/>
      </c>
      <c r="AC103" s="37" t="str">
        <f>IF(AE103="","",AE103/(1+(IF(COUNTIF(Accounts!$B:$D,Z103),VLOOKUP(Z103,Accounts!$B:$D,3,FALSE),0)/100)))</f>
        <v/>
      </c>
      <c r="AD103" s="37" t="str">
        <f t="shared" si="15"/>
        <v/>
      </c>
      <c r="AE103" s="7"/>
      <c r="AF103" s="48"/>
      <c r="AH103" s="10" t="str">
        <f>IF(ISBLANK(AF103),"",IF(COUNTIF(Accounts!$B:$D,AF103),VLOOKUP(AF103,Accounts!$B:$D,2,FALSE),"-"))</f>
        <v/>
      </c>
      <c r="AI103" s="37" t="str">
        <f>IF(AK103="","",AK103/(1+(IF(COUNTIF(Accounts!$B:$D,AF103),VLOOKUP(AF103,Accounts!$B:$D,3,FALSE),0)/100)))</f>
        <v/>
      </c>
      <c r="AJ103" s="37" t="str">
        <f t="shared" si="16"/>
        <v/>
      </c>
      <c r="AK103" s="7"/>
      <c r="AL103" s="48"/>
      <c r="AN103" s="10" t="str">
        <f>IF(ISBLANK(AL103),"",IF(COUNTIF(Accounts!$B:$D,AL103),VLOOKUP(AL103,Accounts!$B:$D,2,FALSE),"-"))</f>
        <v/>
      </c>
      <c r="AO103" s="37" t="str">
        <f>IF(AQ103="","",AQ103/(1+(IF(COUNTIF(Accounts!$B:$D,AL103),VLOOKUP(AL103,Accounts!$B:$D,3,FALSE),0)/100)))</f>
        <v/>
      </c>
      <c r="AP103" s="37" t="str">
        <f t="shared" si="17"/>
        <v/>
      </c>
      <c r="AQ103" s="7"/>
      <c r="AR103" s="40" t="str">
        <f>IF(Accounts!$B102="","-",Accounts!$B102)</f>
        <v xml:space="preserve"> </v>
      </c>
      <c r="AS103" s="10">
        <f>IF(COUNTIF(Accounts!$B:$D,AR103),VLOOKUP(AR103,Accounts!$B:$D,2,FALSE),"-")</f>
        <v>0</v>
      </c>
      <c r="AT103" s="37" t="str">
        <f ca="1">IF(scratch!$B$55=TRUE,IF(AV103="","",AV103/(1+(IF(COUNTIF(Accounts!$B:$D,AR103),VLOOKUP(AR103,Accounts!$B:$D,3,FALSE),0)/100))),scratch!$B$52)</f>
        <v>Locked</v>
      </c>
      <c r="AU103" s="37" t="str">
        <f ca="1">IF(scratch!$B$55=TRUE,IF(AV103="","",AV103-AT103),scratch!$B$52)</f>
        <v>Locked</v>
      </c>
      <c r="AV103" s="51" t="str">
        <f ca="1">IF(scratch!$B$55=TRUE,SUMIF(Z$7:Z$1007,AR103,AE$7:AE$1007)+SUMIF(AF$7:AF$1007,AR103,AK$7:AK$1007)+SUMIF(AL$7:AL$1007,AR103,AQ$7:AQ$1007),scratch!$B$52)</f>
        <v>Locked</v>
      </c>
      <c r="AZ103" s="10" t="str">
        <f>IF(ISBLANK(AX103),"",IF(COUNTIF(Accounts!$B:$D,AX103),VLOOKUP(AX103,Accounts!$B:$D,2,FALSE),"-"))</f>
        <v/>
      </c>
      <c r="BA103" s="37" t="str">
        <f>IF(BC103="","",BC103/(1+(IF(COUNTIF(Accounts!$B:$D,AX103),VLOOKUP(AX103,Accounts!$B:$D,3,FALSE),0)/100)))</f>
        <v/>
      </c>
      <c r="BB103" s="37" t="str">
        <f t="shared" si="18"/>
        <v/>
      </c>
      <c r="BC103" s="7"/>
      <c r="BD103" s="48"/>
      <c r="BF103" s="10" t="str">
        <f>IF(ISBLANK(BD103),"",IF(COUNTIF(Accounts!$B:$D,BD103),VLOOKUP(BD103,Accounts!$B:$D,2,FALSE),"-"))</f>
        <v/>
      </c>
      <c r="BG103" s="37" t="str">
        <f>IF(BI103="","",BI103/(1+(IF(COUNTIF(Accounts!$B:$D,BD103),VLOOKUP(BD103,Accounts!$B:$D,3,FALSE),0)/100)))</f>
        <v/>
      </c>
      <c r="BH103" s="37" t="str">
        <f t="shared" si="19"/>
        <v/>
      </c>
      <c r="BI103" s="7"/>
      <c r="BJ103" s="48"/>
      <c r="BL103" s="10" t="str">
        <f>IF(ISBLANK(BJ103),"",IF(COUNTIF(Accounts!$B:$D,BJ103),VLOOKUP(BJ103,Accounts!$B:$D,2,FALSE),"-"))</f>
        <v/>
      </c>
      <c r="BM103" s="37" t="str">
        <f>IF(BO103="","",BO103/(1+(IF(COUNTIF(Accounts!$B:$D,BJ103),VLOOKUP(BJ103,Accounts!$B:$D,3,FALSE),0)/100)))</f>
        <v/>
      </c>
      <c r="BN103" s="37" t="str">
        <f t="shared" si="20"/>
        <v/>
      </c>
      <c r="BO103" s="7"/>
      <c r="BP103" s="40" t="str">
        <f>IF(Accounts!$B102="","-",Accounts!$B102)</f>
        <v xml:space="preserve"> </v>
      </c>
      <c r="BQ103" s="10">
        <f>IF(COUNTIF(Accounts!$B:$D,BP103),VLOOKUP(BP103,Accounts!$B:$D,2,FALSE),"-")</f>
        <v>0</v>
      </c>
      <c r="BR103" s="37" t="str">
        <f ca="1">IF(scratch!$B$55=TRUE,IF(BT103="","",BT103/(1+(IF(COUNTIF(Accounts!$B:$D,BP103),VLOOKUP(BP103,Accounts!$B:$D,3,FALSE),0)/100))),scratch!$B$52)</f>
        <v>Locked</v>
      </c>
      <c r="BS103" s="37" t="str">
        <f ca="1">IF(scratch!$B$55=TRUE,IF(BT103="","",BT103-BR103),scratch!$B$52)</f>
        <v>Locked</v>
      </c>
      <c r="BT103" s="51" t="str">
        <f ca="1">IF(scratch!$B$55=TRUE,SUMIF(AX$7:AX$1007,BP103,BC$7:BC$1007)+SUMIF(BD$7:BD$1007,BP103,BI$7:BI$1007)+SUMIF(BJ$7:BJ$1007,BP103,BO$7:BO$1007),scratch!$B$52)</f>
        <v>Locked</v>
      </c>
      <c r="BX103" s="10" t="str">
        <f>IF(ISBLANK(BV103),"",IF(COUNTIF(Accounts!$B:$D,BV103),VLOOKUP(BV103,Accounts!$B:$D,2,FALSE),"-"))</f>
        <v/>
      </c>
      <c r="BY103" s="37" t="str">
        <f>IF(CA103="","",CA103/(1+(IF(COUNTIF(Accounts!$B:$D,BV103),VLOOKUP(BV103,Accounts!$B:$D,3,FALSE),0)/100)))</f>
        <v/>
      </c>
      <c r="BZ103" s="37" t="str">
        <f t="shared" si="21"/>
        <v/>
      </c>
      <c r="CA103" s="7"/>
      <c r="CB103" s="48"/>
      <c r="CD103" s="10" t="str">
        <f>IF(ISBLANK(CB103),"",IF(COUNTIF(Accounts!$B:$D,CB103),VLOOKUP(CB103,Accounts!$B:$D,2,FALSE),"-"))</f>
        <v/>
      </c>
      <c r="CE103" s="37" t="str">
        <f>IF(CG103="","",CG103/(1+(IF(COUNTIF(Accounts!$B:$D,CB103),VLOOKUP(CB103,Accounts!$B:$D,3,FALSE),0)/100)))</f>
        <v/>
      </c>
      <c r="CF103" s="37" t="str">
        <f t="shared" si="22"/>
        <v/>
      </c>
      <c r="CG103" s="7"/>
      <c r="CH103" s="48"/>
      <c r="CJ103" s="10" t="str">
        <f>IF(ISBLANK(CH103),"",IF(COUNTIF(Accounts!$B:$D,CH103),VLOOKUP(CH103,Accounts!$B:$D,2,FALSE),"-"))</f>
        <v/>
      </c>
      <c r="CK103" s="37" t="str">
        <f>IF(CM103="","",CM103/(1+(IF(COUNTIF(Accounts!$B:$D,CH103),VLOOKUP(CH103,Accounts!$B:$D,3,FALSE),0)/100)))</f>
        <v/>
      </c>
      <c r="CL103" s="37" t="str">
        <f t="shared" si="23"/>
        <v/>
      </c>
      <c r="CM103" s="7"/>
      <c r="CN103" s="40" t="str">
        <f>IF(Accounts!$B102="","-",Accounts!$B102)</f>
        <v xml:space="preserve"> </v>
      </c>
      <c r="CO103" s="10">
        <f>IF(COUNTIF(Accounts!$B:$D,CN103),VLOOKUP(CN103,Accounts!$B:$D,2,FALSE),"-")</f>
        <v>0</v>
      </c>
      <c r="CP103" s="37" t="str">
        <f ca="1">IF(scratch!$B$55=TRUE,IF(CR103="","",CR103/(1+(IF(COUNTIF(Accounts!$B:$D,CN103),VLOOKUP(CN103,Accounts!$B:$D,3,FALSE),0)/100))),scratch!$B$52)</f>
        <v>Locked</v>
      </c>
      <c r="CQ103" s="37" t="str">
        <f ca="1">IF(scratch!$B$55=TRUE,IF(CR103="","",CR103-CP103),scratch!$B$52)</f>
        <v>Locked</v>
      </c>
      <c r="CR103" s="51" t="str">
        <f ca="1">IF(scratch!$B$55=TRUE,SUMIF(BV$7:BV$1007,CN103,CA$7:CA$1007)+SUMIF(CB$7:CB$1007,CN103,CG$7:CG$1007)+SUMIF(CH$7:CH$1007,CN103,CM$7:CM$1007),scratch!$B$52)</f>
        <v>Locked</v>
      </c>
      <c r="CT103" s="40" t="str">
        <f>IF(Accounts!$B102="","-",Accounts!$B102)</f>
        <v xml:space="preserve"> </v>
      </c>
      <c r="CU103" s="10">
        <f>IF(COUNTIF(Accounts!$B:$D,CT103),VLOOKUP(CT103,Accounts!$B:$D,2,FALSE),"-")</f>
        <v>0</v>
      </c>
      <c r="CV103" s="37" t="str">
        <f ca="1">IF(scratch!$B$55=TRUE,IF(CX103="","",CX103/(1+(IF(COUNTIF(Accounts!$B:$D,CT103),VLOOKUP(CT103,Accounts!$B:$D,3,FALSE),0)/100))),scratch!$B$52)</f>
        <v>Locked</v>
      </c>
      <c r="CW103" s="37" t="str">
        <f ca="1">IF(scratch!$B$55=TRUE,IF(CX103="","",CX103-CV103),scratch!$B$52)</f>
        <v>Locked</v>
      </c>
      <c r="CX103" s="51" t="str">
        <f ca="1">IF(scratch!$B$55=TRUE,SUMIF(T$7:T$1007,CT103,X$7:X1103)+SUMIF(AR$7:AR$1007,CT103,AV$7:AV$1007)+SUMIF(BP$7:BP$1007,CT103,BT$7:BT$1007)+SUMIF(CN$7:CN$1007,CT103,CR$7:CR$1007),scratch!$B$52)</f>
        <v>Locked</v>
      </c>
    </row>
    <row r="104" spans="4:102" x14ac:dyDescent="0.2">
      <c r="D104" s="10" t="str">
        <f>IF(ISBLANK(B104),"",IF(COUNTIF(Accounts!$B:$D,B104),VLOOKUP(B104,Accounts!$B:$D,2,FALSE),"-"))</f>
        <v/>
      </c>
      <c r="E104" s="37" t="str">
        <f>IF(G104="","",G104/(1+(IF(COUNTIF(Accounts!$B:$D,B104),VLOOKUP(B104,Accounts!$B:$D,3,FALSE),0)/100)))</f>
        <v/>
      </c>
      <c r="F104" s="37" t="str">
        <f t="shared" si="12"/>
        <v/>
      </c>
      <c r="G104" s="7"/>
      <c r="H104" s="48"/>
      <c r="J104" s="10" t="str">
        <f>IF(ISBLANK(H104),"",IF(COUNTIF(Accounts!$B:$D,H104),VLOOKUP(H104,Accounts!$B:$D,2,FALSE),"-"))</f>
        <v/>
      </c>
      <c r="K104" s="37" t="str">
        <f>IF(M104="","",M104/(1+(IF(COUNTIF(Accounts!$B:$D,H104),VLOOKUP(H104,Accounts!$B:$D,3,FALSE),0)/100)))</f>
        <v/>
      </c>
      <c r="L104" s="37" t="str">
        <f t="shared" si="13"/>
        <v/>
      </c>
      <c r="M104" s="7"/>
      <c r="N104" s="48"/>
      <c r="P104" s="10" t="str">
        <f>IF(ISBLANK(N104),"",IF(COUNTIF(Accounts!$B:$D,N104),VLOOKUP(N104,Accounts!$B:$D,2,FALSE),"-"))</f>
        <v/>
      </c>
      <c r="Q104" s="37" t="str">
        <f>IF(S104="","",S104/(1+(IF(COUNTIF(Accounts!$B:$D,N104),VLOOKUP(N104,Accounts!$B:$D,3,FALSE),0)/100)))</f>
        <v/>
      </c>
      <c r="R104" s="37" t="str">
        <f t="shared" si="14"/>
        <v/>
      </c>
      <c r="S104" s="7"/>
      <c r="T104" s="40" t="str">
        <f>IF(Accounts!$B103="","-",Accounts!$B103)</f>
        <v xml:space="preserve"> </v>
      </c>
      <c r="U104" s="10">
        <f>IF(COUNTIF(Accounts!$B:$D,T104),VLOOKUP(T104,Accounts!$B:$D,2,FALSE),"-")</f>
        <v>0</v>
      </c>
      <c r="V104" s="37" t="str">
        <f ca="1">IF(scratch!$B$55=TRUE,IF(X104="","",X104/(1+(IF(COUNTIF(Accounts!$B:$D,T104),VLOOKUP(T104,Accounts!$B:$D,3,FALSE),0)/100))),scratch!$B$52)</f>
        <v>Locked</v>
      </c>
      <c r="W104" s="37" t="str">
        <f ca="1">IF(scratch!$B$55=TRUE,IF(X104="","",X104-V104),scratch!$B$52)</f>
        <v>Locked</v>
      </c>
      <c r="X104" s="51" t="str">
        <f ca="1">IF(scratch!$B$55=TRUE,SUMIF(B$7:B$1007,T104,G$7:G$1007)+SUMIF(H$7:H$1007,T104,M$7:M$1007)+SUMIF(N$7:N$1007,T104,S$7:S$1007),scratch!$B$52)</f>
        <v>Locked</v>
      </c>
      <c r="AB104" s="10" t="str">
        <f>IF(ISBLANK(Z104),"",IF(COUNTIF(Accounts!$B:$D,Z104),VLOOKUP(Z104,Accounts!$B:$D,2,FALSE),"-"))</f>
        <v/>
      </c>
      <c r="AC104" s="37" t="str">
        <f>IF(AE104="","",AE104/(1+(IF(COUNTIF(Accounts!$B:$D,Z104),VLOOKUP(Z104,Accounts!$B:$D,3,FALSE),0)/100)))</f>
        <v/>
      </c>
      <c r="AD104" s="37" t="str">
        <f t="shared" si="15"/>
        <v/>
      </c>
      <c r="AE104" s="7"/>
      <c r="AF104" s="48"/>
      <c r="AH104" s="10" t="str">
        <f>IF(ISBLANK(AF104),"",IF(COUNTIF(Accounts!$B:$D,AF104),VLOOKUP(AF104,Accounts!$B:$D,2,FALSE),"-"))</f>
        <v/>
      </c>
      <c r="AI104" s="37" t="str">
        <f>IF(AK104="","",AK104/(1+(IF(COUNTIF(Accounts!$B:$D,AF104),VLOOKUP(AF104,Accounts!$B:$D,3,FALSE),0)/100)))</f>
        <v/>
      </c>
      <c r="AJ104" s="37" t="str">
        <f t="shared" si="16"/>
        <v/>
      </c>
      <c r="AK104" s="7"/>
      <c r="AL104" s="48"/>
      <c r="AN104" s="10" t="str">
        <f>IF(ISBLANK(AL104),"",IF(COUNTIF(Accounts!$B:$D,AL104),VLOOKUP(AL104,Accounts!$B:$D,2,FALSE),"-"))</f>
        <v/>
      </c>
      <c r="AO104" s="37" t="str">
        <f>IF(AQ104="","",AQ104/(1+(IF(COUNTIF(Accounts!$B:$D,AL104),VLOOKUP(AL104,Accounts!$B:$D,3,FALSE),0)/100)))</f>
        <v/>
      </c>
      <c r="AP104" s="37" t="str">
        <f t="shared" si="17"/>
        <v/>
      </c>
      <c r="AQ104" s="7"/>
      <c r="AR104" s="40" t="str">
        <f>IF(Accounts!$B103="","-",Accounts!$B103)</f>
        <v xml:space="preserve"> </v>
      </c>
      <c r="AS104" s="10">
        <f>IF(COUNTIF(Accounts!$B:$D,AR104),VLOOKUP(AR104,Accounts!$B:$D,2,FALSE),"-")</f>
        <v>0</v>
      </c>
      <c r="AT104" s="37" t="str">
        <f ca="1">IF(scratch!$B$55=TRUE,IF(AV104="","",AV104/(1+(IF(COUNTIF(Accounts!$B:$D,AR104),VLOOKUP(AR104,Accounts!$B:$D,3,FALSE),0)/100))),scratch!$B$52)</f>
        <v>Locked</v>
      </c>
      <c r="AU104" s="37" t="str">
        <f ca="1">IF(scratch!$B$55=TRUE,IF(AV104="","",AV104-AT104),scratch!$B$52)</f>
        <v>Locked</v>
      </c>
      <c r="AV104" s="51" t="str">
        <f ca="1">IF(scratch!$B$55=TRUE,SUMIF(Z$7:Z$1007,AR104,AE$7:AE$1007)+SUMIF(AF$7:AF$1007,AR104,AK$7:AK$1007)+SUMIF(AL$7:AL$1007,AR104,AQ$7:AQ$1007),scratch!$B$52)</f>
        <v>Locked</v>
      </c>
      <c r="AZ104" s="10" t="str">
        <f>IF(ISBLANK(AX104),"",IF(COUNTIF(Accounts!$B:$D,AX104),VLOOKUP(AX104,Accounts!$B:$D,2,FALSE),"-"))</f>
        <v/>
      </c>
      <c r="BA104" s="37" t="str">
        <f>IF(BC104="","",BC104/(1+(IF(COUNTIF(Accounts!$B:$D,AX104),VLOOKUP(AX104,Accounts!$B:$D,3,FALSE),0)/100)))</f>
        <v/>
      </c>
      <c r="BB104" s="37" t="str">
        <f t="shared" si="18"/>
        <v/>
      </c>
      <c r="BC104" s="7"/>
      <c r="BD104" s="48"/>
      <c r="BF104" s="10" t="str">
        <f>IF(ISBLANK(BD104),"",IF(COUNTIF(Accounts!$B:$D,BD104),VLOOKUP(BD104,Accounts!$B:$D,2,FALSE),"-"))</f>
        <v/>
      </c>
      <c r="BG104" s="37" t="str">
        <f>IF(BI104="","",BI104/(1+(IF(COUNTIF(Accounts!$B:$D,BD104),VLOOKUP(BD104,Accounts!$B:$D,3,FALSE),0)/100)))</f>
        <v/>
      </c>
      <c r="BH104" s="37" t="str">
        <f t="shared" si="19"/>
        <v/>
      </c>
      <c r="BI104" s="7"/>
      <c r="BJ104" s="48"/>
      <c r="BL104" s="10" t="str">
        <f>IF(ISBLANK(BJ104),"",IF(COUNTIF(Accounts!$B:$D,BJ104),VLOOKUP(BJ104,Accounts!$B:$D,2,FALSE),"-"))</f>
        <v/>
      </c>
      <c r="BM104" s="37" t="str">
        <f>IF(BO104="","",BO104/(1+(IF(COUNTIF(Accounts!$B:$D,BJ104),VLOOKUP(BJ104,Accounts!$B:$D,3,FALSE),0)/100)))</f>
        <v/>
      </c>
      <c r="BN104" s="37" t="str">
        <f t="shared" si="20"/>
        <v/>
      </c>
      <c r="BO104" s="7"/>
      <c r="BP104" s="40" t="str">
        <f>IF(Accounts!$B103="","-",Accounts!$B103)</f>
        <v xml:space="preserve"> </v>
      </c>
      <c r="BQ104" s="10">
        <f>IF(COUNTIF(Accounts!$B:$D,BP104),VLOOKUP(BP104,Accounts!$B:$D,2,FALSE),"-")</f>
        <v>0</v>
      </c>
      <c r="BR104" s="37" t="str">
        <f ca="1">IF(scratch!$B$55=TRUE,IF(BT104="","",BT104/(1+(IF(COUNTIF(Accounts!$B:$D,BP104),VLOOKUP(BP104,Accounts!$B:$D,3,FALSE),0)/100))),scratch!$B$52)</f>
        <v>Locked</v>
      </c>
      <c r="BS104" s="37" t="str">
        <f ca="1">IF(scratch!$B$55=TRUE,IF(BT104="","",BT104-BR104),scratch!$B$52)</f>
        <v>Locked</v>
      </c>
      <c r="BT104" s="51" t="str">
        <f ca="1">IF(scratch!$B$55=TRUE,SUMIF(AX$7:AX$1007,BP104,BC$7:BC$1007)+SUMIF(BD$7:BD$1007,BP104,BI$7:BI$1007)+SUMIF(BJ$7:BJ$1007,BP104,BO$7:BO$1007),scratch!$B$52)</f>
        <v>Locked</v>
      </c>
      <c r="BX104" s="10" t="str">
        <f>IF(ISBLANK(BV104),"",IF(COUNTIF(Accounts!$B:$D,BV104),VLOOKUP(BV104,Accounts!$B:$D,2,FALSE),"-"))</f>
        <v/>
      </c>
      <c r="BY104" s="37" t="str">
        <f>IF(CA104="","",CA104/(1+(IF(COUNTIF(Accounts!$B:$D,BV104),VLOOKUP(BV104,Accounts!$B:$D,3,FALSE),0)/100)))</f>
        <v/>
      </c>
      <c r="BZ104" s="37" t="str">
        <f t="shared" si="21"/>
        <v/>
      </c>
      <c r="CA104" s="7"/>
      <c r="CB104" s="48"/>
      <c r="CD104" s="10" t="str">
        <f>IF(ISBLANK(CB104),"",IF(COUNTIF(Accounts!$B:$D,CB104),VLOOKUP(CB104,Accounts!$B:$D,2,FALSE),"-"))</f>
        <v/>
      </c>
      <c r="CE104" s="37" t="str">
        <f>IF(CG104="","",CG104/(1+(IF(COUNTIF(Accounts!$B:$D,CB104),VLOOKUP(CB104,Accounts!$B:$D,3,FALSE),0)/100)))</f>
        <v/>
      </c>
      <c r="CF104" s="37" t="str">
        <f t="shared" si="22"/>
        <v/>
      </c>
      <c r="CG104" s="7"/>
      <c r="CH104" s="48"/>
      <c r="CJ104" s="10" t="str">
        <f>IF(ISBLANK(CH104),"",IF(COUNTIF(Accounts!$B:$D,CH104),VLOOKUP(CH104,Accounts!$B:$D,2,FALSE),"-"))</f>
        <v/>
      </c>
      <c r="CK104" s="37" t="str">
        <f>IF(CM104="","",CM104/(1+(IF(COUNTIF(Accounts!$B:$D,CH104),VLOOKUP(CH104,Accounts!$B:$D,3,FALSE),0)/100)))</f>
        <v/>
      </c>
      <c r="CL104" s="37" t="str">
        <f t="shared" si="23"/>
        <v/>
      </c>
      <c r="CM104" s="7"/>
      <c r="CN104" s="40" t="str">
        <f>IF(Accounts!$B103="","-",Accounts!$B103)</f>
        <v xml:space="preserve"> </v>
      </c>
      <c r="CO104" s="10">
        <f>IF(COUNTIF(Accounts!$B:$D,CN104),VLOOKUP(CN104,Accounts!$B:$D,2,FALSE),"-")</f>
        <v>0</v>
      </c>
      <c r="CP104" s="37" t="str">
        <f ca="1">IF(scratch!$B$55=TRUE,IF(CR104="","",CR104/(1+(IF(COUNTIF(Accounts!$B:$D,CN104),VLOOKUP(CN104,Accounts!$B:$D,3,FALSE),0)/100))),scratch!$B$52)</f>
        <v>Locked</v>
      </c>
      <c r="CQ104" s="37" t="str">
        <f ca="1">IF(scratch!$B$55=TRUE,IF(CR104="","",CR104-CP104),scratch!$B$52)</f>
        <v>Locked</v>
      </c>
      <c r="CR104" s="51" t="str">
        <f ca="1">IF(scratch!$B$55=TRUE,SUMIF(BV$7:BV$1007,CN104,CA$7:CA$1007)+SUMIF(CB$7:CB$1007,CN104,CG$7:CG$1007)+SUMIF(CH$7:CH$1007,CN104,CM$7:CM$1007),scratch!$B$52)</f>
        <v>Locked</v>
      </c>
      <c r="CT104" s="40" t="str">
        <f>IF(Accounts!$B103="","-",Accounts!$B103)</f>
        <v xml:space="preserve"> </v>
      </c>
      <c r="CU104" s="10">
        <f>IF(COUNTIF(Accounts!$B:$D,CT104),VLOOKUP(CT104,Accounts!$B:$D,2,FALSE),"-")</f>
        <v>0</v>
      </c>
      <c r="CV104" s="37" t="str">
        <f ca="1">IF(scratch!$B$55=TRUE,IF(CX104="","",CX104/(1+(IF(COUNTIF(Accounts!$B:$D,CT104),VLOOKUP(CT104,Accounts!$B:$D,3,FALSE),0)/100))),scratch!$B$52)</f>
        <v>Locked</v>
      </c>
      <c r="CW104" s="37" t="str">
        <f ca="1">IF(scratch!$B$55=TRUE,IF(CX104="","",CX104-CV104),scratch!$B$52)</f>
        <v>Locked</v>
      </c>
      <c r="CX104" s="51" t="str">
        <f ca="1">IF(scratch!$B$55=TRUE,SUMIF(T$7:T$1007,CT104,X$7:X1104)+SUMIF(AR$7:AR$1007,CT104,AV$7:AV$1007)+SUMIF(BP$7:BP$1007,CT104,BT$7:BT$1007)+SUMIF(CN$7:CN$1007,CT104,CR$7:CR$1007),scratch!$B$52)</f>
        <v>Locked</v>
      </c>
    </row>
    <row r="105" spans="4:102" x14ac:dyDescent="0.2">
      <c r="D105" s="10" t="str">
        <f>IF(ISBLANK(B105),"",IF(COUNTIF(Accounts!$B:$D,B105),VLOOKUP(B105,Accounts!$B:$D,2,FALSE),"-"))</f>
        <v/>
      </c>
      <c r="E105" s="37" t="str">
        <f>IF(G105="","",G105/(1+(IF(COUNTIF(Accounts!$B:$D,B105),VLOOKUP(B105,Accounts!$B:$D,3,FALSE),0)/100)))</f>
        <v/>
      </c>
      <c r="F105" s="37" t="str">
        <f t="shared" si="12"/>
        <v/>
      </c>
      <c r="G105" s="7"/>
      <c r="H105" s="48"/>
      <c r="J105" s="10" t="str">
        <f>IF(ISBLANK(H105),"",IF(COUNTIF(Accounts!$B:$D,H105),VLOOKUP(H105,Accounts!$B:$D,2,FALSE),"-"))</f>
        <v/>
      </c>
      <c r="K105" s="37" t="str">
        <f>IF(M105="","",M105/(1+(IF(COUNTIF(Accounts!$B:$D,H105),VLOOKUP(H105,Accounts!$B:$D,3,FALSE),0)/100)))</f>
        <v/>
      </c>
      <c r="L105" s="37" t="str">
        <f t="shared" si="13"/>
        <v/>
      </c>
      <c r="M105" s="7"/>
      <c r="N105" s="48"/>
      <c r="P105" s="10" t="str">
        <f>IF(ISBLANK(N105),"",IF(COUNTIF(Accounts!$B:$D,N105),VLOOKUP(N105,Accounts!$B:$D,2,FALSE),"-"))</f>
        <v/>
      </c>
      <c r="Q105" s="37" t="str">
        <f>IF(S105="","",S105/(1+(IF(COUNTIF(Accounts!$B:$D,N105),VLOOKUP(N105,Accounts!$B:$D,3,FALSE),0)/100)))</f>
        <v/>
      </c>
      <c r="R105" s="37" t="str">
        <f t="shared" si="14"/>
        <v/>
      </c>
      <c r="S105" s="7"/>
      <c r="T105" s="40" t="str">
        <f>IF(Accounts!$B104="","-",Accounts!$B104)</f>
        <v xml:space="preserve"> </v>
      </c>
      <c r="U105" s="10">
        <f>IF(COUNTIF(Accounts!$B:$D,T105),VLOOKUP(T105,Accounts!$B:$D,2,FALSE),"-")</f>
        <v>0</v>
      </c>
      <c r="V105" s="37" t="str">
        <f ca="1">IF(scratch!$B$55=TRUE,IF(X105="","",X105/(1+(IF(COUNTIF(Accounts!$B:$D,T105),VLOOKUP(T105,Accounts!$B:$D,3,FALSE),0)/100))),scratch!$B$52)</f>
        <v>Locked</v>
      </c>
      <c r="W105" s="37" t="str">
        <f ca="1">IF(scratch!$B$55=TRUE,IF(X105="","",X105-V105),scratch!$B$52)</f>
        <v>Locked</v>
      </c>
      <c r="X105" s="51" t="str">
        <f ca="1">IF(scratch!$B$55=TRUE,SUMIF(B$7:B$1007,T105,G$7:G$1007)+SUMIF(H$7:H$1007,T105,M$7:M$1007)+SUMIF(N$7:N$1007,T105,S$7:S$1007),scratch!$B$52)</f>
        <v>Locked</v>
      </c>
      <c r="AB105" s="10" t="str">
        <f>IF(ISBLANK(Z105),"",IF(COUNTIF(Accounts!$B:$D,Z105),VLOOKUP(Z105,Accounts!$B:$D,2,FALSE),"-"))</f>
        <v/>
      </c>
      <c r="AC105" s="37" t="str">
        <f>IF(AE105="","",AE105/(1+(IF(COUNTIF(Accounts!$B:$D,Z105),VLOOKUP(Z105,Accounts!$B:$D,3,FALSE),0)/100)))</f>
        <v/>
      </c>
      <c r="AD105" s="37" t="str">
        <f t="shared" si="15"/>
        <v/>
      </c>
      <c r="AE105" s="7"/>
      <c r="AF105" s="48"/>
      <c r="AH105" s="10" t="str">
        <f>IF(ISBLANK(AF105),"",IF(COUNTIF(Accounts!$B:$D,AF105),VLOOKUP(AF105,Accounts!$B:$D,2,FALSE),"-"))</f>
        <v/>
      </c>
      <c r="AI105" s="37" t="str">
        <f>IF(AK105="","",AK105/(1+(IF(COUNTIF(Accounts!$B:$D,AF105),VLOOKUP(AF105,Accounts!$B:$D,3,FALSE),0)/100)))</f>
        <v/>
      </c>
      <c r="AJ105" s="37" t="str">
        <f t="shared" si="16"/>
        <v/>
      </c>
      <c r="AK105" s="7"/>
      <c r="AL105" s="48"/>
      <c r="AN105" s="10" t="str">
        <f>IF(ISBLANK(AL105),"",IF(COUNTIF(Accounts!$B:$D,AL105),VLOOKUP(AL105,Accounts!$B:$D,2,FALSE),"-"))</f>
        <v/>
      </c>
      <c r="AO105" s="37" t="str">
        <f>IF(AQ105="","",AQ105/(1+(IF(COUNTIF(Accounts!$B:$D,AL105),VLOOKUP(AL105,Accounts!$B:$D,3,FALSE),0)/100)))</f>
        <v/>
      </c>
      <c r="AP105" s="37" t="str">
        <f t="shared" si="17"/>
        <v/>
      </c>
      <c r="AQ105" s="7"/>
      <c r="AR105" s="40" t="str">
        <f>IF(Accounts!$B104="","-",Accounts!$B104)</f>
        <v xml:space="preserve"> </v>
      </c>
      <c r="AS105" s="10">
        <f>IF(COUNTIF(Accounts!$B:$D,AR105),VLOOKUP(AR105,Accounts!$B:$D,2,FALSE),"-")</f>
        <v>0</v>
      </c>
      <c r="AT105" s="37" t="str">
        <f ca="1">IF(scratch!$B$55=TRUE,IF(AV105="","",AV105/(1+(IF(COUNTIF(Accounts!$B:$D,AR105),VLOOKUP(AR105,Accounts!$B:$D,3,FALSE),0)/100))),scratch!$B$52)</f>
        <v>Locked</v>
      </c>
      <c r="AU105" s="37" t="str">
        <f ca="1">IF(scratch!$B$55=TRUE,IF(AV105="","",AV105-AT105),scratch!$B$52)</f>
        <v>Locked</v>
      </c>
      <c r="AV105" s="51" t="str">
        <f ca="1">IF(scratch!$B$55=TRUE,SUMIF(Z$7:Z$1007,AR105,AE$7:AE$1007)+SUMIF(AF$7:AF$1007,AR105,AK$7:AK$1007)+SUMIF(AL$7:AL$1007,AR105,AQ$7:AQ$1007),scratch!$B$52)</f>
        <v>Locked</v>
      </c>
      <c r="AZ105" s="10" t="str">
        <f>IF(ISBLANK(AX105),"",IF(COUNTIF(Accounts!$B:$D,AX105),VLOOKUP(AX105,Accounts!$B:$D,2,FALSE),"-"))</f>
        <v/>
      </c>
      <c r="BA105" s="37" t="str">
        <f>IF(BC105="","",BC105/(1+(IF(COUNTIF(Accounts!$B:$D,AX105),VLOOKUP(AX105,Accounts!$B:$D,3,FALSE),0)/100)))</f>
        <v/>
      </c>
      <c r="BB105" s="37" t="str">
        <f t="shared" si="18"/>
        <v/>
      </c>
      <c r="BC105" s="7"/>
      <c r="BD105" s="48"/>
      <c r="BF105" s="10" t="str">
        <f>IF(ISBLANK(BD105),"",IF(COUNTIF(Accounts!$B:$D,BD105),VLOOKUP(BD105,Accounts!$B:$D,2,FALSE),"-"))</f>
        <v/>
      </c>
      <c r="BG105" s="37" t="str">
        <f>IF(BI105="","",BI105/(1+(IF(COUNTIF(Accounts!$B:$D,BD105),VLOOKUP(BD105,Accounts!$B:$D,3,FALSE),0)/100)))</f>
        <v/>
      </c>
      <c r="BH105" s="37" t="str">
        <f t="shared" si="19"/>
        <v/>
      </c>
      <c r="BI105" s="7"/>
      <c r="BJ105" s="48"/>
      <c r="BL105" s="10" t="str">
        <f>IF(ISBLANK(BJ105),"",IF(COUNTIF(Accounts!$B:$D,BJ105),VLOOKUP(BJ105,Accounts!$B:$D,2,FALSE),"-"))</f>
        <v/>
      </c>
      <c r="BM105" s="37" t="str">
        <f>IF(BO105="","",BO105/(1+(IF(COUNTIF(Accounts!$B:$D,BJ105),VLOOKUP(BJ105,Accounts!$B:$D,3,FALSE),0)/100)))</f>
        <v/>
      </c>
      <c r="BN105" s="37" t="str">
        <f t="shared" si="20"/>
        <v/>
      </c>
      <c r="BO105" s="7"/>
      <c r="BP105" s="40" t="str">
        <f>IF(Accounts!$B104="","-",Accounts!$B104)</f>
        <v xml:space="preserve"> </v>
      </c>
      <c r="BQ105" s="10">
        <f>IF(COUNTIF(Accounts!$B:$D,BP105),VLOOKUP(BP105,Accounts!$B:$D,2,FALSE),"-")</f>
        <v>0</v>
      </c>
      <c r="BR105" s="37" t="str">
        <f ca="1">IF(scratch!$B$55=TRUE,IF(BT105="","",BT105/(1+(IF(COUNTIF(Accounts!$B:$D,BP105),VLOOKUP(BP105,Accounts!$B:$D,3,FALSE),0)/100))),scratch!$B$52)</f>
        <v>Locked</v>
      </c>
      <c r="BS105" s="37" t="str">
        <f ca="1">IF(scratch!$B$55=TRUE,IF(BT105="","",BT105-BR105),scratch!$B$52)</f>
        <v>Locked</v>
      </c>
      <c r="BT105" s="51" t="str">
        <f ca="1">IF(scratch!$B$55=TRUE,SUMIF(AX$7:AX$1007,BP105,BC$7:BC$1007)+SUMIF(BD$7:BD$1007,BP105,BI$7:BI$1007)+SUMIF(BJ$7:BJ$1007,BP105,BO$7:BO$1007),scratch!$B$52)</f>
        <v>Locked</v>
      </c>
      <c r="BX105" s="10" t="str">
        <f>IF(ISBLANK(BV105),"",IF(COUNTIF(Accounts!$B:$D,BV105),VLOOKUP(BV105,Accounts!$B:$D,2,FALSE),"-"))</f>
        <v/>
      </c>
      <c r="BY105" s="37" t="str">
        <f>IF(CA105="","",CA105/(1+(IF(COUNTIF(Accounts!$B:$D,BV105),VLOOKUP(BV105,Accounts!$B:$D,3,FALSE),0)/100)))</f>
        <v/>
      </c>
      <c r="BZ105" s="37" t="str">
        <f t="shared" si="21"/>
        <v/>
      </c>
      <c r="CA105" s="7"/>
      <c r="CB105" s="48"/>
      <c r="CD105" s="10" t="str">
        <f>IF(ISBLANK(CB105),"",IF(COUNTIF(Accounts!$B:$D,CB105),VLOOKUP(CB105,Accounts!$B:$D,2,FALSE),"-"))</f>
        <v/>
      </c>
      <c r="CE105" s="37" t="str">
        <f>IF(CG105="","",CG105/(1+(IF(COUNTIF(Accounts!$B:$D,CB105),VLOOKUP(CB105,Accounts!$B:$D,3,FALSE),0)/100)))</f>
        <v/>
      </c>
      <c r="CF105" s="37" t="str">
        <f t="shared" si="22"/>
        <v/>
      </c>
      <c r="CG105" s="7"/>
      <c r="CH105" s="48"/>
      <c r="CJ105" s="10" t="str">
        <f>IF(ISBLANK(CH105),"",IF(COUNTIF(Accounts!$B:$D,CH105),VLOOKUP(CH105,Accounts!$B:$D,2,FALSE),"-"))</f>
        <v/>
      </c>
      <c r="CK105" s="37" t="str">
        <f>IF(CM105="","",CM105/(1+(IF(COUNTIF(Accounts!$B:$D,CH105),VLOOKUP(CH105,Accounts!$B:$D,3,FALSE),0)/100)))</f>
        <v/>
      </c>
      <c r="CL105" s="37" t="str">
        <f t="shared" si="23"/>
        <v/>
      </c>
      <c r="CM105" s="7"/>
      <c r="CN105" s="40" t="str">
        <f>IF(Accounts!$B104="","-",Accounts!$B104)</f>
        <v xml:space="preserve"> </v>
      </c>
      <c r="CO105" s="10">
        <f>IF(COUNTIF(Accounts!$B:$D,CN105),VLOOKUP(CN105,Accounts!$B:$D,2,FALSE),"-")</f>
        <v>0</v>
      </c>
      <c r="CP105" s="37" t="str">
        <f ca="1">IF(scratch!$B$55=TRUE,IF(CR105="","",CR105/(1+(IF(COUNTIF(Accounts!$B:$D,CN105),VLOOKUP(CN105,Accounts!$B:$D,3,FALSE),0)/100))),scratch!$B$52)</f>
        <v>Locked</v>
      </c>
      <c r="CQ105" s="37" t="str">
        <f ca="1">IF(scratch!$B$55=TRUE,IF(CR105="","",CR105-CP105),scratch!$B$52)</f>
        <v>Locked</v>
      </c>
      <c r="CR105" s="51" t="str">
        <f ca="1">IF(scratch!$B$55=TRUE,SUMIF(BV$7:BV$1007,CN105,CA$7:CA$1007)+SUMIF(CB$7:CB$1007,CN105,CG$7:CG$1007)+SUMIF(CH$7:CH$1007,CN105,CM$7:CM$1007),scratch!$B$52)</f>
        <v>Locked</v>
      </c>
      <c r="CT105" s="40" t="str">
        <f>IF(Accounts!$B104="","-",Accounts!$B104)</f>
        <v xml:space="preserve"> </v>
      </c>
      <c r="CU105" s="10">
        <f>IF(COUNTIF(Accounts!$B:$D,CT105),VLOOKUP(CT105,Accounts!$B:$D,2,FALSE),"-")</f>
        <v>0</v>
      </c>
      <c r="CV105" s="37" t="str">
        <f ca="1">IF(scratch!$B$55=TRUE,IF(CX105="","",CX105/(1+(IF(COUNTIF(Accounts!$B:$D,CT105),VLOOKUP(CT105,Accounts!$B:$D,3,FALSE),0)/100))),scratch!$B$52)</f>
        <v>Locked</v>
      </c>
      <c r="CW105" s="37" t="str">
        <f ca="1">IF(scratch!$B$55=TRUE,IF(CX105="","",CX105-CV105),scratch!$B$52)</f>
        <v>Locked</v>
      </c>
      <c r="CX105" s="51" t="str">
        <f ca="1">IF(scratch!$B$55=TRUE,SUMIF(T$7:T$1007,CT105,X$7:X1105)+SUMIF(AR$7:AR$1007,CT105,AV$7:AV$1007)+SUMIF(BP$7:BP$1007,CT105,BT$7:BT$1007)+SUMIF(CN$7:CN$1007,CT105,CR$7:CR$1007),scratch!$B$52)</f>
        <v>Locked</v>
      </c>
    </row>
    <row r="106" spans="4:102" x14ac:dyDescent="0.2">
      <c r="D106" s="10" t="str">
        <f>IF(ISBLANK(B106),"",IF(COUNTIF(Accounts!$B:$D,B106),VLOOKUP(B106,Accounts!$B:$D,2,FALSE),"-"))</f>
        <v/>
      </c>
      <c r="E106" s="37" t="str">
        <f>IF(G106="","",G106/(1+(IF(COUNTIF(Accounts!$B:$D,B106),VLOOKUP(B106,Accounts!$B:$D,3,FALSE),0)/100)))</f>
        <v/>
      </c>
      <c r="F106" s="37" t="str">
        <f t="shared" si="12"/>
        <v/>
      </c>
      <c r="G106" s="7"/>
      <c r="H106" s="48"/>
      <c r="J106" s="10" t="str">
        <f>IF(ISBLANK(H106),"",IF(COUNTIF(Accounts!$B:$D,H106),VLOOKUP(H106,Accounts!$B:$D,2,FALSE),"-"))</f>
        <v/>
      </c>
      <c r="K106" s="37" t="str">
        <f>IF(M106="","",M106/(1+(IF(COUNTIF(Accounts!$B:$D,H106),VLOOKUP(H106,Accounts!$B:$D,3,FALSE),0)/100)))</f>
        <v/>
      </c>
      <c r="L106" s="37" t="str">
        <f t="shared" si="13"/>
        <v/>
      </c>
      <c r="M106" s="7"/>
      <c r="N106" s="48"/>
      <c r="P106" s="10" t="str">
        <f>IF(ISBLANK(N106),"",IF(COUNTIF(Accounts!$B:$D,N106),VLOOKUP(N106,Accounts!$B:$D,2,FALSE),"-"))</f>
        <v/>
      </c>
      <c r="Q106" s="37" t="str">
        <f>IF(S106="","",S106/(1+(IF(COUNTIF(Accounts!$B:$D,N106),VLOOKUP(N106,Accounts!$B:$D,3,FALSE),0)/100)))</f>
        <v/>
      </c>
      <c r="R106" s="37" t="str">
        <f t="shared" si="14"/>
        <v/>
      </c>
      <c r="S106" s="7"/>
      <c r="T106" s="40" t="str">
        <f>IF(Accounts!$B105="","-",Accounts!$B105)</f>
        <v xml:space="preserve"> </v>
      </c>
      <c r="U106" s="10">
        <f>IF(COUNTIF(Accounts!$B:$D,T106),VLOOKUP(T106,Accounts!$B:$D,2,FALSE),"-")</f>
        <v>0</v>
      </c>
      <c r="V106" s="37" t="str">
        <f ca="1">IF(scratch!$B$55=TRUE,IF(X106="","",X106/(1+(IF(COUNTIF(Accounts!$B:$D,T106),VLOOKUP(T106,Accounts!$B:$D,3,FALSE),0)/100))),scratch!$B$52)</f>
        <v>Locked</v>
      </c>
      <c r="W106" s="37" t="str">
        <f ca="1">IF(scratch!$B$55=TRUE,IF(X106="","",X106-V106),scratch!$B$52)</f>
        <v>Locked</v>
      </c>
      <c r="X106" s="51" t="str">
        <f ca="1">IF(scratch!$B$55=TRUE,SUMIF(B$7:B$1007,T106,G$7:G$1007)+SUMIF(H$7:H$1007,T106,M$7:M$1007)+SUMIF(N$7:N$1007,T106,S$7:S$1007),scratch!$B$52)</f>
        <v>Locked</v>
      </c>
      <c r="AB106" s="10" t="str">
        <f>IF(ISBLANK(Z106),"",IF(COUNTIF(Accounts!$B:$D,Z106),VLOOKUP(Z106,Accounts!$B:$D,2,FALSE),"-"))</f>
        <v/>
      </c>
      <c r="AC106" s="37" t="str">
        <f>IF(AE106="","",AE106/(1+(IF(COUNTIF(Accounts!$B:$D,Z106),VLOOKUP(Z106,Accounts!$B:$D,3,FALSE),0)/100)))</f>
        <v/>
      </c>
      <c r="AD106" s="37" t="str">
        <f t="shared" si="15"/>
        <v/>
      </c>
      <c r="AE106" s="7"/>
      <c r="AF106" s="48"/>
      <c r="AH106" s="10" t="str">
        <f>IF(ISBLANK(AF106),"",IF(COUNTIF(Accounts!$B:$D,AF106),VLOOKUP(AF106,Accounts!$B:$D,2,FALSE),"-"))</f>
        <v/>
      </c>
      <c r="AI106" s="37" t="str">
        <f>IF(AK106="","",AK106/(1+(IF(COUNTIF(Accounts!$B:$D,AF106),VLOOKUP(AF106,Accounts!$B:$D,3,FALSE),0)/100)))</f>
        <v/>
      </c>
      <c r="AJ106" s="37" t="str">
        <f t="shared" si="16"/>
        <v/>
      </c>
      <c r="AK106" s="7"/>
      <c r="AL106" s="48"/>
      <c r="AN106" s="10" t="str">
        <f>IF(ISBLANK(AL106),"",IF(COUNTIF(Accounts!$B:$D,AL106),VLOOKUP(AL106,Accounts!$B:$D,2,FALSE),"-"))</f>
        <v/>
      </c>
      <c r="AO106" s="37" t="str">
        <f>IF(AQ106="","",AQ106/(1+(IF(COUNTIF(Accounts!$B:$D,AL106),VLOOKUP(AL106,Accounts!$B:$D,3,FALSE),0)/100)))</f>
        <v/>
      </c>
      <c r="AP106" s="37" t="str">
        <f t="shared" si="17"/>
        <v/>
      </c>
      <c r="AQ106" s="7"/>
      <c r="AR106" s="40" t="str">
        <f>IF(Accounts!$B105="","-",Accounts!$B105)</f>
        <v xml:space="preserve"> </v>
      </c>
      <c r="AS106" s="10">
        <f>IF(COUNTIF(Accounts!$B:$D,AR106),VLOOKUP(AR106,Accounts!$B:$D,2,FALSE),"-")</f>
        <v>0</v>
      </c>
      <c r="AT106" s="37" t="str">
        <f ca="1">IF(scratch!$B$55=TRUE,IF(AV106="","",AV106/(1+(IF(COUNTIF(Accounts!$B:$D,AR106),VLOOKUP(AR106,Accounts!$B:$D,3,FALSE),0)/100))),scratch!$B$52)</f>
        <v>Locked</v>
      </c>
      <c r="AU106" s="37" t="str">
        <f ca="1">IF(scratch!$B$55=TRUE,IF(AV106="","",AV106-AT106),scratch!$B$52)</f>
        <v>Locked</v>
      </c>
      <c r="AV106" s="51" t="str">
        <f ca="1">IF(scratch!$B$55=TRUE,SUMIF(Z$7:Z$1007,AR106,AE$7:AE$1007)+SUMIF(AF$7:AF$1007,AR106,AK$7:AK$1007)+SUMIF(AL$7:AL$1007,AR106,AQ$7:AQ$1007),scratch!$B$52)</f>
        <v>Locked</v>
      </c>
      <c r="AZ106" s="10" t="str">
        <f>IF(ISBLANK(AX106),"",IF(COUNTIF(Accounts!$B:$D,AX106),VLOOKUP(AX106,Accounts!$B:$D,2,FALSE),"-"))</f>
        <v/>
      </c>
      <c r="BA106" s="37" t="str">
        <f>IF(BC106="","",BC106/(1+(IF(COUNTIF(Accounts!$B:$D,AX106),VLOOKUP(AX106,Accounts!$B:$D,3,FALSE),0)/100)))</f>
        <v/>
      </c>
      <c r="BB106" s="37" t="str">
        <f t="shared" si="18"/>
        <v/>
      </c>
      <c r="BC106" s="7"/>
      <c r="BD106" s="48"/>
      <c r="BF106" s="10" t="str">
        <f>IF(ISBLANK(BD106),"",IF(COUNTIF(Accounts!$B:$D,BD106),VLOOKUP(BD106,Accounts!$B:$D,2,FALSE),"-"))</f>
        <v/>
      </c>
      <c r="BG106" s="37" t="str">
        <f>IF(BI106="","",BI106/(1+(IF(COUNTIF(Accounts!$B:$D,BD106),VLOOKUP(BD106,Accounts!$B:$D,3,FALSE),0)/100)))</f>
        <v/>
      </c>
      <c r="BH106" s="37" t="str">
        <f t="shared" si="19"/>
        <v/>
      </c>
      <c r="BI106" s="7"/>
      <c r="BJ106" s="48"/>
      <c r="BL106" s="10" t="str">
        <f>IF(ISBLANK(BJ106),"",IF(COUNTIF(Accounts!$B:$D,BJ106),VLOOKUP(BJ106,Accounts!$B:$D,2,FALSE),"-"))</f>
        <v/>
      </c>
      <c r="BM106" s="37" t="str">
        <f>IF(BO106="","",BO106/(1+(IF(COUNTIF(Accounts!$B:$D,BJ106),VLOOKUP(BJ106,Accounts!$B:$D,3,FALSE),0)/100)))</f>
        <v/>
      </c>
      <c r="BN106" s="37" t="str">
        <f t="shared" si="20"/>
        <v/>
      </c>
      <c r="BO106" s="7"/>
      <c r="BP106" s="40" t="str">
        <f>IF(Accounts!$B105="","-",Accounts!$B105)</f>
        <v xml:space="preserve"> </v>
      </c>
      <c r="BQ106" s="10">
        <f>IF(COUNTIF(Accounts!$B:$D,BP106),VLOOKUP(BP106,Accounts!$B:$D,2,FALSE),"-")</f>
        <v>0</v>
      </c>
      <c r="BR106" s="37" t="str">
        <f ca="1">IF(scratch!$B$55=TRUE,IF(BT106="","",BT106/(1+(IF(COUNTIF(Accounts!$B:$D,BP106),VLOOKUP(BP106,Accounts!$B:$D,3,FALSE),0)/100))),scratch!$B$52)</f>
        <v>Locked</v>
      </c>
      <c r="BS106" s="37" t="str">
        <f ca="1">IF(scratch!$B$55=TRUE,IF(BT106="","",BT106-BR106),scratch!$B$52)</f>
        <v>Locked</v>
      </c>
      <c r="BT106" s="51" t="str">
        <f ca="1">IF(scratch!$B$55=TRUE,SUMIF(AX$7:AX$1007,BP106,BC$7:BC$1007)+SUMIF(BD$7:BD$1007,BP106,BI$7:BI$1007)+SUMIF(BJ$7:BJ$1007,BP106,BO$7:BO$1007),scratch!$B$52)</f>
        <v>Locked</v>
      </c>
      <c r="BX106" s="10" t="str">
        <f>IF(ISBLANK(BV106),"",IF(COUNTIF(Accounts!$B:$D,BV106),VLOOKUP(BV106,Accounts!$B:$D,2,FALSE),"-"))</f>
        <v/>
      </c>
      <c r="BY106" s="37" t="str">
        <f>IF(CA106="","",CA106/(1+(IF(COUNTIF(Accounts!$B:$D,BV106),VLOOKUP(BV106,Accounts!$B:$D,3,FALSE),0)/100)))</f>
        <v/>
      </c>
      <c r="BZ106" s="37" t="str">
        <f t="shared" si="21"/>
        <v/>
      </c>
      <c r="CA106" s="7"/>
      <c r="CB106" s="48"/>
      <c r="CD106" s="10" t="str">
        <f>IF(ISBLANK(CB106),"",IF(COUNTIF(Accounts!$B:$D,CB106),VLOOKUP(CB106,Accounts!$B:$D,2,FALSE),"-"))</f>
        <v/>
      </c>
      <c r="CE106" s="37" t="str">
        <f>IF(CG106="","",CG106/(1+(IF(COUNTIF(Accounts!$B:$D,CB106),VLOOKUP(CB106,Accounts!$B:$D,3,FALSE),0)/100)))</f>
        <v/>
      </c>
      <c r="CF106" s="37" t="str">
        <f t="shared" si="22"/>
        <v/>
      </c>
      <c r="CG106" s="7"/>
      <c r="CH106" s="48"/>
      <c r="CJ106" s="10" t="str">
        <f>IF(ISBLANK(CH106),"",IF(COUNTIF(Accounts!$B:$D,CH106),VLOOKUP(CH106,Accounts!$B:$D,2,FALSE),"-"))</f>
        <v/>
      </c>
      <c r="CK106" s="37" t="str">
        <f>IF(CM106="","",CM106/(1+(IF(COUNTIF(Accounts!$B:$D,CH106),VLOOKUP(CH106,Accounts!$B:$D,3,FALSE),0)/100)))</f>
        <v/>
      </c>
      <c r="CL106" s="37" t="str">
        <f t="shared" si="23"/>
        <v/>
      </c>
      <c r="CM106" s="7"/>
      <c r="CN106" s="40" t="str">
        <f>IF(Accounts!$B105="","-",Accounts!$B105)</f>
        <v xml:space="preserve"> </v>
      </c>
      <c r="CO106" s="10">
        <f>IF(COUNTIF(Accounts!$B:$D,CN106),VLOOKUP(CN106,Accounts!$B:$D,2,FALSE),"-")</f>
        <v>0</v>
      </c>
      <c r="CP106" s="37" t="str">
        <f ca="1">IF(scratch!$B$55=TRUE,IF(CR106="","",CR106/(1+(IF(COUNTIF(Accounts!$B:$D,CN106),VLOOKUP(CN106,Accounts!$B:$D,3,FALSE),0)/100))),scratch!$B$52)</f>
        <v>Locked</v>
      </c>
      <c r="CQ106" s="37" t="str">
        <f ca="1">IF(scratch!$B$55=TRUE,IF(CR106="","",CR106-CP106),scratch!$B$52)</f>
        <v>Locked</v>
      </c>
      <c r="CR106" s="51" t="str">
        <f ca="1">IF(scratch!$B$55=TRUE,SUMIF(BV$7:BV$1007,CN106,CA$7:CA$1007)+SUMIF(CB$7:CB$1007,CN106,CG$7:CG$1007)+SUMIF(CH$7:CH$1007,CN106,CM$7:CM$1007),scratch!$B$52)</f>
        <v>Locked</v>
      </c>
      <c r="CT106" s="40" t="str">
        <f>IF(Accounts!$B105="","-",Accounts!$B105)</f>
        <v xml:space="preserve"> </v>
      </c>
      <c r="CU106" s="10">
        <f>IF(COUNTIF(Accounts!$B:$D,CT106),VLOOKUP(CT106,Accounts!$B:$D,2,FALSE),"-")</f>
        <v>0</v>
      </c>
      <c r="CV106" s="37" t="str">
        <f ca="1">IF(scratch!$B$55=TRUE,IF(CX106="","",CX106/(1+(IF(COUNTIF(Accounts!$B:$D,CT106),VLOOKUP(CT106,Accounts!$B:$D,3,FALSE),0)/100))),scratch!$B$52)</f>
        <v>Locked</v>
      </c>
      <c r="CW106" s="37" t="str">
        <f ca="1">IF(scratch!$B$55=TRUE,IF(CX106="","",CX106-CV106),scratch!$B$52)</f>
        <v>Locked</v>
      </c>
      <c r="CX106" s="51" t="str">
        <f ca="1">IF(scratch!$B$55=TRUE,SUMIF(T$7:T$1007,CT106,X$7:X1106)+SUMIF(AR$7:AR$1007,CT106,AV$7:AV$1007)+SUMIF(BP$7:BP$1007,CT106,BT$7:BT$1007)+SUMIF(CN$7:CN$1007,CT106,CR$7:CR$1007),scratch!$B$52)</f>
        <v>Locked</v>
      </c>
    </row>
    <row r="107" spans="4:102" x14ac:dyDescent="0.2">
      <c r="D107" s="10" t="str">
        <f>IF(ISBLANK(B107),"",IF(COUNTIF(Accounts!$B:$D,B107),VLOOKUP(B107,Accounts!$B:$D,2,FALSE),"-"))</f>
        <v/>
      </c>
      <c r="E107" s="37" t="str">
        <f>IF(G107="","",G107/(1+(IF(COUNTIF(Accounts!$B:$D,B107),VLOOKUP(B107,Accounts!$B:$D,3,FALSE),0)/100)))</f>
        <v/>
      </c>
      <c r="F107" s="37" t="str">
        <f t="shared" si="12"/>
        <v/>
      </c>
      <c r="G107" s="7"/>
      <c r="H107" s="48"/>
      <c r="J107" s="10" t="str">
        <f>IF(ISBLANK(H107),"",IF(COUNTIF(Accounts!$B:$D,H107),VLOOKUP(H107,Accounts!$B:$D,2,FALSE),"-"))</f>
        <v/>
      </c>
      <c r="K107" s="37" t="str">
        <f>IF(M107="","",M107/(1+(IF(COUNTIF(Accounts!$B:$D,H107),VLOOKUP(H107,Accounts!$B:$D,3,FALSE),0)/100)))</f>
        <v/>
      </c>
      <c r="L107" s="37" t="str">
        <f t="shared" si="13"/>
        <v/>
      </c>
      <c r="M107" s="7"/>
      <c r="N107" s="48"/>
      <c r="P107" s="10" t="str">
        <f>IF(ISBLANK(N107),"",IF(COUNTIF(Accounts!$B:$D,N107),VLOOKUP(N107,Accounts!$B:$D,2,FALSE),"-"))</f>
        <v/>
      </c>
      <c r="Q107" s="37" t="str">
        <f>IF(S107="","",S107/(1+(IF(COUNTIF(Accounts!$B:$D,N107),VLOOKUP(N107,Accounts!$B:$D,3,FALSE),0)/100)))</f>
        <v/>
      </c>
      <c r="R107" s="37" t="str">
        <f t="shared" si="14"/>
        <v/>
      </c>
      <c r="S107" s="7"/>
      <c r="T107" s="40" t="str">
        <f>IF(Accounts!$B106="","-",Accounts!$B106)</f>
        <v xml:space="preserve"> </v>
      </c>
      <c r="U107" s="10">
        <f>IF(COUNTIF(Accounts!$B:$D,T107),VLOOKUP(T107,Accounts!$B:$D,2,FALSE),"-")</f>
        <v>0</v>
      </c>
      <c r="V107" s="37" t="str">
        <f ca="1">IF(scratch!$B$55=TRUE,IF(X107="","",X107/(1+(IF(COUNTIF(Accounts!$B:$D,T107),VLOOKUP(T107,Accounts!$B:$D,3,FALSE),0)/100))),scratch!$B$52)</f>
        <v>Locked</v>
      </c>
      <c r="W107" s="37" t="str">
        <f ca="1">IF(scratch!$B$55=TRUE,IF(X107="","",X107-V107),scratch!$B$52)</f>
        <v>Locked</v>
      </c>
      <c r="X107" s="51" t="str">
        <f ca="1">IF(scratch!$B$55=TRUE,SUMIF(B$7:B$1007,T107,G$7:G$1007)+SUMIF(H$7:H$1007,T107,M$7:M$1007)+SUMIF(N$7:N$1007,T107,S$7:S$1007),scratch!$B$52)</f>
        <v>Locked</v>
      </c>
      <c r="AB107" s="10" t="str">
        <f>IF(ISBLANK(Z107),"",IF(COUNTIF(Accounts!$B:$D,Z107),VLOOKUP(Z107,Accounts!$B:$D,2,FALSE),"-"))</f>
        <v/>
      </c>
      <c r="AC107" s="37" t="str">
        <f>IF(AE107="","",AE107/(1+(IF(COUNTIF(Accounts!$B:$D,Z107),VLOOKUP(Z107,Accounts!$B:$D,3,FALSE),0)/100)))</f>
        <v/>
      </c>
      <c r="AD107" s="37" t="str">
        <f t="shared" si="15"/>
        <v/>
      </c>
      <c r="AE107" s="7"/>
      <c r="AF107" s="48"/>
      <c r="AH107" s="10" t="str">
        <f>IF(ISBLANK(AF107),"",IF(COUNTIF(Accounts!$B:$D,AF107),VLOOKUP(AF107,Accounts!$B:$D,2,FALSE),"-"))</f>
        <v/>
      </c>
      <c r="AI107" s="37" t="str">
        <f>IF(AK107="","",AK107/(1+(IF(COUNTIF(Accounts!$B:$D,AF107),VLOOKUP(AF107,Accounts!$B:$D,3,FALSE),0)/100)))</f>
        <v/>
      </c>
      <c r="AJ107" s="37" t="str">
        <f t="shared" si="16"/>
        <v/>
      </c>
      <c r="AK107" s="7"/>
      <c r="AL107" s="48"/>
      <c r="AN107" s="10" t="str">
        <f>IF(ISBLANK(AL107),"",IF(COUNTIF(Accounts!$B:$D,AL107),VLOOKUP(AL107,Accounts!$B:$D,2,FALSE),"-"))</f>
        <v/>
      </c>
      <c r="AO107" s="37" t="str">
        <f>IF(AQ107="","",AQ107/(1+(IF(COUNTIF(Accounts!$B:$D,AL107),VLOOKUP(AL107,Accounts!$B:$D,3,FALSE),0)/100)))</f>
        <v/>
      </c>
      <c r="AP107" s="37" t="str">
        <f t="shared" si="17"/>
        <v/>
      </c>
      <c r="AQ107" s="7"/>
      <c r="AR107" s="40" t="str">
        <f>IF(Accounts!$B106="","-",Accounts!$B106)</f>
        <v xml:space="preserve"> </v>
      </c>
      <c r="AS107" s="10">
        <f>IF(COUNTIF(Accounts!$B:$D,AR107),VLOOKUP(AR107,Accounts!$B:$D,2,FALSE),"-")</f>
        <v>0</v>
      </c>
      <c r="AT107" s="37" t="str">
        <f ca="1">IF(scratch!$B$55=TRUE,IF(AV107="","",AV107/(1+(IF(COUNTIF(Accounts!$B:$D,AR107),VLOOKUP(AR107,Accounts!$B:$D,3,FALSE),0)/100))),scratch!$B$52)</f>
        <v>Locked</v>
      </c>
      <c r="AU107" s="37" t="str">
        <f ca="1">IF(scratch!$B$55=TRUE,IF(AV107="","",AV107-AT107),scratch!$B$52)</f>
        <v>Locked</v>
      </c>
      <c r="AV107" s="51" t="str">
        <f ca="1">IF(scratch!$B$55=TRUE,SUMIF(Z$7:Z$1007,AR107,AE$7:AE$1007)+SUMIF(AF$7:AF$1007,AR107,AK$7:AK$1007)+SUMIF(AL$7:AL$1007,AR107,AQ$7:AQ$1007),scratch!$B$52)</f>
        <v>Locked</v>
      </c>
      <c r="AZ107" s="10" t="str">
        <f>IF(ISBLANK(AX107),"",IF(COUNTIF(Accounts!$B:$D,AX107),VLOOKUP(AX107,Accounts!$B:$D,2,FALSE),"-"))</f>
        <v/>
      </c>
      <c r="BA107" s="37" t="str">
        <f>IF(BC107="","",BC107/(1+(IF(COUNTIF(Accounts!$B:$D,AX107),VLOOKUP(AX107,Accounts!$B:$D,3,FALSE),0)/100)))</f>
        <v/>
      </c>
      <c r="BB107" s="37" t="str">
        <f t="shared" si="18"/>
        <v/>
      </c>
      <c r="BC107" s="7"/>
      <c r="BD107" s="48"/>
      <c r="BF107" s="10" t="str">
        <f>IF(ISBLANK(BD107),"",IF(COUNTIF(Accounts!$B:$D,BD107),VLOOKUP(BD107,Accounts!$B:$D,2,FALSE),"-"))</f>
        <v/>
      </c>
      <c r="BG107" s="37" t="str">
        <f>IF(BI107="","",BI107/(1+(IF(COUNTIF(Accounts!$B:$D,BD107),VLOOKUP(BD107,Accounts!$B:$D,3,FALSE),0)/100)))</f>
        <v/>
      </c>
      <c r="BH107" s="37" t="str">
        <f t="shared" si="19"/>
        <v/>
      </c>
      <c r="BI107" s="7"/>
      <c r="BJ107" s="48"/>
      <c r="BL107" s="10" t="str">
        <f>IF(ISBLANK(BJ107),"",IF(COUNTIF(Accounts!$B:$D,BJ107),VLOOKUP(BJ107,Accounts!$B:$D,2,FALSE),"-"))</f>
        <v/>
      </c>
      <c r="BM107" s="37" t="str">
        <f>IF(BO107="","",BO107/(1+(IF(COUNTIF(Accounts!$B:$D,BJ107),VLOOKUP(BJ107,Accounts!$B:$D,3,FALSE),0)/100)))</f>
        <v/>
      </c>
      <c r="BN107" s="37" t="str">
        <f t="shared" si="20"/>
        <v/>
      </c>
      <c r="BO107" s="7"/>
      <c r="BP107" s="40" t="str">
        <f>IF(Accounts!$B106="","-",Accounts!$B106)</f>
        <v xml:space="preserve"> </v>
      </c>
      <c r="BQ107" s="10">
        <f>IF(COUNTIF(Accounts!$B:$D,BP107),VLOOKUP(BP107,Accounts!$B:$D,2,FALSE),"-")</f>
        <v>0</v>
      </c>
      <c r="BR107" s="37" t="str">
        <f ca="1">IF(scratch!$B$55=TRUE,IF(BT107="","",BT107/(1+(IF(COUNTIF(Accounts!$B:$D,BP107),VLOOKUP(BP107,Accounts!$B:$D,3,FALSE),0)/100))),scratch!$B$52)</f>
        <v>Locked</v>
      </c>
      <c r="BS107" s="37" t="str">
        <f ca="1">IF(scratch!$B$55=TRUE,IF(BT107="","",BT107-BR107),scratch!$B$52)</f>
        <v>Locked</v>
      </c>
      <c r="BT107" s="51" t="str">
        <f ca="1">IF(scratch!$B$55=TRUE,SUMIF(AX$7:AX$1007,BP107,BC$7:BC$1007)+SUMIF(BD$7:BD$1007,BP107,BI$7:BI$1007)+SUMIF(BJ$7:BJ$1007,BP107,BO$7:BO$1007),scratch!$B$52)</f>
        <v>Locked</v>
      </c>
      <c r="BX107" s="10" t="str">
        <f>IF(ISBLANK(BV107),"",IF(COUNTIF(Accounts!$B:$D,BV107),VLOOKUP(BV107,Accounts!$B:$D,2,FALSE),"-"))</f>
        <v/>
      </c>
      <c r="BY107" s="37" t="str">
        <f>IF(CA107="","",CA107/(1+(IF(COUNTIF(Accounts!$B:$D,BV107),VLOOKUP(BV107,Accounts!$B:$D,3,FALSE),0)/100)))</f>
        <v/>
      </c>
      <c r="BZ107" s="37" t="str">
        <f t="shared" si="21"/>
        <v/>
      </c>
      <c r="CA107" s="7"/>
      <c r="CB107" s="48"/>
      <c r="CD107" s="10" t="str">
        <f>IF(ISBLANK(CB107),"",IF(COUNTIF(Accounts!$B:$D,CB107),VLOOKUP(CB107,Accounts!$B:$D,2,FALSE),"-"))</f>
        <v/>
      </c>
      <c r="CE107" s="37" t="str">
        <f>IF(CG107="","",CG107/(1+(IF(COUNTIF(Accounts!$B:$D,CB107),VLOOKUP(CB107,Accounts!$B:$D,3,FALSE),0)/100)))</f>
        <v/>
      </c>
      <c r="CF107" s="37" t="str">
        <f t="shared" si="22"/>
        <v/>
      </c>
      <c r="CG107" s="7"/>
      <c r="CH107" s="48"/>
      <c r="CJ107" s="10" t="str">
        <f>IF(ISBLANK(CH107),"",IF(COUNTIF(Accounts!$B:$D,CH107),VLOOKUP(CH107,Accounts!$B:$D,2,FALSE),"-"))</f>
        <v/>
      </c>
      <c r="CK107" s="37" t="str">
        <f>IF(CM107="","",CM107/(1+(IF(COUNTIF(Accounts!$B:$D,CH107),VLOOKUP(CH107,Accounts!$B:$D,3,FALSE),0)/100)))</f>
        <v/>
      </c>
      <c r="CL107" s="37" t="str">
        <f t="shared" si="23"/>
        <v/>
      </c>
      <c r="CM107" s="7"/>
      <c r="CN107" s="40" t="str">
        <f>IF(Accounts!$B106="","-",Accounts!$B106)</f>
        <v xml:space="preserve"> </v>
      </c>
      <c r="CO107" s="10">
        <f>IF(COUNTIF(Accounts!$B:$D,CN107),VLOOKUP(CN107,Accounts!$B:$D,2,FALSE),"-")</f>
        <v>0</v>
      </c>
      <c r="CP107" s="37" t="str">
        <f ca="1">IF(scratch!$B$55=TRUE,IF(CR107="","",CR107/(1+(IF(COUNTIF(Accounts!$B:$D,CN107),VLOOKUP(CN107,Accounts!$B:$D,3,FALSE),0)/100))),scratch!$B$52)</f>
        <v>Locked</v>
      </c>
      <c r="CQ107" s="37" t="str">
        <f ca="1">IF(scratch!$B$55=TRUE,IF(CR107="","",CR107-CP107),scratch!$B$52)</f>
        <v>Locked</v>
      </c>
      <c r="CR107" s="51" t="str">
        <f ca="1">IF(scratch!$B$55=TRUE,SUMIF(BV$7:BV$1007,CN107,CA$7:CA$1007)+SUMIF(CB$7:CB$1007,CN107,CG$7:CG$1007)+SUMIF(CH$7:CH$1007,CN107,CM$7:CM$1007),scratch!$B$52)</f>
        <v>Locked</v>
      </c>
      <c r="CT107" s="40" t="str">
        <f>IF(Accounts!$B106="","-",Accounts!$B106)</f>
        <v xml:space="preserve"> </v>
      </c>
      <c r="CU107" s="10">
        <f>IF(COUNTIF(Accounts!$B:$D,CT107),VLOOKUP(CT107,Accounts!$B:$D,2,FALSE),"-")</f>
        <v>0</v>
      </c>
      <c r="CV107" s="37" t="str">
        <f ca="1">IF(scratch!$B$55=TRUE,IF(CX107="","",CX107/(1+(IF(COUNTIF(Accounts!$B:$D,CT107),VLOOKUP(CT107,Accounts!$B:$D,3,FALSE),0)/100))),scratch!$B$52)</f>
        <v>Locked</v>
      </c>
      <c r="CW107" s="37" t="str">
        <f ca="1">IF(scratch!$B$55=TRUE,IF(CX107="","",CX107-CV107),scratch!$B$52)</f>
        <v>Locked</v>
      </c>
      <c r="CX107" s="51" t="str">
        <f ca="1">IF(scratch!$B$55=TRUE,SUMIF(T$7:T$1007,CT107,X$7:X1107)+SUMIF(AR$7:AR$1007,CT107,AV$7:AV$1007)+SUMIF(BP$7:BP$1007,CT107,BT$7:BT$1007)+SUMIF(CN$7:CN$1007,CT107,CR$7:CR$1007),scratch!$B$52)</f>
        <v>Locked</v>
      </c>
    </row>
    <row r="108" spans="4:102" x14ac:dyDescent="0.2">
      <c r="D108" s="10" t="str">
        <f>IF(ISBLANK(B108),"",IF(COUNTIF(Accounts!$B:$D,B108),VLOOKUP(B108,Accounts!$B:$D,2,FALSE),"-"))</f>
        <v/>
      </c>
      <c r="E108" s="37" t="str">
        <f>IF(G108="","",G108/(1+(IF(COUNTIF(Accounts!$B:$D,B108),VLOOKUP(B108,Accounts!$B:$D,3,FALSE),0)/100)))</f>
        <v/>
      </c>
      <c r="F108" s="37" t="str">
        <f t="shared" si="12"/>
        <v/>
      </c>
      <c r="G108" s="7"/>
      <c r="H108" s="48"/>
      <c r="J108" s="10" t="str">
        <f>IF(ISBLANK(H108),"",IF(COUNTIF(Accounts!$B:$D,H108),VLOOKUP(H108,Accounts!$B:$D,2,FALSE),"-"))</f>
        <v/>
      </c>
      <c r="K108" s="37" t="str">
        <f>IF(M108="","",M108/(1+(IF(COUNTIF(Accounts!$B:$D,H108),VLOOKUP(H108,Accounts!$B:$D,3,FALSE),0)/100)))</f>
        <v/>
      </c>
      <c r="L108" s="37" t="str">
        <f t="shared" si="13"/>
        <v/>
      </c>
      <c r="M108" s="7"/>
      <c r="N108" s="48"/>
      <c r="P108" s="10" t="str">
        <f>IF(ISBLANK(N108),"",IF(COUNTIF(Accounts!$B:$D,N108),VLOOKUP(N108,Accounts!$B:$D,2,FALSE),"-"))</f>
        <v/>
      </c>
      <c r="Q108" s="37" t="str">
        <f>IF(S108="","",S108/(1+(IF(COUNTIF(Accounts!$B:$D,N108),VLOOKUP(N108,Accounts!$B:$D,3,FALSE),0)/100)))</f>
        <v/>
      </c>
      <c r="R108" s="37" t="str">
        <f t="shared" si="14"/>
        <v/>
      </c>
      <c r="S108" s="7"/>
      <c r="T108" s="40" t="str">
        <f>IF(Accounts!$B107="","-",Accounts!$B107)</f>
        <v xml:space="preserve"> </v>
      </c>
      <c r="U108" s="10">
        <f>IF(COUNTIF(Accounts!$B:$D,T108),VLOOKUP(T108,Accounts!$B:$D,2,FALSE),"-")</f>
        <v>0</v>
      </c>
      <c r="V108" s="37" t="str">
        <f ca="1">IF(scratch!$B$55=TRUE,IF(X108="","",X108/(1+(IF(COUNTIF(Accounts!$B:$D,T108),VLOOKUP(T108,Accounts!$B:$D,3,FALSE),0)/100))),scratch!$B$52)</f>
        <v>Locked</v>
      </c>
      <c r="W108" s="37" t="str">
        <f ca="1">IF(scratch!$B$55=TRUE,IF(X108="","",X108-V108),scratch!$B$52)</f>
        <v>Locked</v>
      </c>
      <c r="X108" s="51" t="str">
        <f ca="1">IF(scratch!$B$55=TRUE,SUMIF(B$7:B$1007,T108,G$7:G$1007)+SUMIF(H$7:H$1007,T108,M$7:M$1007)+SUMIF(N$7:N$1007,T108,S$7:S$1007),scratch!$B$52)</f>
        <v>Locked</v>
      </c>
      <c r="AB108" s="10" t="str">
        <f>IF(ISBLANK(Z108),"",IF(COUNTIF(Accounts!$B:$D,Z108),VLOOKUP(Z108,Accounts!$B:$D,2,FALSE),"-"))</f>
        <v/>
      </c>
      <c r="AC108" s="37" t="str">
        <f>IF(AE108="","",AE108/(1+(IF(COUNTIF(Accounts!$B:$D,Z108),VLOOKUP(Z108,Accounts!$B:$D,3,FALSE),0)/100)))</f>
        <v/>
      </c>
      <c r="AD108" s="37" t="str">
        <f t="shared" si="15"/>
        <v/>
      </c>
      <c r="AE108" s="7"/>
      <c r="AF108" s="48"/>
      <c r="AH108" s="10" t="str">
        <f>IF(ISBLANK(AF108),"",IF(COUNTIF(Accounts!$B:$D,AF108),VLOOKUP(AF108,Accounts!$B:$D,2,FALSE),"-"))</f>
        <v/>
      </c>
      <c r="AI108" s="37" t="str">
        <f>IF(AK108="","",AK108/(1+(IF(COUNTIF(Accounts!$B:$D,AF108),VLOOKUP(AF108,Accounts!$B:$D,3,FALSE),0)/100)))</f>
        <v/>
      </c>
      <c r="AJ108" s="37" t="str">
        <f t="shared" si="16"/>
        <v/>
      </c>
      <c r="AK108" s="7"/>
      <c r="AL108" s="48"/>
      <c r="AN108" s="10" t="str">
        <f>IF(ISBLANK(AL108),"",IF(COUNTIF(Accounts!$B:$D,AL108),VLOOKUP(AL108,Accounts!$B:$D,2,FALSE),"-"))</f>
        <v/>
      </c>
      <c r="AO108" s="37" t="str">
        <f>IF(AQ108="","",AQ108/(1+(IF(COUNTIF(Accounts!$B:$D,AL108),VLOOKUP(AL108,Accounts!$B:$D,3,FALSE),0)/100)))</f>
        <v/>
      </c>
      <c r="AP108" s="37" t="str">
        <f t="shared" si="17"/>
        <v/>
      </c>
      <c r="AQ108" s="7"/>
      <c r="AR108" s="40" t="str">
        <f>IF(Accounts!$B107="","-",Accounts!$B107)</f>
        <v xml:space="preserve"> </v>
      </c>
      <c r="AS108" s="10">
        <f>IF(COUNTIF(Accounts!$B:$D,AR108),VLOOKUP(AR108,Accounts!$B:$D,2,FALSE),"-")</f>
        <v>0</v>
      </c>
      <c r="AT108" s="37" t="str">
        <f ca="1">IF(scratch!$B$55=TRUE,IF(AV108="","",AV108/(1+(IF(COUNTIF(Accounts!$B:$D,AR108),VLOOKUP(AR108,Accounts!$B:$D,3,FALSE),0)/100))),scratch!$B$52)</f>
        <v>Locked</v>
      </c>
      <c r="AU108" s="37" t="str">
        <f ca="1">IF(scratch!$B$55=TRUE,IF(AV108="","",AV108-AT108),scratch!$B$52)</f>
        <v>Locked</v>
      </c>
      <c r="AV108" s="51" t="str">
        <f ca="1">IF(scratch!$B$55=TRUE,SUMIF(Z$7:Z$1007,AR108,AE$7:AE$1007)+SUMIF(AF$7:AF$1007,AR108,AK$7:AK$1007)+SUMIF(AL$7:AL$1007,AR108,AQ$7:AQ$1007),scratch!$B$52)</f>
        <v>Locked</v>
      </c>
      <c r="AZ108" s="10" t="str">
        <f>IF(ISBLANK(AX108),"",IF(COUNTIF(Accounts!$B:$D,AX108),VLOOKUP(AX108,Accounts!$B:$D,2,FALSE),"-"))</f>
        <v/>
      </c>
      <c r="BA108" s="37" t="str">
        <f>IF(BC108="","",BC108/(1+(IF(COUNTIF(Accounts!$B:$D,AX108),VLOOKUP(AX108,Accounts!$B:$D,3,FALSE),0)/100)))</f>
        <v/>
      </c>
      <c r="BB108" s="37" t="str">
        <f t="shared" si="18"/>
        <v/>
      </c>
      <c r="BC108" s="7"/>
      <c r="BD108" s="48"/>
      <c r="BF108" s="10" t="str">
        <f>IF(ISBLANK(BD108),"",IF(COUNTIF(Accounts!$B:$D,BD108),VLOOKUP(BD108,Accounts!$B:$D,2,FALSE),"-"))</f>
        <v/>
      </c>
      <c r="BG108" s="37" t="str">
        <f>IF(BI108="","",BI108/(1+(IF(COUNTIF(Accounts!$B:$D,BD108),VLOOKUP(BD108,Accounts!$B:$D,3,FALSE),0)/100)))</f>
        <v/>
      </c>
      <c r="BH108" s="37" t="str">
        <f t="shared" si="19"/>
        <v/>
      </c>
      <c r="BI108" s="7"/>
      <c r="BJ108" s="48"/>
      <c r="BL108" s="10" t="str">
        <f>IF(ISBLANK(BJ108),"",IF(COUNTIF(Accounts!$B:$D,BJ108),VLOOKUP(BJ108,Accounts!$B:$D,2,FALSE),"-"))</f>
        <v/>
      </c>
      <c r="BM108" s="37" t="str">
        <f>IF(BO108="","",BO108/(1+(IF(COUNTIF(Accounts!$B:$D,BJ108),VLOOKUP(BJ108,Accounts!$B:$D,3,FALSE),0)/100)))</f>
        <v/>
      </c>
      <c r="BN108" s="37" t="str">
        <f t="shared" si="20"/>
        <v/>
      </c>
      <c r="BO108" s="7"/>
      <c r="BP108" s="40" t="str">
        <f>IF(Accounts!$B107="","-",Accounts!$B107)</f>
        <v xml:space="preserve"> </v>
      </c>
      <c r="BQ108" s="10">
        <f>IF(COUNTIF(Accounts!$B:$D,BP108),VLOOKUP(BP108,Accounts!$B:$D,2,FALSE),"-")</f>
        <v>0</v>
      </c>
      <c r="BR108" s="37" t="str">
        <f ca="1">IF(scratch!$B$55=TRUE,IF(BT108="","",BT108/(1+(IF(COUNTIF(Accounts!$B:$D,BP108),VLOOKUP(BP108,Accounts!$B:$D,3,FALSE),0)/100))),scratch!$B$52)</f>
        <v>Locked</v>
      </c>
      <c r="BS108" s="37" t="str">
        <f ca="1">IF(scratch!$B$55=TRUE,IF(BT108="","",BT108-BR108),scratch!$B$52)</f>
        <v>Locked</v>
      </c>
      <c r="BT108" s="51" t="str">
        <f ca="1">IF(scratch!$B$55=TRUE,SUMIF(AX$7:AX$1007,BP108,BC$7:BC$1007)+SUMIF(BD$7:BD$1007,BP108,BI$7:BI$1007)+SUMIF(BJ$7:BJ$1007,BP108,BO$7:BO$1007),scratch!$B$52)</f>
        <v>Locked</v>
      </c>
      <c r="BX108" s="10" t="str">
        <f>IF(ISBLANK(BV108),"",IF(COUNTIF(Accounts!$B:$D,BV108),VLOOKUP(BV108,Accounts!$B:$D,2,FALSE),"-"))</f>
        <v/>
      </c>
      <c r="BY108" s="37" t="str">
        <f>IF(CA108="","",CA108/(1+(IF(COUNTIF(Accounts!$B:$D,BV108),VLOOKUP(BV108,Accounts!$B:$D,3,FALSE),0)/100)))</f>
        <v/>
      </c>
      <c r="BZ108" s="37" t="str">
        <f t="shared" si="21"/>
        <v/>
      </c>
      <c r="CA108" s="7"/>
      <c r="CB108" s="48"/>
      <c r="CD108" s="10" t="str">
        <f>IF(ISBLANK(CB108),"",IF(COUNTIF(Accounts!$B:$D,CB108),VLOOKUP(CB108,Accounts!$B:$D,2,FALSE),"-"))</f>
        <v/>
      </c>
      <c r="CE108" s="37" t="str">
        <f>IF(CG108="","",CG108/(1+(IF(COUNTIF(Accounts!$B:$D,CB108),VLOOKUP(CB108,Accounts!$B:$D,3,FALSE),0)/100)))</f>
        <v/>
      </c>
      <c r="CF108" s="37" t="str">
        <f t="shared" si="22"/>
        <v/>
      </c>
      <c r="CG108" s="7"/>
      <c r="CH108" s="48"/>
      <c r="CJ108" s="10" t="str">
        <f>IF(ISBLANK(CH108),"",IF(COUNTIF(Accounts!$B:$D,CH108),VLOOKUP(CH108,Accounts!$B:$D,2,FALSE),"-"))</f>
        <v/>
      </c>
      <c r="CK108" s="37" t="str">
        <f>IF(CM108="","",CM108/(1+(IF(COUNTIF(Accounts!$B:$D,CH108),VLOOKUP(CH108,Accounts!$B:$D,3,FALSE),0)/100)))</f>
        <v/>
      </c>
      <c r="CL108" s="37" t="str">
        <f t="shared" si="23"/>
        <v/>
      </c>
      <c r="CM108" s="7"/>
      <c r="CN108" s="40" t="str">
        <f>IF(Accounts!$B107="","-",Accounts!$B107)</f>
        <v xml:space="preserve"> </v>
      </c>
      <c r="CO108" s="10">
        <f>IF(COUNTIF(Accounts!$B:$D,CN108),VLOOKUP(CN108,Accounts!$B:$D,2,FALSE),"-")</f>
        <v>0</v>
      </c>
      <c r="CP108" s="37" t="str">
        <f ca="1">IF(scratch!$B$55=TRUE,IF(CR108="","",CR108/(1+(IF(COUNTIF(Accounts!$B:$D,CN108),VLOOKUP(CN108,Accounts!$B:$D,3,FALSE),0)/100))),scratch!$B$52)</f>
        <v>Locked</v>
      </c>
      <c r="CQ108" s="37" t="str">
        <f ca="1">IF(scratch!$B$55=TRUE,IF(CR108="","",CR108-CP108),scratch!$B$52)</f>
        <v>Locked</v>
      </c>
      <c r="CR108" s="51" t="str">
        <f ca="1">IF(scratch!$B$55=TRUE,SUMIF(BV$7:BV$1007,CN108,CA$7:CA$1007)+SUMIF(CB$7:CB$1007,CN108,CG$7:CG$1007)+SUMIF(CH$7:CH$1007,CN108,CM$7:CM$1007),scratch!$B$52)</f>
        <v>Locked</v>
      </c>
      <c r="CT108" s="40" t="str">
        <f>IF(Accounts!$B107="","-",Accounts!$B107)</f>
        <v xml:space="preserve"> </v>
      </c>
      <c r="CU108" s="10">
        <f>IF(COUNTIF(Accounts!$B:$D,CT108),VLOOKUP(CT108,Accounts!$B:$D,2,FALSE),"-")</f>
        <v>0</v>
      </c>
      <c r="CV108" s="37" t="str">
        <f ca="1">IF(scratch!$B$55=TRUE,IF(CX108="","",CX108/(1+(IF(COUNTIF(Accounts!$B:$D,CT108),VLOOKUP(CT108,Accounts!$B:$D,3,FALSE),0)/100))),scratch!$B$52)</f>
        <v>Locked</v>
      </c>
      <c r="CW108" s="37" t="str">
        <f ca="1">IF(scratch!$B$55=TRUE,IF(CX108="","",CX108-CV108),scratch!$B$52)</f>
        <v>Locked</v>
      </c>
      <c r="CX108" s="51" t="str">
        <f ca="1">IF(scratch!$B$55=TRUE,SUMIF(T$7:T$1007,CT108,X$7:X1108)+SUMIF(AR$7:AR$1007,CT108,AV$7:AV$1007)+SUMIF(BP$7:BP$1007,CT108,BT$7:BT$1007)+SUMIF(CN$7:CN$1007,CT108,CR$7:CR$1007),scratch!$B$52)</f>
        <v>Locked</v>
      </c>
    </row>
    <row r="109" spans="4:102" x14ac:dyDescent="0.2">
      <c r="D109" s="10" t="str">
        <f>IF(ISBLANK(B109),"",IF(COUNTIF(Accounts!$B:$D,B109),VLOOKUP(B109,Accounts!$B:$D,2,FALSE),"-"))</f>
        <v/>
      </c>
      <c r="E109" s="37" t="str">
        <f>IF(G109="","",G109/(1+(IF(COUNTIF(Accounts!$B:$D,B109),VLOOKUP(B109,Accounts!$B:$D,3,FALSE),0)/100)))</f>
        <v/>
      </c>
      <c r="F109" s="37" t="str">
        <f t="shared" si="12"/>
        <v/>
      </c>
      <c r="G109" s="7"/>
      <c r="H109" s="48"/>
      <c r="J109" s="10" t="str">
        <f>IF(ISBLANK(H109),"",IF(COUNTIF(Accounts!$B:$D,H109),VLOOKUP(H109,Accounts!$B:$D,2,FALSE),"-"))</f>
        <v/>
      </c>
      <c r="K109" s="37" t="str">
        <f>IF(M109="","",M109/(1+(IF(COUNTIF(Accounts!$B:$D,H109),VLOOKUP(H109,Accounts!$B:$D,3,FALSE),0)/100)))</f>
        <v/>
      </c>
      <c r="L109" s="37" t="str">
        <f t="shared" si="13"/>
        <v/>
      </c>
      <c r="M109" s="7"/>
      <c r="N109" s="48"/>
      <c r="P109" s="10" t="str">
        <f>IF(ISBLANK(N109),"",IF(COUNTIF(Accounts!$B:$D,N109),VLOOKUP(N109,Accounts!$B:$D,2,FALSE),"-"))</f>
        <v/>
      </c>
      <c r="Q109" s="37" t="str">
        <f>IF(S109="","",S109/(1+(IF(COUNTIF(Accounts!$B:$D,N109),VLOOKUP(N109,Accounts!$B:$D,3,FALSE),0)/100)))</f>
        <v/>
      </c>
      <c r="R109" s="37" t="str">
        <f t="shared" si="14"/>
        <v/>
      </c>
      <c r="S109" s="7"/>
      <c r="T109" s="40" t="str">
        <f>IF(Accounts!$B108="","-",Accounts!$B108)</f>
        <v xml:space="preserve"> </v>
      </c>
      <c r="U109" s="10">
        <f>IF(COUNTIF(Accounts!$B:$D,T109),VLOOKUP(T109,Accounts!$B:$D,2,FALSE),"-")</f>
        <v>0</v>
      </c>
      <c r="V109" s="37" t="str">
        <f ca="1">IF(scratch!$B$55=TRUE,IF(X109="","",X109/(1+(IF(COUNTIF(Accounts!$B:$D,T109),VLOOKUP(T109,Accounts!$B:$D,3,FALSE),0)/100))),scratch!$B$52)</f>
        <v>Locked</v>
      </c>
      <c r="W109" s="37" t="str">
        <f ca="1">IF(scratch!$B$55=TRUE,IF(X109="","",X109-V109),scratch!$B$52)</f>
        <v>Locked</v>
      </c>
      <c r="X109" s="51" t="str">
        <f ca="1">IF(scratch!$B$55=TRUE,SUMIF(B$7:B$1007,T109,G$7:G$1007)+SUMIF(H$7:H$1007,T109,M$7:M$1007)+SUMIF(N$7:N$1007,T109,S$7:S$1007),scratch!$B$52)</f>
        <v>Locked</v>
      </c>
      <c r="AB109" s="10" t="str">
        <f>IF(ISBLANK(Z109),"",IF(COUNTIF(Accounts!$B:$D,Z109),VLOOKUP(Z109,Accounts!$B:$D,2,FALSE),"-"))</f>
        <v/>
      </c>
      <c r="AC109" s="37" t="str">
        <f>IF(AE109="","",AE109/(1+(IF(COUNTIF(Accounts!$B:$D,Z109),VLOOKUP(Z109,Accounts!$B:$D,3,FALSE),0)/100)))</f>
        <v/>
      </c>
      <c r="AD109" s="37" t="str">
        <f t="shared" si="15"/>
        <v/>
      </c>
      <c r="AE109" s="7"/>
      <c r="AF109" s="48"/>
      <c r="AH109" s="10" t="str">
        <f>IF(ISBLANK(AF109),"",IF(COUNTIF(Accounts!$B:$D,AF109),VLOOKUP(AF109,Accounts!$B:$D,2,FALSE),"-"))</f>
        <v/>
      </c>
      <c r="AI109" s="37" t="str">
        <f>IF(AK109="","",AK109/(1+(IF(COUNTIF(Accounts!$B:$D,AF109),VLOOKUP(AF109,Accounts!$B:$D,3,FALSE),0)/100)))</f>
        <v/>
      </c>
      <c r="AJ109" s="37" t="str">
        <f t="shared" si="16"/>
        <v/>
      </c>
      <c r="AK109" s="7"/>
      <c r="AL109" s="48"/>
      <c r="AN109" s="10" t="str">
        <f>IF(ISBLANK(AL109),"",IF(COUNTIF(Accounts!$B:$D,AL109),VLOOKUP(AL109,Accounts!$B:$D,2,FALSE),"-"))</f>
        <v/>
      </c>
      <c r="AO109" s="37" t="str">
        <f>IF(AQ109="","",AQ109/(1+(IF(COUNTIF(Accounts!$B:$D,AL109),VLOOKUP(AL109,Accounts!$B:$D,3,FALSE),0)/100)))</f>
        <v/>
      </c>
      <c r="AP109" s="37" t="str">
        <f t="shared" si="17"/>
        <v/>
      </c>
      <c r="AQ109" s="7"/>
      <c r="AR109" s="40" t="str">
        <f>IF(Accounts!$B108="","-",Accounts!$B108)</f>
        <v xml:space="preserve"> </v>
      </c>
      <c r="AS109" s="10">
        <f>IF(COUNTIF(Accounts!$B:$D,AR109),VLOOKUP(AR109,Accounts!$B:$D,2,FALSE),"-")</f>
        <v>0</v>
      </c>
      <c r="AT109" s="37" t="str">
        <f ca="1">IF(scratch!$B$55=TRUE,IF(AV109="","",AV109/(1+(IF(COUNTIF(Accounts!$B:$D,AR109),VLOOKUP(AR109,Accounts!$B:$D,3,FALSE),0)/100))),scratch!$B$52)</f>
        <v>Locked</v>
      </c>
      <c r="AU109" s="37" t="str">
        <f ca="1">IF(scratch!$B$55=TRUE,IF(AV109="","",AV109-AT109),scratch!$B$52)</f>
        <v>Locked</v>
      </c>
      <c r="AV109" s="51" t="str">
        <f ca="1">IF(scratch!$B$55=TRUE,SUMIF(Z$7:Z$1007,AR109,AE$7:AE$1007)+SUMIF(AF$7:AF$1007,AR109,AK$7:AK$1007)+SUMIF(AL$7:AL$1007,AR109,AQ$7:AQ$1007),scratch!$B$52)</f>
        <v>Locked</v>
      </c>
      <c r="AZ109" s="10" t="str">
        <f>IF(ISBLANK(AX109),"",IF(COUNTIF(Accounts!$B:$D,AX109),VLOOKUP(AX109,Accounts!$B:$D,2,FALSE),"-"))</f>
        <v/>
      </c>
      <c r="BA109" s="37" t="str">
        <f>IF(BC109="","",BC109/(1+(IF(COUNTIF(Accounts!$B:$D,AX109),VLOOKUP(AX109,Accounts!$B:$D,3,FALSE),0)/100)))</f>
        <v/>
      </c>
      <c r="BB109" s="37" t="str">
        <f t="shared" si="18"/>
        <v/>
      </c>
      <c r="BC109" s="7"/>
      <c r="BD109" s="48"/>
      <c r="BF109" s="10" t="str">
        <f>IF(ISBLANK(BD109),"",IF(COUNTIF(Accounts!$B:$D,BD109),VLOOKUP(BD109,Accounts!$B:$D,2,FALSE),"-"))</f>
        <v/>
      </c>
      <c r="BG109" s="37" t="str">
        <f>IF(BI109="","",BI109/(1+(IF(COUNTIF(Accounts!$B:$D,BD109),VLOOKUP(BD109,Accounts!$B:$D,3,FALSE),0)/100)))</f>
        <v/>
      </c>
      <c r="BH109" s="37" t="str">
        <f t="shared" si="19"/>
        <v/>
      </c>
      <c r="BI109" s="7"/>
      <c r="BJ109" s="48"/>
      <c r="BL109" s="10" t="str">
        <f>IF(ISBLANK(BJ109),"",IF(COUNTIF(Accounts!$B:$D,BJ109),VLOOKUP(BJ109,Accounts!$B:$D,2,FALSE),"-"))</f>
        <v/>
      </c>
      <c r="BM109" s="37" t="str">
        <f>IF(BO109="","",BO109/(1+(IF(COUNTIF(Accounts!$B:$D,BJ109),VLOOKUP(BJ109,Accounts!$B:$D,3,FALSE),0)/100)))</f>
        <v/>
      </c>
      <c r="BN109" s="37" t="str">
        <f t="shared" si="20"/>
        <v/>
      </c>
      <c r="BO109" s="7"/>
      <c r="BP109" s="40" t="str">
        <f>IF(Accounts!$B108="","-",Accounts!$B108)</f>
        <v xml:space="preserve"> </v>
      </c>
      <c r="BQ109" s="10">
        <f>IF(COUNTIF(Accounts!$B:$D,BP109),VLOOKUP(BP109,Accounts!$B:$D,2,FALSE),"-")</f>
        <v>0</v>
      </c>
      <c r="BR109" s="37" t="str">
        <f ca="1">IF(scratch!$B$55=TRUE,IF(BT109="","",BT109/(1+(IF(COUNTIF(Accounts!$B:$D,BP109),VLOOKUP(BP109,Accounts!$B:$D,3,FALSE),0)/100))),scratch!$B$52)</f>
        <v>Locked</v>
      </c>
      <c r="BS109" s="37" t="str">
        <f ca="1">IF(scratch!$B$55=TRUE,IF(BT109="","",BT109-BR109),scratch!$B$52)</f>
        <v>Locked</v>
      </c>
      <c r="BT109" s="51" t="str">
        <f ca="1">IF(scratch!$B$55=TRUE,SUMIF(AX$7:AX$1007,BP109,BC$7:BC$1007)+SUMIF(BD$7:BD$1007,BP109,BI$7:BI$1007)+SUMIF(BJ$7:BJ$1007,BP109,BO$7:BO$1007),scratch!$B$52)</f>
        <v>Locked</v>
      </c>
      <c r="BX109" s="10" t="str">
        <f>IF(ISBLANK(BV109),"",IF(COUNTIF(Accounts!$B:$D,BV109),VLOOKUP(BV109,Accounts!$B:$D,2,FALSE),"-"))</f>
        <v/>
      </c>
      <c r="BY109" s="37" t="str">
        <f>IF(CA109="","",CA109/(1+(IF(COUNTIF(Accounts!$B:$D,BV109),VLOOKUP(BV109,Accounts!$B:$D,3,FALSE),0)/100)))</f>
        <v/>
      </c>
      <c r="BZ109" s="37" t="str">
        <f t="shared" si="21"/>
        <v/>
      </c>
      <c r="CA109" s="7"/>
      <c r="CB109" s="48"/>
      <c r="CD109" s="10" t="str">
        <f>IF(ISBLANK(CB109),"",IF(COUNTIF(Accounts!$B:$D,CB109),VLOOKUP(CB109,Accounts!$B:$D,2,FALSE),"-"))</f>
        <v/>
      </c>
      <c r="CE109" s="37" t="str">
        <f>IF(CG109="","",CG109/(1+(IF(COUNTIF(Accounts!$B:$D,CB109),VLOOKUP(CB109,Accounts!$B:$D,3,FALSE),0)/100)))</f>
        <v/>
      </c>
      <c r="CF109" s="37" t="str">
        <f t="shared" si="22"/>
        <v/>
      </c>
      <c r="CG109" s="7"/>
      <c r="CH109" s="48"/>
      <c r="CJ109" s="10" t="str">
        <f>IF(ISBLANK(CH109),"",IF(COUNTIF(Accounts!$B:$D,CH109),VLOOKUP(CH109,Accounts!$B:$D,2,FALSE),"-"))</f>
        <v/>
      </c>
      <c r="CK109" s="37" t="str">
        <f>IF(CM109="","",CM109/(1+(IF(COUNTIF(Accounts!$B:$D,CH109),VLOOKUP(CH109,Accounts!$B:$D,3,FALSE),0)/100)))</f>
        <v/>
      </c>
      <c r="CL109" s="37" t="str">
        <f t="shared" si="23"/>
        <v/>
      </c>
      <c r="CM109" s="7"/>
      <c r="CN109" s="40" t="str">
        <f>IF(Accounts!$B108="","-",Accounts!$B108)</f>
        <v xml:space="preserve"> </v>
      </c>
      <c r="CO109" s="10">
        <f>IF(COUNTIF(Accounts!$B:$D,CN109),VLOOKUP(CN109,Accounts!$B:$D,2,FALSE),"-")</f>
        <v>0</v>
      </c>
      <c r="CP109" s="37" t="str">
        <f ca="1">IF(scratch!$B$55=TRUE,IF(CR109="","",CR109/(1+(IF(COUNTIF(Accounts!$B:$D,CN109),VLOOKUP(CN109,Accounts!$B:$D,3,FALSE),0)/100))),scratch!$B$52)</f>
        <v>Locked</v>
      </c>
      <c r="CQ109" s="37" t="str">
        <f ca="1">IF(scratch!$B$55=TRUE,IF(CR109="","",CR109-CP109),scratch!$B$52)</f>
        <v>Locked</v>
      </c>
      <c r="CR109" s="51" t="str">
        <f ca="1">IF(scratch!$B$55=TRUE,SUMIF(BV$7:BV$1007,CN109,CA$7:CA$1007)+SUMIF(CB$7:CB$1007,CN109,CG$7:CG$1007)+SUMIF(CH$7:CH$1007,CN109,CM$7:CM$1007),scratch!$B$52)</f>
        <v>Locked</v>
      </c>
      <c r="CT109" s="40" t="str">
        <f>IF(Accounts!$B108="","-",Accounts!$B108)</f>
        <v xml:space="preserve"> </v>
      </c>
      <c r="CU109" s="10">
        <f>IF(COUNTIF(Accounts!$B:$D,CT109),VLOOKUP(CT109,Accounts!$B:$D,2,FALSE),"-")</f>
        <v>0</v>
      </c>
      <c r="CV109" s="37" t="str">
        <f ca="1">IF(scratch!$B$55=TRUE,IF(CX109="","",CX109/(1+(IF(COUNTIF(Accounts!$B:$D,CT109),VLOOKUP(CT109,Accounts!$B:$D,3,FALSE),0)/100))),scratch!$B$52)</f>
        <v>Locked</v>
      </c>
      <c r="CW109" s="37" t="str">
        <f ca="1">IF(scratch!$B$55=TRUE,IF(CX109="","",CX109-CV109),scratch!$B$52)</f>
        <v>Locked</v>
      </c>
      <c r="CX109" s="51" t="str">
        <f ca="1">IF(scratch!$B$55=TRUE,SUMIF(T$7:T$1007,CT109,X$7:X1109)+SUMIF(AR$7:AR$1007,CT109,AV$7:AV$1007)+SUMIF(BP$7:BP$1007,CT109,BT$7:BT$1007)+SUMIF(CN$7:CN$1007,CT109,CR$7:CR$1007),scratch!$B$52)</f>
        <v>Locked</v>
      </c>
    </row>
    <row r="110" spans="4:102" x14ac:dyDescent="0.2">
      <c r="D110" s="10" t="str">
        <f>IF(ISBLANK(B110),"",IF(COUNTIF(Accounts!$B:$D,B110),VLOOKUP(B110,Accounts!$B:$D,2,FALSE),"-"))</f>
        <v/>
      </c>
      <c r="E110" s="37" t="str">
        <f>IF(G110="","",G110/(1+(IF(COUNTIF(Accounts!$B:$D,B110),VLOOKUP(B110,Accounts!$B:$D,3,FALSE),0)/100)))</f>
        <v/>
      </c>
      <c r="F110" s="37" t="str">
        <f t="shared" si="12"/>
        <v/>
      </c>
      <c r="G110" s="7"/>
      <c r="H110" s="48"/>
      <c r="J110" s="10" t="str">
        <f>IF(ISBLANK(H110),"",IF(COUNTIF(Accounts!$B:$D,H110),VLOOKUP(H110,Accounts!$B:$D,2,FALSE),"-"))</f>
        <v/>
      </c>
      <c r="K110" s="37" t="str">
        <f>IF(M110="","",M110/(1+(IF(COUNTIF(Accounts!$B:$D,H110),VLOOKUP(H110,Accounts!$B:$D,3,FALSE),0)/100)))</f>
        <v/>
      </c>
      <c r="L110" s="37" t="str">
        <f t="shared" si="13"/>
        <v/>
      </c>
      <c r="M110" s="7"/>
      <c r="N110" s="48"/>
      <c r="P110" s="10" t="str">
        <f>IF(ISBLANK(N110),"",IF(COUNTIF(Accounts!$B:$D,N110),VLOOKUP(N110,Accounts!$B:$D,2,FALSE),"-"))</f>
        <v/>
      </c>
      <c r="Q110" s="37" t="str">
        <f>IF(S110="","",S110/(1+(IF(COUNTIF(Accounts!$B:$D,N110),VLOOKUP(N110,Accounts!$B:$D,3,FALSE),0)/100)))</f>
        <v/>
      </c>
      <c r="R110" s="37" t="str">
        <f t="shared" si="14"/>
        <v/>
      </c>
      <c r="S110" s="7"/>
      <c r="T110" s="40" t="str">
        <f>IF(Accounts!$B109="","-",Accounts!$B109)</f>
        <v xml:space="preserve"> </v>
      </c>
      <c r="U110" s="10">
        <f>IF(COUNTIF(Accounts!$B:$D,T110),VLOOKUP(T110,Accounts!$B:$D,2,FALSE),"-")</f>
        <v>0</v>
      </c>
      <c r="V110" s="37" t="str">
        <f ca="1">IF(scratch!$B$55=TRUE,IF(X110="","",X110/(1+(IF(COUNTIF(Accounts!$B:$D,T110),VLOOKUP(T110,Accounts!$B:$D,3,FALSE),0)/100))),scratch!$B$52)</f>
        <v>Locked</v>
      </c>
      <c r="W110" s="37" t="str">
        <f ca="1">IF(scratch!$B$55=TRUE,IF(X110="","",X110-V110),scratch!$B$52)</f>
        <v>Locked</v>
      </c>
      <c r="X110" s="51" t="str">
        <f ca="1">IF(scratch!$B$55=TRUE,SUMIF(B$7:B$1007,T110,G$7:G$1007)+SUMIF(H$7:H$1007,T110,M$7:M$1007)+SUMIF(N$7:N$1007,T110,S$7:S$1007),scratch!$B$52)</f>
        <v>Locked</v>
      </c>
      <c r="AB110" s="10" t="str">
        <f>IF(ISBLANK(Z110),"",IF(COUNTIF(Accounts!$B:$D,Z110),VLOOKUP(Z110,Accounts!$B:$D,2,FALSE),"-"))</f>
        <v/>
      </c>
      <c r="AC110" s="37" t="str">
        <f>IF(AE110="","",AE110/(1+(IF(COUNTIF(Accounts!$B:$D,Z110),VLOOKUP(Z110,Accounts!$B:$D,3,FALSE),0)/100)))</f>
        <v/>
      </c>
      <c r="AD110" s="37" t="str">
        <f t="shared" si="15"/>
        <v/>
      </c>
      <c r="AE110" s="7"/>
      <c r="AF110" s="48"/>
      <c r="AH110" s="10" t="str">
        <f>IF(ISBLANK(AF110),"",IF(COUNTIF(Accounts!$B:$D,AF110),VLOOKUP(AF110,Accounts!$B:$D,2,FALSE),"-"))</f>
        <v/>
      </c>
      <c r="AI110" s="37" t="str">
        <f>IF(AK110="","",AK110/(1+(IF(COUNTIF(Accounts!$B:$D,AF110),VLOOKUP(AF110,Accounts!$B:$D,3,FALSE),0)/100)))</f>
        <v/>
      </c>
      <c r="AJ110" s="37" t="str">
        <f t="shared" si="16"/>
        <v/>
      </c>
      <c r="AK110" s="7"/>
      <c r="AL110" s="48"/>
      <c r="AN110" s="10" t="str">
        <f>IF(ISBLANK(AL110),"",IF(COUNTIF(Accounts!$B:$D,AL110),VLOOKUP(AL110,Accounts!$B:$D,2,FALSE),"-"))</f>
        <v/>
      </c>
      <c r="AO110" s="37" t="str">
        <f>IF(AQ110="","",AQ110/(1+(IF(COUNTIF(Accounts!$B:$D,AL110),VLOOKUP(AL110,Accounts!$B:$D,3,FALSE),0)/100)))</f>
        <v/>
      </c>
      <c r="AP110" s="37" t="str">
        <f t="shared" si="17"/>
        <v/>
      </c>
      <c r="AQ110" s="7"/>
      <c r="AR110" s="40" t="str">
        <f>IF(Accounts!$B109="","-",Accounts!$B109)</f>
        <v xml:space="preserve"> </v>
      </c>
      <c r="AS110" s="10">
        <f>IF(COUNTIF(Accounts!$B:$D,AR110),VLOOKUP(AR110,Accounts!$B:$D,2,FALSE),"-")</f>
        <v>0</v>
      </c>
      <c r="AT110" s="37" t="str">
        <f ca="1">IF(scratch!$B$55=TRUE,IF(AV110="","",AV110/(1+(IF(COUNTIF(Accounts!$B:$D,AR110),VLOOKUP(AR110,Accounts!$B:$D,3,FALSE),0)/100))),scratch!$B$52)</f>
        <v>Locked</v>
      </c>
      <c r="AU110" s="37" t="str">
        <f ca="1">IF(scratch!$B$55=TRUE,IF(AV110="","",AV110-AT110),scratch!$B$52)</f>
        <v>Locked</v>
      </c>
      <c r="AV110" s="51" t="str">
        <f ca="1">IF(scratch!$B$55=TRUE,SUMIF(Z$7:Z$1007,AR110,AE$7:AE$1007)+SUMIF(AF$7:AF$1007,AR110,AK$7:AK$1007)+SUMIF(AL$7:AL$1007,AR110,AQ$7:AQ$1007),scratch!$B$52)</f>
        <v>Locked</v>
      </c>
      <c r="AZ110" s="10" t="str">
        <f>IF(ISBLANK(AX110),"",IF(COUNTIF(Accounts!$B:$D,AX110),VLOOKUP(AX110,Accounts!$B:$D,2,FALSE),"-"))</f>
        <v/>
      </c>
      <c r="BA110" s="37" t="str">
        <f>IF(BC110="","",BC110/(1+(IF(COUNTIF(Accounts!$B:$D,AX110),VLOOKUP(AX110,Accounts!$B:$D,3,FALSE),0)/100)))</f>
        <v/>
      </c>
      <c r="BB110" s="37" t="str">
        <f t="shared" si="18"/>
        <v/>
      </c>
      <c r="BC110" s="7"/>
      <c r="BD110" s="48"/>
      <c r="BF110" s="10" t="str">
        <f>IF(ISBLANK(BD110),"",IF(COUNTIF(Accounts!$B:$D,BD110),VLOOKUP(BD110,Accounts!$B:$D,2,FALSE),"-"))</f>
        <v/>
      </c>
      <c r="BG110" s="37" t="str">
        <f>IF(BI110="","",BI110/(1+(IF(COUNTIF(Accounts!$B:$D,BD110),VLOOKUP(BD110,Accounts!$B:$D,3,FALSE),0)/100)))</f>
        <v/>
      </c>
      <c r="BH110" s="37" t="str">
        <f t="shared" si="19"/>
        <v/>
      </c>
      <c r="BI110" s="7"/>
      <c r="BJ110" s="48"/>
      <c r="BL110" s="10" t="str">
        <f>IF(ISBLANK(BJ110),"",IF(COUNTIF(Accounts!$B:$D,BJ110),VLOOKUP(BJ110,Accounts!$B:$D,2,FALSE),"-"))</f>
        <v/>
      </c>
      <c r="BM110" s="37" t="str">
        <f>IF(BO110="","",BO110/(1+(IF(COUNTIF(Accounts!$B:$D,BJ110),VLOOKUP(BJ110,Accounts!$B:$D,3,FALSE),0)/100)))</f>
        <v/>
      </c>
      <c r="BN110" s="37" t="str">
        <f t="shared" si="20"/>
        <v/>
      </c>
      <c r="BO110" s="7"/>
      <c r="BP110" s="40" t="str">
        <f>IF(Accounts!$B109="","-",Accounts!$B109)</f>
        <v xml:space="preserve"> </v>
      </c>
      <c r="BQ110" s="10">
        <f>IF(COUNTIF(Accounts!$B:$D,BP110),VLOOKUP(BP110,Accounts!$B:$D,2,FALSE),"-")</f>
        <v>0</v>
      </c>
      <c r="BR110" s="37" t="str">
        <f ca="1">IF(scratch!$B$55=TRUE,IF(BT110="","",BT110/(1+(IF(COUNTIF(Accounts!$B:$D,BP110),VLOOKUP(BP110,Accounts!$B:$D,3,FALSE),0)/100))),scratch!$B$52)</f>
        <v>Locked</v>
      </c>
      <c r="BS110" s="37" t="str">
        <f ca="1">IF(scratch!$B$55=TRUE,IF(BT110="","",BT110-BR110),scratch!$B$52)</f>
        <v>Locked</v>
      </c>
      <c r="BT110" s="51" t="str">
        <f ca="1">IF(scratch!$B$55=TRUE,SUMIF(AX$7:AX$1007,BP110,BC$7:BC$1007)+SUMIF(BD$7:BD$1007,BP110,BI$7:BI$1007)+SUMIF(BJ$7:BJ$1007,BP110,BO$7:BO$1007),scratch!$B$52)</f>
        <v>Locked</v>
      </c>
      <c r="BX110" s="10" t="str">
        <f>IF(ISBLANK(BV110),"",IF(COUNTIF(Accounts!$B:$D,BV110),VLOOKUP(BV110,Accounts!$B:$D,2,FALSE),"-"))</f>
        <v/>
      </c>
      <c r="BY110" s="37" t="str">
        <f>IF(CA110="","",CA110/(1+(IF(COUNTIF(Accounts!$B:$D,BV110),VLOOKUP(BV110,Accounts!$B:$D,3,FALSE),0)/100)))</f>
        <v/>
      </c>
      <c r="BZ110" s="37" t="str">
        <f t="shared" si="21"/>
        <v/>
      </c>
      <c r="CA110" s="7"/>
      <c r="CB110" s="48"/>
      <c r="CD110" s="10" t="str">
        <f>IF(ISBLANK(CB110),"",IF(COUNTIF(Accounts!$B:$D,CB110),VLOOKUP(CB110,Accounts!$B:$D,2,FALSE),"-"))</f>
        <v/>
      </c>
      <c r="CE110" s="37" t="str">
        <f>IF(CG110="","",CG110/(1+(IF(COUNTIF(Accounts!$B:$D,CB110),VLOOKUP(CB110,Accounts!$B:$D,3,FALSE),0)/100)))</f>
        <v/>
      </c>
      <c r="CF110" s="37" t="str">
        <f t="shared" si="22"/>
        <v/>
      </c>
      <c r="CG110" s="7"/>
      <c r="CH110" s="48"/>
      <c r="CJ110" s="10" t="str">
        <f>IF(ISBLANK(CH110),"",IF(COUNTIF(Accounts!$B:$D,CH110),VLOOKUP(CH110,Accounts!$B:$D,2,FALSE),"-"))</f>
        <v/>
      </c>
      <c r="CK110" s="37" t="str">
        <f>IF(CM110="","",CM110/(1+(IF(COUNTIF(Accounts!$B:$D,CH110),VLOOKUP(CH110,Accounts!$B:$D,3,FALSE),0)/100)))</f>
        <v/>
      </c>
      <c r="CL110" s="37" t="str">
        <f t="shared" si="23"/>
        <v/>
      </c>
      <c r="CM110" s="7"/>
      <c r="CN110" s="40" t="str">
        <f>IF(Accounts!$B109="","-",Accounts!$B109)</f>
        <v xml:space="preserve"> </v>
      </c>
      <c r="CO110" s="10">
        <f>IF(COUNTIF(Accounts!$B:$D,CN110),VLOOKUP(CN110,Accounts!$B:$D,2,FALSE),"-")</f>
        <v>0</v>
      </c>
      <c r="CP110" s="37" t="str">
        <f ca="1">IF(scratch!$B$55=TRUE,IF(CR110="","",CR110/(1+(IF(COUNTIF(Accounts!$B:$D,CN110),VLOOKUP(CN110,Accounts!$B:$D,3,FALSE),0)/100))),scratch!$B$52)</f>
        <v>Locked</v>
      </c>
      <c r="CQ110" s="37" t="str">
        <f ca="1">IF(scratch!$B$55=TRUE,IF(CR110="","",CR110-CP110),scratch!$B$52)</f>
        <v>Locked</v>
      </c>
      <c r="CR110" s="51" t="str">
        <f ca="1">IF(scratch!$B$55=TRUE,SUMIF(BV$7:BV$1007,CN110,CA$7:CA$1007)+SUMIF(CB$7:CB$1007,CN110,CG$7:CG$1007)+SUMIF(CH$7:CH$1007,CN110,CM$7:CM$1007),scratch!$B$52)</f>
        <v>Locked</v>
      </c>
      <c r="CT110" s="40" t="str">
        <f>IF(Accounts!$B109="","-",Accounts!$B109)</f>
        <v xml:space="preserve"> </v>
      </c>
      <c r="CU110" s="10">
        <f>IF(COUNTIF(Accounts!$B:$D,CT110),VLOOKUP(CT110,Accounts!$B:$D,2,FALSE),"-")</f>
        <v>0</v>
      </c>
      <c r="CV110" s="37" t="str">
        <f ca="1">IF(scratch!$B$55=TRUE,IF(CX110="","",CX110/(1+(IF(COUNTIF(Accounts!$B:$D,CT110),VLOOKUP(CT110,Accounts!$B:$D,3,FALSE),0)/100))),scratch!$B$52)</f>
        <v>Locked</v>
      </c>
      <c r="CW110" s="37" t="str">
        <f ca="1">IF(scratch!$B$55=TRUE,IF(CX110="","",CX110-CV110),scratch!$B$52)</f>
        <v>Locked</v>
      </c>
      <c r="CX110" s="51" t="str">
        <f ca="1">IF(scratch!$B$55=TRUE,SUMIF(T$7:T$1007,CT110,X$7:X1110)+SUMIF(AR$7:AR$1007,CT110,AV$7:AV$1007)+SUMIF(BP$7:BP$1007,CT110,BT$7:BT$1007)+SUMIF(CN$7:CN$1007,CT110,CR$7:CR$1007),scratch!$B$52)</f>
        <v>Locked</v>
      </c>
    </row>
    <row r="111" spans="4:102" x14ac:dyDescent="0.2">
      <c r="D111" s="10" t="str">
        <f>IF(ISBLANK(B111),"",IF(COUNTIF(Accounts!$B:$D,B111),VLOOKUP(B111,Accounts!$B:$D,2,FALSE),"-"))</f>
        <v/>
      </c>
      <c r="E111" s="37" t="str">
        <f>IF(G111="","",G111/(1+(IF(COUNTIF(Accounts!$B:$D,B111),VLOOKUP(B111,Accounts!$B:$D,3,FALSE),0)/100)))</f>
        <v/>
      </c>
      <c r="F111" s="37" t="str">
        <f t="shared" si="12"/>
        <v/>
      </c>
      <c r="G111" s="7"/>
      <c r="H111" s="48"/>
      <c r="J111" s="10" t="str">
        <f>IF(ISBLANK(H111),"",IF(COUNTIF(Accounts!$B:$D,H111),VLOOKUP(H111,Accounts!$B:$D,2,FALSE),"-"))</f>
        <v/>
      </c>
      <c r="K111" s="37" t="str">
        <f>IF(M111="","",M111/(1+(IF(COUNTIF(Accounts!$B:$D,H111),VLOOKUP(H111,Accounts!$B:$D,3,FALSE),0)/100)))</f>
        <v/>
      </c>
      <c r="L111" s="37" t="str">
        <f t="shared" si="13"/>
        <v/>
      </c>
      <c r="M111" s="7"/>
      <c r="N111" s="48"/>
      <c r="P111" s="10" t="str">
        <f>IF(ISBLANK(N111),"",IF(COUNTIF(Accounts!$B:$D,N111),VLOOKUP(N111,Accounts!$B:$D,2,FALSE),"-"))</f>
        <v/>
      </c>
      <c r="Q111" s="37" t="str">
        <f>IF(S111="","",S111/(1+(IF(COUNTIF(Accounts!$B:$D,N111),VLOOKUP(N111,Accounts!$B:$D,3,FALSE),0)/100)))</f>
        <v/>
      </c>
      <c r="R111" s="37" t="str">
        <f t="shared" si="14"/>
        <v/>
      </c>
      <c r="S111" s="7"/>
      <c r="T111" s="40" t="str">
        <f>IF(Accounts!$B110="","-",Accounts!$B110)</f>
        <v xml:space="preserve"> </v>
      </c>
      <c r="U111" s="10">
        <f>IF(COUNTIF(Accounts!$B:$D,T111),VLOOKUP(T111,Accounts!$B:$D,2,FALSE),"-")</f>
        <v>0</v>
      </c>
      <c r="V111" s="37" t="str">
        <f ca="1">IF(scratch!$B$55=TRUE,IF(X111="","",X111/(1+(IF(COUNTIF(Accounts!$B:$D,T111),VLOOKUP(T111,Accounts!$B:$D,3,FALSE),0)/100))),scratch!$B$52)</f>
        <v>Locked</v>
      </c>
      <c r="W111" s="37" t="str">
        <f ca="1">IF(scratch!$B$55=TRUE,IF(X111="","",X111-V111),scratch!$B$52)</f>
        <v>Locked</v>
      </c>
      <c r="X111" s="51" t="str">
        <f ca="1">IF(scratch!$B$55=TRUE,SUMIF(B$7:B$1007,T111,G$7:G$1007)+SUMIF(H$7:H$1007,T111,M$7:M$1007)+SUMIF(N$7:N$1007,T111,S$7:S$1007),scratch!$B$52)</f>
        <v>Locked</v>
      </c>
      <c r="AB111" s="10" t="str">
        <f>IF(ISBLANK(Z111),"",IF(COUNTIF(Accounts!$B:$D,Z111),VLOOKUP(Z111,Accounts!$B:$D,2,FALSE),"-"))</f>
        <v/>
      </c>
      <c r="AC111" s="37" t="str">
        <f>IF(AE111="","",AE111/(1+(IF(COUNTIF(Accounts!$B:$D,Z111),VLOOKUP(Z111,Accounts!$B:$D,3,FALSE),0)/100)))</f>
        <v/>
      </c>
      <c r="AD111" s="37" t="str">
        <f t="shared" si="15"/>
        <v/>
      </c>
      <c r="AE111" s="7"/>
      <c r="AF111" s="48"/>
      <c r="AH111" s="10" t="str">
        <f>IF(ISBLANK(AF111),"",IF(COUNTIF(Accounts!$B:$D,AF111),VLOOKUP(AF111,Accounts!$B:$D,2,FALSE),"-"))</f>
        <v/>
      </c>
      <c r="AI111" s="37" t="str">
        <f>IF(AK111="","",AK111/(1+(IF(COUNTIF(Accounts!$B:$D,AF111),VLOOKUP(AF111,Accounts!$B:$D,3,FALSE),0)/100)))</f>
        <v/>
      </c>
      <c r="AJ111" s="37" t="str">
        <f t="shared" si="16"/>
        <v/>
      </c>
      <c r="AK111" s="7"/>
      <c r="AL111" s="48"/>
      <c r="AN111" s="10" t="str">
        <f>IF(ISBLANK(AL111),"",IF(COUNTIF(Accounts!$B:$D,AL111),VLOOKUP(AL111,Accounts!$B:$D,2,FALSE),"-"))</f>
        <v/>
      </c>
      <c r="AO111" s="37" t="str">
        <f>IF(AQ111="","",AQ111/(1+(IF(COUNTIF(Accounts!$B:$D,AL111),VLOOKUP(AL111,Accounts!$B:$D,3,FALSE),0)/100)))</f>
        <v/>
      </c>
      <c r="AP111" s="37" t="str">
        <f t="shared" si="17"/>
        <v/>
      </c>
      <c r="AQ111" s="7"/>
      <c r="AR111" s="40" t="str">
        <f>IF(Accounts!$B110="","-",Accounts!$B110)</f>
        <v xml:space="preserve"> </v>
      </c>
      <c r="AS111" s="10">
        <f>IF(COUNTIF(Accounts!$B:$D,AR111),VLOOKUP(AR111,Accounts!$B:$D,2,FALSE),"-")</f>
        <v>0</v>
      </c>
      <c r="AT111" s="37" t="str">
        <f ca="1">IF(scratch!$B$55=TRUE,IF(AV111="","",AV111/(1+(IF(COUNTIF(Accounts!$B:$D,AR111),VLOOKUP(AR111,Accounts!$B:$D,3,FALSE),0)/100))),scratch!$B$52)</f>
        <v>Locked</v>
      </c>
      <c r="AU111" s="37" t="str">
        <f ca="1">IF(scratch!$B$55=TRUE,IF(AV111="","",AV111-AT111),scratch!$B$52)</f>
        <v>Locked</v>
      </c>
      <c r="AV111" s="51" t="str">
        <f ca="1">IF(scratch!$B$55=TRUE,SUMIF(Z$7:Z$1007,AR111,AE$7:AE$1007)+SUMIF(AF$7:AF$1007,AR111,AK$7:AK$1007)+SUMIF(AL$7:AL$1007,AR111,AQ$7:AQ$1007),scratch!$B$52)</f>
        <v>Locked</v>
      </c>
      <c r="AZ111" s="10" t="str">
        <f>IF(ISBLANK(AX111),"",IF(COUNTIF(Accounts!$B:$D,AX111),VLOOKUP(AX111,Accounts!$B:$D,2,FALSE),"-"))</f>
        <v/>
      </c>
      <c r="BA111" s="37" t="str">
        <f>IF(BC111="","",BC111/(1+(IF(COUNTIF(Accounts!$B:$D,AX111),VLOOKUP(AX111,Accounts!$B:$D,3,FALSE),0)/100)))</f>
        <v/>
      </c>
      <c r="BB111" s="37" t="str">
        <f t="shared" si="18"/>
        <v/>
      </c>
      <c r="BC111" s="7"/>
      <c r="BD111" s="48"/>
      <c r="BF111" s="10" t="str">
        <f>IF(ISBLANK(BD111),"",IF(COUNTIF(Accounts!$B:$D,BD111),VLOOKUP(BD111,Accounts!$B:$D,2,FALSE),"-"))</f>
        <v/>
      </c>
      <c r="BG111" s="37" t="str">
        <f>IF(BI111="","",BI111/(1+(IF(COUNTIF(Accounts!$B:$D,BD111),VLOOKUP(BD111,Accounts!$B:$D,3,FALSE),0)/100)))</f>
        <v/>
      </c>
      <c r="BH111" s="37" t="str">
        <f t="shared" si="19"/>
        <v/>
      </c>
      <c r="BI111" s="7"/>
      <c r="BJ111" s="48"/>
      <c r="BL111" s="10" t="str">
        <f>IF(ISBLANK(BJ111),"",IF(COUNTIF(Accounts!$B:$D,BJ111),VLOOKUP(BJ111,Accounts!$B:$D,2,FALSE),"-"))</f>
        <v/>
      </c>
      <c r="BM111" s="37" t="str">
        <f>IF(BO111="","",BO111/(1+(IF(COUNTIF(Accounts!$B:$D,BJ111),VLOOKUP(BJ111,Accounts!$B:$D,3,FALSE),0)/100)))</f>
        <v/>
      </c>
      <c r="BN111" s="37" t="str">
        <f t="shared" si="20"/>
        <v/>
      </c>
      <c r="BO111" s="7"/>
      <c r="BP111" s="40" t="str">
        <f>IF(Accounts!$B110="","-",Accounts!$B110)</f>
        <v xml:space="preserve"> </v>
      </c>
      <c r="BQ111" s="10">
        <f>IF(COUNTIF(Accounts!$B:$D,BP111),VLOOKUP(BP111,Accounts!$B:$D,2,FALSE),"-")</f>
        <v>0</v>
      </c>
      <c r="BR111" s="37" t="str">
        <f ca="1">IF(scratch!$B$55=TRUE,IF(BT111="","",BT111/(1+(IF(COUNTIF(Accounts!$B:$D,BP111),VLOOKUP(BP111,Accounts!$B:$D,3,FALSE),0)/100))),scratch!$B$52)</f>
        <v>Locked</v>
      </c>
      <c r="BS111" s="37" t="str">
        <f ca="1">IF(scratch!$B$55=TRUE,IF(BT111="","",BT111-BR111),scratch!$B$52)</f>
        <v>Locked</v>
      </c>
      <c r="BT111" s="51" t="str">
        <f ca="1">IF(scratch!$B$55=TRUE,SUMIF(AX$7:AX$1007,BP111,BC$7:BC$1007)+SUMIF(BD$7:BD$1007,BP111,BI$7:BI$1007)+SUMIF(BJ$7:BJ$1007,BP111,BO$7:BO$1007),scratch!$B$52)</f>
        <v>Locked</v>
      </c>
      <c r="BX111" s="10" t="str">
        <f>IF(ISBLANK(BV111),"",IF(COUNTIF(Accounts!$B:$D,BV111),VLOOKUP(BV111,Accounts!$B:$D,2,FALSE),"-"))</f>
        <v/>
      </c>
      <c r="BY111" s="37" t="str">
        <f>IF(CA111="","",CA111/(1+(IF(COUNTIF(Accounts!$B:$D,BV111),VLOOKUP(BV111,Accounts!$B:$D,3,FALSE),0)/100)))</f>
        <v/>
      </c>
      <c r="BZ111" s="37" t="str">
        <f t="shared" si="21"/>
        <v/>
      </c>
      <c r="CA111" s="7"/>
      <c r="CB111" s="48"/>
      <c r="CD111" s="10" t="str">
        <f>IF(ISBLANK(CB111),"",IF(COUNTIF(Accounts!$B:$D,CB111),VLOOKUP(CB111,Accounts!$B:$D,2,FALSE),"-"))</f>
        <v/>
      </c>
      <c r="CE111" s="37" t="str">
        <f>IF(CG111="","",CG111/(1+(IF(COUNTIF(Accounts!$B:$D,CB111),VLOOKUP(CB111,Accounts!$B:$D,3,FALSE),0)/100)))</f>
        <v/>
      </c>
      <c r="CF111" s="37" t="str">
        <f t="shared" si="22"/>
        <v/>
      </c>
      <c r="CG111" s="7"/>
      <c r="CH111" s="48"/>
      <c r="CJ111" s="10" t="str">
        <f>IF(ISBLANK(CH111),"",IF(COUNTIF(Accounts!$B:$D,CH111),VLOOKUP(CH111,Accounts!$B:$D,2,FALSE),"-"))</f>
        <v/>
      </c>
      <c r="CK111" s="37" t="str">
        <f>IF(CM111="","",CM111/(1+(IF(COUNTIF(Accounts!$B:$D,CH111),VLOOKUP(CH111,Accounts!$B:$D,3,FALSE),0)/100)))</f>
        <v/>
      </c>
      <c r="CL111" s="37" t="str">
        <f t="shared" si="23"/>
        <v/>
      </c>
      <c r="CM111" s="7"/>
      <c r="CN111" s="40" t="str">
        <f>IF(Accounts!$B110="","-",Accounts!$B110)</f>
        <v xml:space="preserve"> </v>
      </c>
      <c r="CO111" s="10">
        <f>IF(COUNTIF(Accounts!$B:$D,CN111),VLOOKUP(CN111,Accounts!$B:$D,2,FALSE),"-")</f>
        <v>0</v>
      </c>
      <c r="CP111" s="37" t="str">
        <f ca="1">IF(scratch!$B$55=TRUE,IF(CR111="","",CR111/(1+(IF(COUNTIF(Accounts!$B:$D,CN111),VLOOKUP(CN111,Accounts!$B:$D,3,FALSE),0)/100))),scratch!$B$52)</f>
        <v>Locked</v>
      </c>
      <c r="CQ111" s="37" t="str">
        <f ca="1">IF(scratch!$B$55=TRUE,IF(CR111="","",CR111-CP111),scratch!$B$52)</f>
        <v>Locked</v>
      </c>
      <c r="CR111" s="51" t="str">
        <f ca="1">IF(scratch!$B$55=TRUE,SUMIF(BV$7:BV$1007,CN111,CA$7:CA$1007)+SUMIF(CB$7:CB$1007,CN111,CG$7:CG$1007)+SUMIF(CH$7:CH$1007,CN111,CM$7:CM$1007),scratch!$B$52)</f>
        <v>Locked</v>
      </c>
      <c r="CT111" s="40" t="str">
        <f>IF(Accounts!$B110="","-",Accounts!$B110)</f>
        <v xml:space="preserve"> </v>
      </c>
      <c r="CU111" s="10">
        <f>IF(COUNTIF(Accounts!$B:$D,CT111),VLOOKUP(CT111,Accounts!$B:$D,2,FALSE),"-")</f>
        <v>0</v>
      </c>
      <c r="CV111" s="37" t="str">
        <f ca="1">IF(scratch!$B$55=TRUE,IF(CX111="","",CX111/(1+(IF(COUNTIF(Accounts!$B:$D,CT111),VLOOKUP(CT111,Accounts!$B:$D,3,FALSE),0)/100))),scratch!$B$52)</f>
        <v>Locked</v>
      </c>
      <c r="CW111" s="37" t="str">
        <f ca="1">IF(scratch!$B$55=TRUE,IF(CX111="","",CX111-CV111),scratch!$B$52)</f>
        <v>Locked</v>
      </c>
      <c r="CX111" s="51" t="str">
        <f ca="1">IF(scratch!$B$55=TRUE,SUMIF(T$7:T$1007,CT111,X$7:X1111)+SUMIF(AR$7:AR$1007,CT111,AV$7:AV$1007)+SUMIF(BP$7:BP$1007,CT111,BT$7:BT$1007)+SUMIF(CN$7:CN$1007,CT111,CR$7:CR$1007),scratch!$B$52)</f>
        <v>Locked</v>
      </c>
    </row>
    <row r="112" spans="4:102" x14ac:dyDescent="0.2">
      <c r="D112" s="10" t="str">
        <f>IF(ISBLANK(B112),"",IF(COUNTIF(Accounts!$B:$D,B112),VLOOKUP(B112,Accounts!$B:$D,2,FALSE),"-"))</f>
        <v/>
      </c>
      <c r="E112" s="37" t="str">
        <f>IF(G112="","",G112/(1+(IF(COUNTIF(Accounts!$B:$D,B112),VLOOKUP(B112,Accounts!$B:$D,3,FALSE),0)/100)))</f>
        <v/>
      </c>
      <c r="F112" s="37" t="str">
        <f t="shared" si="12"/>
        <v/>
      </c>
      <c r="G112" s="7"/>
      <c r="H112" s="48"/>
      <c r="J112" s="10" t="str">
        <f>IF(ISBLANK(H112),"",IF(COUNTIF(Accounts!$B:$D,H112),VLOOKUP(H112,Accounts!$B:$D,2,FALSE),"-"))</f>
        <v/>
      </c>
      <c r="K112" s="37" t="str">
        <f>IF(M112="","",M112/(1+(IF(COUNTIF(Accounts!$B:$D,H112),VLOOKUP(H112,Accounts!$B:$D,3,FALSE),0)/100)))</f>
        <v/>
      </c>
      <c r="L112" s="37" t="str">
        <f t="shared" si="13"/>
        <v/>
      </c>
      <c r="M112" s="7"/>
      <c r="N112" s="48"/>
      <c r="P112" s="10" t="str">
        <f>IF(ISBLANK(N112),"",IF(COUNTIF(Accounts!$B:$D,N112),VLOOKUP(N112,Accounts!$B:$D,2,FALSE),"-"))</f>
        <v/>
      </c>
      <c r="Q112" s="37" t="str">
        <f>IF(S112="","",S112/(1+(IF(COUNTIF(Accounts!$B:$D,N112),VLOOKUP(N112,Accounts!$B:$D,3,FALSE),0)/100)))</f>
        <v/>
      </c>
      <c r="R112" s="37" t="str">
        <f t="shared" si="14"/>
        <v/>
      </c>
      <c r="S112" s="7"/>
      <c r="T112" s="40" t="str">
        <f>IF(Accounts!$B111="","-",Accounts!$B111)</f>
        <v xml:space="preserve"> </v>
      </c>
      <c r="U112" s="10">
        <f>IF(COUNTIF(Accounts!$B:$D,T112),VLOOKUP(T112,Accounts!$B:$D,2,FALSE),"-")</f>
        <v>0</v>
      </c>
      <c r="V112" s="37" t="str">
        <f ca="1">IF(scratch!$B$55=TRUE,IF(X112="","",X112/(1+(IF(COUNTIF(Accounts!$B:$D,T112),VLOOKUP(T112,Accounts!$B:$D,3,FALSE),0)/100))),scratch!$B$52)</f>
        <v>Locked</v>
      </c>
      <c r="W112" s="37" t="str">
        <f ca="1">IF(scratch!$B$55=TRUE,IF(X112="","",X112-V112),scratch!$B$52)</f>
        <v>Locked</v>
      </c>
      <c r="X112" s="51" t="str">
        <f ca="1">IF(scratch!$B$55=TRUE,SUMIF(B$7:B$1007,T112,G$7:G$1007)+SUMIF(H$7:H$1007,T112,M$7:M$1007)+SUMIF(N$7:N$1007,T112,S$7:S$1007),scratch!$B$52)</f>
        <v>Locked</v>
      </c>
      <c r="AB112" s="10" t="str">
        <f>IF(ISBLANK(Z112),"",IF(COUNTIF(Accounts!$B:$D,Z112),VLOOKUP(Z112,Accounts!$B:$D,2,FALSE),"-"))</f>
        <v/>
      </c>
      <c r="AC112" s="37" t="str">
        <f>IF(AE112="","",AE112/(1+(IF(COUNTIF(Accounts!$B:$D,Z112),VLOOKUP(Z112,Accounts!$B:$D,3,FALSE),0)/100)))</f>
        <v/>
      </c>
      <c r="AD112" s="37" t="str">
        <f t="shared" si="15"/>
        <v/>
      </c>
      <c r="AE112" s="7"/>
      <c r="AF112" s="48"/>
      <c r="AH112" s="10" t="str">
        <f>IF(ISBLANK(AF112),"",IF(COUNTIF(Accounts!$B:$D,AF112),VLOOKUP(AF112,Accounts!$B:$D,2,FALSE),"-"))</f>
        <v/>
      </c>
      <c r="AI112" s="37" t="str">
        <f>IF(AK112="","",AK112/(1+(IF(COUNTIF(Accounts!$B:$D,AF112),VLOOKUP(AF112,Accounts!$B:$D,3,FALSE),0)/100)))</f>
        <v/>
      </c>
      <c r="AJ112" s="37" t="str">
        <f t="shared" si="16"/>
        <v/>
      </c>
      <c r="AK112" s="7"/>
      <c r="AL112" s="48"/>
      <c r="AN112" s="10" t="str">
        <f>IF(ISBLANK(AL112),"",IF(COUNTIF(Accounts!$B:$D,AL112),VLOOKUP(AL112,Accounts!$B:$D,2,FALSE),"-"))</f>
        <v/>
      </c>
      <c r="AO112" s="37" t="str">
        <f>IF(AQ112="","",AQ112/(1+(IF(COUNTIF(Accounts!$B:$D,AL112),VLOOKUP(AL112,Accounts!$B:$D,3,FALSE),0)/100)))</f>
        <v/>
      </c>
      <c r="AP112" s="37" t="str">
        <f t="shared" si="17"/>
        <v/>
      </c>
      <c r="AQ112" s="7"/>
      <c r="AR112" s="40" t="str">
        <f>IF(Accounts!$B111="","-",Accounts!$B111)</f>
        <v xml:space="preserve"> </v>
      </c>
      <c r="AS112" s="10">
        <f>IF(COUNTIF(Accounts!$B:$D,AR112),VLOOKUP(AR112,Accounts!$B:$D,2,FALSE),"-")</f>
        <v>0</v>
      </c>
      <c r="AT112" s="37" t="str">
        <f ca="1">IF(scratch!$B$55=TRUE,IF(AV112="","",AV112/(1+(IF(COUNTIF(Accounts!$B:$D,AR112),VLOOKUP(AR112,Accounts!$B:$D,3,FALSE),0)/100))),scratch!$B$52)</f>
        <v>Locked</v>
      </c>
      <c r="AU112" s="37" t="str">
        <f ca="1">IF(scratch!$B$55=TRUE,IF(AV112="","",AV112-AT112),scratch!$B$52)</f>
        <v>Locked</v>
      </c>
      <c r="AV112" s="51" t="str">
        <f ca="1">IF(scratch!$B$55=TRUE,SUMIF(Z$7:Z$1007,AR112,AE$7:AE$1007)+SUMIF(AF$7:AF$1007,AR112,AK$7:AK$1007)+SUMIF(AL$7:AL$1007,AR112,AQ$7:AQ$1007),scratch!$B$52)</f>
        <v>Locked</v>
      </c>
      <c r="AZ112" s="10" t="str">
        <f>IF(ISBLANK(AX112),"",IF(COUNTIF(Accounts!$B:$D,AX112),VLOOKUP(AX112,Accounts!$B:$D,2,FALSE),"-"))</f>
        <v/>
      </c>
      <c r="BA112" s="37" t="str">
        <f>IF(BC112="","",BC112/(1+(IF(COUNTIF(Accounts!$B:$D,AX112),VLOOKUP(AX112,Accounts!$B:$D,3,FALSE),0)/100)))</f>
        <v/>
      </c>
      <c r="BB112" s="37" t="str">
        <f t="shared" si="18"/>
        <v/>
      </c>
      <c r="BC112" s="7"/>
      <c r="BD112" s="48"/>
      <c r="BF112" s="10" t="str">
        <f>IF(ISBLANK(BD112),"",IF(COUNTIF(Accounts!$B:$D,BD112),VLOOKUP(BD112,Accounts!$B:$D,2,FALSE),"-"))</f>
        <v/>
      </c>
      <c r="BG112" s="37" t="str">
        <f>IF(BI112="","",BI112/(1+(IF(COUNTIF(Accounts!$B:$D,BD112),VLOOKUP(BD112,Accounts!$B:$D,3,FALSE),0)/100)))</f>
        <v/>
      </c>
      <c r="BH112" s="37" t="str">
        <f t="shared" si="19"/>
        <v/>
      </c>
      <c r="BI112" s="7"/>
      <c r="BJ112" s="48"/>
      <c r="BL112" s="10" t="str">
        <f>IF(ISBLANK(BJ112),"",IF(COUNTIF(Accounts!$B:$D,BJ112),VLOOKUP(BJ112,Accounts!$B:$D,2,FALSE),"-"))</f>
        <v/>
      </c>
      <c r="BM112" s="37" t="str">
        <f>IF(BO112="","",BO112/(1+(IF(COUNTIF(Accounts!$B:$D,BJ112),VLOOKUP(BJ112,Accounts!$B:$D,3,FALSE),0)/100)))</f>
        <v/>
      </c>
      <c r="BN112" s="37" t="str">
        <f t="shared" si="20"/>
        <v/>
      </c>
      <c r="BO112" s="7"/>
      <c r="BP112" s="40" t="str">
        <f>IF(Accounts!$B111="","-",Accounts!$B111)</f>
        <v xml:space="preserve"> </v>
      </c>
      <c r="BQ112" s="10">
        <f>IF(COUNTIF(Accounts!$B:$D,BP112),VLOOKUP(BP112,Accounts!$B:$D,2,FALSE),"-")</f>
        <v>0</v>
      </c>
      <c r="BR112" s="37" t="str">
        <f ca="1">IF(scratch!$B$55=TRUE,IF(BT112="","",BT112/(1+(IF(COUNTIF(Accounts!$B:$D,BP112),VLOOKUP(BP112,Accounts!$B:$D,3,FALSE),0)/100))),scratch!$B$52)</f>
        <v>Locked</v>
      </c>
      <c r="BS112" s="37" t="str">
        <f ca="1">IF(scratch!$B$55=TRUE,IF(BT112="","",BT112-BR112),scratch!$B$52)</f>
        <v>Locked</v>
      </c>
      <c r="BT112" s="51" t="str">
        <f ca="1">IF(scratch!$B$55=TRUE,SUMIF(AX$7:AX$1007,BP112,BC$7:BC$1007)+SUMIF(BD$7:BD$1007,BP112,BI$7:BI$1007)+SUMIF(BJ$7:BJ$1007,BP112,BO$7:BO$1007),scratch!$B$52)</f>
        <v>Locked</v>
      </c>
      <c r="BX112" s="10" t="str">
        <f>IF(ISBLANK(BV112),"",IF(COUNTIF(Accounts!$B:$D,BV112),VLOOKUP(BV112,Accounts!$B:$D,2,FALSE),"-"))</f>
        <v/>
      </c>
      <c r="BY112" s="37" t="str">
        <f>IF(CA112="","",CA112/(1+(IF(COUNTIF(Accounts!$B:$D,BV112),VLOOKUP(BV112,Accounts!$B:$D,3,FALSE),0)/100)))</f>
        <v/>
      </c>
      <c r="BZ112" s="37" t="str">
        <f t="shared" si="21"/>
        <v/>
      </c>
      <c r="CA112" s="7"/>
      <c r="CB112" s="48"/>
      <c r="CD112" s="10" t="str">
        <f>IF(ISBLANK(CB112),"",IF(COUNTIF(Accounts!$B:$D,CB112),VLOOKUP(CB112,Accounts!$B:$D,2,FALSE),"-"))</f>
        <v/>
      </c>
      <c r="CE112" s="37" t="str">
        <f>IF(CG112="","",CG112/(1+(IF(COUNTIF(Accounts!$B:$D,CB112),VLOOKUP(CB112,Accounts!$B:$D,3,FALSE),0)/100)))</f>
        <v/>
      </c>
      <c r="CF112" s="37" t="str">
        <f t="shared" si="22"/>
        <v/>
      </c>
      <c r="CG112" s="7"/>
      <c r="CH112" s="48"/>
      <c r="CJ112" s="10" t="str">
        <f>IF(ISBLANK(CH112),"",IF(COUNTIF(Accounts!$B:$D,CH112),VLOOKUP(CH112,Accounts!$B:$D,2,FALSE),"-"))</f>
        <v/>
      </c>
      <c r="CK112" s="37" t="str">
        <f>IF(CM112="","",CM112/(1+(IF(COUNTIF(Accounts!$B:$D,CH112),VLOOKUP(CH112,Accounts!$B:$D,3,FALSE),0)/100)))</f>
        <v/>
      </c>
      <c r="CL112" s="37" t="str">
        <f t="shared" si="23"/>
        <v/>
      </c>
      <c r="CM112" s="7"/>
      <c r="CN112" s="40" t="str">
        <f>IF(Accounts!$B111="","-",Accounts!$B111)</f>
        <v xml:space="preserve"> </v>
      </c>
      <c r="CO112" s="10">
        <f>IF(COUNTIF(Accounts!$B:$D,CN112),VLOOKUP(CN112,Accounts!$B:$D,2,FALSE),"-")</f>
        <v>0</v>
      </c>
      <c r="CP112" s="37" t="str">
        <f ca="1">IF(scratch!$B$55=TRUE,IF(CR112="","",CR112/(1+(IF(COUNTIF(Accounts!$B:$D,CN112),VLOOKUP(CN112,Accounts!$B:$D,3,FALSE),0)/100))),scratch!$B$52)</f>
        <v>Locked</v>
      </c>
      <c r="CQ112" s="37" t="str">
        <f ca="1">IF(scratch!$B$55=TRUE,IF(CR112="","",CR112-CP112),scratch!$B$52)</f>
        <v>Locked</v>
      </c>
      <c r="CR112" s="51" t="str">
        <f ca="1">IF(scratch!$B$55=TRUE,SUMIF(BV$7:BV$1007,CN112,CA$7:CA$1007)+SUMIF(CB$7:CB$1007,CN112,CG$7:CG$1007)+SUMIF(CH$7:CH$1007,CN112,CM$7:CM$1007),scratch!$B$52)</f>
        <v>Locked</v>
      </c>
      <c r="CT112" s="40" t="str">
        <f>IF(Accounts!$B111="","-",Accounts!$B111)</f>
        <v xml:space="preserve"> </v>
      </c>
      <c r="CU112" s="10">
        <f>IF(COUNTIF(Accounts!$B:$D,CT112),VLOOKUP(CT112,Accounts!$B:$D,2,FALSE),"-")</f>
        <v>0</v>
      </c>
      <c r="CV112" s="37" t="str">
        <f ca="1">IF(scratch!$B$55=TRUE,IF(CX112="","",CX112/(1+(IF(COUNTIF(Accounts!$B:$D,CT112),VLOOKUP(CT112,Accounts!$B:$D,3,FALSE),0)/100))),scratch!$B$52)</f>
        <v>Locked</v>
      </c>
      <c r="CW112" s="37" t="str">
        <f ca="1">IF(scratch!$B$55=TRUE,IF(CX112="","",CX112-CV112),scratch!$B$52)</f>
        <v>Locked</v>
      </c>
      <c r="CX112" s="51" t="str">
        <f ca="1">IF(scratch!$B$55=TRUE,SUMIF(T$7:T$1007,CT112,X$7:X1112)+SUMIF(AR$7:AR$1007,CT112,AV$7:AV$1007)+SUMIF(BP$7:BP$1007,CT112,BT$7:BT$1007)+SUMIF(CN$7:CN$1007,CT112,CR$7:CR$1007),scratch!$B$52)</f>
        <v>Locked</v>
      </c>
    </row>
    <row r="113" spans="4:102" x14ac:dyDescent="0.2">
      <c r="D113" s="10" t="str">
        <f>IF(ISBLANK(B113),"",IF(COUNTIF(Accounts!$B:$D,B113),VLOOKUP(B113,Accounts!$B:$D,2,FALSE),"-"))</f>
        <v/>
      </c>
      <c r="E113" s="37" t="str">
        <f>IF(G113="","",G113/(1+(IF(COUNTIF(Accounts!$B:$D,B113),VLOOKUP(B113,Accounts!$B:$D,3,FALSE),0)/100)))</f>
        <v/>
      </c>
      <c r="F113" s="37" t="str">
        <f t="shared" si="12"/>
        <v/>
      </c>
      <c r="G113" s="7"/>
      <c r="H113" s="48"/>
      <c r="J113" s="10" t="str">
        <f>IF(ISBLANK(H113),"",IF(COUNTIF(Accounts!$B:$D,H113),VLOOKUP(H113,Accounts!$B:$D,2,FALSE),"-"))</f>
        <v/>
      </c>
      <c r="K113" s="37" t="str">
        <f>IF(M113="","",M113/(1+(IF(COUNTIF(Accounts!$B:$D,H113),VLOOKUP(H113,Accounts!$B:$D,3,FALSE),0)/100)))</f>
        <v/>
      </c>
      <c r="L113" s="37" t="str">
        <f t="shared" si="13"/>
        <v/>
      </c>
      <c r="M113" s="7"/>
      <c r="N113" s="48"/>
      <c r="P113" s="10" t="str">
        <f>IF(ISBLANK(N113),"",IF(COUNTIF(Accounts!$B:$D,N113),VLOOKUP(N113,Accounts!$B:$D,2,FALSE),"-"))</f>
        <v/>
      </c>
      <c r="Q113" s="37" t="str">
        <f>IF(S113="","",S113/(1+(IF(COUNTIF(Accounts!$B:$D,N113),VLOOKUP(N113,Accounts!$B:$D,3,FALSE),0)/100)))</f>
        <v/>
      </c>
      <c r="R113" s="37" t="str">
        <f t="shared" si="14"/>
        <v/>
      </c>
      <c r="S113" s="7"/>
      <c r="T113" s="40" t="str">
        <f>IF(Accounts!$B112="","-",Accounts!$B112)</f>
        <v xml:space="preserve"> </v>
      </c>
      <c r="U113" s="10">
        <f>IF(COUNTIF(Accounts!$B:$D,T113),VLOOKUP(T113,Accounts!$B:$D,2,FALSE),"-")</f>
        <v>0</v>
      </c>
      <c r="V113" s="37" t="str">
        <f ca="1">IF(scratch!$B$55=TRUE,IF(X113="","",X113/(1+(IF(COUNTIF(Accounts!$B:$D,T113),VLOOKUP(T113,Accounts!$B:$D,3,FALSE),0)/100))),scratch!$B$52)</f>
        <v>Locked</v>
      </c>
      <c r="W113" s="37" t="str">
        <f ca="1">IF(scratch!$B$55=TRUE,IF(X113="","",X113-V113),scratch!$B$52)</f>
        <v>Locked</v>
      </c>
      <c r="X113" s="51" t="str">
        <f ca="1">IF(scratch!$B$55=TRUE,SUMIF(B$7:B$1007,T113,G$7:G$1007)+SUMIF(H$7:H$1007,T113,M$7:M$1007)+SUMIF(N$7:N$1007,T113,S$7:S$1007),scratch!$B$52)</f>
        <v>Locked</v>
      </c>
      <c r="AB113" s="10" t="str">
        <f>IF(ISBLANK(Z113),"",IF(COUNTIF(Accounts!$B:$D,Z113),VLOOKUP(Z113,Accounts!$B:$D,2,FALSE),"-"))</f>
        <v/>
      </c>
      <c r="AC113" s="37" t="str">
        <f>IF(AE113="","",AE113/(1+(IF(COUNTIF(Accounts!$B:$D,Z113),VLOOKUP(Z113,Accounts!$B:$D,3,FALSE),0)/100)))</f>
        <v/>
      </c>
      <c r="AD113" s="37" t="str">
        <f t="shared" si="15"/>
        <v/>
      </c>
      <c r="AE113" s="7"/>
      <c r="AF113" s="48"/>
      <c r="AH113" s="10" t="str">
        <f>IF(ISBLANK(AF113),"",IF(COUNTIF(Accounts!$B:$D,AF113),VLOOKUP(AF113,Accounts!$B:$D,2,FALSE),"-"))</f>
        <v/>
      </c>
      <c r="AI113" s="37" t="str">
        <f>IF(AK113="","",AK113/(1+(IF(COUNTIF(Accounts!$B:$D,AF113),VLOOKUP(AF113,Accounts!$B:$D,3,FALSE),0)/100)))</f>
        <v/>
      </c>
      <c r="AJ113" s="37" t="str">
        <f t="shared" si="16"/>
        <v/>
      </c>
      <c r="AK113" s="7"/>
      <c r="AL113" s="48"/>
      <c r="AN113" s="10" t="str">
        <f>IF(ISBLANK(AL113),"",IF(COUNTIF(Accounts!$B:$D,AL113),VLOOKUP(AL113,Accounts!$B:$D,2,FALSE),"-"))</f>
        <v/>
      </c>
      <c r="AO113" s="37" t="str">
        <f>IF(AQ113="","",AQ113/(1+(IF(COUNTIF(Accounts!$B:$D,AL113),VLOOKUP(AL113,Accounts!$B:$D,3,FALSE),0)/100)))</f>
        <v/>
      </c>
      <c r="AP113" s="37" t="str">
        <f t="shared" si="17"/>
        <v/>
      </c>
      <c r="AQ113" s="7"/>
      <c r="AR113" s="40" t="str">
        <f>IF(Accounts!$B112="","-",Accounts!$B112)</f>
        <v xml:space="preserve"> </v>
      </c>
      <c r="AS113" s="10">
        <f>IF(COUNTIF(Accounts!$B:$D,AR113),VLOOKUP(AR113,Accounts!$B:$D,2,FALSE),"-")</f>
        <v>0</v>
      </c>
      <c r="AT113" s="37" t="str">
        <f ca="1">IF(scratch!$B$55=TRUE,IF(AV113="","",AV113/(1+(IF(COUNTIF(Accounts!$B:$D,AR113),VLOOKUP(AR113,Accounts!$B:$D,3,FALSE),0)/100))),scratch!$B$52)</f>
        <v>Locked</v>
      </c>
      <c r="AU113" s="37" t="str">
        <f ca="1">IF(scratch!$B$55=TRUE,IF(AV113="","",AV113-AT113),scratch!$B$52)</f>
        <v>Locked</v>
      </c>
      <c r="AV113" s="51" t="str">
        <f ca="1">IF(scratch!$B$55=TRUE,SUMIF(Z$7:Z$1007,AR113,AE$7:AE$1007)+SUMIF(AF$7:AF$1007,AR113,AK$7:AK$1007)+SUMIF(AL$7:AL$1007,AR113,AQ$7:AQ$1007),scratch!$B$52)</f>
        <v>Locked</v>
      </c>
      <c r="AZ113" s="10" t="str">
        <f>IF(ISBLANK(AX113),"",IF(COUNTIF(Accounts!$B:$D,AX113),VLOOKUP(AX113,Accounts!$B:$D,2,FALSE),"-"))</f>
        <v/>
      </c>
      <c r="BA113" s="37" t="str">
        <f>IF(BC113="","",BC113/(1+(IF(COUNTIF(Accounts!$B:$D,AX113),VLOOKUP(AX113,Accounts!$B:$D,3,FALSE),0)/100)))</f>
        <v/>
      </c>
      <c r="BB113" s="37" t="str">
        <f t="shared" si="18"/>
        <v/>
      </c>
      <c r="BC113" s="7"/>
      <c r="BD113" s="48"/>
      <c r="BF113" s="10" t="str">
        <f>IF(ISBLANK(BD113),"",IF(COUNTIF(Accounts!$B:$D,BD113),VLOOKUP(BD113,Accounts!$B:$D,2,FALSE),"-"))</f>
        <v/>
      </c>
      <c r="BG113" s="37" t="str">
        <f>IF(BI113="","",BI113/(1+(IF(COUNTIF(Accounts!$B:$D,BD113),VLOOKUP(BD113,Accounts!$B:$D,3,FALSE),0)/100)))</f>
        <v/>
      </c>
      <c r="BH113" s="37" t="str">
        <f t="shared" si="19"/>
        <v/>
      </c>
      <c r="BI113" s="7"/>
      <c r="BJ113" s="48"/>
      <c r="BL113" s="10" t="str">
        <f>IF(ISBLANK(BJ113),"",IF(COUNTIF(Accounts!$B:$D,BJ113),VLOOKUP(BJ113,Accounts!$B:$D,2,FALSE),"-"))</f>
        <v/>
      </c>
      <c r="BM113" s="37" t="str">
        <f>IF(BO113="","",BO113/(1+(IF(COUNTIF(Accounts!$B:$D,BJ113),VLOOKUP(BJ113,Accounts!$B:$D,3,FALSE),0)/100)))</f>
        <v/>
      </c>
      <c r="BN113" s="37" t="str">
        <f t="shared" si="20"/>
        <v/>
      </c>
      <c r="BO113" s="7"/>
      <c r="BP113" s="40" t="str">
        <f>IF(Accounts!$B112="","-",Accounts!$B112)</f>
        <v xml:space="preserve"> </v>
      </c>
      <c r="BQ113" s="10">
        <f>IF(COUNTIF(Accounts!$B:$D,BP113),VLOOKUP(BP113,Accounts!$B:$D,2,FALSE),"-")</f>
        <v>0</v>
      </c>
      <c r="BR113" s="37" t="str">
        <f ca="1">IF(scratch!$B$55=TRUE,IF(BT113="","",BT113/(1+(IF(COUNTIF(Accounts!$B:$D,BP113),VLOOKUP(BP113,Accounts!$B:$D,3,FALSE),0)/100))),scratch!$B$52)</f>
        <v>Locked</v>
      </c>
      <c r="BS113" s="37" t="str">
        <f ca="1">IF(scratch!$B$55=TRUE,IF(BT113="","",BT113-BR113),scratch!$B$52)</f>
        <v>Locked</v>
      </c>
      <c r="BT113" s="51" t="str">
        <f ca="1">IF(scratch!$B$55=TRUE,SUMIF(AX$7:AX$1007,BP113,BC$7:BC$1007)+SUMIF(BD$7:BD$1007,BP113,BI$7:BI$1007)+SUMIF(BJ$7:BJ$1007,BP113,BO$7:BO$1007),scratch!$B$52)</f>
        <v>Locked</v>
      </c>
      <c r="BX113" s="10" t="str">
        <f>IF(ISBLANK(BV113),"",IF(COUNTIF(Accounts!$B:$D,BV113),VLOOKUP(BV113,Accounts!$B:$D,2,FALSE),"-"))</f>
        <v/>
      </c>
      <c r="BY113" s="37" t="str">
        <f>IF(CA113="","",CA113/(1+(IF(COUNTIF(Accounts!$B:$D,BV113),VLOOKUP(BV113,Accounts!$B:$D,3,FALSE),0)/100)))</f>
        <v/>
      </c>
      <c r="BZ113" s="37" t="str">
        <f t="shared" si="21"/>
        <v/>
      </c>
      <c r="CA113" s="7"/>
      <c r="CB113" s="48"/>
      <c r="CD113" s="10" t="str">
        <f>IF(ISBLANK(CB113),"",IF(COUNTIF(Accounts!$B:$D,CB113),VLOOKUP(CB113,Accounts!$B:$D,2,FALSE),"-"))</f>
        <v/>
      </c>
      <c r="CE113" s="37" t="str">
        <f>IF(CG113="","",CG113/(1+(IF(COUNTIF(Accounts!$B:$D,CB113),VLOOKUP(CB113,Accounts!$B:$D,3,FALSE),0)/100)))</f>
        <v/>
      </c>
      <c r="CF113" s="37" t="str">
        <f t="shared" si="22"/>
        <v/>
      </c>
      <c r="CG113" s="7"/>
      <c r="CH113" s="48"/>
      <c r="CJ113" s="10" t="str">
        <f>IF(ISBLANK(CH113),"",IF(COUNTIF(Accounts!$B:$D,CH113),VLOOKUP(CH113,Accounts!$B:$D,2,FALSE),"-"))</f>
        <v/>
      </c>
      <c r="CK113" s="37" t="str">
        <f>IF(CM113="","",CM113/(1+(IF(COUNTIF(Accounts!$B:$D,CH113),VLOOKUP(CH113,Accounts!$B:$D,3,FALSE),0)/100)))</f>
        <v/>
      </c>
      <c r="CL113" s="37" t="str">
        <f t="shared" si="23"/>
        <v/>
      </c>
      <c r="CM113" s="7"/>
      <c r="CN113" s="40" t="str">
        <f>IF(Accounts!$B112="","-",Accounts!$B112)</f>
        <v xml:space="preserve"> </v>
      </c>
      <c r="CO113" s="10">
        <f>IF(COUNTIF(Accounts!$B:$D,CN113),VLOOKUP(CN113,Accounts!$B:$D,2,FALSE),"-")</f>
        <v>0</v>
      </c>
      <c r="CP113" s="37" t="str">
        <f ca="1">IF(scratch!$B$55=TRUE,IF(CR113="","",CR113/(1+(IF(COUNTIF(Accounts!$B:$D,CN113),VLOOKUP(CN113,Accounts!$B:$D,3,FALSE),0)/100))),scratch!$B$52)</f>
        <v>Locked</v>
      </c>
      <c r="CQ113" s="37" t="str">
        <f ca="1">IF(scratch!$B$55=TRUE,IF(CR113="","",CR113-CP113),scratch!$B$52)</f>
        <v>Locked</v>
      </c>
      <c r="CR113" s="51" t="str">
        <f ca="1">IF(scratch!$B$55=TRUE,SUMIF(BV$7:BV$1007,CN113,CA$7:CA$1007)+SUMIF(CB$7:CB$1007,CN113,CG$7:CG$1007)+SUMIF(CH$7:CH$1007,CN113,CM$7:CM$1007),scratch!$B$52)</f>
        <v>Locked</v>
      </c>
      <c r="CT113" s="40" t="str">
        <f>IF(Accounts!$B112="","-",Accounts!$B112)</f>
        <v xml:space="preserve"> </v>
      </c>
      <c r="CU113" s="10">
        <f>IF(COUNTIF(Accounts!$B:$D,CT113),VLOOKUP(CT113,Accounts!$B:$D,2,FALSE),"-")</f>
        <v>0</v>
      </c>
      <c r="CV113" s="37" t="str">
        <f ca="1">IF(scratch!$B$55=TRUE,IF(CX113="","",CX113/(1+(IF(COUNTIF(Accounts!$B:$D,CT113),VLOOKUP(CT113,Accounts!$B:$D,3,FALSE),0)/100))),scratch!$B$52)</f>
        <v>Locked</v>
      </c>
      <c r="CW113" s="37" t="str">
        <f ca="1">IF(scratch!$B$55=TRUE,IF(CX113="","",CX113-CV113),scratch!$B$52)</f>
        <v>Locked</v>
      </c>
      <c r="CX113" s="51" t="str">
        <f ca="1">IF(scratch!$B$55=TRUE,SUMIF(T$7:T$1007,CT113,X$7:X1113)+SUMIF(AR$7:AR$1007,CT113,AV$7:AV$1007)+SUMIF(BP$7:BP$1007,CT113,BT$7:BT$1007)+SUMIF(CN$7:CN$1007,CT113,CR$7:CR$1007),scratch!$B$52)</f>
        <v>Locked</v>
      </c>
    </row>
    <row r="114" spans="4:102" x14ac:dyDescent="0.2">
      <c r="D114" s="10" t="str">
        <f>IF(ISBLANK(B114),"",IF(COUNTIF(Accounts!$B:$D,B114),VLOOKUP(B114,Accounts!$B:$D,2,FALSE),"-"))</f>
        <v/>
      </c>
      <c r="E114" s="37" t="str">
        <f>IF(G114="","",G114/(1+(IF(COUNTIF(Accounts!$B:$D,B114),VLOOKUP(B114,Accounts!$B:$D,3,FALSE),0)/100)))</f>
        <v/>
      </c>
      <c r="F114" s="37" t="str">
        <f t="shared" si="12"/>
        <v/>
      </c>
      <c r="G114" s="7"/>
      <c r="H114" s="48"/>
      <c r="J114" s="10" t="str">
        <f>IF(ISBLANK(H114),"",IF(COUNTIF(Accounts!$B:$D,H114),VLOOKUP(H114,Accounts!$B:$D,2,FALSE),"-"))</f>
        <v/>
      </c>
      <c r="K114" s="37" t="str">
        <f>IF(M114="","",M114/(1+(IF(COUNTIF(Accounts!$B:$D,H114),VLOOKUP(H114,Accounts!$B:$D,3,FALSE),0)/100)))</f>
        <v/>
      </c>
      <c r="L114" s="37" t="str">
        <f t="shared" si="13"/>
        <v/>
      </c>
      <c r="M114" s="7"/>
      <c r="N114" s="48"/>
      <c r="P114" s="10" t="str">
        <f>IF(ISBLANK(N114),"",IF(COUNTIF(Accounts!$B:$D,N114),VLOOKUP(N114,Accounts!$B:$D,2,FALSE),"-"))</f>
        <v/>
      </c>
      <c r="Q114" s="37" t="str">
        <f>IF(S114="","",S114/(1+(IF(COUNTIF(Accounts!$B:$D,N114),VLOOKUP(N114,Accounts!$B:$D,3,FALSE),0)/100)))</f>
        <v/>
      </c>
      <c r="R114" s="37" t="str">
        <f t="shared" si="14"/>
        <v/>
      </c>
      <c r="S114" s="7"/>
      <c r="T114" s="40" t="str">
        <f>IF(Accounts!$B113="","-",Accounts!$B113)</f>
        <v xml:space="preserve"> </v>
      </c>
      <c r="U114" s="10">
        <f>IF(COUNTIF(Accounts!$B:$D,T114),VLOOKUP(T114,Accounts!$B:$D,2,FALSE),"-")</f>
        <v>0</v>
      </c>
      <c r="V114" s="37" t="str">
        <f ca="1">IF(scratch!$B$55=TRUE,IF(X114="","",X114/(1+(IF(COUNTIF(Accounts!$B:$D,T114),VLOOKUP(T114,Accounts!$B:$D,3,FALSE),0)/100))),scratch!$B$52)</f>
        <v>Locked</v>
      </c>
      <c r="W114" s="37" t="str">
        <f ca="1">IF(scratch!$B$55=TRUE,IF(X114="","",X114-V114),scratch!$B$52)</f>
        <v>Locked</v>
      </c>
      <c r="X114" s="51" t="str">
        <f ca="1">IF(scratch!$B$55=TRUE,SUMIF(B$7:B$1007,T114,G$7:G$1007)+SUMIF(H$7:H$1007,T114,M$7:M$1007)+SUMIF(N$7:N$1007,T114,S$7:S$1007),scratch!$B$52)</f>
        <v>Locked</v>
      </c>
      <c r="AB114" s="10" t="str">
        <f>IF(ISBLANK(Z114),"",IF(COUNTIF(Accounts!$B:$D,Z114),VLOOKUP(Z114,Accounts!$B:$D,2,FALSE),"-"))</f>
        <v/>
      </c>
      <c r="AC114" s="37" t="str">
        <f>IF(AE114="","",AE114/(1+(IF(COUNTIF(Accounts!$B:$D,Z114),VLOOKUP(Z114,Accounts!$B:$D,3,FALSE),0)/100)))</f>
        <v/>
      </c>
      <c r="AD114" s="37" t="str">
        <f t="shared" si="15"/>
        <v/>
      </c>
      <c r="AE114" s="7"/>
      <c r="AF114" s="48"/>
      <c r="AH114" s="10" t="str">
        <f>IF(ISBLANK(AF114),"",IF(COUNTIF(Accounts!$B:$D,AF114),VLOOKUP(AF114,Accounts!$B:$D,2,FALSE),"-"))</f>
        <v/>
      </c>
      <c r="AI114" s="37" t="str">
        <f>IF(AK114="","",AK114/(1+(IF(COUNTIF(Accounts!$B:$D,AF114),VLOOKUP(AF114,Accounts!$B:$D,3,FALSE),0)/100)))</f>
        <v/>
      </c>
      <c r="AJ114" s="37" t="str">
        <f t="shared" si="16"/>
        <v/>
      </c>
      <c r="AK114" s="7"/>
      <c r="AL114" s="48"/>
      <c r="AN114" s="10" t="str">
        <f>IF(ISBLANK(AL114),"",IF(COUNTIF(Accounts!$B:$D,AL114),VLOOKUP(AL114,Accounts!$B:$D,2,FALSE),"-"))</f>
        <v/>
      </c>
      <c r="AO114" s="37" t="str">
        <f>IF(AQ114="","",AQ114/(1+(IF(COUNTIF(Accounts!$B:$D,AL114),VLOOKUP(AL114,Accounts!$B:$D,3,FALSE),0)/100)))</f>
        <v/>
      </c>
      <c r="AP114" s="37" t="str">
        <f t="shared" si="17"/>
        <v/>
      </c>
      <c r="AQ114" s="7"/>
      <c r="AR114" s="40" t="str">
        <f>IF(Accounts!$B113="","-",Accounts!$B113)</f>
        <v xml:space="preserve"> </v>
      </c>
      <c r="AS114" s="10">
        <f>IF(COUNTIF(Accounts!$B:$D,AR114),VLOOKUP(AR114,Accounts!$B:$D,2,FALSE),"-")</f>
        <v>0</v>
      </c>
      <c r="AT114" s="37" t="str">
        <f ca="1">IF(scratch!$B$55=TRUE,IF(AV114="","",AV114/(1+(IF(COUNTIF(Accounts!$B:$D,AR114),VLOOKUP(AR114,Accounts!$B:$D,3,FALSE),0)/100))),scratch!$B$52)</f>
        <v>Locked</v>
      </c>
      <c r="AU114" s="37" t="str">
        <f ca="1">IF(scratch!$B$55=TRUE,IF(AV114="","",AV114-AT114),scratch!$B$52)</f>
        <v>Locked</v>
      </c>
      <c r="AV114" s="51" t="str">
        <f ca="1">IF(scratch!$B$55=TRUE,SUMIF(Z$7:Z$1007,AR114,AE$7:AE$1007)+SUMIF(AF$7:AF$1007,AR114,AK$7:AK$1007)+SUMIF(AL$7:AL$1007,AR114,AQ$7:AQ$1007),scratch!$B$52)</f>
        <v>Locked</v>
      </c>
      <c r="AZ114" s="10" t="str">
        <f>IF(ISBLANK(AX114),"",IF(COUNTIF(Accounts!$B:$D,AX114),VLOOKUP(AX114,Accounts!$B:$D,2,FALSE),"-"))</f>
        <v/>
      </c>
      <c r="BA114" s="37" t="str">
        <f>IF(BC114="","",BC114/(1+(IF(COUNTIF(Accounts!$B:$D,AX114),VLOOKUP(AX114,Accounts!$B:$D,3,FALSE),0)/100)))</f>
        <v/>
      </c>
      <c r="BB114" s="37" t="str">
        <f t="shared" si="18"/>
        <v/>
      </c>
      <c r="BC114" s="7"/>
      <c r="BD114" s="48"/>
      <c r="BF114" s="10" t="str">
        <f>IF(ISBLANK(BD114),"",IF(COUNTIF(Accounts!$B:$D,BD114),VLOOKUP(BD114,Accounts!$B:$D,2,FALSE),"-"))</f>
        <v/>
      </c>
      <c r="BG114" s="37" t="str">
        <f>IF(BI114="","",BI114/(1+(IF(COUNTIF(Accounts!$B:$D,BD114),VLOOKUP(BD114,Accounts!$B:$D,3,FALSE),0)/100)))</f>
        <v/>
      </c>
      <c r="BH114" s="37" t="str">
        <f t="shared" si="19"/>
        <v/>
      </c>
      <c r="BI114" s="7"/>
      <c r="BJ114" s="48"/>
      <c r="BL114" s="10" t="str">
        <f>IF(ISBLANK(BJ114),"",IF(COUNTIF(Accounts!$B:$D,BJ114),VLOOKUP(BJ114,Accounts!$B:$D,2,FALSE),"-"))</f>
        <v/>
      </c>
      <c r="BM114" s="37" t="str">
        <f>IF(BO114="","",BO114/(1+(IF(COUNTIF(Accounts!$B:$D,BJ114),VLOOKUP(BJ114,Accounts!$B:$D,3,FALSE),0)/100)))</f>
        <v/>
      </c>
      <c r="BN114" s="37" t="str">
        <f t="shared" si="20"/>
        <v/>
      </c>
      <c r="BO114" s="7"/>
      <c r="BP114" s="40" t="str">
        <f>IF(Accounts!$B113="","-",Accounts!$B113)</f>
        <v xml:space="preserve"> </v>
      </c>
      <c r="BQ114" s="10">
        <f>IF(COUNTIF(Accounts!$B:$D,BP114),VLOOKUP(BP114,Accounts!$B:$D,2,FALSE),"-")</f>
        <v>0</v>
      </c>
      <c r="BR114" s="37" t="str">
        <f ca="1">IF(scratch!$B$55=TRUE,IF(BT114="","",BT114/(1+(IF(COUNTIF(Accounts!$B:$D,BP114),VLOOKUP(BP114,Accounts!$B:$D,3,FALSE),0)/100))),scratch!$B$52)</f>
        <v>Locked</v>
      </c>
      <c r="BS114" s="37" t="str">
        <f ca="1">IF(scratch!$B$55=TRUE,IF(BT114="","",BT114-BR114),scratch!$B$52)</f>
        <v>Locked</v>
      </c>
      <c r="BT114" s="51" t="str">
        <f ca="1">IF(scratch!$B$55=TRUE,SUMIF(AX$7:AX$1007,BP114,BC$7:BC$1007)+SUMIF(BD$7:BD$1007,BP114,BI$7:BI$1007)+SUMIF(BJ$7:BJ$1007,BP114,BO$7:BO$1007),scratch!$B$52)</f>
        <v>Locked</v>
      </c>
      <c r="BX114" s="10" t="str">
        <f>IF(ISBLANK(BV114),"",IF(COUNTIF(Accounts!$B:$D,BV114),VLOOKUP(BV114,Accounts!$B:$D,2,FALSE),"-"))</f>
        <v/>
      </c>
      <c r="BY114" s="37" t="str">
        <f>IF(CA114="","",CA114/(1+(IF(COUNTIF(Accounts!$B:$D,BV114),VLOOKUP(BV114,Accounts!$B:$D,3,FALSE),0)/100)))</f>
        <v/>
      </c>
      <c r="BZ114" s="37" t="str">
        <f t="shared" si="21"/>
        <v/>
      </c>
      <c r="CA114" s="7"/>
      <c r="CB114" s="48"/>
      <c r="CD114" s="10" t="str">
        <f>IF(ISBLANK(CB114),"",IF(COUNTIF(Accounts!$B:$D,CB114),VLOOKUP(CB114,Accounts!$B:$D,2,FALSE),"-"))</f>
        <v/>
      </c>
      <c r="CE114" s="37" t="str">
        <f>IF(CG114="","",CG114/(1+(IF(COUNTIF(Accounts!$B:$D,CB114),VLOOKUP(CB114,Accounts!$B:$D,3,FALSE),0)/100)))</f>
        <v/>
      </c>
      <c r="CF114" s="37" t="str">
        <f t="shared" si="22"/>
        <v/>
      </c>
      <c r="CG114" s="7"/>
      <c r="CH114" s="48"/>
      <c r="CJ114" s="10" t="str">
        <f>IF(ISBLANK(CH114),"",IF(COUNTIF(Accounts!$B:$D,CH114),VLOOKUP(CH114,Accounts!$B:$D,2,FALSE),"-"))</f>
        <v/>
      </c>
      <c r="CK114" s="37" t="str">
        <f>IF(CM114="","",CM114/(1+(IF(COUNTIF(Accounts!$B:$D,CH114),VLOOKUP(CH114,Accounts!$B:$D,3,FALSE),0)/100)))</f>
        <v/>
      </c>
      <c r="CL114" s="37" t="str">
        <f t="shared" si="23"/>
        <v/>
      </c>
      <c r="CM114" s="7"/>
      <c r="CN114" s="40" t="str">
        <f>IF(Accounts!$B113="","-",Accounts!$B113)</f>
        <v xml:space="preserve"> </v>
      </c>
      <c r="CO114" s="10">
        <f>IF(COUNTIF(Accounts!$B:$D,CN114),VLOOKUP(CN114,Accounts!$B:$D,2,FALSE),"-")</f>
        <v>0</v>
      </c>
      <c r="CP114" s="37" t="str">
        <f ca="1">IF(scratch!$B$55=TRUE,IF(CR114="","",CR114/(1+(IF(COUNTIF(Accounts!$B:$D,CN114),VLOOKUP(CN114,Accounts!$B:$D,3,FALSE),0)/100))),scratch!$B$52)</f>
        <v>Locked</v>
      </c>
      <c r="CQ114" s="37" t="str">
        <f ca="1">IF(scratch!$B$55=TRUE,IF(CR114="","",CR114-CP114),scratch!$B$52)</f>
        <v>Locked</v>
      </c>
      <c r="CR114" s="51" t="str">
        <f ca="1">IF(scratch!$B$55=TRUE,SUMIF(BV$7:BV$1007,CN114,CA$7:CA$1007)+SUMIF(CB$7:CB$1007,CN114,CG$7:CG$1007)+SUMIF(CH$7:CH$1007,CN114,CM$7:CM$1007),scratch!$B$52)</f>
        <v>Locked</v>
      </c>
      <c r="CT114" s="40" t="str">
        <f>IF(Accounts!$B113="","-",Accounts!$B113)</f>
        <v xml:space="preserve"> </v>
      </c>
      <c r="CU114" s="10">
        <f>IF(COUNTIF(Accounts!$B:$D,CT114),VLOOKUP(CT114,Accounts!$B:$D,2,FALSE),"-")</f>
        <v>0</v>
      </c>
      <c r="CV114" s="37" t="str">
        <f ca="1">IF(scratch!$B$55=TRUE,IF(CX114="","",CX114/(1+(IF(COUNTIF(Accounts!$B:$D,CT114),VLOOKUP(CT114,Accounts!$B:$D,3,FALSE),0)/100))),scratch!$B$52)</f>
        <v>Locked</v>
      </c>
      <c r="CW114" s="37" t="str">
        <f ca="1">IF(scratch!$B$55=TRUE,IF(CX114="","",CX114-CV114),scratch!$B$52)</f>
        <v>Locked</v>
      </c>
      <c r="CX114" s="51" t="str">
        <f ca="1">IF(scratch!$B$55=TRUE,SUMIF(T$7:T$1007,CT114,X$7:X1114)+SUMIF(AR$7:AR$1007,CT114,AV$7:AV$1007)+SUMIF(BP$7:BP$1007,CT114,BT$7:BT$1007)+SUMIF(CN$7:CN$1007,CT114,CR$7:CR$1007),scratch!$B$52)</f>
        <v>Locked</v>
      </c>
    </row>
    <row r="115" spans="4:102" x14ac:dyDescent="0.2">
      <c r="D115" s="10" t="str">
        <f>IF(ISBLANK(B115),"",IF(COUNTIF(Accounts!$B:$D,B115),VLOOKUP(B115,Accounts!$B:$D,2,FALSE),"-"))</f>
        <v/>
      </c>
      <c r="E115" s="37" t="str">
        <f>IF(G115="","",G115/(1+(IF(COUNTIF(Accounts!$B:$D,B115),VLOOKUP(B115,Accounts!$B:$D,3,FALSE),0)/100)))</f>
        <v/>
      </c>
      <c r="F115" s="37" t="str">
        <f t="shared" si="12"/>
        <v/>
      </c>
      <c r="G115" s="7"/>
      <c r="H115" s="48"/>
      <c r="J115" s="10" t="str">
        <f>IF(ISBLANK(H115),"",IF(COUNTIF(Accounts!$B:$D,H115),VLOOKUP(H115,Accounts!$B:$D,2,FALSE),"-"))</f>
        <v/>
      </c>
      <c r="K115" s="37" t="str">
        <f>IF(M115="","",M115/(1+(IF(COUNTIF(Accounts!$B:$D,H115),VLOOKUP(H115,Accounts!$B:$D,3,FALSE),0)/100)))</f>
        <v/>
      </c>
      <c r="L115" s="37" t="str">
        <f t="shared" si="13"/>
        <v/>
      </c>
      <c r="M115" s="7"/>
      <c r="N115" s="48"/>
      <c r="P115" s="10" t="str">
        <f>IF(ISBLANK(N115),"",IF(COUNTIF(Accounts!$B:$D,N115),VLOOKUP(N115,Accounts!$B:$D,2,FALSE),"-"))</f>
        <v/>
      </c>
      <c r="Q115" s="37" t="str">
        <f>IF(S115="","",S115/(1+(IF(COUNTIF(Accounts!$B:$D,N115),VLOOKUP(N115,Accounts!$B:$D,3,FALSE),0)/100)))</f>
        <v/>
      </c>
      <c r="R115" s="37" t="str">
        <f t="shared" si="14"/>
        <v/>
      </c>
      <c r="S115" s="7"/>
      <c r="T115" s="40" t="str">
        <f>IF(Accounts!$B114="","-",Accounts!$B114)</f>
        <v xml:space="preserve"> </v>
      </c>
      <c r="U115" s="10">
        <f>IF(COUNTIF(Accounts!$B:$D,T115),VLOOKUP(T115,Accounts!$B:$D,2,FALSE),"-")</f>
        <v>0</v>
      </c>
      <c r="V115" s="37" t="str">
        <f ca="1">IF(scratch!$B$55=TRUE,IF(X115="","",X115/(1+(IF(COUNTIF(Accounts!$B:$D,T115),VLOOKUP(T115,Accounts!$B:$D,3,FALSE),0)/100))),scratch!$B$52)</f>
        <v>Locked</v>
      </c>
      <c r="W115" s="37" t="str">
        <f ca="1">IF(scratch!$B$55=TRUE,IF(X115="","",X115-V115),scratch!$B$52)</f>
        <v>Locked</v>
      </c>
      <c r="X115" s="51" t="str">
        <f ca="1">IF(scratch!$B$55=TRUE,SUMIF(B$7:B$1007,T115,G$7:G$1007)+SUMIF(H$7:H$1007,T115,M$7:M$1007)+SUMIF(N$7:N$1007,T115,S$7:S$1007),scratch!$B$52)</f>
        <v>Locked</v>
      </c>
      <c r="AB115" s="10" t="str">
        <f>IF(ISBLANK(Z115),"",IF(COUNTIF(Accounts!$B:$D,Z115),VLOOKUP(Z115,Accounts!$B:$D,2,FALSE),"-"))</f>
        <v/>
      </c>
      <c r="AC115" s="37" t="str">
        <f>IF(AE115="","",AE115/(1+(IF(COUNTIF(Accounts!$B:$D,Z115),VLOOKUP(Z115,Accounts!$B:$D,3,FALSE),0)/100)))</f>
        <v/>
      </c>
      <c r="AD115" s="37" t="str">
        <f t="shared" si="15"/>
        <v/>
      </c>
      <c r="AE115" s="7"/>
      <c r="AF115" s="48"/>
      <c r="AH115" s="10" t="str">
        <f>IF(ISBLANK(AF115),"",IF(COUNTIF(Accounts!$B:$D,AF115),VLOOKUP(AF115,Accounts!$B:$D,2,FALSE),"-"))</f>
        <v/>
      </c>
      <c r="AI115" s="37" t="str">
        <f>IF(AK115="","",AK115/(1+(IF(COUNTIF(Accounts!$B:$D,AF115),VLOOKUP(AF115,Accounts!$B:$D,3,FALSE),0)/100)))</f>
        <v/>
      </c>
      <c r="AJ115" s="37" t="str">
        <f t="shared" si="16"/>
        <v/>
      </c>
      <c r="AK115" s="7"/>
      <c r="AL115" s="48"/>
      <c r="AN115" s="10" t="str">
        <f>IF(ISBLANK(AL115),"",IF(COUNTIF(Accounts!$B:$D,AL115),VLOOKUP(AL115,Accounts!$B:$D,2,FALSE),"-"))</f>
        <v/>
      </c>
      <c r="AO115" s="37" t="str">
        <f>IF(AQ115="","",AQ115/(1+(IF(COUNTIF(Accounts!$B:$D,AL115),VLOOKUP(AL115,Accounts!$B:$D,3,FALSE),0)/100)))</f>
        <v/>
      </c>
      <c r="AP115" s="37" t="str">
        <f t="shared" si="17"/>
        <v/>
      </c>
      <c r="AQ115" s="7"/>
      <c r="AR115" s="40" t="str">
        <f>IF(Accounts!$B114="","-",Accounts!$B114)</f>
        <v xml:space="preserve"> </v>
      </c>
      <c r="AS115" s="10">
        <f>IF(COUNTIF(Accounts!$B:$D,AR115),VLOOKUP(AR115,Accounts!$B:$D,2,FALSE),"-")</f>
        <v>0</v>
      </c>
      <c r="AT115" s="37" t="str">
        <f ca="1">IF(scratch!$B$55=TRUE,IF(AV115="","",AV115/(1+(IF(COUNTIF(Accounts!$B:$D,AR115),VLOOKUP(AR115,Accounts!$B:$D,3,FALSE),0)/100))),scratch!$B$52)</f>
        <v>Locked</v>
      </c>
      <c r="AU115" s="37" t="str">
        <f ca="1">IF(scratch!$B$55=TRUE,IF(AV115="","",AV115-AT115),scratch!$B$52)</f>
        <v>Locked</v>
      </c>
      <c r="AV115" s="51" t="str">
        <f ca="1">IF(scratch!$B$55=TRUE,SUMIF(Z$7:Z$1007,AR115,AE$7:AE$1007)+SUMIF(AF$7:AF$1007,AR115,AK$7:AK$1007)+SUMIF(AL$7:AL$1007,AR115,AQ$7:AQ$1007),scratch!$B$52)</f>
        <v>Locked</v>
      </c>
      <c r="AZ115" s="10" t="str">
        <f>IF(ISBLANK(AX115),"",IF(COUNTIF(Accounts!$B:$D,AX115),VLOOKUP(AX115,Accounts!$B:$D,2,FALSE),"-"))</f>
        <v/>
      </c>
      <c r="BA115" s="37" t="str">
        <f>IF(BC115="","",BC115/(1+(IF(COUNTIF(Accounts!$B:$D,AX115),VLOOKUP(AX115,Accounts!$B:$D,3,FALSE),0)/100)))</f>
        <v/>
      </c>
      <c r="BB115" s="37" t="str">
        <f t="shared" si="18"/>
        <v/>
      </c>
      <c r="BC115" s="7"/>
      <c r="BD115" s="48"/>
      <c r="BF115" s="10" t="str">
        <f>IF(ISBLANK(BD115),"",IF(COUNTIF(Accounts!$B:$D,BD115),VLOOKUP(BD115,Accounts!$B:$D,2,FALSE),"-"))</f>
        <v/>
      </c>
      <c r="BG115" s="37" t="str">
        <f>IF(BI115="","",BI115/(1+(IF(COUNTIF(Accounts!$B:$D,BD115),VLOOKUP(BD115,Accounts!$B:$D,3,FALSE),0)/100)))</f>
        <v/>
      </c>
      <c r="BH115" s="37" t="str">
        <f t="shared" si="19"/>
        <v/>
      </c>
      <c r="BI115" s="7"/>
      <c r="BJ115" s="48"/>
      <c r="BL115" s="10" t="str">
        <f>IF(ISBLANK(BJ115),"",IF(COUNTIF(Accounts!$B:$D,BJ115),VLOOKUP(BJ115,Accounts!$B:$D,2,FALSE),"-"))</f>
        <v/>
      </c>
      <c r="BM115" s="37" t="str">
        <f>IF(BO115="","",BO115/(1+(IF(COUNTIF(Accounts!$B:$D,BJ115),VLOOKUP(BJ115,Accounts!$B:$D,3,FALSE),0)/100)))</f>
        <v/>
      </c>
      <c r="BN115" s="37" t="str">
        <f t="shared" si="20"/>
        <v/>
      </c>
      <c r="BO115" s="7"/>
      <c r="BP115" s="40" t="str">
        <f>IF(Accounts!$B114="","-",Accounts!$B114)</f>
        <v xml:space="preserve"> </v>
      </c>
      <c r="BQ115" s="10">
        <f>IF(COUNTIF(Accounts!$B:$D,BP115),VLOOKUP(BP115,Accounts!$B:$D,2,FALSE),"-")</f>
        <v>0</v>
      </c>
      <c r="BR115" s="37" t="str">
        <f ca="1">IF(scratch!$B$55=TRUE,IF(BT115="","",BT115/(1+(IF(COUNTIF(Accounts!$B:$D,BP115),VLOOKUP(BP115,Accounts!$B:$D,3,FALSE),0)/100))),scratch!$B$52)</f>
        <v>Locked</v>
      </c>
      <c r="BS115" s="37" t="str">
        <f ca="1">IF(scratch!$B$55=TRUE,IF(BT115="","",BT115-BR115),scratch!$B$52)</f>
        <v>Locked</v>
      </c>
      <c r="BT115" s="51" t="str">
        <f ca="1">IF(scratch!$B$55=TRUE,SUMIF(AX$7:AX$1007,BP115,BC$7:BC$1007)+SUMIF(BD$7:BD$1007,BP115,BI$7:BI$1007)+SUMIF(BJ$7:BJ$1007,BP115,BO$7:BO$1007),scratch!$B$52)</f>
        <v>Locked</v>
      </c>
      <c r="BX115" s="10" t="str">
        <f>IF(ISBLANK(BV115),"",IF(COUNTIF(Accounts!$B:$D,BV115),VLOOKUP(BV115,Accounts!$B:$D,2,FALSE),"-"))</f>
        <v/>
      </c>
      <c r="BY115" s="37" t="str">
        <f>IF(CA115="","",CA115/(1+(IF(COUNTIF(Accounts!$B:$D,BV115),VLOOKUP(BV115,Accounts!$B:$D,3,FALSE),0)/100)))</f>
        <v/>
      </c>
      <c r="BZ115" s="37" t="str">
        <f t="shared" si="21"/>
        <v/>
      </c>
      <c r="CA115" s="7"/>
      <c r="CB115" s="48"/>
      <c r="CD115" s="10" t="str">
        <f>IF(ISBLANK(CB115),"",IF(COUNTIF(Accounts!$B:$D,CB115),VLOOKUP(CB115,Accounts!$B:$D,2,FALSE),"-"))</f>
        <v/>
      </c>
      <c r="CE115" s="37" t="str">
        <f>IF(CG115="","",CG115/(1+(IF(COUNTIF(Accounts!$B:$D,CB115),VLOOKUP(CB115,Accounts!$B:$D,3,FALSE),0)/100)))</f>
        <v/>
      </c>
      <c r="CF115" s="37" t="str">
        <f t="shared" si="22"/>
        <v/>
      </c>
      <c r="CG115" s="7"/>
      <c r="CH115" s="48"/>
      <c r="CJ115" s="10" t="str">
        <f>IF(ISBLANK(CH115),"",IF(COUNTIF(Accounts!$B:$D,CH115),VLOOKUP(CH115,Accounts!$B:$D,2,FALSE),"-"))</f>
        <v/>
      </c>
      <c r="CK115" s="37" t="str">
        <f>IF(CM115="","",CM115/(1+(IF(COUNTIF(Accounts!$B:$D,CH115),VLOOKUP(CH115,Accounts!$B:$D,3,FALSE),0)/100)))</f>
        <v/>
      </c>
      <c r="CL115" s="37" t="str">
        <f t="shared" si="23"/>
        <v/>
      </c>
      <c r="CM115" s="7"/>
      <c r="CN115" s="40" t="str">
        <f>IF(Accounts!$B114="","-",Accounts!$B114)</f>
        <v xml:space="preserve"> </v>
      </c>
      <c r="CO115" s="10">
        <f>IF(COUNTIF(Accounts!$B:$D,CN115),VLOOKUP(CN115,Accounts!$B:$D,2,FALSE),"-")</f>
        <v>0</v>
      </c>
      <c r="CP115" s="37" t="str">
        <f ca="1">IF(scratch!$B$55=TRUE,IF(CR115="","",CR115/(1+(IF(COUNTIF(Accounts!$B:$D,CN115),VLOOKUP(CN115,Accounts!$B:$D,3,FALSE),0)/100))),scratch!$B$52)</f>
        <v>Locked</v>
      </c>
      <c r="CQ115" s="37" t="str">
        <f ca="1">IF(scratch!$B$55=TRUE,IF(CR115="","",CR115-CP115),scratch!$B$52)</f>
        <v>Locked</v>
      </c>
      <c r="CR115" s="51" t="str">
        <f ca="1">IF(scratch!$B$55=TRUE,SUMIF(BV$7:BV$1007,CN115,CA$7:CA$1007)+SUMIF(CB$7:CB$1007,CN115,CG$7:CG$1007)+SUMIF(CH$7:CH$1007,CN115,CM$7:CM$1007),scratch!$B$52)</f>
        <v>Locked</v>
      </c>
      <c r="CT115" s="40" t="str">
        <f>IF(Accounts!$B114="","-",Accounts!$B114)</f>
        <v xml:space="preserve"> </v>
      </c>
      <c r="CU115" s="10">
        <f>IF(COUNTIF(Accounts!$B:$D,CT115),VLOOKUP(CT115,Accounts!$B:$D,2,FALSE),"-")</f>
        <v>0</v>
      </c>
      <c r="CV115" s="37" t="str">
        <f ca="1">IF(scratch!$B$55=TRUE,IF(CX115="","",CX115/(1+(IF(COUNTIF(Accounts!$B:$D,CT115),VLOOKUP(CT115,Accounts!$B:$D,3,FALSE),0)/100))),scratch!$B$52)</f>
        <v>Locked</v>
      </c>
      <c r="CW115" s="37" t="str">
        <f ca="1">IF(scratch!$B$55=TRUE,IF(CX115="","",CX115-CV115),scratch!$B$52)</f>
        <v>Locked</v>
      </c>
      <c r="CX115" s="51" t="str">
        <f ca="1">IF(scratch!$B$55=TRUE,SUMIF(T$7:T$1007,CT115,X$7:X1115)+SUMIF(AR$7:AR$1007,CT115,AV$7:AV$1007)+SUMIF(BP$7:BP$1007,CT115,BT$7:BT$1007)+SUMIF(CN$7:CN$1007,CT115,CR$7:CR$1007),scratch!$B$52)</f>
        <v>Locked</v>
      </c>
    </row>
    <row r="116" spans="4:102" x14ac:dyDescent="0.2">
      <c r="D116" s="10" t="str">
        <f>IF(ISBLANK(B116),"",IF(COUNTIF(Accounts!$B:$D,B116),VLOOKUP(B116,Accounts!$B:$D,2,FALSE),"-"))</f>
        <v/>
      </c>
      <c r="E116" s="37" t="str">
        <f>IF(G116="","",G116/(1+(IF(COUNTIF(Accounts!$B:$D,B116),VLOOKUP(B116,Accounts!$B:$D,3,FALSE),0)/100)))</f>
        <v/>
      </c>
      <c r="F116" s="37" t="str">
        <f t="shared" si="12"/>
        <v/>
      </c>
      <c r="G116" s="7"/>
      <c r="H116" s="48"/>
      <c r="J116" s="10" t="str">
        <f>IF(ISBLANK(H116),"",IF(COUNTIF(Accounts!$B:$D,H116),VLOOKUP(H116,Accounts!$B:$D,2,FALSE),"-"))</f>
        <v/>
      </c>
      <c r="K116" s="37" t="str">
        <f>IF(M116="","",M116/(1+(IF(COUNTIF(Accounts!$B:$D,H116),VLOOKUP(H116,Accounts!$B:$D,3,FALSE),0)/100)))</f>
        <v/>
      </c>
      <c r="L116" s="37" t="str">
        <f t="shared" si="13"/>
        <v/>
      </c>
      <c r="M116" s="7"/>
      <c r="N116" s="48"/>
      <c r="P116" s="10" t="str">
        <f>IF(ISBLANK(N116),"",IF(COUNTIF(Accounts!$B:$D,N116),VLOOKUP(N116,Accounts!$B:$D,2,FALSE),"-"))</f>
        <v/>
      </c>
      <c r="Q116" s="37" t="str">
        <f>IF(S116="","",S116/(1+(IF(COUNTIF(Accounts!$B:$D,N116),VLOOKUP(N116,Accounts!$B:$D,3,FALSE),0)/100)))</f>
        <v/>
      </c>
      <c r="R116" s="37" t="str">
        <f t="shared" si="14"/>
        <v/>
      </c>
      <c r="S116" s="7"/>
      <c r="T116" s="40" t="str">
        <f>IF(Accounts!$B115="","-",Accounts!$B115)</f>
        <v xml:space="preserve"> </v>
      </c>
      <c r="U116" s="10">
        <f>IF(COUNTIF(Accounts!$B:$D,T116),VLOOKUP(T116,Accounts!$B:$D,2,FALSE),"-")</f>
        <v>0</v>
      </c>
      <c r="V116" s="37" t="str">
        <f ca="1">IF(scratch!$B$55=TRUE,IF(X116="","",X116/(1+(IF(COUNTIF(Accounts!$B:$D,T116),VLOOKUP(T116,Accounts!$B:$D,3,FALSE),0)/100))),scratch!$B$52)</f>
        <v>Locked</v>
      </c>
      <c r="W116" s="37" t="str">
        <f ca="1">IF(scratch!$B$55=TRUE,IF(X116="","",X116-V116),scratch!$B$52)</f>
        <v>Locked</v>
      </c>
      <c r="X116" s="51" t="str">
        <f ca="1">IF(scratch!$B$55=TRUE,SUMIF(B$7:B$1007,T116,G$7:G$1007)+SUMIF(H$7:H$1007,T116,M$7:M$1007)+SUMIF(N$7:N$1007,T116,S$7:S$1007),scratch!$B$52)</f>
        <v>Locked</v>
      </c>
      <c r="AB116" s="10" t="str">
        <f>IF(ISBLANK(Z116),"",IF(COUNTIF(Accounts!$B:$D,Z116),VLOOKUP(Z116,Accounts!$B:$D,2,FALSE),"-"))</f>
        <v/>
      </c>
      <c r="AC116" s="37" t="str">
        <f>IF(AE116="","",AE116/(1+(IF(COUNTIF(Accounts!$B:$D,Z116),VLOOKUP(Z116,Accounts!$B:$D,3,FALSE),0)/100)))</f>
        <v/>
      </c>
      <c r="AD116" s="37" t="str">
        <f t="shared" si="15"/>
        <v/>
      </c>
      <c r="AE116" s="7"/>
      <c r="AF116" s="48"/>
      <c r="AH116" s="10" t="str">
        <f>IF(ISBLANK(AF116),"",IF(COUNTIF(Accounts!$B:$D,AF116),VLOOKUP(AF116,Accounts!$B:$D,2,FALSE),"-"))</f>
        <v/>
      </c>
      <c r="AI116" s="37" t="str">
        <f>IF(AK116="","",AK116/(1+(IF(COUNTIF(Accounts!$B:$D,AF116),VLOOKUP(AF116,Accounts!$B:$D,3,FALSE),0)/100)))</f>
        <v/>
      </c>
      <c r="AJ116" s="37" t="str">
        <f t="shared" si="16"/>
        <v/>
      </c>
      <c r="AK116" s="7"/>
      <c r="AL116" s="48"/>
      <c r="AN116" s="10" t="str">
        <f>IF(ISBLANK(AL116),"",IF(COUNTIF(Accounts!$B:$D,AL116),VLOOKUP(AL116,Accounts!$B:$D,2,FALSE),"-"))</f>
        <v/>
      </c>
      <c r="AO116" s="37" t="str">
        <f>IF(AQ116="","",AQ116/(1+(IF(COUNTIF(Accounts!$B:$D,AL116),VLOOKUP(AL116,Accounts!$B:$D,3,FALSE),0)/100)))</f>
        <v/>
      </c>
      <c r="AP116" s="37" t="str">
        <f t="shared" si="17"/>
        <v/>
      </c>
      <c r="AQ116" s="7"/>
      <c r="AR116" s="40" t="str">
        <f>IF(Accounts!$B115="","-",Accounts!$B115)</f>
        <v xml:space="preserve"> </v>
      </c>
      <c r="AS116" s="10">
        <f>IF(COUNTIF(Accounts!$B:$D,AR116),VLOOKUP(AR116,Accounts!$B:$D,2,FALSE),"-")</f>
        <v>0</v>
      </c>
      <c r="AT116" s="37" t="str">
        <f ca="1">IF(scratch!$B$55=TRUE,IF(AV116="","",AV116/(1+(IF(COUNTIF(Accounts!$B:$D,AR116),VLOOKUP(AR116,Accounts!$B:$D,3,FALSE),0)/100))),scratch!$B$52)</f>
        <v>Locked</v>
      </c>
      <c r="AU116" s="37" t="str">
        <f ca="1">IF(scratch!$B$55=TRUE,IF(AV116="","",AV116-AT116),scratch!$B$52)</f>
        <v>Locked</v>
      </c>
      <c r="AV116" s="51" t="str">
        <f ca="1">IF(scratch!$B$55=TRUE,SUMIF(Z$7:Z$1007,AR116,AE$7:AE$1007)+SUMIF(AF$7:AF$1007,AR116,AK$7:AK$1007)+SUMIF(AL$7:AL$1007,AR116,AQ$7:AQ$1007),scratch!$B$52)</f>
        <v>Locked</v>
      </c>
      <c r="AZ116" s="10" t="str">
        <f>IF(ISBLANK(AX116),"",IF(COUNTIF(Accounts!$B:$D,AX116),VLOOKUP(AX116,Accounts!$B:$D,2,FALSE),"-"))</f>
        <v/>
      </c>
      <c r="BA116" s="37" t="str">
        <f>IF(BC116="","",BC116/(1+(IF(COUNTIF(Accounts!$B:$D,AX116),VLOOKUP(AX116,Accounts!$B:$D,3,FALSE),0)/100)))</f>
        <v/>
      </c>
      <c r="BB116" s="37" t="str">
        <f t="shared" si="18"/>
        <v/>
      </c>
      <c r="BC116" s="7"/>
      <c r="BD116" s="48"/>
      <c r="BF116" s="10" t="str">
        <f>IF(ISBLANK(BD116),"",IF(COUNTIF(Accounts!$B:$D,BD116),VLOOKUP(BD116,Accounts!$B:$D,2,FALSE),"-"))</f>
        <v/>
      </c>
      <c r="BG116" s="37" t="str">
        <f>IF(BI116="","",BI116/(1+(IF(COUNTIF(Accounts!$B:$D,BD116),VLOOKUP(BD116,Accounts!$B:$D,3,FALSE),0)/100)))</f>
        <v/>
      </c>
      <c r="BH116" s="37" t="str">
        <f t="shared" si="19"/>
        <v/>
      </c>
      <c r="BI116" s="7"/>
      <c r="BJ116" s="48"/>
      <c r="BL116" s="10" t="str">
        <f>IF(ISBLANK(BJ116),"",IF(COUNTIF(Accounts!$B:$D,BJ116),VLOOKUP(BJ116,Accounts!$B:$D,2,FALSE),"-"))</f>
        <v/>
      </c>
      <c r="BM116" s="37" t="str">
        <f>IF(BO116="","",BO116/(1+(IF(COUNTIF(Accounts!$B:$D,BJ116),VLOOKUP(BJ116,Accounts!$B:$D,3,FALSE),0)/100)))</f>
        <v/>
      </c>
      <c r="BN116" s="37" t="str">
        <f t="shared" si="20"/>
        <v/>
      </c>
      <c r="BO116" s="7"/>
      <c r="BP116" s="40" t="str">
        <f>IF(Accounts!$B115="","-",Accounts!$B115)</f>
        <v xml:space="preserve"> </v>
      </c>
      <c r="BQ116" s="10">
        <f>IF(COUNTIF(Accounts!$B:$D,BP116),VLOOKUP(BP116,Accounts!$B:$D,2,FALSE),"-")</f>
        <v>0</v>
      </c>
      <c r="BR116" s="37" t="str">
        <f ca="1">IF(scratch!$B$55=TRUE,IF(BT116="","",BT116/(1+(IF(COUNTIF(Accounts!$B:$D,BP116),VLOOKUP(BP116,Accounts!$B:$D,3,FALSE),0)/100))),scratch!$B$52)</f>
        <v>Locked</v>
      </c>
      <c r="BS116" s="37" t="str">
        <f ca="1">IF(scratch!$B$55=TRUE,IF(BT116="","",BT116-BR116),scratch!$B$52)</f>
        <v>Locked</v>
      </c>
      <c r="BT116" s="51" t="str">
        <f ca="1">IF(scratch!$B$55=TRUE,SUMIF(AX$7:AX$1007,BP116,BC$7:BC$1007)+SUMIF(BD$7:BD$1007,BP116,BI$7:BI$1007)+SUMIF(BJ$7:BJ$1007,BP116,BO$7:BO$1007),scratch!$B$52)</f>
        <v>Locked</v>
      </c>
      <c r="BX116" s="10" t="str">
        <f>IF(ISBLANK(BV116),"",IF(COUNTIF(Accounts!$B:$D,BV116),VLOOKUP(BV116,Accounts!$B:$D,2,FALSE),"-"))</f>
        <v/>
      </c>
      <c r="BY116" s="37" t="str">
        <f>IF(CA116="","",CA116/(1+(IF(COUNTIF(Accounts!$B:$D,BV116),VLOOKUP(BV116,Accounts!$B:$D,3,FALSE),0)/100)))</f>
        <v/>
      </c>
      <c r="BZ116" s="37" t="str">
        <f t="shared" si="21"/>
        <v/>
      </c>
      <c r="CA116" s="7"/>
      <c r="CB116" s="48"/>
      <c r="CD116" s="10" t="str">
        <f>IF(ISBLANK(CB116),"",IF(COUNTIF(Accounts!$B:$D,CB116),VLOOKUP(CB116,Accounts!$B:$D,2,FALSE),"-"))</f>
        <v/>
      </c>
      <c r="CE116" s="37" t="str">
        <f>IF(CG116="","",CG116/(1+(IF(COUNTIF(Accounts!$B:$D,CB116),VLOOKUP(CB116,Accounts!$B:$D,3,FALSE),0)/100)))</f>
        <v/>
      </c>
      <c r="CF116" s="37" t="str">
        <f t="shared" si="22"/>
        <v/>
      </c>
      <c r="CG116" s="7"/>
      <c r="CH116" s="48"/>
      <c r="CJ116" s="10" t="str">
        <f>IF(ISBLANK(CH116),"",IF(COUNTIF(Accounts!$B:$D,CH116),VLOOKUP(CH116,Accounts!$B:$D,2,FALSE),"-"))</f>
        <v/>
      </c>
      <c r="CK116" s="37" t="str">
        <f>IF(CM116="","",CM116/(1+(IF(COUNTIF(Accounts!$B:$D,CH116),VLOOKUP(CH116,Accounts!$B:$D,3,FALSE),0)/100)))</f>
        <v/>
      </c>
      <c r="CL116" s="37" t="str">
        <f t="shared" si="23"/>
        <v/>
      </c>
      <c r="CM116" s="7"/>
      <c r="CN116" s="40" t="str">
        <f>IF(Accounts!$B115="","-",Accounts!$B115)</f>
        <v xml:space="preserve"> </v>
      </c>
      <c r="CO116" s="10">
        <f>IF(COUNTIF(Accounts!$B:$D,CN116),VLOOKUP(CN116,Accounts!$B:$D,2,FALSE),"-")</f>
        <v>0</v>
      </c>
      <c r="CP116" s="37" t="str">
        <f ca="1">IF(scratch!$B$55=TRUE,IF(CR116="","",CR116/(1+(IF(COUNTIF(Accounts!$B:$D,CN116),VLOOKUP(CN116,Accounts!$B:$D,3,FALSE),0)/100))),scratch!$B$52)</f>
        <v>Locked</v>
      </c>
      <c r="CQ116" s="37" t="str">
        <f ca="1">IF(scratch!$B$55=TRUE,IF(CR116="","",CR116-CP116),scratch!$B$52)</f>
        <v>Locked</v>
      </c>
      <c r="CR116" s="51" t="str">
        <f ca="1">IF(scratch!$B$55=TRUE,SUMIF(BV$7:BV$1007,CN116,CA$7:CA$1007)+SUMIF(CB$7:CB$1007,CN116,CG$7:CG$1007)+SUMIF(CH$7:CH$1007,CN116,CM$7:CM$1007),scratch!$B$52)</f>
        <v>Locked</v>
      </c>
      <c r="CT116" s="40" t="str">
        <f>IF(Accounts!$B115="","-",Accounts!$B115)</f>
        <v xml:space="preserve"> </v>
      </c>
      <c r="CU116" s="10">
        <f>IF(COUNTIF(Accounts!$B:$D,CT116),VLOOKUP(CT116,Accounts!$B:$D,2,FALSE),"-")</f>
        <v>0</v>
      </c>
      <c r="CV116" s="37" t="str">
        <f ca="1">IF(scratch!$B$55=TRUE,IF(CX116="","",CX116/(1+(IF(COUNTIF(Accounts!$B:$D,CT116),VLOOKUP(CT116,Accounts!$B:$D,3,FALSE),0)/100))),scratch!$B$52)</f>
        <v>Locked</v>
      </c>
      <c r="CW116" s="37" t="str">
        <f ca="1">IF(scratch!$B$55=TRUE,IF(CX116="","",CX116-CV116),scratch!$B$52)</f>
        <v>Locked</v>
      </c>
      <c r="CX116" s="51" t="str">
        <f ca="1">IF(scratch!$B$55=TRUE,SUMIF(T$7:T$1007,CT116,X$7:X1116)+SUMIF(AR$7:AR$1007,CT116,AV$7:AV$1007)+SUMIF(BP$7:BP$1007,CT116,BT$7:BT$1007)+SUMIF(CN$7:CN$1007,CT116,CR$7:CR$1007),scratch!$B$52)</f>
        <v>Locked</v>
      </c>
    </row>
    <row r="117" spans="4:102" x14ac:dyDescent="0.2">
      <c r="D117" s="10" t="str">
        <f>IF(ISBLANK(B117),"",IF(COUNTIF(Accounts!$B:$D,B117),VLOOKUP(B117,Accounts!$B:$D,2,FALSE),"-"))</f>
        <v/>
      </c>
      <c r="E117" s="37" t="str">
        <f>IF(G117="","",G117/(1+(IF(COUNTIF(Accounts!$B:$D,B117),VLOOKUP(B117,Accounts!$B:$D,3,FALSE),0)/100)))</f>
        <v/>
      </c>
      <c r="F117" s="37" t="str">
        <f t="shared" si="12"/>
        <v/>
      </c>
      <c r="G117" s="7"/>
      <c r="H117" s="48"/>
      <c r="J117" s="10" t="str">
        <f>IF(ISBLANK(H117),"",IF(COUNTIF(Accounts!$B:$D,H117),VLOOKUP(H117,Accounts!$B:$D,2,FALSE),"-"))</f>
        <v/>
      </c>
      <c r="K117" s="37" t="str">
        <f>IF(M117="","",M117/(1+(IF(COUNTIF(Accounts!$B:$D,H117),VLOOKUP(H117,Accounts!$B:$D,3,FALSE),0)/100)))</f>
        <v/>
      </c>
      <c r="L117" s="37" t="str">
        <f t="shared" si="13"/>
        <v/>
      </c>
      <c r="M117" s="7"/>
      <c r="N117" s="48"/>
      <c r="P117" s="10" t="str">
        <f>IF(ISBLANK(N117),"",IF(COUNTIF(Accounts!$B:$D,N117),VLOOKUP(N117,Accounts!$B:$D,2,FALSE),"-"))</f>
        <v/>
      </c>
      <c r="Q117" s="37" t="str">
        <f>IF(S117="","",S117/(1+(IF(COUNTIF(Accounts!$B:$D,N117),VLOOKUP(N117,Accounts!$B:$D,3,FALSE),0)/100)))</f>
        <v/>
      </c>
      <c r="R117" s="37" t="str">
        <f t="shared" si="14"/>
        <v/>
      </c>
      <c r="S117" s="7"/>
      <c r="T117" s="40" t="str">
        <f>IF(Accounts!$B116="","-",Accounts!$B116)</f>
        <v xml:space="preserve"> </v>
      </c>
      <c r="U117" s="10">
        <f>IF(COUNTIF(Accounts!$B:$D,T117),VLOOKUP(T117,Accounts!$B:$D,2,FALSE),"-")</f>
        <v>0</v>
      </c>
      <c r="V117" s="37" t="str">
        <f ca="1">IF(scratch!$B$55=TRUE,IF(X117="","",X117/(1+(IF(COUNTIF(Accounts!$B:$D,T117),VLOOKUP(T117,Accounts!$B:$D,3,FALSE),0)/100))),scratch!$B$52)</f>
        <v>Locked</v>
      </c>
      <c r="W117" s="37" t="str">
        <f ca="1">IF(scratch!$B$55=TRUE,IF(X117="","",X117-V117),scratch!$B$52)</f>
        <v>Locked</v>
      </c>
      <c r="X117" s="51" t="str">
        <f ca="1">IF(scratch!$B$55=TRUE,SUMIF(B$7:B$1007,T117,G$7:G$1007)+SUMIF(H$7:H$1007,T117,M$7:M$1007)+SUMIF(N$7:N$1007,T117,S$7:S$1007),scratch!$B$52)</f>
        <v>Locked</v>
      </c>
      <c r="AB117" s="10" t="str">
        <f>IF(ISBLANK(Z117),"",IF(COUNTIF(Accounts!$B:$D,Z117),VLOOKUP(Z117,Accounts!$B:$D,2,FALSE),"-"))</f>
        <v/>
      </c>
      <c r="AC117" s="37" t="str">
        <f>IF(AE117="","",AE117/(1+(IF(COUNTIF(Accounts!$B:$D,Z117),VLOOKUP(Z117,Accounts!$B:$D,3,FALSE),0)/100)))</f>
        <v/>
      </c>
      <c r="AD117" s="37" t="str">
        <f t="shared" si="15"/>
        <v/>
      </c>
      <c r="AE117" s="7"/>
      <c r="AF117" s="48"/>
      <c r="AH117" s="10" t="str">
        <f>IF(ISBLANK(AF117),"",IF(COUNTIF(Accounts!$B:$D,AF117),VLOOKUP(AF117,Accounts!$B:$D,2,FALSE),"-"))</f>
        <v/>
      </c>
      <c r="AI117" s="37" t="str">
        <f>IF(AK117="","",AK117/(1+(IF(COUNTIF(Accounts!$B:$D,AF117),VLOOKUP(AF117,Accounts!$B:$D,3,FALSE),0)/100)))</f>
        <v/>
      </c>
      <c r="AJ117" s="37" t="str">
        <f t="shared" si="16"/>
        <v/>
      </c>
      <c r="AK117" s="7"/>
      <c r="AL117" s="48"/>
      <c r="AN117" s="10" t="str">
        <f>IF(ISBLANK(AL117),"",IF(COUNTIF(Accounts!$B:$D,AL117),VLOOKUP(AL117,Accounts!$B:$D,2,FALSE),"-"))</f>
        <v/>
      </c>
      <c r="AO117" s="37" t="str">
        <f>IF(AQ117="","",AQ117/(1+(IF(COUNTIF(Accounts!$B:$D,AL117),VLOOKUP(AL117,Accounts!$B:$D,3,FALSE),0)/100)))</f>
        <v/>
      </c>
      <c r="AP117" s="37" t="str">
        <f t="shared" si="17"/>
        <v/>
      </c>
      <c r="AQ117" s="7"/>
      <c r="AR117" s="40" t="str">
        <f>IF(Accounts!$B116="","-",Accounts!$B116)</f>
        <v xml:space="preserve"> </v>
      </c>
      <c r="AS117" s="10">
        <f>IF(COUNTIF(Accounts!$B:$D,AR117),VLOOKUP(AR117,Accounts!$B:$D,2,FALSE),"-")</f>
        <v>0</v>
      </c>
      <c r="AT117" s="37" t="str">
        <f ca="1">IF(scratch!$B$55=TRUE,IF(AV117="","",AV117/(1+(IF(COUNTIF(Accounts!$B:$D,AR117),VLOOKUP(AR117,Accounts!$B:$D,3,FALSE),0)/100))),scratch!$B$52)</f>
        <v>Locked</v>
      </c>
      <c r="AU117" s="37" t="str">
        <f ca="1">IF(scratch!$B$55=TRUE,IF(AV117="","",AV117-AT117),scratch!$B$52)</f>
        <v>Locked</v>
      </c>
      <c r="AV117" s="51" t="str">
        <f ca="1">IF(scratch!$B$55=TRUE,SUMIF(Z$7:Z$1007,AR117,AE$7:AE$1007)+SUMIF(AF$7:AF$1007,AR117,AK$7:AK$1007)+SUMIF(AL$7:AL$1007,AR117,AQ$7:AQ$1007),scratch!$B$52)</f>
        <v>Locked</v>
      </c>
      <c r="AZ117" s="10" t="str">
        <f>IF(ISBLANK(AX117),"",IF(COUNTIF(Accounts!$B:$D,AX117),VLOOKUP(AX117,Accounts!$B:$D,2,FALSE),"-"))</f>
        <v/>
      </c>
      <c r="BA117" s="37" t="str">
        <f>IF(BC117="","",BC117/(1+(IF(COUNTIF(Accounts!$B:$D,AX117),VLOOKUP(AX117,Accounts!$B:$D,3,FALSE),0)/100)))</f>
        <v/>
      </c>
      <c r="BB117" s="37" t="str">
        <f t="shared" si="18"/>
        <v/>
      </c>
      <c r="BC117" s="7"/>
      <c r="BD117" s="48"/>
      <c r="BF117" s="10" t="str">
        <f>IF(ISBLANK(BD117),"",IF(COUNTIF(Accounts!$B:$D,BD117),VLOOKUP(BD117,Accounts!$B:$D,2,FALSE),"-"))</f>
        <v/>
      </c>
      <c r="BG117" s="37" t="str">
        <f>IF(BI117="","",BI117/(1+(IF(COUNTIF(Accounts!$B:$D,BD117),VLOOKUP(BD117,Accounts!$B:$D,3,FALSE),0)/100)))</f>
        <v/>
      </c>
      <c r="BH117" s="37" t="str">
        <f t="shared" si="19"/>
        <v/>
      </c>
      <c r="BI117" s="7"/>
      <c r="BJ117" s="48"/>
      <c r="BL117" s="10" t="str">
        <f>IF(ISBLANK(BJ117),"",IF(COUNTIF(Accounts!$B:$D,BJ117),VLOOKUP(BJ117,Accounts!$B:$D,2,FALSE),"-"))</f>
        <v/>
      </c>
      <c r="BM117" s="37" t="str">
        <f>IF(BO117="","",BO117/(1+(IF(COUNTIF(Accounts!$B:$D,BJ117),VLOOKUP(BJ117,Accounts!$B:$D,3,FALSE),0)/100)))</f>
        <v/>
      </c>
      <c r="BN117" s="37" t="str">
        <f t="shared" si="20"/>
        <v/>
      </c>
      <c r="BO117" s="7"/>
      <c r="BP117" s="40" t="str">
        <f>IF(Accounts!$B116="","-",Accounts!$B116)</f>
        <v xml:space="preserve"> </v>
      </c>
      <c r="BQ117" s="10">
        <f>IF(COUNTIF(Accounts!$B:$D,BP117),VLOOKUP(BP117,Accounts!$B:$D,2,FALSE),"-")</f>
        <v>0</v>
      </c>
      <c r="BR117" s="37" t="str">
        <f ca="1">IF(scratch!$B$55=TRUE,IF(BT117="","",BT117/(1+(IF(COUNTIF(Accounts!$B:$D,BP117),VLOOKUP(BP117,Accounts!$B:$D,3,FALSE),0)/100))),scratch!$B$52)</f>
        <v>Locked</v>
      </c>
      <c r="BS117" s="37" t="str">
        <f ca="1">IF(scratch!$B$55=TRUE,IF(BT117="","",BT117-BR117),scratch!$B$52)</f>
        <v>Locked</v>
      </c>
      <c r="BT117" s="51" t="str">
        <f ca="1">IF(scratch!$B$55=TRUE,SUMIF(AX$7:AX$1007,BP117,BC$7:BC$1007)+SUMIF(BD$7:BD$1007,BP117,BI$7:BI$1007)+SUMIF(BJ$7:BJ$1007,BP117,BO$7:BO$1007),scratch!$B$52)</f>
        <v>Locked</v>
      </c>
      <c r="BX117" s="10" t="str">
        <f>IF(ISBLANK(BV117),"",IF(COUNTIF(Accounts!$B:$D,BV117),VLOOKUP(BV117,Accounts!$B:$D,2,FALSE),"-"))</f>
        <v/>
      </c>
      <c r="BY117" s="37" t="str">
        <f>IF(CA117="","",CA117/(1+(IF(COUNTIF(Accounts!$B:$D,BV117),VLOOKUP(BV117,Accounts!$B:$D,3,FALSE),0)/100)))</f>
        <v/>
      </c>
      <c r="BZ117" s="37" t="str">
        <f t="shared" si="21"/>
        <v/>
      </c>
      <c r="CA117" s="7"/>
      <c r="CB117" s="48"/>
      <c r="CD117" s="10" t="str">
        <f>IF(ISBLANK(CB117),"",IF(COUNTIF(Accounts!$B:$D,CB117),VLOOKUP(CB117,Accounts!$B:$D,2,FALSE),"-"))</f>
        <v/>
      </c>
      <c r="CE117" s="37" t="str">
        <f>IF(CG117="","",CG117/(1+(IF(COUNTIF(Accounts!$B:$D,CB117),VLOOKUP(CB117,Accounts!$B:$D,3,FALSE),0)/100)))</f>
        <v/>
      </c>
      <c r="CF117" s="37" t="str">
        <f t="shared" si="22"/>
        <v/>
      </c>
      <c r="CG117" s="7"/>
      <c r="CH117" s="48"/>
      <c r="CJ117" s="10" t="str">
        <f>IF(ISBLANK(CH117),"",IF(COUNTIF(Accounts!$B:$D,CH117),VLOOKUP(CH117,Accounts!$B:$D,2,FALSE),"-"))</f>
        <v/>
      </c>
      <c r="CK117" s="37" t="str">
        <f>IF(CM117="","",CM117/(1+(IF(COUNTIF(Accounts!$B:$D,CH117),VLOOKUP(CH117,Accounts!$B:$D,3,FALSE),0)/100)))</f>
        <v/>
      </c>
      <c r="CL117" s="37" t="str">
        <f t="shared" si="23"/>
        <v/>
      </c>
      <c r="CM117" s="7"/>
      <c r="CN117" s="40" t="str">
        <f>IF(Accounts!$B116="","-",Accounts!$B116)</f>
        <v xml:space="preserve"> </v>
      </c>
      <c r="CO117" s="10">
        <f>IF(COUNTIF(Accounts!$B:$D,CN117),VLOOKUP(CN117,Accounts!$B:$D,2,FALSE),"-")</f>
        <v>0</v>
      </c>
      <c r="CP117" s="37" t="str">
        <f ca="1">IF(scratch!$B$55=TRUE,IF(CR117="","",CR117/(1+(IF(COUNTIF(Accounts!$B:$D,CN117),VLOOKUP(CN117,Accounts!$B:$D,3,FALSE),0)/100))),scratch!$B$52)</f>
        <v>Locked</v>
      </c>
      <c r="CQ117" s="37" t="str">
        <f ca="1">IF(scratch!$B$55=TRUE,IF(CR117="","",CR117-CP117),scratch!$B$52)</f>
        <v>Locked</v>
      </c>
      <c r="CR117" s="51" t="str">
        <f ca="1">IF(scratch!$B$55=TRUE,SUMIF(BV$7:BV$1007,CN117,CA$7:CA$1007)+SUMIF(CB$7:CB$1007,CN117,CG$7:CG$1007)+SUMIF(CH$7:CH$1007,CN117,CM$7:CM$1007),scratch!$B$52)</f>
        <v>Locked</v>
      </c>
      <c r="CT117" s="40" t="str">
        <f>IF(Accounts!$B116="","-",Accounts!$B116)</f>
        <v xml:space="preserve"> </v>
      </c>
      <c r="CU117" s="10">
        <f>IF(COUNTIF(Accounts!$B:$D,CT117),VLOOKUP(CT117,Accounts!$B:$D,2,FALSE),"-")</f>
        <v>0</v>
      </c>
      <c r="CV117" s="37" t="str">
        <f ca="1">IF(scratch!$B$55=TRUE,IF(CX117="","",CX117/(1+(IF(COUNTIF(Accounts!$B:$D,CT117),VLOOKUP(CT117,Accounts!$B:$D,3,FALSE),0)/100))),scratch!$B$52)</f>
        <v>Locked</v>
      </c>
      <c r="CW117" s="37" t="str">
        <f ca="1">IF(scratch!$B$55=TRUE,IF(CX117="","",CX117-CV117),scratch!$B$52)</f>
        <v>Locked</v>
      </c>
      <c r="CX117" s="51" t="str">
        <f ca="1">IF(scratch!$B$55=TRUE,SUMIF(T$7:T$1007,CT117,X$7:X1117)+SUMIF(AR$7:AR$1007,CT117,AV$7:AV$1007)+SUMIF(BP$7:BP$1007,CT117,BT$7:BT$1007)+SUMIF(CN$7:CN$1007,CT117,CR$7:CR$1007),scratch!$B$52)</f>
        <v>Locked</v>
      </c>
    </row>
    <row r="118" spans="4:102" x14ac:dyDescent="0.2">
      <c r="D118" s="10" t="str">
        <f>IF(ISBLANK(B118),"",IF(COUNTIF(Accounts!$B:$D,B118),VLOOKUP(B118,Accounts!$B:$D,2,FALSE),"-"))</f>
        <v/>
      </c>
      <c r="E118" s="37" t="str">
        <f>IF(G118="","",G118/(1+(IF(COUNTIF(Accounts!$B:$D,B118),VLOOKUP(B118,Accounts!$B:$D,3,FALSE),0)/100)))</f>
        <v/>
      </c>
      <c r="F118" s="37" t="str">
        <f t="shared" si="12"/>
        <v/>
      </c>
      <c r="G118" s="7"/>
      <c r="H118" s="48"/>
      <c r="J118" s="10" t="str">
        <f>IF(ISBLANK(H118),"",IF(COUNTIF(Accounts!$B:$D,H118),VLOOKUP(H118,Accounts!$B:$D,2,FALSE),"-"))</f>
        <v/>
      </c>
      <c r="K118" s="37" t="str">
        <f>IF(M118="","",M118/(1+(IF(COUNTIF(Accounts!$B:$D,H118),VLOOKUP(H118,Accounts!$B:$D,3,FALSE),0)/100)))</f>
        <v/>
      </c>
      <c r="L118" s="37" t="str">
        <f t="shared" si="13"/>
        <v/>
      </c>
      <c r="M118" s="7"/>
      <c r="N118" s="48"/>
      <c r="P118" s="10" t="str">
        <f>IF(ISBLANK(N118),"",IF(COUNTIF(Accounts!$B:$D,N118),VLOOKUP(N118,Accounts!$B:$D,2,FALSE),"-"))</f>
        <v/>
      </c>
      <c r="Q118" s="37" t="str">
        <f>IF(S118="","",S118/(1+(IF(COUNTIF(Accounts!$B:$D,N118),VLOOKUP(N118,Accounts!$B:$D,3,FALSE),0)/100)))</f>
        <v/>
      </c>
      <c r="R118" s="37" t="str">
        <f t="shared" si="14"/>
        <v/>
      </c>
      <c r="S118" s="7"/>
      <c r="T118" s="40" t="str">
        <f>IF(Accounts!$B117="","-",Accounts!$B117)</f>
        <v xml:space="preserve"> </v>
      </c>
      <c r="U118" s="10">
        <f>IF(COUNTIF(Accounts!$B:$D,T118),VLOOKUP(T118,Accounts!$B:$D,2,FALSE),"-")</f>
        <v>0</v>
      </c>
      <c r="V118" s="37" t="str">
        <f ca="1">IF(scratch!$B$55=TRUE,IF(X118="","",X118/(1+(IF(COUNTIF(Accounts!$B:$D,T118),VLOOKUP(T118,Accounts!$B:$D,3,FALSE),0)/100))),scratch!$B$52)</f>
        <v>Locked</v>
      </c>
      <c r="W118" s="37" t="str">
        <f ca="1">IF(scratch!$B$55=TRUE,IF(X118="","",X118-V118),scratch!$B$52)</f>
        <v>Locked</v>
      </c>
      <c r="X118" s="51" t="str">
        <f ca="1">IF(scratch!$B$55=TRUE,SUMIF(B$7:B$1007,T118,G$7:G$1007)+SUMIF(H$7:H$1007,T118,M$7:M$1007)+SUMIF(N$7:N$1007,T118,S$7:S$1007),scratch!$B$52)</f>
        <v>Locked</v>
      </c>
      <c r="AB118" s="10" t="str">
        <f>IF(ISBLANK(Z118),"",IF(COUNTIF(Accounts!$B:$D,Z118),VLOOKUP(Z118,Accounts!$B:$D,2,FALSE),"-"))</f>
        <v/>
      </c>
      <c r="AC118" s="37" t="str">
        <f>IF(AE118="","",AE118/(1+(IF(COUNTIF(Accounts!$B:$D,Z118),VLOOKUP(Z118,Accounts!$B:$D,3,FALSE),0)/100)))</f>
        <v/>
      </c>
      <c r="AD118" s="37" t="str">
        <f t="shared" si="15"/>
        <v/>
      </c>
      <c r="AE118" s="7"/>
      <c r="AF118" s="48"/>
      <c r="AH118" s="10" t="str">
        <f>IF(ISBLANK(AF118),"",IF(COUNTIF(Accounts!$B:$D,AF118),VLOOKUP(AF118,Accounts!$B:$D,2,FALSE),"-"))</f>
        <v/>
      </c>
      <c r="AI118" s="37" t="str">
        <f>IF(AK118="","",AK118/(1+(IF(COUNTIF(Accounts!$B:$D,AF118),VLOOKUP(AF118,Accounts!$B:$D,3,FALSE),0)/100)))</f>
        <v/>
      </c>
      <c r="AJ118" s="37" t="str">
        <f t="shared" si="16"/>
        <v/>
      </c>
      <c r="AK118" s="7"/>
      <c r="AL118" s="48"/>
      <c r="AN118" s="10" t="str">
        <f>IF(ISBLANK(AL118),"",IF(COUNTIF(Accounts!$B:$D,AL118),VLOOKUP(AL118,Accounts!$B:$D,2,FALSE),"-"))</f>
        <v/>
      </c>
      <c r="AO118" s="37" t="str">
        <f>IF(AQ118="","",AQ118/(1+(IF(COUNTIF(Accounts!$B:$D,AL118),VLOOKUP(AL118,Accounts!$B:$D,3,FALSE),0)/100)))</f>
        <v/>
      </c>
      <c r="AP118" s="37" t="str">
        <f t="shared" si="17"/>
        <v/>
      </c>
      <c r="AQ118" s="7"/>
      <c r="AR118" s="40" t="str">
        <f>IF(Accounts!$B117="","-",Accounts!$B117)</f>
        <v xml:space="preserve"> </v>
      </c>
      <c r="AS118" s="10">
        <f>IF(COUNTIF(Accounts!$B:$D,AR118),VLOOKUP(AR118,Accounts!$B:$D,2,FALSE),"-")</f>
        <v>0</v>
      </c>
      <c r="AT118" s="37" t="str">
        <f ca="1">IF(scratch!$B$55=TRUE,IF(AV118="","",AV118/(1+(IF(COUNTIF(Accounts!$B:$D,AR118),VLOOKUP(AR118,Accounts!$B:$D,3,FALSE),0)/100))),scratch!$B$52)</f>
        <v>Locked</v>
      </c>
      <c r="AU118" s="37" t="str">
        <f ca="1">IF(scratch!$B$55=TRUE,IF(AV118="","",AV118-AT118),scratch!$B$52)</f>
        <v>Locked</v>
      </c>
      <c r="AV118" s="51" t="str">
        <f ca="1">IF(scratch!$B$55=TRUE,SUMIF(Z$7:Z$1007,AR118,AE$7:AE$1007)+SUMIF(AF$7:AF$1007,AR118,AK$7:AK$1007)+SUMIF(AL$7:AL$1007,AR118,AQ$7:AQ$1007),scratch!$B$52)</f>
        <v>Locked</v>
      </c>
      <c r="AZ118" s="10" t="str">
        <f>IF(ISBLANK(AX118),"",IF(COUNTIF(Accounts!$B:$D,AX118),VLOOKUP(AX118,Accounts!$B:$D,2,FALSE),"-"))</f>
        <v/>
      </c>
      <c r="BA118" s="37" t="str">
        <f>IF(BC118="","",BC118/(1+(IF(COUNTIF(Accounts!$B:$D,AX118),VLOOKUP(AX118,Accounts!$B:$D,3,FALSE),0)/100)))</f>
        <v/>
      </c>
      <c r="BB118" s="37" t="str">
        <f t="shared" si="18"/>
        <v/>
      </c>
      <c r="BC118" s="7"/>
      <c r="BD118" s="48"/>
      <c r="BF118" s="10" t="str">
        <f>IF(ISBLANK(BD118),"",IF(COUNTIF(Accounts!$B:$D,BD118),VLOOKUP(BD118,Accounts!$B:$D,2,FALSE),"-"))</f>
        <v/>
      </c>
      <c r="BG118" s="37" t="str">
        <f>IF(BI118="","",BI118/(1+(IF(COUNTIF(Accounts!$B:$D,BD118),VLOOKUP(BD118,Accounts!$B:$D,3,FALSE),0)/100)))</f>
        <v/>
      </c>
      <c r="BH118" s="37" t="str">
        <f t="shared" si="19"/>
        <v/>
      </c>
      <c r="BI118" s="7"/>
      <c r="BJ118" s="48"/>
      <c r="BL118" s="10" t="str">
        <f>IF(ISBLANK(BJ118),"",IF(COUNTIF(Accounts!$B:$D,BJ118),VLOOKUP(BJ118,Accounts!$B:$D,2,FALSE),"-"))</f>
        <v/>
      </c>
      <c r="BM118" s="37" t="str">
        <f>IF(BO118="","",BO118/(1+(IF(COUNTIF(Accounts!$B:$D,BJ118),VLOOKUP(BJ118,Accounts!$B:$D,3,FALSE),0)/100)))</f>
        <v/>
      </c>
      <c r="BN118" s="37" t="str">
        <f t="shared" si="20"/>
        <v/>
      </c>
      <c r="BO118" s="7"/>
      <c r="BP118" s="40" t="str">
        <f>IF(Accounts!$B117="","-",Accounts!$B117)</f>
        <v xml:space="preserve"> </v>
      </c>
      <c r="BQ118" s="10">
        <f>IF(COUNTIF(Accounts!$B:$D,BP118),VLOOKUP(BP118,Accounts!$B:$D,2,FALSE),"-")</f>
        <v>0</v>
      </c>
      <c r="BR118" s="37" t="str">
        <f ca="1">IF(scratch!$B$55=TRUE,IF(BT118="","",BT118/(1+(IF(COUNTIF(Accounts!$B:$D,BP118),VLOOKUP(BP118,Accounts!$B:$D,3,FALSE),0)/100))),scratch!$B$52)</f>
        <v>Locked</v>
      </c>
      <c r="BS118" s="37" t="str">
        <f ca="1">IF(scratch!$B$55=TRUE,IF(BT118="","",BT118-BR118),scratch!$B$52)</f>
        <v>Locked</v>
      </c>
      <c r="BT118" s="51" t="str">
        <f ca="1">IF(scratch!$B$55=TRUE,SUMIF(AX$7:AX$1007,BP118,BC$7:BC$1007)+SUMIF(BD$7:BD$1007,BP118,BI$7:BI$1007)+SUMIF(BJ$7:BJ$1007,BP118,BO$7:BO$1007),scratch!$B$52)</f>
        <v>Locked</v>
      </c>
      <c r="BX118" s="10" t="str">
        <f>IF(ISBLANK(BV118),"",IF(COUNTIF(Accounts!$B:$D,BV118),VLOOKUP(BV118,Accounts!$B:$D,2,FALSE),"-"))</f>
        <v/>
      </c>
      <c r="BY118" s="37" t="str">
        <f>IF(CA118="","",CA118/(1+(IF(COUNTIF(Accounts!$B:$D,BV118),VLOOKUP(BV118,Accounts!$B:$D,3,FALSE),0)/100)))</f>
        <v/>
      </c>
      <c r="BZ118" s="37" t="str">
        <f t="shared" si="21"/>
        <v/>
      </c>
      <c r="CA118" s="7"/>
      <c r="CB118" s="48"/>
      <c r="CD118" s="10" t="str">
        <f>IF(ISBLANK(CB118),"",IF(COUNTIF(Accounts!$B:$D,CB118),VLOOKUP(CB118,Accounts!$B:$D,2,FALSE),"-"))</f>
        <v/>
      </c>
      <c r="CE118" s="37" t="str">
        <f>IF(CG118="","",CG118/(1+(IF(COUNTIF(Accounts!$B:$D,CB118),VLOOKUP(CB118,Accounts!$B:$D,3,FALSE),0)/100)))</f>
        <v/>
      </c>
      <c r="CF118" s="37" t="str">
        <f t="shared" si="22"/>
        <v/>
      </c>
      <c r="CG118" s="7"/>
      <c r="CH118" s="48"/>
      <c r="CJ118" s="10" t="str">
        <f>IF(ISBLANK(CH118),"",IF(COUNTIF(Accounts!$B:$D,CH118),VLOOKUP(CH118,Accounts!$B:$D,2,FALSE),"-"))</f>
        <v/>
      </c>
      <c r="CK118" s="37" t="str">
        <f>IF(CM118="","",CM118/(1+(IF(COUNTIF(Accounts!$B:$D,CH118),VLOOKUP(CH118,Accounts!$B:$D,3,FALSE),0)/100)))</f>
        <v/>
      </c>
      <c r="CL118" s="37" t="str">
        <f t="shared" si="23"/>
        <v/>
      </c>
      <c r="CM118" s="7"/>
      <c r="CN118" s="40" t="str">
        <f>IF(Accounts!$B117="","-",Accounts!$B117)</f>
        <v xml:space="preserve"> </v>
      </c>
      <c r="CO118" s="10">
        <f>IF(COUNTIF(Accounts!$B:$D,CN118),VLOOKUP(CN118,Accounts!$B:$D,2,FALSE),"-")</f>
        <v>0</v>
      </c>
      <c r="CP118" s="37" t="str">
        <f ca="1">IF(scratch!$B$55=TRUE,IF(CR118="","",CR118/(1+(IF(COUNTIF(Accounts!$B:$D,CN118),VLOOKUP(CN118,Accounts!$B:$D,3,FALSE),0)/100))),scratch!$B$52)</f>
        <v>Locked</v>
      </c>
      <c r="CQ118" s="37" t="str">
        <f ca="1">IF(scratch!$B$55=TRUE,IF(CR118="","",CR118-CP118),scratch!$B$52)</f>
        <v>Locked</v>
      </c>
      <c r="CR118" s="51" t="str">
        <f ca="1">IF(scratch!$B$55=TRUE,SUMIF(BV$7:BV$1007,CN118,CA$7:CA$1007)+SUMIF(CB$7:CB$1007,CN118,CG$7:CG$1007)+SUMIF(CH$7:CH$1007,CN118,CM$7:CM$1007),scratch!$B$52)</f>
        <v>Locked</v>
      </c>
      <c r="CT118" s="40" t="str">
        <f>IF(Accounts!$B117="","-",Accounts!$B117)</f>
        <v xml:space="preserve"> </v>
      </c>
      <c r="CU118" s="10">
        <f>IF(COUNTIF(Accounts!$B:$D,CT118),VLOOKUP(CT118,Accounts!$B:$D,2,FALSE),"-")</f>
        <v>0</v>
      </c>
      <c r="CV118" s="37" t="str">
        <f ca="1">IF(scratch!$B$55=TRUE,IF(CX118="","",CX118/(1+(IF(COUNTIF(Accounts!$B:$D,CT118),VLOOKUP(CT118,Accounts!$B:$D,3,FALSE),0)/100))),scratch!$B$52)</f>
        <v>Locked</v>
      </c>
      <c r="CW118" s="37" t="str">
        <f ca="1">IF(scratch!$B$55=TRUE,IF(CX118="","",CX118-CV118),scratch!$B$52)</f>
        <v>Locked</v>
      </c>
      <c r="CX118" s="51" t="str">
        <f ca="1">IF(scratch!$B$55=TRUE,SUMIF(T$7:T$1007,CT118,X$7:X1118)+SUMIF(AR$7:AR$1007,CT118,AV$7:AV$1007)+SUMIF(BP$7:BP$1007,CT118,BT$7:BT$1007)+SUMIF(CN$7:CN$1007,CT118,CR$7:CR$1007),scratch!$B$52)</f>
        <v>Locked</v>
      </c>
    </row>
    <row r="119" spans="4:102" x14ac:dyDescent="0.2">
      <c r="D119" s="10" t="str">
        <f>IF(ISBLANK(B119),"",IF(COUNTIF(Accounts!$B:$D,B119),VLOOKUP(B119,Accounts!$B:$D,2,FALSE),"-"))</f>
        <v/>
      </c>
      <c r="E119" s="37" t="str">
        <f>IF(G119="","",G119/(1+(IF(COUNTIF(Accounts!$B:$D,B119),VLOOKUP(B119,Accounts!$B:$D,3,FALSE),0)/100)))</f>
        <v/>
      </c>
      <c r="F119" s="37" t="str">
        <f t="shared" si="12"/>
        <v/>
      </c>
      <c r="G119" s="7"/>
      <c r="H119" s="48"/>
      <c r="J119" s="10" t="str">
        <f>IF(ISBLANK(H119),"",IF(COUNTIF(Accounts!$B:$D,H119),VLOOKUP(H119,Accounts!$B:$D,2,FALSE),"-"))</f>
        <v/>
      </c>
      <c r="K119" s="37" t="str">
        <f>IF(M119="","",M119/(1+(IF(COUNTIF(Accounts!$B:$D,H119),VLOOKUP(H119,Accounts!$B:$D,3,FALSE),0)/100)))</f>
        <v/>
      </c>
      <c r="L119" s="37" t="str">
        <f t="shared" si="13"/>
        <v/>
      </c>
      <c r="M119" s="7"/>
      <c r="N119" s="48"/>
      <c r="P119" s="10" t="str">
        <f>IF(ISBLANK(N119),"",IF(COUNTIF(Accounts!$B:$D,N119),VLOOKUP(N119,Accounts!$B:$D,2,FALSE),"-"))</f>
        <v/>
      </c>
      <c r="Q119" s="37" t="str">
        <f>IF(S119="","",S119/(1+(IF(COUNTIF(Accounts!$B:$D,N119),VLOOKUP(N119,Accounts!$B:$D,3,FALSE),0)/100)))</f>
        <v/>
      </c>
      <c r="R119" s="37" t="str">
        <f t="shared" si="14"/>
        <v/>
      </c>
      <c r="S119" s="7"/>
      <c r="T119" s="40" t="str">
        <f>IF(Accounts!$B118="","-",Accounts!$B118)</f>
        <v xml:space="preserve"> </v>
      </c>
      <c r="U119" s="10">
        <f>IF(COUNTIF(Accounts!$B:$D,T119),VLOOKUP(T119,Accounts!$B:$D,2,FALSE),"-")</f>
        <v>0</v>
      </c>
      <c r="V119" s="37" t="str">
        <f ca="1">IF(scratch!$B$55=TRUE,IF(X119="","",X119/(1+(IF(COUNTIF(Accounts!$B:$D,T119),VLOOKUP(T119,Accounts!$B:$D,3,FALSE),0)/100))),scratch!$B$52)</f>
        <v>Locked</v>
      </c>
      <c r="W119" s="37" t="str">
        <f ca="1">IF(scratch!$B$55=TRUE,IF(X119="","",X119-V119),scratch!$B$52)</f>
        <v>Locked</v>
      </c>
      <c r="X119" s="51" t="str">
        <f ca="1">IF(scratch!$B$55=TRUE,SUMIF(B$7:B$1007,T119,G$7:G$1007)+SUMIF(H$7:H$1007,T119,M$7:M$1007)+SUMIF(N$7:N$1007,T119,S$7:S$1007),scratch!$B$52)</f>
        <v>Locked</v>
      </c>
      <c r="AB119" s="10" t="str">
        <f>IF(ISBLANK(Z119),"",IF(COUNTIF(Accounts!$B:$D,Z119),VLOOKUP(Z119,Accounts!$B:$D,2,FALSE),"-"))</f>
        <v/>
      </c>
      <c r="AC119" s="37" t="str">
        <f>IF(AE119="","",AE119/(1+(IF(COUNTIF(Accounts!$B:$D,Z119),VLOOKUP(Z119,Accounts!$B:$D,3,FALSE),0)/100)))</f>
        <v/>
      </c>
      <c r="AD119" s="37" t="str">
        <f t="shared" si="15"/>
        <v/>
      </c>
      <c r="AE119" s="7"/>
      <c r="AF119" s="48"/>
      <c r="AH119" s="10" t="str">
        <f>IF(ISBLANK(AF119),"",IF(COUNTIF(Accounts!$B:$D,AF119),VLOOKUP(AF119,Accounts!$B:$D,2,FALSE),"-"))</f>
        <v/>
      </c>
      <c r="AI119" s="37" t="str">
        <f>IF(AK119="","",AK119/(1+(IF(COUNTIF(Accounts!$B:$D,AF119),VLOOKUP(AF119,Accounts!$B:$D,3,FALSE),0)/100)))</f>
        <v/>
      </c>
      <c r="AJ119" s="37" t="str">
        <f t="shared" si="16"/>
        <v/>
      </c>
      <c r="AK119" s="7"/>
      <c r="AL119" s="48"/>
      <c r="AN119" s="10" t="str">
        <f>IF(ISBLANK(AL119),"",IF(COUNTIF(Accounts!$B:$D,AL119),VLOOKUP(AL119,Accounts!$B:$D,2,FALSE),"-"))</f>
        <v/>
      </c>
      <c r="AO119" s="37" t="str">
        <f>IF(AQ119="","",AQ119/(1+(IF(COUNTIF(Accounts!$B:$D,AL119),VLOOKUP(AL119,Accounts!$B:$D,3,FALSE),0)/100)))</f>
        <v/>
      </c>
      <c r="AP119" s="37" t="str">
        <f t="shared" si="17"/>
        <v/>
      </c>
      <c r="AQ119" s="7"/>
      <c r="AR119" s="40" t="str">
        <f>IF(Accounts!$B118="","-",Accounts!$B118)</f>
        <v xml:space="preserve"> </v>
      </c>
      <c r="AS119" s="10">
        <f>IF(COUNTIF(Accounts!$B:$D,AR119),VLOOKUP(AR119,Accounts!$B:$D,2,FALSE),"-")</f>
        <v>0</v>
      </c>
      <c r="AT119" s="37" t="str">
        <f ca="1">IF(scratch!$B$55=TRUE,IF(AV119="","",AV119/(1+(IF(COUNTIF(Accounts!$B:$D,AR119),VLOOKUP(AR119,Accounts!$B:$D,3,FALSE),0)/100))),scratch!$B$52)</f>
        <v>Locked</v>
      </c>
      <c r="AU119" s="37" t="str">
        <f ca="1">IF(scratch!$B$55=TRUE,IF(AV119="","",AV119-AT119),scratch!$B$52)</f>
        <v>Locked</v>
      </c>
      <c r="AV119" s="51" t="str">
        <f ca="1">IF(scratch!$B$55=TRUE,SUMIF(Z$7:Z$1007,AR119,AE$7:AE$1007)+SUMIF(AF$7:AF$1007,AR119,AK$7:AK$1007)+SUMIF(AL$7:AL$1007,AR119,AQ$7:AQ$1007),scratch!$B$52)</f>
        <v>Locked</v>
      </c>
      <c r="AZ119" s="10" t="str">
        <f>IF(ISBLANK(AX119),"",IF(COUNTIF(Accounts!$B:$D,AX119),VLOOKUP(AX119,Accounts!$B:$D,2,FALSE),"-"))</f>
        <v/>
      </c>
      <c r="BA119" s="37" t="str">
        <f>IF(BC119="","",BC119/(1+(IF(COUNTIF(Accounts!$B:$D,AX119),VLOOKUP(AX119,Accounts!$B:$D,3,FALSE),0)/100)))</f>
        <v/>
      </c>
      <c r="BB119" s="37" t="str">
        <f t="shared" si="18"/>
        <v/>
      </c>
      <c r="BC119" s="7"/>
      <c r="BD119" s="48"/>
      <c r="BF119" s="10" t="str">
        <f>IF(ISBLANK(BD119),"",IF(COUNTIF(Accounts!$B:$D,BD119),VLOOKUP(BD119,Accounts!$B:$D,2,FALSE),"-"))</f>
        <v/>
      </c>
      <c r="BG119" s="37" t="str">
        <f>IF(BI119="","",BI119/(1+(IF(COUNTIF(Accounts!$B:$D,BD119),VLOOKUP(BD119,Accounts!$B:$D,3,FALSE),0)/100)))</f>
        <v/>
      </c>
      <c r="BH119" s="37" t="str">
        <f t="shared" si="19"/>
        <v/>
      </c>
      <c r="BI119" s="7"/>
      <c r="BJ119" s="48"/>
      <c r="BL119" s="10" t="str">
        <f>IF(ISBLANK(BJ119),"",IF(COUNTIF(Accounts!$B:$D,BJ119),VLOOKUP(BJ119,Accounts!$B:$D,2,FALSE),"-"))</f>
        <v/>
      </c>
      <c r="BM119" s="37" t="str">
        <f>IF(BO119="","",BO119/(1+(IF(COUNTIF(Accounts!$B:$D,BJ119),VLOOKUP(BJ119,Accounts!$B:$D,3,FALSE),0)/100)))</f>
        <v/>
      </c>
      <c r="BN119" s="37" t="str">
        <f t="shared" si="20"/>
        <v/>
      </c>
      <c r="BO119" s="7"/>
      <c r="BP119" s="40" t="str">
        <f>IF(Accounts!$B118="","-",Accounts!$B118)</f>
        <v xml:space="preserve"> </v>
      </c>
      <c r="BQ119" s="10">
        <f>IF(COUNTIF(Accounts!$B:$D,BP119),VLOOKUP(BP119,Accounts!$B:$D,2,FALSE),"-")</f>
        <v>0</v>
      </c>
      <c r="BR119" s="37" t="str">
        <f ca="1">IF(scratch!$B$55=TRUE,IF(BT119="","",BT119/(1+(IF(COUNTIF(Accounts!$B:$D,BP119),VLOOKUP(BP119,Accounts!$B:$D,3,FALSE),0)/100))),scratch!$B$52)</f>
        <v>Locked</v>
      </c>
      <c r="BS119" s="37" t="str">
        <f ca="1">IF(scratch!$B$55=TRUE,IF(BT119="","",BT119-BR119),scratch!$B$52)</f>
        <v>Locked</v>
      </c>
      <c r="BT119" s="51" t="str">
        <f ca="1">IF(scratch!$B$55=TRUE,SUMIF(AX$7:AX$1007,BP119,BC$7:BC$1007)+SUMIF(BD$7:BD$1007,BP119,BI$7:BI$1007)+SUMIF(BJ$7:BJ$1007,BP119,BO$7:BO$1007),scratch!$B$52)</f>
        <v>Locked</v>
      </c>
      <c r="BX119" s="10" t="str">
        <f>IF(ISBLANK(BV119),"",IF(COUNTIF(Accounts!$B:$D,BV119),VLOOKUP(BV119,Accounts!$B:$D,2,FALSE),"-"))</f>
        <v/>
      </c>
      <c r="BY119" s="37" t="str">
        <f>IF(CA119="","",CA119/(1+(IF(COUNTIF(Accounts!$B:$D,BV119),VLOOKUP(BV119,Accounts!$B:$D,3,FALSE),0)/100)))</f>
        <v/>
      </c>
      <c r="BZ119" s="37" t="str">
        <f t="shared" si="21"/>
        <v/>
      </c>
      <c r="CA119" s="7"/>
      <c r="CB119" s="48"/>
      <c r="CD119" s="10" t="str">
        <f>IF(ISBLANK(CB119),"",IF(COUNTIF(Accounts!$B:$D,CB119),VLOOKUP(CB119,Accounts!$B:$D,2,FALSE),"-"))</f>
        <v/>
      </c>
      <c r="CE119" s="37" t="str">
        <f>IF(CG119="","",CG119/(1+(IF(COUNTIF(Accounts!$B:$D,CB119),VLOOKUP(CB119,Accounts!$B:$D,3,FALSE),0)/100)))</f>
        <v/>
      </c>
      <c r="CF119" s="37" t="str">
        <f t="shared" si="22"/>
        <v/>
      </c>
      <c r="CG119" s="7"/>
      <c r="CH119" s="48"/>
      <c r="CJ119" s="10" t="str">
        <f>IF(ISBLANK(CH119),"",IF(COUNTIF(Accounts!$B:$D,CH119),VLOOKUP(CH119,Accounts!$B:$D,2,FALSE),"-"))</f>
        <v/>
      </c>
      <c r="CK119" s="37" t="str">
        <f>IF(CM119="","",CM119/(1+(IF(COUNTIF(Accounts!$B:$D,CH119),VLOOKUP(CH119,Accounts!$B:$D,3,FALSE),0)/100)))</f>
        <v/>
      </c>
      <c r="CL119" s="37" t="str">
        <f t="shared" si="23"/>
        <v/>
      </c>
      <c r="CM119" s="7"/>
      <c r="CN119" s="40" t="str">
        <f>IF(Accounts!$B118="","-",Accounts!$B118)</f>
        <v xml:space="preserve"> </v>
      </c>
      <c r="CO119" s="10">
        <f>IF(COUNTIF(Accounts!$B:$D,CN119),VLOOKUP(CN119,Accounts!$B:$D,2,FALSE),"-")</f>
        <v>0</v>
      </c>
      <c r="CP119" s="37" t="str">
        <f ca="1">IF(scratch!$B$55=TRUE,IF(CR119="","",CR119/(1+(IF(COUNTIF(Accounts!$B:$D,CN119),VLOOKUP(CN119,Accounts!$B:$D,3,FALSE),0)/100))),scratch!$B$52)</f>
        <v>Locked</v>
      </c>
      <c r="CQ119" s="37" t="str">
        <f ca="1">IF(scratch!$B$55=TRUE,IF(CR119="","",CR119-CP119),scratch!$B$52)</f>
        <v>Locked</v>
      </c>
      <c r="CR119" s="51" t="str">
        <f ca="1">IF(scratch!$B$55=TRUE,SUMIF(BV$7:BV$1007,CN119,CA$7:CA$1007)+SUMIF(CB$7:CB$1007,CN119,CG$7:CG$1007)+SUMIF(CH$7:CH$1007,CN119,CM$7:CM$1007),scratch!$B$52)</f>
        <v>Locked</v>
      </c>
      <c r="CT119" s="40" t="str">
        <f>IF(Accounts!$B118="","-",Accounts!$B118)</f>
        <v xml:space="preserve"> </v>
      </c>
      <c r="CU119" s="10">
        <f>IF(COUNTIF(Accounts!$B:$D,CT119),VLOOKUP(CT119,Accounts!$B:$D,2,FALSE),"-")</f>
        <v>0</v>
      </c>
      <c r="CV119" s="37" t="str">
        <f ca="1">IF(scratch!$B$55=TRUE,IF(CX119="","",CX119/(1+(IF(COUNTIF(Accounts!$B:$D,CT119),VLOOKUP(CT119,Accounts!$B:$D,3,FALSE),0)/100))),scratch!$B$52)</f>
        <v>Locked</v>
      </c>
      <c r="CW119" s="37" t="str">
        <f ca="1">IF(scratch!$B$55=TRUE,IF(CX119="","",CX119-CV119),scratch!$B$52)</f>
        <v>Locked</v>
      </c>
      <c r="CX119" s="51" t="str">
        <f ca="1">IF(scratch!$B$55=TRUE,SUMIF(T$7:T$1007,CT119,X$7:X1119)+SUMIF(AR$7:AR$1007,CT119,AV$7:AV$1007)+SUMIF(BP$7:BP$1007,CT119,BT$7:BT$1007)+SUMIF(CN$7:CN$1007,CT119,CR$7:CR$1007),scratch!$B$52)</f>
        <v>Locked</v>
      </c>
    </row>
    <row r="120" spans="4:102" x14ac:dyDescent="0.2">
      <c r="D120" s="10" t="str">
        <f>IF(ISBLANK(B120),"",IF(COUNTIF(Accounts!$B:$D,B120),VLOOKUP(B120,Accounts!$B:$D,2,FALSE),"-"))</f>
        <v/>
      </c>
      <c r="E120" s="37" t="str">
        <f>IF(G120="","",G120/(1+(IF(COUNTIF(Accounts!$B:$D,B120),VLOOKUP(B120,Accounts!$B:$D,3,FALSE),0)/100)))</f>
        <v/>
      </c>
      <c r="F120" s="37" t="str">
        <f t="shared" si="12"/>
        <v/>
      </c>
      <c r="G120" s="7"/>
      <c r="H120" s="48"/>
      <c r="J120" s="10" t="str">
        <f>IF(ISBLANK(H120),"",IF(COUNTIF(Accounts!$B:$D,H120),VLOOKUP(H120,Accounts!$B:$D,2,FALSE),"-"))</f>
        <v/>
      </c>
      <c r="K120" s="37" t="str">
        <f>IF(M120="","",M120/(1+(IF(COUNTIF(Accounts!$B:$D,H120),VLOOKUP(H120,Accounts!$B:$D,3,FALSE),0)/100)))</f>
        <v/>
      </c>
      <c r="L120" s="37" t="str">
        <f t="shared" si="13"/>
        <v/>
      </c>
      <c r="M120" s="7"/>
      <c r="N120" s="48"/>
      <c r="P120" s="10" t="str">
        <f>IF(ISBLANK(N120),"",IF(COUNTIF(Accounts!$B:$D,N120),VLOOKUP(N120,Accounts!$B:$D,2,FALSE),"-"))</f>
        <v/>
      </c>
      <c r="Q120" s="37" t="str">
        <f>IF(S120="","",S120/(1+(IF(COUNTIF(Accounts!$B:$D,N120),VLOOKUP(N120,Accounts!$B:$D,3,FALSE),0)/100)))</f>
        <v/>
      </c>
      <c r="R120" s="37" t="str">
        <f t="shared" si="14"/>
        <v/>
      </c>
      <c r="S120" s="7"/>
      <c r="T120" s="40" t="str">
        <f>IF(Accounts!$B119="","-",Accounts!$B119)</f>
        <v xml:space="preserve"> </v>
      </c>
      <c r="U120" s="10">
        <f>IF(COUNTIF(Accounts!$B:$D,T120),VLOOKUP(T120,Accounts!$B:$D,2,FALSE),"-")</f>
        <v>0</v>
      </c>
      <c r="V120" s="37" t="str">
        <f ca="1">IF(scratch!$B$55=TRUE,IF(X120="","",X120/(1+(IF(COUNTIF(Accounts!$B:$D,T120),VLOOKUP(T120,Accounts!$B:$D,3,FALSE),0)/100))),scratch!$B$52)</f>
        <v>Locked</v>
      </c>
      <c r="W120" s="37" t="str">
        <f ca="1">IF(scratch!$B$55=TRUE,IF(X120="","",X120-V120),scratch!$B$52)</f>
        <v>Locked</v>
      </c>
      <c r="X120" s="51" t="str">
        <f ca="1">IF(scratch!$B$55=TRUE,SUMIF(B$7:B$1007,T120,G$7:G$1007)+SUMIF(H$7:H$1007,T120,M$7:M$1007)+SUMIF(N$7:N$1007,T120,S$7:S$1007),scratch!$B$52)</f>
        <v>Locked</v>
      </c>
      <c r="AB120" s="10" t="str">
        <f>IF(ISBLANK(Z120),"",IF(COUNTIF(Accounts!$B:$D,Z120),VLOOKUP(Z120,Accounts!$B:$D,2,FALSE),"-"))</f>
        <v/>
      </c>
      <c r="AC120" s="37" t="str">
        <f>IF(AE120="","",AE120/(1+(IF(COUNTIF(Accounts!$B:$D,Z120),VLOOKUP(Z120,Accounts!$B:$D,3,FALSE),0)/100)))</f>
        <v/>
      </c>
      <c r="AD120" s="37" t="str">
        <f t="shared" si="15"/>
        <v/>
      </c>
      <c r="AE120" s="7"/>
      <c r="AF120" s="48"/>
      <c r="AH120" s="10" t="str">
        <f>IF(ISBLANK(AF120),"",IF(COUNTIF(Accounts!$B:$D,AF120),VLOOKUP(AF120,Accounts!$B:$D,2,FALSE),"-"))</f>
        <v/>
      </c>
      <c r="AI120" s="37" t="str">
        <f>IF(AK120="","",AK120/(1+(IF(COUNTIF(Accounts!$B:$D,AF120),VLOOKUP(AF120,Accounts!$B:$D,3,FALSE),0)/100)))</f>
        <v/>
      </c>
      <c r="AJ120" s="37" t="str">
        <f t="shared" si="16"/>
        <v/>
      </c>
      <c r="AK120" s="7"/>
      <c r="AL120" s="48"/>
      <c r="AN120" s="10" t="str">
        <f>IF(ISBLANK(AL120),"",IF(COUNTIF(Accounts!$B:$D,AL120),VLOOKUP(AL120,Accounts!$B:$D,2,FALSE),"-"))</f>
        <v/>
      </c>
      <c r="AO120" s="37" t="str">
        <f>IF(AQ120="","",AQ120/(1+(IF(COUNTIF(Accounts!$B:$D,AL120),VLOOKUP(AL120,Accounts!$B:$D,3,FALSE),0)/100)))</f>
        <v/>
      </c>
      <c r="AP120" s="37" t="str">
        <f t="shared" si="17"/>
        <v/>
      </c>
      <c r="AQ120" s="7"/>
      <c r="AR120" s="40" t="str">
        <f>IF(Accounts!$B119="","-",Accounts!$B119)</f>
        <v xml:space="preserve"> </v>
      </c>
      <c r="AS120" s="10">
        <f>IF(COUNTIF(Accounts!$B:$D,AR120),VLOOKUP(AR120,Accounts!$B:$D,2,FALSE),"-")</f>
        <v>0</v>
      </c>
      <c r="AT120" s="37" t="str">
        <f ca="1">IF(scratch!$B$55=TRUE,IF(AV120="","",AV120/(1+(IF(COUNTIF(Accounts!$B:$D,AR120),VLOOKUP(AR120,Accounts!$B:$D,3,FALSE),0)/100))),scratch!$B$52)</f>
        <v>Locked</v>
      </c>
      <c r="AU120" s="37" t="str">
        <f ca="1">IF(scratch!$B$55=TRUE,IF(AV120="","",AV120-AT120),scratch!$B$52)</f>
        <v>Locked</v>
      </c>
      <c r="AV120" s="51" t="str">
        <f ca="1">IF(scratch!$B$55=TRUE,SUMIF(Z$7:Z$1007,AR120,AE$7:AE$1007)+SUMIF(AF$7:AF$1007,AR120,AK$7:AK$1007)+SUMIF(AL$7:AL$1007,AR120,AQ$7:AQ$1007),scratch!$B$52)</f>
        <v>Locked</v>
      </c>
      <c r="AZ120" s="10" t="str">
        <f>IF(ISBLANK(AX120),"",IF(COUNTIF(Accounts!$B:$D,AX120),VLOOKUP(AX120,Accounts!$B:$D,2,FALSE),"-"))</f>
        <v/>
      </c>
      <c r="BA120" s="37" t="str">
        <f>IF(BC120="","",BC120/(1+(IF(COUNTIF(Accounts!$B:$D,AX120),VLOOKUP(AX120,Accounts!$B:$D,3,FALSE),0)/100)))</f>
        <v/>
      </c>
      <c r="BB120" s="37" t="str">
        <f t="shared" si="18"/>
        <v/>
      </c>
      <c r="BC120" s="7"/>
      <c r="BD120" s="48"/>
      <c r="BF120" s="10" t="str">
        <f>IF(ISBLANK(BD120),"",IF(COUNTIF(Accounts!$B:$D,BD120),VLOOKUP(BD120,Accounts!$B:$D,2,FALSE),"-"))</f>
        <v/>
      </c>
      <c r="BG120" s="37" t="str">
        <f>IF(BI120="","",BI120/(1+(IF(COUNTIF(Accounts!$B:$D,BD120),VLOOKUP(BD120,Accounts!$B:$D,3,FALSE),0)/100)))</f>
        <v/>
      </c>
      <c r="BH120" s="37" t="str">
        <f t="shared" si="19"/>
        <v/>
      </c>
      <c r="BI120" s="7"/>
      <c r="BJ120" s="48"/>
      <c r="BL120" s="10" t="str">
        <f>IF(ISBLANK(BJ120),"",IF(COUNTIF(Accounts!$B:$D,BJ120),VLOOKUP(BJ120,Accounts!$B:$D,2,FALSE),"-"))</f>
        <v/>
      </c>
      <c r="BM120" s="37" t="str">
        <f>IF(BO120="","",BO120/(1+(IF(COUNTIF(Accounts!$B:$D,BJ120),VLOOKUP(BJ120,Accounts!$B:$D,3,FALSE),0)/100)))</f>
        <v/>
      </c>
      <c r="BN120" s="37" t="str">
        <f t="shared" si="20"/>
        <v/>
      </c>
      <c r="BO120" s="7"/>
      <c r="BP120" s="40" t="str">
        <f>IF(Accounts!$B119="","-",Accounts!$B119)</f>
        <v xml:space="preserve"> </v>
      </c>
      <c r="BQ120" s="10">
        <f>IF(COUNTIF(Accounts!$B:$D,BP120),VLOOKUP(BP120,Accounts!$B:$D,2,FALSE),"-")</f>
        <v>0</v>
      </c>
      <c r="BR120" s="37" t="str">
        <f ca="1">IF(scratch!$B$55=TRUE,IF(BT120="","",BT120/(1+(IF(COUNTIF(Accounts!$B:$D,BP120),VLOOKUP(BP120,Accounts!$B:$D,3,FALSE),0)/100))),scratch!$B$52)</f>
        <v>Locked</v>
      </c>
      <c r="BS120" s="37" t="str">
        <f ca="1">IF(scratch!$B$55=TRUE,IF(BT120="","",BT120-BR120),scratch!$B$52)</f>
        <v>Locked</v>
      </c>
      <c r="BT120" s="51" t="str">
        <f ca="1">IF(scratch!$B$55=TRUE,SUMIF(AX$7:AX$1007,BP120,BC$7:BC$1007)+SUMIF(BD$7:BD$1007,BP120,BI$7:BI$1007)+SUMIF(BJ$7:BJ$1007,BP120,BO$7:BO$1007),scratch!$B$52)</f>
        <v>Locked</v>
      </c>
      <c r="BX120" s="10" t="str">
        <f>IF(ISBLANK(BV120),"",IF(COUNTIF(Accounts!$B:$D,BV120),VLOOKUP(BV120,Accounts!$B:$D,2,FALSE),"-"))</f>
        <v/>
      </c>
      <c r="BY120" s="37" t="str">
        <f>IF(CA120="","",CA120/(1+(IF(COUNTIF(Accounts!$B:$D,BV120),VLOOKUP(BV120,Accounts!$B:$D,3,FALSE),0)/100)))</f>
        <v/>
      </c>
      <c r="BZ120" s="37" t="str">
        <f t="shared" si="21"/>
        <v/>
      </c>
      <c r="CA120" s="7"/>
      <c r="CB120" s="48"/>
      <c r="CD120" s="10" t="str">
        <f>IF(ISBLANK(CB120),"",IF(COUNTIF(Accounts!$B:$D,CB120),VLOOKUP(CB120,Accounts!$B:$D,2,FALSE),"-"))</f>
        <v/>
      </c>
      <c r="CE120" s="37" t="str">
        <f>IF(CG120="","",CG120/(1+(IF(COUNTIF(Accounts!$B:$D,CB120),VLOOKUP(CB120,Accounts!$B:$D,3,FALSE),0)/100)))</f>
        <v/>
      </c>
      <c r="CF120" s="37" t="str">
        <f t="shared" si="22"/>
        <v/>
      </c>
      <c r="CG120" s="7"/>
      <c r="CH120" s="48"/>
      <c r="CJ120" s="10" t="str">
        <f>IF(ISBLANK(CH120),"",IF(COUNTIF(Accounts!$B:$D,CH120),VLOOKUP(CH120,Accounts!$B:$D,2,FALSE),"-"))</f>
        <v/>
      </c>
      <c r="CK120" s="37" t="str">
        <f>IF(CM120="","",CM120/(1+(IF(COUNTIF(Accounts!$B:$D,CH120),VLOOKUP(CH120,Accounts!$B:$D,3,FALSE),0)/100)))</f>
        <v/>
      </c>
      <c r="CL120" s="37" t="str">
        <f t="shared" si="23"/>
        <v/>
      </c>
      <c r="CM120" s="7"/>
      <c r="CN120" s="40" t="str">
        <f>IF(Accounts!$B119="","-",Accounts!$B119)</f>
        <v xml:space="preserve"> </v>
      </c>
      <c r="CO120" s="10">
        <f>IF(COUNTIF(Accounts!$B:$D,CN120),VLOOKUP(CN120,Accounts!$B:$D,2,FALSE),"-")</f>
        <v>0</v>
      </c>
      <c r="CP120" s="37" t="str">
        <f ca="1">IF(scratch!$B$55=TRUE,IF(CR120="","",CR120/(1+(IF(COUNTIF(Accounts!$B:$D,CN120),VLOOKUP(CN120,Accounts!$B:$D,3,FALSE),0)/100))),scratch!$B$52)</f>
        <v>Locked</v>
      </c>
      <c r="CQ120" s="37" t="str">
        <f ca="1">IF(scratch!$B$55=TRUE,IF(CR120="","",CR120-CP120),scratch!$B$52)</f>
        <v>Locked</v>
      </c>
      <c r="CR120" s="51" t="str">
        <f ca="1">IF(scratch!$B$55=TRUE,SUMIF(BV$7:BV$1007,CN120,CA$7:CA$1007)+SUMIF(CB$7:CB$1007,CN120,CG$7:CG$1007)+SUMIF(CH$7:CH$1007,CN120,CM$7:CM$1007),scratch!$B$52)</f>
        <v>Locked</v>
      </c>
      <c r="CT120" s="40" t="str">
        <f>IF(Accounts!$B119="","-",Accounts!$B119)</f>
        <v xml:space="preserve"> </v>
      </c>
      <c r="CU120" s="10">
        <f>IF(COUNTIF(Accounts!$B:$D,CT120),VLOOKUP(CT120,Accounts!$B:$D,2,FALSE),"-")</f>
        <v>0</v>
      </c>
      <c r="CV120" s="37" t="str">
        <f ca="1">IF(scratch!$B$55=TRUE,IF(CX120="","",CX120/(1+(IF(COUNTIF(Accounts!$B:$D,CT120),VLOOKUP(CT120,Accounts!$B:$D,3,FALSE),0)/100))),scratch!$B$52)</f>
        <v>Locked</v>
      </c>
      <c r="CW120" s="37" t="str">
        <f ca="1">IF(scratch!$B$55=TRUE,IF(CX120="","",CX120-CV120),scratch!$B$52)</f>
        <v>Locked</v>
      </c>
      <c r="CX120" s="51" t="str">
        <f ca="1">IF(scratch!$B$55=TRUE,SUMIF(T$7:T$1007,CT120,X$7:X1120)+SUMIF(AR$7:AR$1007,CT120,AV$7:AV$1007)+SUMIF(BP$7:BP$1007,CT120,BT$7:BT$1007)+SUMIF(CN$7:CN$1007,CT120,CR$7:CR$1007),scratch!$B$52)</f>
        <v>Locked</v>
      </c>
    </row>
    <row r="121" spans="4:102" x14ac:dyDescent="0.2">
      <c r="D121" s="10" t="str">
        <f>IF(ISBLANK(B121),"",IF(COUNTIF(Accounts!$B:$D,B121),VLOOKUP(B121,Accounts!$B:$D,2,FALSE),"-"))</f>
        <v/>
      </c>
      <c r="E121" s="37" t="str">
        <f>IF(G121="","",G121/(1+(IF(COUNTIF(Accounts!$B:$D,B121),VLOOKUP(B121,Accounts!$B:$D,3,FALSE),0)/100)))</f>
        <v/>
      </c>
      <c r="F121" s="37" t="str">
        <f t="shared" si="12"/>
        <v/>
      </c>
      <c r="G121" s="7"/>
      <c r="H121" s="48"/>
      <c r="J121" s="10" t="str">
        <f>IF(ISBLANK(H121),"",IF(COUNTIF(Accounts!$B:$D,H121),VLOOKUP(H121,Accounts!$B:$D,2,FALSE),"-"))</f>
        <v/>
      </c>
      <c r="K121" s="37" t="str">
        <f>IF(M121="","",M121/(1+(IF(COUNTIF(Accounts!$B:$D,H121),VLOOKUP(H121,Accounts!$B:$D,3,FALSE),0)/100)))</f>
        <v/>
      </c>
      <c r="L121" s="37" t="str">
        <f t="shared" si="13"/>
        <v/>
      </c>
      <c r="M121" s="7"/>
      <c r="N121" s="48"/>
      <c r="P121" s="10" t="str">
        <f>IF(ISBLANK(N121),"",IF(COUNTIF(Accounts!$B:$D,N121),VLOOKUP(N121,Accounts!$B:$D,2,FALSE),"-"))</f>
        <v/>
      </c>
      <c r="Q121" s="37" t="str">
        <f>IF(S121="","",S121/(1+(IF(COUNTIF(Accounts!$B:$D,N121),VLOOKUP(N121,Accounts!$B:$D,3,FALSE),0)/100)))</f>
        <v/>
      </c>
      <c r="R121" s="37" t="str">
        <f t="shared" si="14"/>
        <v/>
      </c>
      <c r="S121" s="7"/>
      <c r="T121" s="40" t="str">
        <f>IF(Accounts!$B120="","-",Accounts!$B120)</f>
        <v xml:space="preserve"> </v>
      </c>
      <c r="U121" s="10">
        <f>IF(COUNTIF(Accounts!$B:$D,T121),VLOOKUP(T121,Accounts!$B:$D,2,FALSE),"-")</f>
        <v>0</v>
      </c>
      <c r="V121" s="37" t="str">
        <f ca="1">IF(scratch!$B$55=TRUE,IF(X121="","",X121/(1+(IF(COUNTIF(Accounts!$B:$D,T121),VLOOKUP(T121,Accounts!$B:$D,3,FALSE),0)/100))),scratch!$B$52)</f>
        <v>Locked</v>
      </c>
      <c r="W121" s="37" t="str">
        <f ca="1">IF(scratch!$B$55=TRUE,IF(X121="","",X121-V121),scratch!$B$52)</f>
        <v>Locked</v>
      </c>
      <c r="X121" s="51" t="str">
        <f ca="1">IF(scratch!$B$55=TRUE,SUMIF(B$7:B$1007,T121,G$7:G$1007)+SUMIF(H$7:H$1007,T121,M$7:M$1007)+SUMIF(N$7:N$1007,T121,S$7:S$1007),scratch!$B$52)</f>
        <v>Locked</v>
      </c>
      <c r="AB121" s="10" t="str">
        <f>IF(ISBLANK(Z121),"",IF(COUNTIF(Accounts!$B:$D,Z121),VLOOKUP(Z121,Accounts!$B:$D,2,FALSE),"-"))</f>
        <v/>
      </c>
      <c r="AC121" s="37" t="str">
        <f>IF(AE121="","",AE121/(1+(IF(COUNTIF(Accounts!$B:$D,Z121),VLOOKUP(Z121,Accounts!$B:$D,3,FALSE),0)/100)))</f>
        <v/>
      </c>
      <c r="AD121" s="37" t="str">
        <f t="shared" si="15"/>
        <v/>
      </c>
      <c r="AE121" s="7"/>
      <c r="AF121" s="48"/>
      <c r="AH121" s="10" t="str">
        <f>IF(ISBLANK(AF121),"",IF(COUNTIF(Accounts!$B:$D,AF121),VLOOKUP(AF121,Accounts!$B:$D,2,FALSE),"-"))</f>
        <v/>
      </c>
      <c r="AI121" s="37" t="str">
        <f>IF(AK121="","",AK121/(1+(IF(COUNTIF(Accounts!$B:$D,AF121),VLOOKUP(AF121,Accounts!$B:$D,3,FALSE),0)/100)))</f>
        <v/>
      </c>
      <c r="AJ121" s="37" t="str">
        <f t="shared" si="16"/>
        <v/>
      </c>
      <c r="AK121" s="7"/>
      <c r="AL121" s="48"/>
      <c r="AN121" s="10" t="str">
        <f>IF(ISBLANK(AL121),"",IF(COUNTIF(Accounts!$B:$D,AL121),VLOOKUP(AL121,Accounts!$B:$D,2,FALSE),"-"))</f>
        <v/>
      </c>
      <c r="AO121" s="37" t="str">
        <f>IF(AQ121="","",AQ121/(1+(IF(COUNTIF(Accounts!$B:$D,AL121),VLOOKUP(AL121,Accounts!$B:$D,3,FALSE),0)/100)))</f>
        <v/>
      </c>
      <c r="AP121" s="37" t="str">
        <f t="shared" si="17"/>
        <v/>
      </c>
      <c r="AQ121" s="7"/>
      <c r="AR121" s="40" t="str">
        <f>IF(Accounts!$B120="","-",Accounts!$B120)</f>
        <v xml:space="preserve"> </v>
      </c>
      <c r="AS121" s="10">
        <f>IF(COUNTIF(Accounts!$B:$D,AR121),VLOOKUP(AR121,Accounts!$B:$D,2,FALSE),"-")</f>
        <v>0</v>
      </c>
      <c r="AT121" s="37" t="str">
        <f ca="1">IF(scratch!$B$55=TRUE,IF(AV121="","",AV121/(1+(IF(COUNTIF(Accounts!$B:$D,AR121),VLOOKUP(AR121,Accounts!$B:$D,3,FALSE),0)/100))),scratch!$B$52)</f>
        <v>Locked</v>
      </c>
      <c r="AU121" s="37" t="str">
        <f ca="1">IF(scratch!$B$55=TRUE,IF(AV121="","",AV121-AT121),scratch!$B$52)</f>
        <v>Locked</v>
      </c>
      <c r="AV121" s="51" t="str">
        <f ca="1">IF(scratch!$B$55=TRUE,SUMIF(Z$7:Z$1007,AR121,AE$7:AE$1007)+SUMIF(AF$7:AF$1007,AR121,AK$7:AK$1007)+SUMIF(AL$7:AL$1007,AR121,AQ$7:AQ$1007),scratch!$B$52)</f>
        <v>Locked</v>
      </c>
      <c r="AZ121" s="10" t="str">
        <f>IF(ISBLANK(AX121),"",IF(COUNTIF(Accounts!$B:$D,AX121),VLOOKUP(AX121,Accounts!$B:$D,2,FALSE),"-"))</f>
        <v/>
      </c>
      <c r="BA121" s="37" t="str">
        <f>IF(BC121="","",BC121/(1+(IF(COUNTIF(Accounts!$B:$D,AX121),VLOOKUP(AX121,Accounts!$B:$D,3,FALSE),0)/100)))</f>
        <v/>
      </c>
      <c r="BB121" s="37" t="str">
        <f t="shared" si="18"/>
        <v/>
      </c>
      <c r="BC121" s="7"/>
      <c r="BD121" s="48"/>
      <c r="BF121" s="10" t="str">
        <f>IF(ISBLANK(BD121),"",IF(COUNTIF(Accounts!$B:$D,BD121),VLOOKUP(BD121,Accounts!$B:$D,2,FALSE),"-"))</f>
        <v/>
      </c>
      <c r="BG121" s="37" t="str">
        <f>IF(BI121="","",BI121/(1+(IF(COUNTIF(Accounts!$B:$D,BD121),VLOOKUP(BD121,Accounts!$B:$D,3,FALSE),0)/100)))</f>
        <v/>
      </c>
      <c r="BH121" s="37" t="str">
        <f t="shared" si="19"/>
        <v/>
      </c>
      <c r="BI121" s="7"/>
      <c r="BJ121" s="48"/>
      <c r="BL121" s="10" t="str">
        <f>IF(ISBLANK(BJ121),"",IF(COUNTIF(Accounts!$B:$D,BJ121),VLOOKUP(BJ121,Accounts!$B:$D,2,FALSE),"-"))</f>
        <v/>
      </c>
      <c r="BM121" s="37" t="str">
        <f>IF(BO121="","",BO121/(1+(IF(COUNTIF(Accounts!$B:$D,BJ121),VLOOKUP(BJ121,Accounts!$B:$D,3,FALSE),0)/100)))</f>
        <v/>
      </c>
      <c r="BN121" s="37" t="str">
        <f t="shared" si="20"/>
        <v/>
      </c>
      <c r="BO121" s="7"/>
      <c r="BP121" s="40" t="str">
        <f>IF(Accounts!$B120="","-",Accounts!$B120)</f>
        <v xml:space="preserve"> </v>
      </c>
      <c r="BQ121" s="10">
        <f>IF(COUNTIF(Accounts!$B:$D,BP121),VLOOKUP(BP121,Accounts!$B:$D,2,FALSE),"-")</f>
        <v>0</v>
      </c>
      <c r="BR121" s="37" t="str">
        <f ca="1">IF(scratch!$B$55=TRUE,IF(BT121="","",BT121/(1+(IF(COUNTIF(Accounts!$B:$D,BP121),VLOOKUP(BP121,Accounts!$B:$D,3,FALSE),0)/100))),scratch!$B$52)</f>
        <v>Locked</v>
      </c>
      <c r="BS121" s="37" t="str">
        <f ca="1">IF(scratch!$B$55=TRUE,IF(BT121="","",BT121-BR121),scratch!$B$52)</f>
        <v>Locked</v>
      </c>
      <c r="BT121" s="51" t="str">
        <f ca="1">IF(scratch!$B$55=TRUE,SUMIF(AX$7:AX$1007,BP121,BC$7:BC$1007)+SUMIF(BD$7:BD$1007,BP121,BI$7:BI$1007)+SUMIF(BJ$7:BJ$1007,BP121,BO$7:BO$1007),scratch!$B$52)</f>
        <v>Locked</v>
      </c>
      <c r="BX121" s="10" t="str">
        <f>IF(ISBLANK(BV121),"",IF(COUNTIF(Accounts!$B:$D,BV121),VLOOKUP(BV121,Accounts!$B:$D,2,FALSE),"-"))</f>
        <v/>
      </c>
      <c r="BY121" s="37" t="str">
        <f>IF(CA121="","",CA121/(1+(IF(COUNTIF(Accounts!$B:$D,BV121),VLOOKUP(BV121,Accounts!$B:$D,3,FALSE),0)/100)))</f>
        <v/>
      </c>
      <c r="BZ121" s="37" t="str">
        <f t="shared" si="21"/>
        <v/>
      </c>
      <c r="CA121" s="7"/>
      <c r="CB121" s="48"/>
      <c r="CD121" s="10" t="str">
        <f>IF(ISBLANK(CB121),"",IF(COUNTIF(Accounts!$B:$D,CB121),VLOOKUP(CB121,Accounts!$B:$D,2,FALSE),"-"))</f>
        <v/>
      </c>
      <c r="CE121" s="37" t="str">
        <f>IF(CG121="","",CG121/(1+(IF(COUNTIF(Accounts!$B:$D,CB121),VLOOKUP(CB121,Accounts!$B:$D,3,FALSE),0)/100)))</f>
        <v/>
      </c>
      <c r="CF121" s="37" t="str">
        <f t="shared" si="22"/>
        <v/>
      </c>
      <c r="CG121" s="7"/>
      <c r="CH121" s="48"/>
      <c r="CJ121" s="10" t="str">
        <f>IF(ISBLANK(CH121),"",IF(COUNTIF(Accounts!$B:$D,CH121),VLOOKUP(CH121,Accounts!$B:$D,2,FALSE),"-"))</f>
        <v/>
      </c>
      <c r="CK121" s="37" t="str">
        <f>IF(CM121="","",CM121/(1+(IF(COUNTIF(Accounts!$B:$D,CH121),VLOOKUP(CH121,Accounts!$B:$D,3,FALSE),0)/100)))</f>
        <v/>
      </c>
      <c r="CL121" s="37" t="str">
        <f t="shared" si="23"/>
        <v/>
      </c>
      <c r="CM121" s="7"/>
      <c r="CN121" s="40" t="str">
        <f>IF(Accounts!$B120="","-",Accounts!$B120)</f>
        <v xml:space="preserve"> </v>
      </c>
      <c r="CO121" s="10">
        <f>IF(COUNTIF(Accounts!$B:$D,CN121),VLOOKUP(CN121,Accounts!$B:$D,2,FALSE),"-")</f>
        <v>0</v>
      </c>
      <c r="CP121" s="37" t="str">
        <f ca="1">IF(scratch!$B$55=TRUE,IF(CR121="","",CR121/(1+(IF(COUNTIF(Accounts!$B:$D,CN121),VLOOKUP(CN121,Accounts!$B:$D,3,FALSE),0)/100))),scratch!$B$52)</f>
        <v>Locked</v>
      </c>
      <c r="CQ121" s="37" t="str">
        <f ca="1">IF(scratch!$B$55=TRUE,IF(CR121="","",CR121-CP121),scratch!$B$52)</f>
        <v>Locked</v>
      </c>
      <c r="CR121" s="51" t="str">
        <f ca="1">IF(scratch!$B$55=TRUE,SUMIF(BV$7:BV$1007,CN121,CA$7:CA$1007)+SUMIF(CB$7:CB$1007,CN121,CG$7:CG$1007)+SUMIF(CH$7:CH$1007,CN121,CM$7:CM$1007),scratch!$B$52)</f>
        <v>Locked</v>
      </c>
      <c r="CT121" s="40" t="str">
        <f>IF(Accounts!$B120="","-",Accounts!$B120)</f>
        <v xml:space="preserve"> </v>
      </c>
      <c r="CU121" s="10">
        <f>IF(COUNTIF(Accounts!$B:$D,CT121),VLOOKUP(CT121,Accounts!$B:$D,2,FALSE),"-")</f>
        <v>0</v>
      </c>
      <c r="CV121" s="37" t="str">
        <f ca="1">IF(scratch!$B$55=TRUE,IF(CX121="","",CX121/(1+(IF(COUNTIF(Accounts!$B:$D,CT121),VLOOKUP(CT121,Accounts!$B:$D,3,FALSE),0)/100))),scratch!$B$52)</f>
        <v>Locked</v>
      </c>
      <c r="CW121" s="37" t="str">
        <f ca="1">IF(scratch!$B$55=TRUE,IF(CX121="","",CX121-CV121),scratch!$B$52)</f>
        <v>Locked</v>
      </c>
      <c r="CX121" s="51" t="str">
        <f ca="1">IF(scratch!$B$55=TRUE,SUMIF(T$7:T$1007,CT121,X$7:X1121)+SUMIF(AR$7:AR$1007,CT121,AV$7:AV$1007)+SUMIF(BP$7:BP$1007,CT121,BT$7:BT$1007)+SUMIF(CN$7:CN$1007,CT121,CR$7:CR$1007),scratch!$B$52)</f>
        <v>Locked</v>
      </c>
    </row>
    <row r="122" spans="4:102" x14ac:dyDescent="0.2">
      <c r="D122" s="10" t="str">
        <f>IF(ISBLANK(B122),"",IF(COUNTIF(Accounts!$B:$D,B122),VLOOKUP(B122,Accounts!$B:$D,2,FALSE),"-"))</f>
        <v/>
      </c>
      <c r="E122" s="37" t="str">
        <f>IF(G122="","",G122/(1+(IF(COUNTIF(Accounts!$B:$D,B122),VLOOKUP(B122,Accounts!$B:$D,3,FALSE),0)/100)))</f>
        <v/>
      </c>
      <c r="F122" s="37" t="str">
        <f t="shared" si="12"/>
        <v/>
      </c>
      <c r="G122" s="7"/>
      <c r="H122" s="48"/>
      <c r="J122" s="10" t="str">
        <f>IF(ISBLANK(H122),"",IF(COUNTIF(Accounts!$B:$D,H122),VLOOKUP(H122,Accounts!$B:$D,2,FALSE),"-"))</f>
        <v/>
      </c>
      <c r="K122" s="37" t="str">
        <f>IF(M122="","",M122/(1+(IF(COUNTIF(Accounts!$B:$D,H122),VLOOKUP(H122,Accounts!$B:$D,3,FALSE),0)/100)))</f>
        <v/>
      </c>
      <c r="L122" s="37" t="str">
        <f t="shared" si="13"/>
        <v/>
      </c>
      <c r="M122" s="7"/>
      <c r="N122" s="48"/>
      <c r="P122" s="10" t="str">
        <f>IF(ISBLANK(N122),"",IF(COUNTIF(Accounts!$B:$D,N122),VLOOKUP(N122,Accounts!$B:$D,2,FALSE),"-"))</f>
        <v/>
      </c>
      <c r="Q122" s="37" t="str">
        <f>IF(S122="","",S122/(1+(IF(COUNTIF(Accounts!$B:$D,N122),VLOOKUP(N122,Accounts!$B:$D,3,FALSE),0)/100)))</f>
        <v/>
      </c>
      <c r="R122" s="37" t="str">
        <f t="shared" si="14"/>
        <v/>
      </c>
      <c r="S122" s="7"/>
      <c r="T122" s="40" t="str">
        <f>IF(Accounts!$B121="","-",Accounts!$B121)</f>
        <v xml:space="preserve"> </v>
      </c>
      <c r="U122" s="10">
        <f>IF(COUNTIF(Accounts!$B:$D,T122),VLOOKUP(T122,Accounts!$B:$D,2,FALSE),"-")</f>
        <v>0</v>
      </c>
      <c r="V122" s="37" t="str">
        <f ca="1">IF(scratch!$B$55=TRUE,IF(X122="","",X122/(1+(IF(COUNTIF(Accounts!$B:$D,T122),VLOOKUP(T122,Accounts!$B:$D,3,FALSE),0)/100))),scratch!$B$52)</f>
        <v>Locked</v>
      </c>
      <c r="W122" s="37" t="str">
        <f ca="1">IF(scratch!$B$55=TRUE,IF(X122="","",X122-V122),scratch!$B$52)</f>
        <v>Locked</v>
      </c>
      <c r="X122" s="51" t="str">
        <f ca="1">IF(scratch!$B$55=TRUE,SUMIF(B$7:B$1007,T122,G$7:G$1007)+SUMIF(H$7:H$1007,T122,M$7:M$1007)+SUMIF(N$7:N$1007,T122,S$7:S$1007),scratch!$B$52)</f>
        <v>Locked</v>
      </c>
      <c r="AB122" s="10" t="str">
        <f>IF(ISBLANK(Z122),"",IF(COUNTIF(Accounts!$B:$D,Z122),VLOOKUP(Z122,Accounts!$B:$D,2,FALSE),"-"))</f>
        <v/>
      </c>
      <c r="AC122" s="37" t="str">
        <f>IF(AE122="","",AE122/(1+(IF(COUNTIF(Accounts!$B:$D,Z122),VLOOKUP(Z122,Accounts!$B:$D,3,FALSE),0)/100)))</f>
        <v/>
      </c>
      <c r="AD122" s="37" t="str">
        <f t="shared" si="15"/>
        <v/>
      </c>
      <c r="AE122" s="7"/>
      <c r="AF122" s="48"/>
      <c r="AH122" s="10" t="str">
        <f>IF(ISBLANK(AF122),"",IF(COUNTIF(Accounts!$B:$D,AF122),VLOOKUP(AF122,Accounts!$B:$D,2,FALSE),"-"))</f>
        <v/>
      </c>
      <c r="AI122" s="37" t="str">
        <f>IF(AK122="","",AK122/(1+(IF(COUNTIF(Accounts!$B:$D,AF122),VLOOKUP(AF122,Accounts!$B:$D,3,FALSE),0)/100)))</f>
        <v/>
      </c>
      <c r="AJ122" s="37" t="str">
        <f t="shared" si="16"/>
        <v/>
      </c>
      <c r="AK122" s="7"/>
      <c r="AL122" s="48"/>
      <c r="AN122" s="10" t="str">
        <f>IF(ISBLANK(AL122),"",IF(COUNTIF(Accounts!$B:$D,AL122),VLOOKUP(AL122,Accounts!$B:$D,2,FALSE),"-"))</f>
        <v/>
      </c>
      <c r="AO122" s="37" t="str">
        <f>IF(AQ122="","",AQ122/(1+(IF(COUNTIF(Accounts!$B:$D,AL122),VLOOKUP(AL122,Accounts!$B:$D,3,FALSE),0)/100)))</f>
        <v/>
      </c>
      <c r="AP122" s="37" t="str">
        <f t="shared" si="17"/>
        <v/>
      </c>
      <c r="AQ122" s="7"/>
      <c r="AR122" s="40" t="str">
        <f>IF(Accounts!$B121="","-",Accounts!$B121)</f>
        <v xml:space="preserve"> </v>
      </c>
      <c r="AS122" s="10">
        <f>IF(COUNTIF(Accounts!$B:$D,AR122),VLOOKUP(AR122,Accounts!$B:$D,2,FALSE),"-")</f>
        <v>0</v>
      </c>
      <c r="AT122" s="37" t="str">
        <f ca="1">IF(scratch!$B$55=TRUE,IF(AV122="","",AV122/(1+(IF(COUNTIF(Accounts!$B:$D,AR122),VLOOKUP(AR122,Accounts!$B:$D,3,FALSE),0)/100))),scratch!$B$52)</f>
        <v>Locked</v>
      </c>
      <c r="AU122" s="37" t="str">
        <f ca="1">IF(scratch!$B$55=TRUE,IF(AV122="","",AV122-AT122),scratch!$B$52)</f>
        <v>Locked</v>
      </c>
      <c r="AV122" s="51" t="str">
        <f ca="1">IF(scratch!$B$55=TRUE,SUMIF(Z$7:Z$1007,AR122,AE$7:AE$1007)+SUMIF(AF$7:AF$1007,AR122,AK$7:AK$1007)+SUMIF(AL$7:AL$1007,AR122,AQ$7:AQ$1007),scratch!$B$52)</f>
        <v>Locked</v>
      </c>
      <c r="AZ122" s="10" t="str">
        <f>IF(ISBLANK(AX122),"",IF(COUNTIF(Accounts!$B:$D,AX122),VLOOKUP(AX122,Accounts!$B:$D,2,FALSE),"-"))</f>
        <v/>
      </c>
      <c r="BA122" s="37" t="str">
        <f>IF(BC122="","",BC122/(1+(IF(COUNTIF(Accounts!$B:$D,AX122),VLOOKUP(AX122,Accounts!$B:$D,3,FALSE),0)/100)))</f>
        <v/>
      </c>
      <c r="BB122" s="37" t="str">
        <f t="shared" si="18"/>
        <v/>
      </c>
      <c r="BC122" s="7"/>
      <c r="BD122" s="48"/>
      <c r="BF122" s="10" t="str">
        <f>IF(ISBLANK(BD122),"",IF(COUNTIF(Accounts!$B:$D,BD122),VLOOKUP(BD122,Accounts!$B:$D,2,FALSE),"-"))</f>
        <v/>
      </c>
      <c r="BG122" s="37" t="str">
        <f>IF(BI122="","",BI122/(1+(IF(COUNTIF(Accounts!$B:$D,BD122),VLOOKUP(BD122,Accounts!$B:$D,3,FALSE),0)/100)))</f>
        <v/>
      </c>
      <c r="BH122" s="37" t="str">
        <f t="shared" si="19"/>
        <v/>
      </c>
      <c r="BI122" s="7"/>
      <c r="BJ122" s="48"/>
      <c r="BL122" s="10" t="str">
        <f>IF(ISBLANK(BJ122),"",IF(COUNTIF(Accounts!$B:$D,BJ122),VLOOKUP(BJ122,Accounts!$B:$D,2,FALSE),"-"))</f>
        <v/>
      </c>
      <c r="BM122" s="37" t="str">
        <f>IF(BO122="","",BO122/(1+(IF(COUNTIF(Accounts!$B:$D,BJ122),VLOOKUP(BJ122,Accounts!$B:$D,3,FALSE),0)/100)))</f>
        <v/>
      </c>
      <c r="BN122" s="37" t="str">
        <f t="shared" si="20"/>
        <v/>
      </c>
      <c r="BO122" s="7"/>
      <c r="BP122" s="40" t="str">
        <f>IF(Accounts!$B121="","-",Accounts!$B121)</f>
        <v xml:space="preserve"> </v>
      </c>
      <c r="BQ122" s="10">
        <f>IF(COUNTIF(Accounts!$B:$D,BP122),VLOOKUP(BP122,Accounts!$B:$D,2,FALSE),"-")</f>
        <v>0</v>
      </c>
      <c r="BR122" s="37" t="str">
        <f ca="1">IF(scratch!$B$55=TRUE,IF(BT122="","",BT122/(1+(IF(COUNTIF(Accounts!$B:$D,BP122),VLOOKUP(BP122,Accounts!$B:$D,3,FALSE),0)/100))),scratch!$B$52)</f>
        <v>Locked</v>
      </c>
      <c r="BS122" s="37" t="str">
        <f ca="1">IF(scratch!$B$55=TRUE,IF(BT122="","",BT122-BR122),scratch!$B$52)</f>
        <v>Locked</v>
      </c>
      <c r="BT122" s="51" t="str">
        <f ca="1">IF(scratch!$B$55=TRUE,SUMIF(AX$7:AX$1007,BP122,BC$7:BC$1007)+SUMIF(BD$7:BD$1007,BP122,BI$7:BI$1007)+SUMIF(BJ$7:BJ$1007,BP122,BO$7:BO$1007),scratch!$B$52)</f>
        <v>Locked</v>
      </c>
      <c r="BX122" s="10" t="str">
        <f>IF(ISBLANK(BV122),"",IF(COUNTIF(Accounts!$B:$D,BV122),VLOOKUP(BV122,Accounts!$B:$D,2,FALSE),"-"))</f>
        <v/>
      </c>
      <c r="BY122" s="37" t="str">
        <f>IF(CA122="","",CA122/(1+(IF(COUNTIF(Accounts!$B:$D,BV122),VLOOKUP(BV122,Accounts!$B:$D,3,FALSE),0)/100)))</f>
        <v/>
      </c>
      <c r="BZ122" s="37" t="str">
        <f t="shared" si="21"/>
        <v/>
      </c>
      <c r="CA122" s="7"/>
      <c r="CB122" s="48"/>
      <c r="CD122" s="10" t="str">
        <f>IF(ISBLANK(CB122),"",IF(COUNTIF(Accounts!$B:$D,CB122),VLOOKUP(CB122,Accounts!$B:$D,2,FALSE),"-"))</f>
        <v/>
      </c>
      <c r="CE122" s="37" t="str">
        <f>IF(CG122="","",CG122/(1+(IF(COUNTIF(Accounts!$B:$D,CB122),VLOOKUP(CB122,Accounts!$B:$D,3,FALSE),0)/100)))</f>
        <v/>
      </c>
      <c r="CF122" s="37" t="str">
        <f t="shared" si="22"/>
        <v/>
      </c>
      <c r="CG122" s="7"/>
      <c r="CH122" s="48"/>
      <c r="CJ122" s="10" t="str">
        <f>IF(ISBLANK(CH122),"",IF(COUNTIF(Accounts!$B:$D,CH122),VLOOKUP(CH122,Accounts!$B:$D,2,FALSE),"-"))</f>
        <v/>
      </c>
      <c r="CK122" s="37" t="str">
        <f>IF(CM122="","",CM122/(1+(IF(COUNTIF(Accounts!$B:$D,CH122),VLOOKUP(CH122,Accounts!$B:$D,3,FALSE),0)/100)))</f>
        <v/>
      </c>
      <c r="CL122" s="37" t="str">
        <f t="shared" si="23"/>
        <v/>
      </c>
      <c r="CM122" s="7"/>
      <c r="CN122" s="40" t="str">
        <f>IF(Accounts!$B121="","-",Accounts!$B121)</f>
        <v xml:space="preserve"> </v>
      </c>
      <c r="CO122" s="10">
        <f>IF(COUNTIF(Accounts!$B:$D,CN122),VLOOKUP(CN122,Accounts!$B:$D,2,FALSE),"-")</f>
        <v>0</v>
      </c>
      <c r="CP122" s="37" t="str">
        <f ca="1">IF(scratch!$B$55=TRUE,IF(CR122="","",CR122/(1+(IF(COUNTIF(Accounts!$B:$D,CN122),VLOOKUP(CN122,Accounts!$B:$D,3,FALSE),0)/100))),scratch!$B$52)</f>
        <v>Locked</v>
      </c>
      <c r="CQ122" s="37" t="str">
        <f ca="1">IF(scratch!$B$55=TRUE,IF(CR122="","",CR122-CP122),scratch!$B$52)</f>
        <v>Locked</v>
      </c>
      <c r="CR122" s="51" t="str">
        <f ca="1">IF(scratch!$B$55=TRUE,SUMIF(BV$7:BV$1007,CN122,CA$7:CA$1007)+SUMIF(CB$7:CB$1007,CN122,CG$7:CG$1007)+SUMIF(CH$7:CH$1007,CN122,CM$7:CM$1007),scratch!$B$52)</f>
        <v>Locked</v>
      </c>
      <c r="CT122" s="40" t="str">
        <f>IF(Accounts!$B121="","-",Accounts!$B121)</f>
        <v xml:space="preserve"> </v>
      </c>
      <c r="CU122" s="10">
        <f>IF(COUNTIF(Accounts!$B:$D,CT122),VLOOKUP(CT122,Accounts!$B:$D,2,FALSE),"-")</f>
        <v>0</v>
      </c>
      <c r="CV122" s="37" t="str">
        <f ca="1">IF(scratch!$B$55=TRUE,IF(CX122="","",CX122/(1+(IF(COUNTIF(Accounts!$B:$D,CT122),VLOOKUP(CT122,Accounts!$B:$D,3,FALSE),0)/100))),scratch!$B$52)</f>
        <v>Locked</v>
      </c>
      <c r="CW122" s="37" t="str">
        <f ca="1">IF(scratch!$B$55=TRUE,IF(CX122="","",CX122-CV122),scratch!$B$52)</f>
        <v>Locked</v>
      </c>
      <c r="CX122" s="51" t="str">
        <f ca="1">IF(scratch!$B$55=TRUE,SUMIF(T$7:T$1007,CT122,X$7:X1122)+SUMIF(AR$7:AR$1007,CT122,AV$7:AV$1007)+SUMIF(BP$7:BP$1007,CT122,BT$7:BT$1007)+SUMIF(CN$7:CN$1007,CT122,CR$7:CR$1007),scratch!$B$52)</f>
        <v>Locked</v>
      </c>
    </row>
    <row r="123" spans="4:102" x14ac:dyDescent="0.2">
      <c r="D123" s="10" t="str">
        <f>IF(ISBLANK(B123),"",IF(COUNTIF(Accounts!$B:$D,B123),VLOOKUP(B123,Accounts!$B:$D,2,FALSE),"-"))</f>
        <v/>
      </c>
      <c r="E123" s="37" t="str">
        <f>IF(G123="","",G123/(1+(IF(COUNTIF(Accounts!$B:$D,B123),VLOOKUP(B123,Accounts!$B:$D,3,FALSE),0)/100)))</f>
        <v/>
      </c>
      <c r="F123" s="37" t="str">
        <f t="shared" si="12"/>
        <v/>
      </c>
      <c r="G123" s="7"/>
      <c r="H123" s="48"/>
      <c r="J123" s="10" t="str">
        <f>IF(ISBLANK(H123),"",IF(COUNTIF(Accounts!$B:$D,H123),VLOOKUP(H123,Accounts!$B:$D,2,FALSE),"-"))</f>
        <v/>
      </c>
      <c r="K123" s="37" t="str">
        <f>IF(M123="","",M123/(1+(IF(COUNTIF(Accounts!$B:$D,H123),VLOOKUP(H123,Accounts!$B:$D,3,FALSE),0)/100)))</f>
        <v/>
      </c>
      <c r="L123" s="37" t="str">
        <f t="shared" si="13"/>
        <v/>
      </c>
      <c r="M123" s="7"/>
      <c r="N123" s="48"/>
      <c r="P123" s="10" t="str">
        <f>IF(ISBLANK(N123),"",IF(COUNTIF(Accounts!$B:$D,N123),VLOOKUP(N123,Accounts!$B:$D,2,FALSE),"-"))</f>
        <v/>
      </c>
      <c r="Q123" s="37" t="str">
        <f>IF(S123="","",S123/(1+(IF(COUNTIF(Accounts!$B:$D,N123),VLOOKUP(N123,Accounts!$B:$D,3,FALSE),0)/100)))</f>
        <v/>
      </c>
      <c r="R123" s="37" t="str">
        <f t="shared" si="14"/>
        <v/>
      </c>
      <c r="S123" s="7"/>
      <c r="T123" s="40" t="str">
        <f>IF(Accounts!$B122="","-",Accounts!$B122)</f>
        <v xml:space="preserve"> </v>
      </c>
      <c r="U123" s="10">
        <f>IF(COUNTIF(Accounts!$B:$D,T123),VLOOKUP(T123,Accounts!$B:$D,2,FALSE),"-")</f>
        <v>0</v>
      </c>
      <c r="V123" s="37" t="str">
        <f ca="1">IF(scratch!$B$55=TRUE,IF(X123="","",X123/(1+(IF(COUNTIF(Accounts!$B:$D,T123),VLOOKUP(T123,Accounts!$B:$D,3,FALSE),0)/100))),scratch!$B$52)</f>
        <v>Locked</v>
      </c>
      <c r="W123" s="37" t="str">
        <f ca="1">IF(scratch!$B$55=TRUE,IF(X123="","",X123-V123),scratch!$B$52)</f>
        <v>Locked</v>
      </c>
      <c r="X123" s="51" t="str">
        <f ca="1">IF(scratch!$B$55=TRUE,SUMIF(B$7:B$1007,T123,G$7:G$1007)+SUMIF(H$7:H$1007,T123,M$7:M$1007)+SUMIF(N$7:N$1007,T123,S$7:S$1007),scratch!$B$52)</f>
        <v>Locked</v>
      </c>
      <c r="AB123" s="10" t="str">
        <f>IF(ISBLANK(Z123),"",IF(COUNTIF(Accounts!$B:$D,Z123),VLOOKUP(Z123,Accounts!$B:$D,2,FALSE),"-"))</f>
        <v/>
      </c>
      <c r="AC123" s="37" t="str">
        <f>IF(AE123="","",AE123/(1+(IF(COUNTIF(Accounts!$B:$D,Z123),VLOOKUP(Z123,Accounts!$B:$D,3,FALSE),0)/100)))</f>
        <v/>
      </c>
      <c r="AD123" s="37" t="str">
        <f t="shared" si="15"/>
        <v/>
      </c>
      <c r="AE123" s="7"/>
      <c r="AF123" s="48"/>
      <c r="AH123" s="10" t="str">
        <f>IF(ISBLANK(AF123),"",IF(COUNTIF(Accounts!$B:$D,AF123),VLOOKUP(AF123,Accounts!$B:$D,2,FALSE),"-"))</f>
        <v/>
      </c>
      <c r="AI123" s="37" t="str">
        <f>IF(AK123="","",AK123/(1+(IF(COUNTIF(Accounts!$B:$D,AF123),VLOOKUP(AF123,Accounts!$B:$D,3,FALSE),0)/100)))</f>
        <v/>
      </c>
      <c r="AJ123" s="37" t="str">
        <f t="shared" si="16"/>
        <v/>
      </c>
      <c r="AK123" s="7"/>
      <c r="AL123" s="48"/>
      <c r="AN123" s="10" t="str">
        <f>IF(ISBLANK(AL123),"",IF(COUNTIF(Accounts!$B:$D,AL123),VLOOKUP(AL123,Accounts!$B:$D,2,FALSE),"-"))</f>
        <v/>
      </c>
      <c r="AO123" s="37" t="str">
        <f>IF(AQ123="","",AQ123/(1+(IF(COUNTIF(Accounts!$B:$D,AL123),VLOOKUP(AL123,Accounts!$B:$D,3,FALSE),0)/100)))</f>
        <v/>
      </c>
      <c r="AP123" s="37" t="str">
        <f t="shared" si="17"/>
        <v/>
      </c>
      <c r="AQ123" s="7"/>
      <c r="AR123" s="40" t="str">
        <f>IF(Accounts!$B122="","-",Accounts!$B122)</f>
        <v xml:space="preserve"> </v>
      </c>
      <c r="AS123" s="10">
        <f>IF(COUNTIF(Accounts!$B:$D,AR123),VLOOKUP(AR123,Accounts!$B:$D,2,FALSE),"-")</f>
        <v>0</v>
      </c>
      <c r="AT123" s="37" t="str">
        <f ca="1">IF(scratch!$B$55=TRUE,IF(AV123="","",AV123/(1+(IF(COUNTIF(Accounts!$B:$D,AR123),VLOOKUP(AR123,Accounts!$B:$D,3,FALSE),0)/100))),scratch!$B$52)</f>
        <v>Locked</v>
      </c>
      <c r="AU123" s="37" t="str">
        <f ca="1">IF(scratch!$B$55=TRUE,IF(AV123="","",AV123-AT123),scratch!$B$52)</f>
        <v>Locked</v>
      </c>
      <c r="AV123" s="51" t="str">
        <f ca="1">IF(scratch!$B$55=TRUE,SUMIF(Z$7:Z$1007,AR123,AE$7:AE$1007)+SUMIF(AF$7:AF$1007,AR123,AK$7:AK$1007)+SUMIF(AL$7:AL$1007,AR123,AQ$7:AQ$1007),scratch!$B$52)</f>
        <v>Locked</v>
      </c>
      <c r="AZ123" s="10" t="str">
        <f>IF(ISBLANK(AX123),"",IF(COUNTIF(Accounts!$B:$D,AX123),VLOOKUP(AX123,Accounts!$B:$D,2,FALSE),"-"))</f>
        <v/>
      </c>
      <c r="BA123" s="37" t="str">
        <f>IF(BC123="","",BC123/(1+(IF(COUNTIF(Accounts!$B:$D,AX123),VLOOKUP(AX123,Accounts!$B:$D,3,FALSE),0)/100)))</f>
        <v/>
      </c>
      <c r="BB123" s="37" t="str">
        <f t="shared" si="18"/>
        <v/>
      </c>
      <c r="BC123" s="7"/>
      <c r="BD123" s="48"/>
      <c r="BF123" s="10" t="str">
        <f>IF(ISBLANK(BD123),"",IF(COUNTIF(Accounts!$B:$D,BD123),VLOOKUP(BD123,Accounts!$B:$D,2,FALSE),"-"))</f>
        <v/>
      </c>
      <c r="BG123" s="37" t="str">
        <f>IF(BI123="","",BI123/(1+(IF(COUNTIF(Accounts!$B:$D,BD123),VLOOKUP(BD123,Accounts!$B:$D,3,FALSE),0)/100)))</f>
        <v/>
      </c>
      <c r="BH123" s="37" t="str">
        <f t="shared" si="19"/>
        <v/>
      </c>
      <c r="BI123" s="7"/>
      <c r="BJ123" s="48"/>
      <c r="BL123" s="10" t="str">
        <f>IF(ISBLANK(BJ123),"",IF(COUNTIF(Accounts!$B:$D,BJ123),VLOOKUP(BJ123,Accounts!$B:$D,2,FALSE),"-"))</f>
        <v/>
      </c>
      <c r="BM123" s="37" t="str">
        <f>IF(BO123="","",BO123/(1+(IF(COUNTIF(Accounts!$B:$D,BJ123),VLOOKUP(BJ123,Accounts!$B:$D,3,FALSE),0)/100)))</f>
        <v/>
      </c>
      <c r="BN123" s="37" t="str">
        <f t="shared" si="20"/>
        <v/>
      </c>
      <c r="BO123" s="7"/>
      <c r="BP123" s="40" t="str">
        <f>IF(Accounts!$B122="","-",Accounts!$B122)</f>
        <v xml:space="preserve"> </v>
      </c>
      <c r="BQ123" s="10">
        <f>IF(COUNTIF(Accounts!$B:$D,BP123),VLOOKUP(BP123,Accounts!$B:$D,2,FALSE),"-")</f>
        <v>0</v>
      </c>
      <c r="BR123" s="37" t="str">
        <f ca="1">IF(scratch!$B$55=TRUE,IF(BT123="","",BT123/(1+(IF(COUNTIF(Accounts!$B:$D,BP123),VLOOKUP(BP123,Accounts!$B:$D,3,FALSE),0)/100))),scratch!$B$52)</f>
        <v>Locked</v>
      </c>
      <c r="BS123" s="37" t="str">
        <f ca="1">IF(scratch!$B$55=TRUE,IF(BT123="","",BT123-BR123),scratch!$B$52)</f>
        <v>Locked</v>
      </c>
      <c r="BT123" s="51" t="str">
        <f ca="1">IF(scratch!$B$55=TRUE,SUMIF(AX$7:AX$1007,BP123,BC$7:BC$1007)+SUMIF(BD$7:BD$1007,BP123,BI$7:BI$1007)+SUMIF(BJ$7:BJ$1007,BP123,BO$7:BO$1007),scratch!$B$52)</f>
        <v>Locked</v>
      </c>
      <c r="BX123" s="10" t="str">
        <f>IF(ISBLANK(BV123),"",IF(COUNTIF(Accounts!$B:$D,BV123),VLOOKUP(BV123,Accounts!$B:$D,2,FALSE),"-"))</f>
        <v/>
      </c>
      <c r="BY123" s="37" t="str">
        <f>IF(CA123="","",CA123/(1+(IF(COUNTIF(Accounts!$B:$D,BV123),VLOOKUP(BV123,Accounts!$B:$D,3,FALSE),0)/100)))</f>
        <v/>
      </c>
      <c r="BZ123" s="37" t="str">
        <f t="shared" si="21"/>
        <v/>
      </c>
      <c r="CA123" s="7"/>
      <c r="CB123" s="48"/>
      <c r="CD123" s="10" t="str">
        <f>IF(ISBLANK(CB123),"",IF(COUNTIF(Accounts!$B:$D,CB123),VLOOKUP(CB123,Accounts!$B:$D,2,FALSE),"-"))</f>
        <v/>
      </c>
      <c r="CE123" s="37" t="str">
        <f>IF(CG123="","",CG123/(1+(IF(COUNTIF(Accounts!$B:$D,CB123),VLOOKUP(CB123,Accounts!$B:$D,3,FALSE),0)/100)))</f>
        <v/>
      </c>
      <c r="CF123" s="37" t="str">
        <f t="shared" si="22"/>
        <v/>
      </c>
      <c r="CG123" s="7"/>
      <c r="CH123" s="48"/>
      <c r="CJ123" s="10" t="str">
        <f>IF(ISBLANK(CH123),"",IF(COUNTIF(Accounts!$B:$D,CH123),VLOOKUP(CH123,Accounts!$B:$D,2,FALSE),"-"))</f>
        <v/>
      </c>
      <c r="CK123" s="37" t="str">
        <f>IF(CM123="","",CM123/(1+(IF(COUNTIF(Accounts!$B:$D,CH123),VLOOKUP(CH123,Accounts!$B:$D,3,FALSE),0)/100)))</f>
        <v/>
      </c>
      <c r="CL123" s="37" t="str">
        <f t="shared" si="23"/>
        <v/>
      </c>
      <c r="CM123" s="7"/>
      <c r="CN123" s="40" t="str">
        <f>IF(Accounts!$B122="","-",Accounts!$B122)</f>
        <v xml:space="preserve"> </v>
      </c>
      <c r="CO123" s="10">
        <f>IF(COUNTIF(Accounts!$B:$D,CN123),VLOOKUP(CN123,Accounts!$B:$D,2,FALSE),"-")</f>
        <v>0</v>
      </c>
      <c r="CP123" s="37" t="str">
        <f ca="1">IF(scratch!$B$55=TRUE,IF(CR123="","",CR123/(1+(IF(COUNTIF(Accounts!$B:$D,CN123),VLOOKUP(CN123,Accounts!$B:$D,3,FALSE),0)/100))),scratch!$B$52)</f>
        <v>Locked</v>
      </c>
      <c r="CQ123" s="37" t="str">
        <f ca="1">IF(scratch!$B$55=TRUE,IF(CR123="","",CR123-CP123),scratch!$B$52)</f>
        <v>Locked</v>
      </c>
      <c r="CR123" s="51" t="str">
        <f ca="1">IF(scratch!$B$55=TRUE,SUMIF(BV$7:BV$1007,CN123,CA$7:CA$1007)+SUMIF(CB$7:CB$1007,CN123,CG$7:CG$1007)+SUMIF(CH$7:CH$1007,CN123,CM$7:CM$1007),scratch!$B$52)</f>
        <v>Locked</v>
      </c>
      <c r="CT123" s="40" t="str">
        <f>IF(Accounts!$B122="","-",Accounts!$B122)</f>
        <v xml:space="preserve"> </v>
      </c>
      <c r="CU123" s="10">
        <f>IF(COUNTIF(Accounts!$B:$D,CT123),VLOOKUP(CT123,Accounts!$B:$D,2,FALSE),"-")</f>
        <v>0</v>
      </c>
      <c r="CV123" s="37" t="str">
        <f ca="1">IF(scratch!$B$55=TRUE,IF(CX123="","",CX123/(1+(IF(COUNTIF(Accounts!$B:$D,CT123),VLOOKUP(CT123,Accounts!$B:$D,3,FALSE),0)/100))),scratch!$B$52)</f>
        <v>Locked</v>
      </c>
      <c r="CW123" s="37" t="str">
        <f ca="1">IF(scratch!$B$55=TRUE,IF(CX123="","",CX123-CV123),scratch!$B$52)</f>
        <v>Locked</v>
      </c>
      <c r="CX123" s="51" t="str">
        <f ca="1">IF(scratch!$B$55=TRUE,SUMIF(T$7:T$1007,CT123,X$7:X1123)+SUMIF(AR$7:AR$1007,CT123,AV$7:AV$1007)+SUMIF(BP$7:BP$1007,CT123,BT$7:BT$1007)+SUMIF(CN$7:CN$1007,CT123,CR$7:CR$1007),scratch!$B$52)</f>
        <v>Locked</v>
      </c>
    </row>
    <row r="124" spans="4:102" x14ac:dyDescent="0.2">
      <c r="D124" s="10" t="str">
        <f>IF(ISBLANK(B124),"",IF(COUNTIF(Accounts!$B:$D,B124),VLOOKUP(B124,Accounts!$B:$D,2,FALSE),"-"))</f>
        <v/>
      </c>
      <c r="E124" s="37" t="str">
        <f>IF(G124="","",G124/(1+(IF(COUNTIF(Accounts!$B:$D,B124),VLOOKUP(B124,Accounts!$B:$D,3,FALSE),0)/100)))</f>
        <v/>
      </c>
      <c r="F124" s="37" t="str">
        <f t="shared" si="12"/>
        <v/>
      </c>
      <c r="G124" s="7"/>
      <c r="H124" s="48"/>
      <c r="J124" s="10" t="str">
        <f>IF(ISBLANK(H124),"",IF(COUNTIF(Accounts!$B:$D,H124),VLOOKUP(H124,Accounts!$B:$D,2,FALSE),"-"))</f>
        <v/>
      </c>
      <c r="K124" s="37" t="str">
        <f>IF(M124="","",M124/(1+(IF(COUNTIF(Accounts!$B:$D,H124),VLOOKUP(H124,Accounts!$B:$D,3,FALSE),0)/100)))</f>
        <v/>
      </c>
      <c r="L124" s="37" t="str">
        <f t="shared" si="13"/>
        <v/>
      </c>
      <c r="M124" s="7"/>
      <c r="N124" s="48"/>
      <c r="P124" s="10" t="str">
        <f>IF(ISBLANK(N124),"",IF(COUNTIF(Accounts!$B:$D,N124),VLOOKUP(N124,Accounts!$B:$D,2,FALSE),"-"))</f>
        <v/>
      </c>
      <c r="Q124" s="37" t="str">
        <f>IF(S124="","",S124/(1+(IF(COUNTIF(Accounts!$B:$D,N124),VLOOKUP(N124,Accounts!$B:$D,3,FALSE),0)/100)))</f>
        <v/>
      </c>
      <c r="R124" s="37" t="str">
        <f t="shared" si="14"/>
        <v/>
      </c>
      <c r="S124" s="7"/>
      <c r="T124" s="40" t="str">
        <f>IF(Accounts!$B123="","-",Accounts!$B123)</f>
        <v xml:space="preserve"> </v>
      </c>
      <c r="U124" s="10">
        <f>IF(COUNTIF(Accounts!$B:$D,T124),VLOOKUP(T124,Accounts!$B:$D,2,FALSE),"-")</f>
        <v>0</v>
      </c>
      <c r="V124" s="37" t="str">
        <f ca="1">IF(scratch!$B$55=TRUE,IF(X124="","",X124/(1+(IF(COUNTIF(Accounts!$B:$D,T124),VLOOKUP(T124,Accounts!$B:$D,3,FALSE),0)/100))),scratch!$B$52)</f>
        <v>Locked</v>
      </c>
      <c r="W124" s="37" t="str">
        <f ca="1">IF(scratch!$B$55=TRUE,IF(X124="","",X124-V124),scratch!$B$52)</f>
        <v>Locked</v>
      </c>
      <c r="X124" s="51" t="str">
        <f ca="1">IF(scratch!$B$55=TRUE,SUMIF(B$7:B$1007,T124,G$7:G$1007)+SUMIF(H$7:H$1007,T124,M$7:M$1007)+SUMIF(N$7:N$1007,T124,S$7:S$1007),scratch!$B$52)</f>
        <v>Locked</v>
      </c>
      <c r="AB124" s="10" t="str">
        <f>IF(ISBLANK(Z124),"",IF(COUNTIF(Accounts!$B:$D,Z124),VLOOKUP(Z124,Accounts!$B:$D,2,FALSE),"-"))</f>
        <v/>
      </c>
      <c r="AC124" s="37" t="str">
        <f>IF(AE124="","",AE124/(1+(IF(COUNTIF(Accounts!$B:$D,Z124),VLOOKUP(Z124,Accounts!$B:$D,3,FALSE),0)/100)))</f>
        <v/>
      </c>
      <c r="AD124" s="37" t="str">
        <f t="shared" si="15"/>
        <v/>
      </c>
      <c r="AE124" s="7"/>
      <c r="AF124" s="48"/>
      <c r="AH124" s="10" t="str">
        <f>IF(ISBLANK(AF124),"",IF(COUNTIF(Accounts!$B:$D,AF124),VLOOKUP(AF124,Accounts!$B:$D,2,FALSE),"-"))</f>
        <v/>
      </c>
      <c r="AI124" s="37" t="str">
        <f>IF(AK124="","",AK124/(1+(IF(COUNTIF(Accounts!$B:$D,AF124),VLOOKUP(AF124,Accounts!$B:$D,3,FALSE),0)/100)))</f>
        <v/>
      </c>
      <c r="AJ124" s="37" t="str">
        <f t="shared" si="16"/>
        <v/>
      </c>
      <c r="AK124" s="7"/>
      <c r="AL124" s="48"/>
      <c r="AN124" s="10" t="str">
        <f>IF(ISBLANK(AL124),"",IF(COUNTIF(Accounts!$B:$D,AL124),VLOOKUP(AL124,Accounts!$B:$D,2,FALSE),"-"))</f>
        <v/>
      </c>
      <c r="AO124" s="37" t="str">
        <f>IF(AQ124="","",AQ124/(1+(IF(COUNTIF(Accounts!$B:$D,AL124),VLOOKUP(AL124,Accounts!$B:$D,3,FALSE),0)/100)))</f>
        <v/>
      </c>
      <c r="AP124" s="37" t="str">
        <f t="shared" si="17"/>
        <v/>
      </c>
      <c r="AQ124" s="7"/>
      <c r="AR124" s="40" t="str">
        <f>IF(Accounts!$B123="","-",Accounts!$B123)</f>
        <v xml:space="preserve"> </v>
      </c>
      <c r="AS124" s="10">
        <f>IF(COUNTIF(Accounts!$B:$D,AR124),VLOOKUP(AR124,Accounts!$B:$D,2,FALSE),"-")</f>
        <v>0</v>
      </c>
      <c r="AT124" s="37" t="str">
        <f ca="1">IF(scratch!$B$55=TRUE,IF(AV124="","",AV124/(1+(IF(COUNTIF(Accounts!$B:$D,AR124),VLOOKUP(AR124,Accounts!$B:$D,3,FALSE),0)/100))),scratch!$B$52)</f>
        <v>Locked</v>
      </c>
      <c r="AU124" s="37" t="str">
        <f ca="1">IF(scratch!$B$55=TRUE,IF(AV124="","",AV124-AT124),scratch!$B$52)</f>
        <v>Locked</v>
      </c>
      <c r="AV124" s="51" t="str">
        <f ca="1">IF(scratch!$B$55=TRUE,SUMIF(Z$7:Z$1007,AR124,AE$7:AE$1007)+SUMIF(AF$7:AF$1007,AR124,AK$7:AK$1007)+SUMIF(AL$7:AL$1007,AR124,AQ$7:AQ$1007),scratch!$B$52)</f>
        <v>Locked</v>
      </c>
      <c r="AZ124" s="10" t="str">
        <f>IF(ISBLANK(AX124),"",IF(COUNTIF(Accounts!$B:$D,AX124),VLOOKUP(AX124,Accounts!$B:$D,2,FALSE),"-"))</f>
        <v/>
      </c>
      <c r="BA124" s="37" t="str">
        <f>IF(BC124="","",BC124/(1+(IF(COUNTIF(Accounts!$B:$D,AX124),VLOOKUP(AX124,Accounts!$B:$D,3,FALSE),0)/100)))</f>
        <v/>
      </c>
      <c r="BB124" s="37" t="str">
        <f t="shared" si="18"/>
        <v/>
      </c>
      <c r="BC124" s="7"/>
      <c r="BD124" s="48"/>
      <c r="BF124" s="10" t="str">
        <f>IF(ISBLANK(BD124),"",IF(COUNTIF(Accounts!$B:$D,BD124),VLOOKUP(BD124,Accounts!$B:$D,2,FALSE),"-"))</f>
        <v/>
      </c>
      <c r="BG124" s="37" t="str">
        <f>IF(BI124="","",BI124/(1+(IF(COUNTIF(Accounts!$B:$D,BD124),VLOOKUP(BD124,Accounts!$B:$D,3,FALSE),0)/100)))</f>
        <v/>
      </c>
      <c r="BH124" s="37" t="str">
        <f t="shared" si="19"/>
        <v/>
      </c>
      <c r="BI124" s="7"/>
      <c r="BJ124" s="48"/>
      <c r="BL124" s="10" t="str">
        <f>IF(ISBLANK(BJ124),"",IF(COUNTIF(Accounts!$B:$D,BJ124),VLOOKUP(BJ124,Accounts!$B:$D,2,FALSE),"-"))</f>
        <v/>
      </c>
      <c r="BM124" s="37" t="str">
        <f>IF(BO124="","",BO124/(1+(IF(COUNTIF(Accounts!$B:$D,BJ124),VLOOKUP(BJ124,Accounts!$B:$D,3,FALSE),0)/100)))</f>
        <v/>
      </c>
      <c r="BN124" s="37" t="str">
        <f t="shared" si="20"/>
        <v/>
      </c>
      <c r="BO124" s="7"/>
      <c r="BP124" s="40" t="str">
        <f>IF(Accounts!$B123="","-",Accounts!$B123)</f>
        <v xml:space="preserve"> </v>
      </c>
      <c r="BQ124" s="10">
        <f>IF(COUNTIF(Accounts!$B:$D,BP124),VLOOKUP(BP124,Accounts!$B:$D,2,FALSE),"-")</f>
        <v>0</v>
      </c>
      <c r="BR124" s="37" t="str">
        <f ca="1">IF(scratch!$B$55=TRUE,IF(BT124="","",BT124/(1+(IF(COUNTIF(Accounts!$B:$D,BP124),VLOOKUP(BP124,Accounts!$B:$D,3,FALSE),0)/100))),scratch!$B$52)</f>
        <v>Locked</v>
      </c>
      <c r="BS124" s="37" t="str">
        <f ca="1">IF(scratch!$B$55=TRUE,IF(BT124="","",BT124-BR124),scratch!$B$52)</f>
        <v>Locked</v>
      </c>
      <c r="BT124" s="51" t="str">
        <f ca="1">IF(scratch!$B$55=TRUE,SUMIF(AX$7:AX$1007,BP124,BC$7:BC$1007)+SUMIF(BD$7:BD$1007,BP124,BI$7:BI$1007)+SUMIF(BJ$7:BJ$1007,BP124,BO$7:BO$1007),scratch!$B$52)</f>
        <v>Locked</v>
      </c>
      <c r="BX124" s="10" t="str">
        <f>IF(ISBLANK(BV124),"",IF(COUNTIF(Accounts!$B:$D,BV124),VLOOKUP(BV124,Accounts!$B:$D,2,FALSE),"-"))</f>
        <v/>
      </c>
      <c r="BY124" s="37" t="str">
        <f>IF(CA124="","",CA124/(1+(IF(COUNTIF(Accounts!$B:$D,BV124),VLOOKUP(BV124,Accounts!$B:$D,3,FALSE),0)/100)))</f>
        <v/>
      </c>
      <c r="BZ124" s="37" t="str">
        <f t="shared" si="21"/>
        <v/>
      </c>
      <c r="CA124" s="7"/>
      <c r="CB124" s="48"/>
      <c r="CD124" s="10" t="str">
        <f>IF(ISBLANK(CB124),"",IF(COUNTIF(Accounts!$B:$D,CB124),VLOOKUP(CB124,Accounts!$B:$D,2,FALSE),"-"))</f>
        <v/>
      </c>
      <c r="CE124" s="37" t="str">
        <f>IF(CG124="","",CG124/(1+(IF(COUNTIF(Accounts!$B:$D,CB124),VLOOKUP(CB124,Accounts!$B:$D,3,FALSE),0)/100)))</f>
        <v/>
      </c>
      <c r="CF124" s="37" t="str">
        <f t="shared" si="22"/>
        <v/>
      </c>
      <c r="CG124" s="7"/>
      <c r="CH124" s="48"/>
      <c r="CJ124" s="10" t="str">
        <f>IF(ISBLANK(CH124),"",IF(COUNTIF(Accounts!$B:$D,CH124),VLOOKUP(CH124,Accounts!$B:$D,2,FALSE),"-"))</f>
        <v/>
      </c>
      <c r="CK124" s="37" t="str">
        <f>IF(CM124="","",CM124/(1+(IF(COUNTIF(Accounts!$B:$D,CH124),VLOOKUP(CH124,Accounts!$B:$D,3,FALSE),0)/100)))</f>
        <v/>
      </c>
      <c r="CL124" s="37" t="str">
        <f t="shared" si="23"/>
        <v/>
      </c>
      <c r="CM124" s="7"/>
      <c r="CN124" s="40" t="str">
        <f>IF(Accounts!$B123="","-",Accounts!$B123)</f>
        <v xml:space="preserve"> </v>
      </c>
      <c r="CO124" s="10">
        <f>IF(COUNTIF(Accounts!$B:$D,CN124),VLOOKUP(CN124,Accounts!$B:$D,2,FALSE),"-")</f>
        <v>0</v>
      </c>
      <c r="CP124" s="37" t="str">
        <f ca="1">IF(scratch!$B$55=TRUE,IF(CR124="","",CR124/(1+(IF(COUNTIF(Accounts!$B:$D,CN124),VLOOKUP(CN124,Accounts!$B:$D,3,FALSE),0)/100))),scratch!$B$52)</f>
        <v>Locked</v>
      </c>
      <c r="CQ124" s="37" t="str">
        <f ca="1">IF(scratch!$B$55=TRUE,IF(CR124="","",CR124-CP124),scratch!$B$52)</f>
        <v>Locked</v>
      </c>
      <c r="CR124" s="51" t="str">
        <f ca="1">IF(scratch!$B$55=TRUE,SUMIF(BV$7:BV$1007,CN124,CA$7:CA$1007)+SUMIF(CB$7:CB$1007,CN124,CG$7:CG$1007)+SUMIF(CH$7:CH$1007,CN124,CM$7:CM$1007),scratch!$B$52)</f>
        <v>Locked</v>
      </c>
      <c r="CT124" s="40" t="str">
        <f>IF(Accounts!$B123="","-",Accounts!$B123)</f>
        <v xml:space="preserve"> </v>
      </c>
      <c r="CU124" s="10">
        <f>IF(COUNTIF(Accounts!$B:$D,CT124),VLOOKUP(CT124,Accounts!$B:$D,2,FALSE),"-")</f>
        <v>0</v>
      </c>
      <c r="CV124" s="37" t="str">
        <f ca="1">IF(scratch!$B$55=TRUE,IF(CX124="","",CX124/(1+(IF(COUNTIF(Accounts!$B:$D,CT124),VLOOKUP(CT124,Accounts!$B:$D,3,FALSE),0)/100))),scratch!$B$52)</f>
        <v>Locked</v>
      </c>
      <c r="CW124" s="37" t="str">
        <f ca="1">IF(scratch!$B$55=TRUE,IF(CX124="","",CX124-CV124),scratch!$B$52)</f>
        <v>Locked</v>
      </c>
      <c r="CX124" s="51" t="str">
        <f ca="1">IF(scratch!$B$55=TRUE,SUMIF(T$7:T$1007,CT124,X$7:X1124)+SUMIF(AR$7:AR$1007,CT124,AV$7:AV$1007)+SUMIF(BP$7:BP$1007,CT124,BT$7:BT$1007)+SUMIF(CN$7:CN$1007,CT124,CR$7:CR$1007),scratch!$B$52)</f>
        <v>Locked</v>
      </c>
    </row>
    <row r="125" spans="4:102" x14ac:dyDescent="0.2">
      <c r="D125" s="10" t="str">
        <f>IF(ISBLANK(B125),"",IF(COUNTIF(Accounts!$B:$D,B125),VLOOKUP(B125,Accounts!$B:$D,2,FALSE),"-"))</f>
        <v/>
      </c>
      <c r="E125" s="37" t="str">
        <f>IF(G125="","",G125/(1+(IF(COUNTIF(Accounts!$B:$D,B125),VLOOKUP(B125,Accounts!$B:$D,3,FALSE),0)/100)))</f>
        <v/>
      </c>
      <c r="F125" s="37" t="str">
        <f t="shared" si="12"/>
        <v/>
      </c>
      <c r="G125" s="7"/>
      <c r="H125" s="48"/>
      <c r="J125" s="10" t="str">
        <f>IF(ISBLANK(H125),"",IF(COUNTIF(Accounts!$B:$D,H125),VLOOKUP(H125,Accounts!$B:$D,2,FALSE),"-"))</f>
        <v/>
      </c>
      <c r="K125" s="37" t="str">
        <f>IF(M125="","",M125/(1+(IF(COUNTIF(Accounts!$B:$D,H125),VLOOKUP(H125,Accounts!$B:$D,3,FALSE),0)/100)))</f>
        <v/>
      </c>
      <c r="L125" s="37" t="str">
        <f t="shared" si="13"/>
        <v/>
      </c>
      <c r="M125" s="7"/>
      <c r="N125" s="48"/>
      <c r="P125" s="10" t="str">
        <f>IF(ISBLANK(N125),"",IF(COUNTIF(Accounts!$B:$D,N125),VLOOKUP(N125,Accounts!$B:$D,2,FALSE),"-"))</f>
        <v/>
      </c>
      <c r="Q125" s="37" t="str">
        <f>IF(S125="","",S125/(1+(IF(COUNTIF(Accounts!$B:$D,N125),VLOOKUP(N125,Accounts!$B:$D,3,FALSE),0)/100)))</f>
        <v/>
      </c>
      <c r="R125" s="37" t="str">
        <f t="shared" si="14"/>
        <v/>
      </c>
      <c r="S125" s="7"/>
      <c r="T125" s="40" t="str">
        <f>IF(Accounts!$B124="","-",Accounts!$B124)</f>
        <v xml:space="preserve"> </v>
      </c>
      <c r="U125" s="10">
        <f>IF(COUNTIF(Accounts!$B:$D,T125),VLOOKUP(T125,Accounts!$B:$D,2,FALSE),"-")</f>
        <v>0</v>
      </c>
      <c r="V125" s="37" t="str">
        <f ca="1">IF(scratch!$B$55=TRUE,IF(X125="","",X125/(1+(IF(COUNTIF(Accounts!$B:$D,T125),VLOOKUP(T125,Accounts!$B:$D,3,FALSE),0)/100))),scratch!$B$52)</f>
        <v>Locked</v>
      </c>
      <c r="W125" s="37" t="str">
        <f ca="1">IF(scratch!$B$55=TRUE,IF(X125="","",X125-V125),scratch!$B$52)</f>
        <v>Locked</v>
      </c>
      <c r="X125" s="51" t="str">
        <f ca="1">IF(scratch!$B$55=TRUE,SUMIF(B$7:B$1007,T125,G$7:G$1007)+SUMIF(H$7:H$1007,T125,M$7:M$1007)+SUMIF(N$7:N$1007,T125,S$7:S$1007),scratch!$B$52)</f>
        <v>Locked</v>
      </c>
      <c r="AB125" s="10" t="str">
        <f>IF(ISBLANK(Z125),"",IF(COUNTIF(Accounts!$B:$D,Z125),VLOOKUP(Z125,Accounts!$B:$D,2,FALSE),"-"))</f>
        <v/>
      </c>
      <c r="AC125" s="37" t="str">
        <f>IF(AE125="","",AE125/(1+(IF(COUNTIF(Accounts!$B:$D,Z125),VLOOKUP(Z125,Accounts!$B:$D,3,FALSE),0)/100)))</f>
        <v/>
      </c>
      <c r="AD125" s="37" t="str">
        <f t="shared" si="15"/>
        <v/>
      </c>
      <c r="AE125" s="7"/>
      <c r="AF125" s="48"/>
      <c r="AH125" s="10" t="str">
        <f>IF(ISBLANK(AF125),"",IF(COUNTIF(Accounts!$B:$D,AF125),VLOOKUP(AF125,Accounts!$B:$D,2,FALSE),"-"))</f>
        <v/>
      </c>
      <c r="AI125" s="37" t="str">
        <f>IF(AK125="","",AK125/(1+(IF(COUNTIF(Accounts!$B:$D,AF125),VLOOKUP(AF125,Accounts!$B:$D,3,FALSE),0)/100)))</f>
        <v/>
      </c>
      <c r="AJ125" s="37" t="str">
        <f t="shared" si="16"/>
        <v/>
      </c>
      <c r="AK125" s="7"/>
      <c r="AL125" s="48"/>
      <c r="AN125" s="10" t="str">
        <f>IF(ISBLANK(AL125),"",IF(COUNTIF(Accounts!$B:$D,AL125),VLOOKUP(AL125,Accounts!$B:$D,2,FALSE),"-"))</f>
        <v/>
      </c>
      <c r="AO125" s="37" t="str">
        <f>IF(AQ125="","",AQ125/(1+(IF(COUNTIF(Accounts!$B:$D,AL125),VLOOKUP(AL125,Accounts!$B:$D,3,FALSE),0)/100)))</f>
        <v/>
      </c>
      <c r="AP125" s="37" t="str">
        <f t="shared" si="17"/>
        <v/>
      </c>
      <c r="AQ125" s="7"/>
      <c r="AR125" s="40" t="str">
        <f>IF(Accounts!$B124="","-",Accounts!$B124)</f>
        <v xml:space="preserve"> </v>
      </c>
      <c r="AS125" s="10">
        <f>IF(COUNTIF(Accounts!$B:$D,AR125),VLOOKUP(AR125,Accounts!$B:$D,2,FALSE),"-")</f>
        <v>0</v>
      </c>
      <c r="AT125" s="37" t="str">
        <f ca="1">IF(scratch!$B$55=TRUE,IF(AV125="","",AV125/(1+(IF(COUNTIF(Accounts!$B:$D,AR125),VLOOKUP(AR125,Accounts!$B:$D,3,FALSE),0)/100))),scratch!$B$52)</f>
        <v>Locked</v>
      </c>
      <c r="AU125" s="37" t="str">
        <f ca="1">IF(scratch!$B$55=TRUE,IF(AV125="","",AV125-AT125),scratch!$B$52)</f>
        <v>Locked</v>
      </c>
      <c r="AV125" s="51" t="str">
        <f ca="1">IF(scratch!$B$55=TRUE,SUMIF(Z$7:Z$1007,AR125,AE$7:AE$1007)+SUMIF(AF$7:AF$1007,AR125,AK$7:AK$1007)+SUMIF(AL$7:AL$1007,AR125,AQ$7:AQ$1007),scratch!$B$52)</f>
        <v>Locked</v>
      </c>
      <c r="AZ125" s="10" t="str">
        <f>IF(ISBLANK(AX125),"",IF(COUNTIF(Accounts!$B:$D,AX125),VLOOKUP(AX125,Accounts!$B:$D,2,FALSE),"-"))</f>
        <v/>
      </c>
      <c r="BA125" s="37" t="str">
        <f>IF(BC125="","",BC125/(1+(IF(COUNTIF(Accounts!$B:$D,AX125),VLOOKUP(AX125,Accounts!$B:$D,3,FALSE),0)/100)))</f>
        <v/>
      </c>
      <c r="BB125" s="37" t="str">
        <f t="shared" si="18"/>
        <v/>
      </c>
      <c r="BC125" s="7"/>
      <c r="BD125" s="48"/>
      <c r="BF125" s="10" t="str">
        <f>IF(ISBLANK(BD125),"",IF(COUNTIF(Accounts!$B:$D,BD125),VLOOKUP(BD125,Accounts!$B:$D,2,FALSE),"-"))</f>
        <v/>
      </c>
      <c r="BG125" s="37" t="str">
        <f>IF(BI125="","",BI125/(1+(IF(COUNTIF(Accounts!$B:$D,BD125),VLOOKUP(BD125,Accounts!$B:$D,3,FALSE),0)/100)))</f>
        <v/>
      </c>
      <c r="BH125" s="37" t="str">
        <f t="shared" si="19"/>
        <v/>
      </c>
      <c r="BI125" s="7"/>
      <c r="BJ125" s="48"/>
      <c r="BL125" s="10" t="str">
        <f>IF(ISBLANK(BJ125),"",IF(COUNTIF(Accounts!$B:$D,BJ125),VLOOKUP(BJ125,Accounts!$B:$D,2,FALSE),"-"))</f>
        <v/>
      </c>
      <c r="BM125" s="37" t="str">
        <f>IF(BO125="","",BO125/(1+(IF(COUNTIF(Accounts!$B:$D,BJ125),VLOOKUP(BJ125,Accounts!$B:$D,3,FALSE),0)/100)))</f>
        <v/>
      </c>
      <c r="BN125" s="37" t="str">
        <f t="shared" si="20"/>
        <v/>
      </c>
      <c r="BO125" s="7"/>
      <c r="BP125" s="40" t="str">
        <f>IF(Accounts!$B124="","-",Accounts!$B124)</f>
        <v xml:space="preserve"> </v>
      </c>
      <c r="BQ125" s="10">
        <f>IF(COUNTIF(Accounts!$B:$D,BP125),VLOOKUP(BP125,Accounts!$B:$D,2,FALSE),"-")</f>
        <v>0</v>
      </c>
      <c r="BR125" s="37" t="str">
        <f ca="1">IF(scratch!$B$55=TRUE,IF(BT125="","",BT125/(1+(IF(COUNTIF(Accounts!$B:$D,BP125),VLOOKUP(BP125,Accounts!$B:$D,3,FALSE),0)/100))),scratch!$B$52)</f>
        <v>Locked</v>
      </c>
      <c r="BS125" s="37" t="str">
        <f ca="1">IF(scratch!$B$55=TRUE,IF(BT125="","",BT125-BR125),scratch!$B$52)</f>
        <v>Locked</v>
      </c>
      <c r="BT125" s="51" t="str">
        <f ca="1">IF(scratch!$B$55=TRUE,SUMIF(AX$7:AX$1007,BP125,BC$7:BC$1007)+SUMIF(BD$7:BD$1007,BP125,BI$7:BI$1007)+SUMIF(BJ$7:BJ$1007,BP125,BO$7:BO$1007),scratch!$B$52)</f>
        <v>Locked</v>
      </c>
      <c r="BX125" s="10" t="str">
        <f>IF(ISBLANK(BV125),"",IF(COUNTIF(Accounts!$B:$D,BV125),VLOOKUP(BV125,Accounts!$B:$D,2,FALSE),"-"))</f>
        <v/>
      </c>
      <c r="BY125" s="37" t="str">
        <f>IF(CA125="","",CA125/(1+(IF(COUNTIF(Accounts!$B:$D,BV125),VLOOKUP(BV125,Accounts!$B:$D,3,FALSE),0)/100)))</f>
        <v/>
      </c>
      <c r="BZ125" s="37" t="str">
        <f t="shared" si="21"/>
        <v/>
      </c>
      <c r="CA125" s="7"/>
      <c r="CB125" s="48"/>
      <c r="CD125" s="10" t="str">
        <f>IF(ISBLANK(CB125),"",IF(COUNTIF(Accounts!$B:$D,CB125),VLOOKUP(CB125,Accounts!$B:$D,2,FALSE),"-"))</f>
        <v/>
      </c>
      <c r="CE125" s="37" t="str">
        <f>IF(CG125="","",CG125/(1+(IF(COUNTIF(Accounts!$B:$D,CB125),VLOOKUP(CB125,Accounts!$B:$D,3,FALSE),0)/100)))</f>
        <v/>
      </c>
      <c r="CF125" s="37" t="str">
        <f t="shared" si="22"/>
        <v/>
      </c>
      <c r="CG125" s="7"/>
      <c r="CH125" s="48"/>
      <c r="CJ125" s="10" t="str">
        <f>IF(ISBLANK(CH125),"",IF(COUNTIF(Accounts!$B:$D,CH125),VLOOKUP(CH125,Accounts!$B:$D,2,FALSE),"-"))</f>
        <v/>
      </c>
      <c r="CK125" s="37" t="str">
        <f>IF(CM125="","",CM125/(1+(IF(COUNTIF(Accounts!$B:$D,CH125),VLOOKUP(CH125,Accounts!$B:$D,3,FALSE),0)/100)))</f>
        <v/>
      </c>
      <c r="CL125" s="37" t="str">
        <f t="shared" si="23"/>
        <v/>
      </c>
      <c r="CM125" s="7"/>
      <c r="CN125" s="40" t="str">
        <f>IF(Accounts!$B124="","-",Accounts!$B124)</f>
        <v xml:space="preserve"> </v>
      </c>
      <c r="CO125" s="10">
        <f>IF(COUNTIF(Accounts!$B:$D,CN125),VLOOKUP(CN125,Accounts!$B:$D,2,FALSE),"-")</f>
        <v>0</v>
      </c>
      <c r="CP125" s="37" t="str">
        <f ca="1">IF(scratch!$B$55=TRUE,IF(CR125="","",CR125/(1+(IF(COUNTIF(Accounts!$B:$D,CN125),VLOOKUP(CN125,Accounts!$B:$D,3,FALSE),0)/100))),scratch!$B$52)</f>
        <v>Locked</v>
      </c>
      <c r="CQ125" s="37" t="str">
        <f ca="1">IF(scratch!$B$55=TRUE,IF(CR125="","",CR125-CP125),scratch!$B$52)</f>
        <v>Locked</v>
      </c>
      <c r="CR125" s="51" t="str">
        <f ca="1">IF(scratch!$B$55=TRUE,SUMIF(BV$7:BV$1007,CN125,CA$7:CA$1007)+SUMIF(CB$7:CB$1007,CN125,CG$7:CG$1007)+SUMIF(CH$7:CH$1007,CN125,CM$7:CM$1007),scratch!$B$52)</f>
        <v>Locked</v>
      </c>
      <c r="CT125" s="40" t="str">
        <f>IF(Accounts!$B124="","-",Accounts!$B124)</f>
        <v xml:space="preserve"> </v>
      </c>
      <c r="CU125" s="10">
        <f>IF(COUNTIF(Accounts!$B:$D,CT125),VLOOKUP(CT125,Accounts!$B:$D,2,FALSE),"-")</f>
        <v>0</v>
      </c>
      <c r="CV125" s="37" t="str">
        <f ca="1">IF(scratch!$B$55=TRUE,IF(CX125="","",CX125/(1+(IF(COUNTIF(Accounts!$B:$D,CT125),VLOOKUP(CT125,Accounts!$B:$D,3,FALSE),0)/100))),scratch!$B$52)</f>
        <v>Locked</v>
      </c>
      <c r="CW125" s="37" t="str">
        <f ca="1">IF(scratch!$B$55=TRUE,IF(CX125="","",CX125-CV125),scratch!$B$52)</f>
        <v>Locked</v>
      </c>
      <c r="CX125" s="51" t="str">
        <f ca="1">IF(scratch!$B$55=TRUE,SUMIF(T$7:T$1007,CT125,X$7:X1125)+SUMIF(AR$7:AR$1007,CT125,AV$7:AV$1007)+SUMIF(BP$7:BP$1007,CT125,BT$7:BT$1007)+SUMIF(CN$7:CN$1007,CT125,CR$7:CR$1007),scratch!$B$52)</f>
        <v>Locked</v>
      </c>
    </row>
    <row r="126" spans="4:102" x14ac:dyDescent="0.2">
      <c r="D126" s="10" t="str">
        <f>IF(ISBLANK(B126),"",IF(COUNTIF(Accounts!$B:$D,B126),VLOOKUP(B126,Accounts!$B:$D,2,FALSE),"-"))</f>
        <v/>
      </c>
      <c r="E126" s="37" t="str">
        <f>IF(G126="","",G126/(1+(IF(COUNTIF(Accounts!$B:$D,B126),VLOOKUP(B126,Accounts!$B:$D,3,FALSE),0)/100)))</f>
        <v/>
      </c>
      <c r="F126" s="37" t="str">
        <f t="shared" si="12"/>
        <v/>
      </c>
      <c r="G126" s="7"/>
      <c r="H126" s="48"/>
      <c r="J126" s="10" t="str">
        <f>IF(ISBLANK(H126),"",IF(COUNTIF(Accounts!$B:$D,H126),VLOOKUP(H126,Accounts!$B:$D,2,FALSE),"-"))</f>
        <v/>
      </c>
      <c r="K126" s="37" t="str">
        <f>IF(M126="","",M126/(1+(IF(COUNTIF(Accounts!$B:$D,H126),VLOOKUP(H126,Accounts!$B:$D,3,FALSE),0)/100)))</f>
        <v/>
      </c>
      <c r="L126" s="37" t="str">
        <f t="shared" si="13"/>
        <v/>
      </c>
      <c r="M126" s="7"/>
      <c r="N126" s="48"/>
      <c r="P126" s="10" t="str">
        <f>IF(ISBLANK(N126),"",IF(COUNTIF(Accounts!$B:$D,N126),VLOOKUP(N126,Accounts!$B:$D,2,FALSE),"-"))</f>
        <v/>
      </c>
      <c r="Q126" s="37" t="str">
        <f>IF(S126="","",S126/(1+(IF(COUNTIF(Accounts!$B:$D,N126),VLOOKUP(N126,Accounts!$B:$D,3,FALSE),0)/100)))</f>
        <v/>
      </c>
      <c r="R126" s="37" t="str">
        <f t="shared" si="14"/>
        <v/>
      </c>
      <c r="S126" s="7"/>
      <c r="T126" s="40" t="str">
        <f>IF(Accounts!$B125="","-",Accounts!$B125)</f>
        <v xml:space="preserve"> </v>
      </c>
      <c r="U126" s="10">
        <f>IF(COUNTIF(Accounts!$B:$D,T126),VLOOKUP(T126,Accounts!$B:$D,2,FALSE),"-")</f>
        <v>0</v>
      </c>
      <c r="V126" s="37" t="str">
        <f ca="1">IF(scratch!$B$55=TRUE,IF(X126="","",X126/(1+(IF(COUNTIF(Accounts!$B:$D,T126),VLOOKUP(T126,Accounts!$B:$D,3,FALSE),0)/100))),scratch!$B$52)</f>
        <v>Locked</v>
      </c>
      <c r="W126" s="37" t="str">
        <f ca="1">IF(scratch!$B$55=TRUE,IF(X126="","",X126-V126),scratch!$B$52)</f>
        <v>Locked</v>
      </c>
      <c r="X126" s="51" t="str">
        <f ca="1">IF(scratch!$B$55=TRUE,SUMIF(B$7:B$1007,T126,G$7:G$1007)+SUMIF(H$7:H$1007,T126,M$7:M$1007)+SUMIF(N$7:N$1007,T126,S$7:S$1007),scratch!$B$52)</f>
        <v>Locked</v>
      </c>
      <c r="AB126" s="10" t="str">
        <f>IF(ISBLANK(Z126),"",IF(COUNTIF(Accounts!$B:$D,Z126),VLOOKUP(Z126,Accounts!$B:$D,2,FALSE),"-"))</f>
        <v/>
      </c>
      <c r="AC126" s="37" t="str">
        <f>IF(AE126="","",AE126/(1+(IF(COUNTIF(Accounts!$B:$D,Z126),VLOOKUP(Z126,Accounts!$B:$D,3,FALSE),0)/100)))</f>
        <v/>
      </c>
      <c r="AD126" s="37" t="str">
        <f t="shared" si="15"/>
        <v/>
      </c>
      <c r="AE126" s="7"/>
      <c r="AF126" s="48"/>
      <c r="AH126" s="10" t="str">
        <f>IF(ISBLANK(AF126),"",IF(COUNTIF(Accounts!$B:$D,AF126),VLOOKUP(AF126,Accounts!$B:$D,2,FALSE),"-"))</f>
        <v/>
      </c>
      <c r="AI126" s="37" t="str">
        <f>IF(AK126="","",AK126/(1+(IF(COUNTIF(Accounts!$B:$D,AF126),VLOOKUP(AF126,Accounts!$B:$D,3,FALSE),0)/100)))</f>
        <v/>
      </c>
      <c r="AJ126" s="37" t="str">
        <f t="shared" si="16"/>
        <v/>
      </c>
      <c r="AK126" s="7"/>
      <c r="AL126" s="48"/>
      <c r="AN126" s="10" t="str">
        <f>IF(ISBLANK(AL126),"",IF(COUNTIF(Accounts!$B:$D,AL126),VLOOKUP(AL126,Accounts!$B:$D,2,FALSE),"-"))</f>
        <v/>
      </c>
      <c r="AO126" s="37" t="str">
        <f>IF(AQ126="","",AQ126/(1+(IF(COUNTIF(Accounts!$B:$D,AL126),VLOOKUP(AL126,Accounts!$B:$D,3,FALSE),0)/100)))</f>
        <v/>
      </c>
      <c r="AP126" s="37" t="str">
        <f t="shared" si="17"/>
        <v/>
      </c>
      <c r="AQ126" s="7"/>
      <c r="AR126" s="40" t="str">
        <f>IF(Accounts!$B125="","-",Accounts!$B125)</f>
        <v xml:space="preserve"> </v>
      </c>
      <c r="AS126" s="10">
        <f>IF(COUNTIF(Accounts!$B:$D,AR126),VLOOKUP(AR126,Accounts!$B:$D,2,FALSE),"-")</f>
        <v>0</v>
      </c>
      <c r="AT126" s="37" t="str">
        <f ca="1">IF(scratch!$B$55=TRUE,IF(AV126="","",AV126/(1+(IF(COUNTIF(Accounts!$B:$D,AR126),VLOOKUP(AR126,Accounts!$B:$D,3,FALSE),0)/100))),scratch!$B$52)</f>
        <v>Locked</v>
      </c>
      <c r="AU126" s="37" t="str">
        <f ca="1">IF(scratch!$B$55=TRUE,IF(AV126="","",AV126-AT126),scratch!$B$52)</f>
        <v>Locked</v>
      </c>
      <c r="AV126" s="51" t="str">
        <f ca="1">IF(scratch!$B$55=TRUE,SUMIF(Z$7:Z$1007,AR126,AE$7:AE$1007)+SUMIF(AF$7:AF$1007,AR126,AK$7:AK$1007)+SUMIF(AL$7:AL$1007,AR126,AQ$7:AQ$1007),scratch!$B$52)</f>
        <v>Locked</v>
      </c>
      <c r="AZ126" s="10" t="str">
        <f>IF(ISBLANK(AX126),"",IF(COUNTIF(Accounts!$B:$D,AX126),VLOOKUP(AX126,Accounts!$B:$D,2,FALSE),"-"))</f>
        <v/>
      </c>
      <c r="BA126" s="37" t="str">
        <f>IF(BC126="","",BC126/(1+(IF(COUNTIF(Accounts!$B:$D,AX126),VLOOKUP(AX126,Accounts!$B:$D,3,FALSE),0)/100)))</f>
        <v/>
      </c>
      <c r="BB126" s="37" t="str">
        <f t="shared" si="18"/>
        <v/>
      </c>
      <c r="BC126" s="7"/>
      <c r="BD126" s="48"/>
      <c r="BF126" s="10" t="str">
        <f>IF(ISBLANK(BD126),"",IF(COUNTIF(Accounts!$B:$D,BD126),VLOOKUP(BD126,Accounts!$B:$D,2,FALSE),"-"))</f>
        <v/>
      </c>
      <c r="BG126" s="37" t="str">
        <f>IF(BI126="","",BI126/(1+(IF(COUNTIF(Accounts!$B:$D,BD126),VLOOKUP(BD126,Accounts!$B:$D,3,FALSE),0)/100)))</f>
        <v/>
      </c>
      <c r="BH126" s="37" t="str">
        <f t="shared" si="19"/>
        <v/>
      </c>
      <c r="BI126" s="7"/>
      <c r="BJ126" s="48"/>
      <c r="BL126" s="10" t="str">
        <f>IF(ISBLANK(BJ126),"",IF(COUNTIF(Accounts!$B:$D,BJ126),VLOOKUP(BJ126,Accounts!$B:$D,2,FALSE),"-"))</f>
        <v/>
      </c>
      <c r="BM126" s="37" t="str">
        <f>IF(BO126="","",BO126/(1+(IF(COUNTIF(Accounts!$B:$D,BJ126),VLOOKUP(BJ126,Accounts!$B:$D,3,FALSE),0)/100)))</f>
        <v/>
      </c>
      <c r="BN126" s="37" t="str">
        <f t="shared" si="20"/>
        <v/>
      </c>
      <c r="BO126" s="7"/>
      <c r="BP126" s="40" t="str">
        <f>IF(Accounts!$B125="","-",Accounts!$B125)</f>
        <v xml:space="preserve"> </v>
      </c>
      <c r="BQ126" s="10">
        <f>IF(COUNTIF(Accounts!$B:$D,BP126),VLOOKUP(BP126,Accounts!$B:$D,2,FALSE),"-")</f>
        <v>0</v>
      </c>
      <c r="BR126" s="37" t="str">
        <f ca="1">IF(scratch!$B$55=TRUE,IF(BT126="","",BT126/(1+(IF(COUNTIF(Accounts!$B:$D,BP126),VLOOKUP(BP126,Accounts!$B:$D,3,FALSE),0)/100))),scratch!$B$52)</f>
        <v>Locked</v>
      </c>
      <c r="BS126" s="37" t="str">
        <f ca="1">IF(scratch!$B$55=TRUE,IF(BT126="","",BT126-BR126),scratch!$B$52)</f>
        <v>Locked</v>
      </c>
      <c r="BT126" s="51" t="str">
        <f ca="1">IF(scratch!$B$55=TRUE,SUMIF(AX$7:AX$1007,BP126,BC$7:BC$1007)+SUMIF(BD$7:BD$1007,BP126,BI$7:BI$1007)+SUMIF(BJ$7:BJ$1007,BP126,BO$7:BO$1007),scratch!$B$52)</f>
        <v>Locked</v>
      </c>
      <c r="BX126" s="10" t="str">
        <f>IF(ISBLANK(BV126),"",IF(COUNTIF(Accounts!$B:$D,BV126),VLOOKUP(BV126,Accounts!$B:$D,2,FALSE),"-"))</f>
        <v/>
      </c>
      <c r="BY126" s="37" t="str">
        <f>IF(CA126="","",CA126/(1+(IF(COUNTIF(Accounts!$B:$D,BV126),VLOOKUP(BV126,Accounts!$B:$D,3,FALSE),0)/100)))</f>
        <v/>
      </c>
      <c r="BZ126" s="37" t="str">
        <f t="shared" si="21"/>
        <v/>
      </c>
      <c r="CA126" s="7"/>
      <c r="CB126" s="48"/>
      <c r="CD126" s="10" t="str">
        <f>IF(ISBLANK(CB126),"",IF(COUNTIF(Accounts!$B:$D,CB126),VLOOKUP(CB126,Accounts!$B:$D,2,FALSE),"-"))</f>
        <v/>
      </c>
      <c r="CE126" s="37" t="str">
        <f>IF(CG126="","",CG126/(1+(IF(COUNTIF(Accounts!$B:$D,CB126),VLOOKUP(CB126,Accounts!$B:$D,3,FALSE),0)/100)))</f>
        <v/>
      </c>
      <c r="CF126" s="37" t="str">
        <f t="shared" si="22"/>
        <v/>
      </c>
      <c r="CG126" s="7"/>
      <c r="CH126" s="48"/>
      <c r="CJ126" s="10" t="str">
        <f>IF(ISBLANK(CH126),"",IF(COUNTIF(Accounts!$B:$D,CH126),VLOOKUP(CH126,Accounts!$B:$D,2,FALSE),"-"))</f>
        <v/>
      </c>
      <c r="CK126" s="37" t="str">
        <f>IF(CM126="","",CM126/(1+(IF(COUNTIF(Accounts!$B:$D,CH126),VLOOKUP(CH126,Accounts!$B:$D,3,FALSE),0)/100)))</f>
        <v/>
      </c>
      <c r="CL126" s="37" t="str">
        <f t="shared" si="23"/>
        <v/>
      </c>
      <c r="CM126" s="7"/>
      <c r="CN126" s="40" t="str">
        <f>IF(Accounts!$B125="","-",Accounts!$B125)</f>
        <v xml:space="preserve"> </v>
      </c>
      <c r="CO126" s="10">
        <f>IF(COUNTIF(Accounts!$B:$D,CN126),VLOOKUP(CN126,Accounts!$B:$D,2,FALSE),"-")</f>
        <v>0</v>
      </c>
      <c r="CP126" s="37" t="str">
        <f ca="1">IF(scratch!$B$55=TRUE,IF(CR126="","",CR126/(1+(IF(COUNTIF(Accounts!$B:$D,CN126),VLOOKUP(CN126,Accounts!$B:$D,3,FALSE),0)/100))),scratch!$B$52)</f>
        <v>Locked</v>
      </c>
      <c r="CQ126" s="37" t="str">
        <f ca="1">IF(scratch!$B$55=TRUE,IF(CR126="","",CR126-CP126),scratch!$B$52)</f>
        <v>Locked</v>
      </c>
      <c r="CR126" s="51" t="str">
        <f ca="1">IF(scratch!$B$55=TRUE,SUMIF(BV$7:BV$1007,CN126,CA$7:CA$1007)+SUMIF(CB$7:CB$1007,CN126,CG$7:CG$1007)+SUMIF(CH$7:CH$1007,CN126,CM$7:CM$1007),scratch!$B$52)</f>
        <v>Locked</v>
      </c>
      <c r="CT126" s="40" t="str">
        <f>IF(Accounts!$B125="","-",Accounts!$B125)</f>
        <v xml:space="preserve"> </v>
      </c>
      <c r="CU126" s="10">
        <f>IF(COUNTIF(Accounts!$B:$D,CT126),VLOOKUP(CT126,Accounts!$B:$D,2,FALSE),"-")</f>
        <v>0</v>
      </c>
      <c r="CV126" s="37" t="str">
        <f ca="1">IF(scratch!$B$55=TRUE,IF(CX126="","",CX126/(1+(IF(COUNTIF(Accounts!$B:$D,CT126),VLOOKUP(CT126,Accounts!$B:$D,3,FALSE),0)/100))),scratch!$B$52)</f>
        <v>Locked</v>
      </c>
      <c r="CW126" s="37" t="str">
        <f ca="1">IF(scratch!$B$55=TRUE,IF(CX126="","",CX126-CV126),scratch!$B$52)</f>
        <v>Locked</v>
      </c>
      <c r="CX126" s="51" t="str">
        <f ca="1">IF(scratch!$B$55=TRUE,SUMIF(T$7:T$1007,CT126,X$7:X1126)+SUMIF(AR$7:AR$1007,CT126,AV$7:AV$1007)+SUMIF(BP$7:BP$1007,CT126,BT$7:BT$1007)+SUMIF(CN$7:CN$1007,CT126,CR$7:CR$1007),scratch!$B$52)</f>
        <v>Locked</v>
      </c>
    </row>
    <row r="127" spans="4:102" x14ac:dyDescent="0.2">
      <c r="D127" s="10" t="str">
        <f>IF(ISBLANK(B127),"",IF(COUNTIF(Accounts!$B:$D,B127),VLOOKUP(B127,Accounts!$B:$D,2,FALSE),"-"))</f>
        <v/>
      </c>
      <c r="E127" s="37" t="str">
        <f>IF(G127="","",G127/(1+(IF(COUNTIF(Accounts!$B:$D,B127),VLOOKUP(B127,Accounts!$B:$D,3,FALSE),0)/100)))</f>
        <v/>
      </c>
      <c r="F127" s="37" t="str">
        <f t="shared" si="12"/>
        <v/>
      </c>
      <c r="G127" s="7"/>
      <c r="H127" s="48"/>
      <c r="J127" s="10" t="str">
        <f>IF(ISBLANK(H127),"",IF(COUNTIF(Accounts!$B:$D,H127),VLOOKUP(H127,Accounts!$B:$D,2,FALSE),"-"))</f>
        <v/>
      </c>
      <c r="K127" s="37" t="str">
        <f>IF(M127="","",M127/(1+(IF(COUNTIF(Accounts!$B:$D,H127),VLOOKUP(H127,Accounts!$B:$D,3,FALSE),0)/100)))</f>
        <v/>
      </c>
      <c r="L127" s="37" t="str">
        <f t="shared" si="13"/>
        <v/>
      </c>
      <c r="M127" s="7"/>
      <c r="N127" s="48"/>
      <c r="P127" s="10" t="str">
        <f>IF(ISBLANK(N127),"",IF(COUNTIF(Accounts!$B:$D,N127),VLOOKUP(N127,Accounts!$B:$D,2,FALSE),"-"))</f>
        <v/>
      </c>
      <c r="Q127" s="37" t="str">
        <f>IF(S127="","",S127/(1+(IF(COUNTIF(Accounts!$B:$D,N127),VLOOKUP(N127,Accounts!$B:$D,3,FALSE),0)/100)))</f>
        <v/>
      </c>
      <c r="R127" s="37" t="str">
        <f t="shared" si="14"/>
        <v/>
      </c>
      <c r="S127" s="7"/>
      <c r="T127" s="40" t="str">
        <f>IF(Accounts!$B126="","-",Accounts!$B126)</f>
        <v xml:space="preserve"> </v>
      </c>
      <c r="U127" s="10">
        <f>IF(COUNTIF(Accounts!$B:$D,T127),VLOOKUP(T127,Accounts!$B:$D,2,FALSE),"-")</f>
        <v>0</v>
      </c>
      <c r="V127" s="37" t="str">
        <f ca="1">IF(scratch!$B$55=TRUE,IF(X127="","",X127/(1+(IF(COUNTIF(Accounts!$B:$D,T127),VLOOKUP(T127,Accounts!$B:$D,3,FALSE),0)/100))),scratch!$B$52)</f>
        <v>Locked</v>
      </c>
      <c r="W127" s="37" t="str">
        <f ca="1">IF(scratch!$B$55=TRUE,IF(X127="","",X127-V127),scratch!$B$52)</f>
        <v>Locked</v>
      </c>
      <c r="X127" s="51" t="str">
        <f ca="1">IF(scratch!$B$55=TRUE,SUMIF(B$7:B$1007,T127,G$7:G$1007)+SUMIF(H$7:H$1007,T127,M$7:M$1007)+SUMIF(N$7:N$1007,T127,S$7:S$1007),scratch!$B$52)</f>
        <v>Locked</v>
      </c>
      <c r="AB127" s="10" t="str">
        <f>IF(ISBLANK(Z127),"",IF(COUNTIF(Accounts!$B:$D,Z127),VLOOKUP(Z127,Accounts!$B:$D,2,FALSE),"-"))</f>
        <v/>
      </c>
      <c r="AC127" s="37" t="str">
        <f>IF(AE127="","",AE127/(1+(IF(COUNTIF(Accounts!$B:$D,Z127),VLOOKUP(Z127,Accounts!$B:$D,3,FALSE),0)/100)))</f>
        <v/>
      </c>
      <c r="AD127" s="37" t="str">
        <f t="shared" si="15"/>
        <v/>
      </c>
      <c r="AE127" s="7"/>
      <c r="AF127" s="48"/>
      <c r="AH127" s="10" t="str">
        <f>IF(ISBLANK(AF127),"",IF(COUNTIF(Accounts!$B:$D,AF127),VLOOKUP(AF127,Accounts!$B:$D,2,FALSE),"-"))</f>
        <v/>
      </c>
      <c r="AI127" s="37" t="str">
        <f>IF(AK127="","",AK127/(1+(IF(COUNTIF(Accounts!$B:$D,AF127),VLOOKUP(AF127,Accounts!$B:$D,3,FALSE),0)/100)))</f>
        <v/>
      </c>
      <c r="AJ127" s="37" t="str">
        <f t="shared" si="16"/>
        <v/>
      </c>
      <c r="AK127" s="7"/>
      <c r="AL127" s="48"/>
      <c r="AN127" s="10" t="str">
        <f>IF(ISBLANK(AL127),"",IF(COUNTIF(Accounts!$B:$D,AL127),VLOOKUP(AL127,Accounts!$B:$D,2,FALSE),"-"))</f>
        <v/>
      </c>
      <c r="AO127" s="37" t="str">
        <f>IF(AQ127="","",AQ127/(1+(IF(COUNTIF(Accounts!$B:$D,AL127),VLOOKUP(AL127,Accounts!$B:$D,3,FALSE),0)/100)))</f>
        <v/>
      </c>
      <c r="AP127" s="37" t="str">
        <f t="shared" si="17"/>
        <v/>
      </c>
      <c r="AQ127" s="7"/>
      <c r="AR127" s="40" t="str">
        <f>IF(Accounts!$B126="","-",Accounts!$B126)</f>
        <v xml:space="preserve"> </v>
      </c>
      <c r="AS127" s="10">
        <f>IF(COUNTIF(Accounts!$B:$D,AR127),VLOOKUP(AR127,Accounts!$B:$D,2,FALSE),"-")</f>
        <v>0</v>
      </c>
      <c r="AT127" s="37" t="str">
        <f ca="1">IF(scratch!$B$55=TRUE,IF(AV127="","",AV127/(1+(IF(COUNTIF(Accounts!$B:$D,AR127),VLOOKUP(AR127,Accounts!$B:$D,3,FALSE),0)/100))),scratch!$B$52)</f>
        <v>Locked</v>
      </c>
      <c r="AU127" s="37" t="str">
        <f ca="1">IF(scratch!$B$55=TRUE,IF(AV127="","",AV127-AT127),scratch!$B$52)</f>
        <v>Locked</v>
      </c>
      <c r="AV127" s="51" t="str">
        <f ca="1">IF(scratch!$B$55=TRUE,SUMIF(Z$7:Z$1007,AR127,AE$7:AE$1007)+SUMIF(AF$7:AF$1007,AR127,AK$7:AK$1007)+SUMIF(AL$7:AL$1007,AR127,AQ$7:AQ$1007),scratch!$B$52)</f>
        <v>Locked</v>
      </c>
      <c r="AZ127" s="10" t="str">
        <f>IF(ISBLANK(AX127),"",IF(COUNTIF(Accounts!$B:$D,AX127),VLOOKUP(AX127,Accounts!$B:$D,2,FALSE),"-"))</f>
        <v/>
      </c>
      <c r="BA127" s="37" t="str">
        <f>IF(BC127="","",BC127/(1+(IF(COUNTIF(Accounts!$B:$D,AX127),VLOOKUP(AX127,Accounts!$B:$D,3,FALSE),0)/100)))</f>
        <v/>
      </c>
      <c r="BB127" s="37" t="str">
        <f t="shared" si="18"/>
        <v/>
      </c>
      <c r="BC127" s="7"/>
      <c r="BD127" s="48"/>
      <c r="BF127" s="10" t="str">
        <f>IF(ISBLANK(BD127),"",IF(COUNTIF(Accounts!$B:$D,BD127),VLOOKUP(BD127,Accounts!$B:$D,2,FALSE),"-"))</f>
        <v/>
      </c>
      <c r="BG127" s="37" t="str">
        <f>IF(BI127="","",BI127/(1+(IF(COUNTIF(Accounts!$B:$D,BD127),VLOOKUP(BD127,Accounts!$B:$D,3,FALSE),0)/100)))</f>
        <v/>
      </c>
      <c r="BH127" s="37" t="str">
        <f t="shared" si="19"/>
        <v/>
      </c>
      <c r="BI127" s="7"/>
      <c r="BJ127" s="48"/>
      <c r="BL127" s="10" t="str">
        <f>IF(ISBLANK(BJ127),"",IF(COUNTIF(Accounts!$B:$D,BJ127),VLOOKUP(BJ127,Accounts!$B:$D,2,FALSE),"-"))</f>
        <v/>
      </c>
      <c r="BM127" s="37" t="str">
        <f>IF(BO127="","",BO127/(1+(IF(COUNTIF(Accounts!$B:$D,BJ127),VLOOKUP(BJ127,Accounts!$B:$D,3,FALSE),0)/100)))</f>
        <v/>
      </c>
      <c r="BN127" s="37" t="str">
        <f t="shared" si="20"/>
        <v/>
      </c>
      <c r="BO127" s="7"/>
      <c r="BP127" s="40" t="str">
        <f>IF(Accounts!$B126="","-",Accounts!$B126)</f>
        <v xml:space="preserve"> </v>
      </c>
      <c r="BQ127" s="10">
        <f>IF(COUNTIF(Accounts!$B:$D,BP127),VLOOKUP(BP127,Accounts!$B:$D,2,FALSE),"-")</f>
        <v>0</v>
      </c>
      <c r="BR127" s="37" t="str">
        <f ca="1">IF(scratch!$B$55=TRUE,IF(BT127="","",BT127/(1+(IF(COUNTIF(Accounts!$B:$D,BP127),VLOOKUP(BP127,Accounts!$B:$D,3,FALSE),0)/100))),scratch!$B$52)</f>
        <v>Locked</v>
      </c>
      <c r="BS127" s="37" t="str">
        <f ca="1">IF(scratch!$B$55=TRUE,IF(BT127="","",BT127-BR127),scratch!$B$52)</f>
        <v>Locked</v>
      </c>
      <c r="BT127" s="51" t="str">
        <f ca="1">IF(scratch!$B$55=TRUE,SUMIF(AX$7:AX$1007,BP127,BC$7:BC$1007)+SUMIF(BD$7:BD$1007,BP127,BI$7:BI$1007)+SUMIF(BJ$7:BJ$1007,BP127,BO$7:BO$1007),scratch!$B$52)</f>
        <v>Locked</v>
      </c>
      <c r="BX127" s="10" t="str">
        <f>IF(ISBLANK(BV127),"",IF(COUNTIF(Accounts!$B:$D,BV127),VLOOKUP(BV127,Accounts!$B:$D,2,FALSE),"-"))</f>
        <v/>
      </c>
      <c r="BY127" s="37" t="str">
        <f>IF(CA127="","",CA127/(1+(IF(COUNTIF(Accounts!$B:$D,BV127),VLOOKUP(BV127,Accounts!$B:$D,3,FALSE),0)/100)))</f>
        <v/>
      </c>
      <c r="BZ127" s="37" t="str">
        <f t="shared" si="21"/>
        <v/>
      </c>
      <c r="CA127" s="7"/>
      <c r="CB127" s="48"/>
      <c r="CD127" s="10" t="str">
        <f>IF(ISBLANK(CB127),"",IF(COUNTIF(Accounts!$B:$D,CB127),VLOOKUP(CB127,Accounts!$B:$D,2,FALSE),"-"))</f>
        <v/>
      </c>
      <c r="CE127" s="37" t="str">
        <f>IF(CG127="","",CG127/(1+(IF(COUNTIF(Accounts!$B:$D,CB127),VLOOKUP(CB127,Accounts!$B:$D,3,FALSE),0)/100)))</f>
        <v/>
      </c>
      <c r="CF127" s="37" t="str">
        <f t="shared" si="22"/>
        <v/>
      </c>
      <c r="CG127" s="7"/>
      <c r="CH127" s="48"/>
      <c r="CJ127" s="10" t="str">
        <f>IF(ISBLANK(CH127),"",IF(COUNTIF(Accounts!$B:$D,CH127),VLOOKUP(CH127,Accounts!$B:$D,2,FALSE),"-"))</f>
        <v/>
      </c>
      <c r="CK127" s="37" t="str">
        <f>IF(CM127="","",CM127/(1+(IF(COUNTIF(Accounts!$B:$D,CH127),VLOOKUP(CH127,Accounts!$B:$D,3,FALSE),0)/100)))</f>
        <v/>
      </c>
      <c r="CL127" s="37" t="str">
        <f t="shared" si="23"/>
        <v/>
      </c>
      <c r="CM127" s="7"/>
      <c r="CN127" s="40" t="str">
        <f>IF(Accounts!$B126="","-",Accounts!$B126)</f>
        <v xml:space="preserve"> </v>
      </c>
      <c r="CO127" s="10">
        <f>IF(COUNTIF(Accounts!$B:$D,CN127),VLOOKUP(CN127,Accounts!$B:$D,2,FALSE),"-")</f>
        <v>0</v>
      </c>
      <c r="CP127" s="37" t="str">
        <f ca="1">IF(scratch!$B$55=TRUE,IF(CR127="","",CR127/(1+(IF(COUNTIF(Accounts!$B:$D,CN127),VLOOKUP(CN127,Accounts!$B:$D,3,FALSE),0)/100))),scratch!$B$52)</f>
        <v>Locked</v>
      </c>
      <c r="CQ127" s="37" t="str">
        <f ca="1">IF(scratch!$B$55=TRUE,IF(CR127="","",CR127-CP127),scratch!$B$52)</f>
        <v>Locked</v>
      </c>
      <c r="CR127" s="51" t="str">
        <f ca="1">IF(scratch!$B$55=TRUE,SUMIF(BV$7:BV$1007,CN127,CA$7:CA$1007)+SUMIF(CB$7:CB$1007,CN127,CG$7:CG$1007)+SUMIF(CH$7:CH$1007,CN127,CM$7:CM$1007),scratch!$B$52)</f>
        <v>Locked</v>
      </c>
      <c r="CT127" s="40" t="str">
        <f>IF(Accounts!$B126="","-",Accounts!$B126)</f>
        <v xml:space="preserve"> </v>
      </c>
      <c r="CU127" s="10">
        <f>IF(COUNTIF(Accounts!$B:$D,CT127),VLOOKUP(CT127,Accounts!$B:$D,2,FALSE),"-")</f>
        <v>0</v>
      </c>
      <c r="CV127" s="37" t="str">
        <f ca="1">IF(scratch!$B$55=TRUE,IF(CX127="","",CX127/(1+(IF(COUNTIF(Accounts!$B:$D,CT127),VLOOKUP(CT127,Accounts!$B:$D,3,FALSE),0)/100))),scratch!$B$52)</f>
        <v>Locked</v>
      </c>
      <c r="CW127" s="37" t="str">
        <f ca="1">IF(scratch!$B$55=TRUE,IF(CX127="","",CX127-CV127),scratch!$B$52)</f>
        <v>Locked</v>
      </c>
      <c r="CX127" s="51" t="str">
        <f ca="1">IF(scratch!$B$55=TRUE,SUMIF(T$7:T$1007,CT127,X$7:X1127)+SUMIF(AR$7:AR$1007,CT127,AV$7:AV$1007)+SUMIF(BP$7:BP$1007,CT127,BT$7:BT$1007)+SUMIF(CN$7:CN$1007,CT127,CR$7:CR$1007),scratch!$B$52)</f>
        <v>Locked</v>
      </c>
    </row>
    <row r="128" spans="4:102" x14ac:dyDescent="0.2">
      <c r="D128" s="10" t="str">
        <f>IF(ISBLANK(B128),"",IF(COUNTIF(Accounts!$B:$D,B128),VLOOKUP(B128,Accounts!$B:$D,2,FALSE),"-"))</f>
        <v/>
      </c>
      <c r="E128" s="37" t="str">
        <f>IF(G128="","",G128/(1+(IF(COUNTIF(Accounts!$B:$D,B128),VLOOKUP(B128,Accounts!$B:$D,3,FALSE),0)/100)))</f>
        <v/>
      </c>
      <c r="F128" s="37" t="str">
        <f t="shared" si="12"/>
        <v/>
      </c>
      <c r="G128" s="7"/>
      <c r="H128" s="48"/>
      <c r="J128" s="10" t="str">
        <f>IF(ISBLANK(H128),"",IF(COUNTIF(Accounts!$B:$D,H128),VLOOKUP(H128,Accounts!$B:$D,2,FALSE),"-"))</f>
        <v/>
      </c>
      <c r="K128" s="37" t="str">
        <f>IF(M128="","",M128/(1+(IF(COUNTIF(Accounts!$B:$D,H128),VLOOKUP(H128,Accounts!$B:$D,3,FALSE),0)/100)))</f>
        <v/>
      </c>
      <c r="L128" s="37" t="str">
        <f t="shared" si="13"/>
        <v/>
      </c>
      <c r="M128" s="7"/>
      <c r="N128" s="48"/>
      <c r="P128" s="10" t="str">
        <f>IF(ISBLANK(N128),"",IF(COUNTIF(Accounts!$B:$D,N128),VLOOKUP(N128,Accounts!$B:$D,2,FALSE),"-"))</f>
        <v/>
      </c>
      <c r="Q128" s="37" t="str">
        <f>IF(S128="","",S128/(1+(IF(COUNTIF(Accounts!$B:$D,N128),VLOOKUP(N128,Accounts!$B:$D,3,FALSE),0)/100)))</f>
        <v/>
      </c>
      <c r="R128" s="37" t="str">
        <f t="shared" si="14"/>
        <v/>
      </c>
      <c r="S128" s="7"/>
      <c r="T128" s="40" t="str">
        <f>IF(Accounts!$B127="","-",Accounts!$B127)</f>
        <v xml:space="preserve"> </v>
      </c>
      <c r="U128" s="10">
        <f>IF(COUNTIF(Accounts!$B:$D,T128),VLOOKUP(T128,Accounts!$B:$D,2,FALSE),"-")</f>
        <v>0</v>
      </c>
      <c r="V128" s="37" t="str">
        <f ca="1">IF(scratch!$B$55=TRUE,IF(X128="","",X128/(1+(IF(COUNTIF(Accounts!$B:$D,T128),VLOOKUP(T128,Accounts!$B:$D,3,FALSE),0)/100))),scratch!$B$52)</f>
        <v>Locked</v>
      </c>
      <c r="W128" s="37" t="str">
        <f ca="1">IF(scratch!$B$55=TRUE,IF(X128="","",X128-V128),scratch!$B$52)</f>
        <v>Locked</v>
      </c>
      <c r="X128" s="51" t="str">
        <f ca="1">IF(scratch!$B$55=TRUE,SUMIF(B$7:B$1007,T128,G$7:G$1007)+SUMIF(H$7:H$1007,T128,M$7:M$1007)+SUMIF(N$7:N$1007,T128,S$7:S$1007),scratch!$B$52)</f>
        <v>Locked</v>
      </c>
      <c r="AB128" s="10" t="str">
        <f>IF(ISBLANK(Z128),"",IF(COUNTIF(Accounts!$B:$D,Z128),VLOOKUP(Z128,Accounts!$B:$D,2,FALSE),"-"))</f>
        <v/>
      </c>
      <c r="AC128" s="37" t="str">
        <f>IF(AE128="","",AE128/(1+(IF(COUNTIF(Accounts!$B:$D,Z128),VLOOKUP(Z128,Accounts!$B:$D,3,FALSE),0)/100)))</f>
        <v/>
      </c>
      <c r="AD128" s="37" t="str">
        <f t="shared" si="15"/>
        <v/>
      </c>
      <c r="AE128" s="7"/>
      <c r="AF128" s="48"/>
      <c r="AH128" s="10" t="str">
        <f>IF(ISBLANK(AF128),"",IF(COUNTIF(Accounts!$B:$D,AF128),VLOOKUP(AF128,Accounts!$B:$D,2,FALSE),"-"))</f>
        <v/>
      </c>
      <c r="AI128" s="37" t="str">
        <f>IF(AK128="","",AK128/(1+(IF(COUNTIF(Accounts!$B:$D,AF128),VLOOKUP(AF128,Accounts!$B:$D,3,FALSE),0)/100)))</f>
        <v/>
      </c>
      <c r="AJ128" s="37" t="str">
        <f t="shared" si="16"/>
        <v/>
      </c>
      <c r="AK128" s="7"/>
      <c r="AL128" s="48"/>
      <c r="AN128" s="10" t="str">
        <f>IF(ISBLANK(AL128),"",IF(COUNTIF(Accounts!$B:$D,AL128),VLOOKUP(AL128,Accounts!$B:$D,2,FALSE),"-"))</f>
        <v/>
      </c>
      <c r="AO128" s="37" t="str">
        <f>IF(AQ128="","",AQ128/(1+(IF(COUNTIF(Accounts!$B:$D,AL128),VLOOKUP(AL128,Accounts!$B:$D,3,FALSE),0)/100)))</f>
        <v/>
      </c>
      <c r="AP128" s="37" t="str">
        <f t="shared" si="17"/>
        <v/>
      </c>
      <c r="AQ128" s="7"/>
      <c r="AR128" s="40" t="str">
        <f>IF(Accounts!$B127="","-",Accounts!$B127)</f>
        <v xml:space="preserve"> </v>
      </c>
      <c r="AS128" s="10">
        <f>IF(COUNTIF(Accounts!$B:$D,AR128),VLOOKUP(AR128,Accounts!$B:$D,2,FALSE),"-")</f>
        <v>0</v>
      </c>
      <c r="AT128" s="37" t="str">
        <f ca="1">IF(scratch!$B$55=TRUE,IF(AV128="","",AV128/(1+(IF(COUNTIF(Accounts!$B:$D,AR128),VLOOKUP(AR128,Accounts!$B:$D,3,FALSE),0)/100))),scratch!$B$52)</f>
        <v>Locked</v>
      </c>
      <c r="AU128" s="37" t="str">
        <f ca="1">IF(scratch!$B$55=TRUE,IF(AV128="","",AV128-AT128),scratch!$B$52)</f>
        <v>Locked</v>
      </c>
      <c r="AV128" s="51" t="str">
        <f ca="1">IF(scratch!$B$55=TRUE,SUMIF(Z$7:Z$1007,AR128,AE$7:AE$1007)+SUMIF(AF$7:AF$1007,AR128,AK$7:AK$1007)+SUMIF(AL$7:AL$1007,AR128,AQ$7:AQ$1007),scratch!$B$52)</f>
        <v>Locked</v>
      </c>
      <c r="AZ128" s="10" t="str">
        <f>IF(ISBLANK(AX128),"",IF(COUNTIF(Accounts!$B:$D,AX128),VLOOKUP(AX128,Accounts!$B:$D,2,FALSE),"-"))</f>
        <v/>
      </c>
      <c r="BA128" s="37" t="str">
        <f>IF(BC128="","",BC128/(1+(IF(COUNTIF(Accounts!$B:$D,AX128),VLOOKUP(AX128,Accounts!$B:$D,3,FALSE),0)/100)))</f>
        <v/>
      </c>
      <c r="BB128" s="37" t="str">
        <f t="shared" si="18"/>
        <v/>
      </c>
      <c r="BC128" s="7"/>
      <c r="BD128" s="48"/>
      <c r="BF128" s="10" t="str">
        <f>IF(ISBLANK(BD128),"",IF(COUNTIF(Accounts!$B:$D,BD128),VLOOKUP(BD128,Accounts!$B:$D,2,FALSE),"-"))</f>
        <v/>
      </c>
      <c r="BG128" s="37" t="str">
        <f>IF(BI128="","",BI128/(1+(IF(COUNTIF(Accounts!$B:$D,BD128),VLOOKUP(BD128,Accounts!$B:$D,3,FALSE),0)/100)))</f>
        <v/>
      </c>
      <c r="BH128" s="37" t="str">
        <f t="shared" si="19"/>
        <v/>
      </c>
      <c r="BI128" s="7"/>
      <c r="BJ128" s="48"/>
      <c r="BL128" s="10" t="str">
        <f>IF(ISBLANK(BJ128),"",IF(COUNTIF(Accounts!$B:$D,BJ128),VLOOKUP(BJ128,Accounts!$B:$D,2,FALSE),"-"))</f>
        <v/>
      </c>
      <c r="BM128" s="37" t="str">
        <f>IF(BO128="","",BO128/(1+(IF(COUNTIF(Accounts!$B:$D,BJ128),VLOOKUP(BJ128,Accounts!$B:$D,3,FALSE),0)/100)))</f>
        <v/>
      </c>
      <c r="BN128" s="37" t="str">
        <f t="shared" si="20"/>
        <v/>
      </c>
      <c r="BO128" s="7"/>
      <c r="BP128" s="40" t="str">
        <f>IF(Accounts!$B127="","-",Accounts!$B127)</f>
        <v xml:space="preserve"> </v>
      </c>
      <c r="BQ128" s="10">
        <f>IF(COUNTIF(Accounts!$B:$D,BP128),VLOOKUP(BP128,Accounts!$B:$D,2,FALSE),"-")</f>
        <v>0</v>
      </c>
      <c r="BR128" s="37" t="str">
        <f ca="1">IF(scratch!$B$55=TRUE,IF(BT128="","",BT128/(1+(IF(COUNTIF(Accounts!$B:$D,BP128),VLOOKUP(BP128,Accounts!$B:$D,3,FALSE),0)/100))),scratch!$B$52)</f>
        <v>Locked</v>
      </c>
      <c r="BS128" s="37" t="str">
        <f ca="1">IF(scratch!$B$55=TRUE,IF(BT128="","",BT128-BR128),scratch!$B$52)</f>
        <v>Locked</v>
      </c>
      <c r="BT128" s="51" t="str">
        <f ca="1">IF(scratch!$B$55=TRUE,SUMIF(AX$7:AX$1007,BP128,BC$7:BC$1007)+SUMIF(BD$7:BD$1007,BP128,BI$7:BI$1007)+SUMIF(BJ$7:BJ$1007,BP128,BO$7:BO$1007),scratch!$B$52)</f>
        <v>Locked</v>
      </c>
      <c r="BX128" s="10" t="str">
        <f>IF(ISBLANK(BV128),"",IF(COUNTIF(Accounts!$B:$D,BV128),VLOOKUP(BV128,Accounts!$B:$D,2,FALSE),"-"))</f>
        <v/>
      </c>
      <c r="BY128" s="37" t="str">
        <f>IF(CA128="","",CA128/(1+(IF(COUNTIF(Accounts!$B:$D,BV128),VLOOKUP(BV128,Accounts!$B:$D,3,FALSE),0)/100)))</f>
        <v/>
      </c>
      <c r="BZ128" s="37" t="str">
        <f t="shared" si="21"/>
        <v/>
      </c>
      <c r="CA128" s="7"/>
      <c r="CB128" s="48"/>
      <c r="CD128" s="10" t="str">
        <f>IF(ISBLANK(CB128),"",IF(COUNTIF(Accounts!$B:$D,CB128),VLOOKUP(CB128,Accounts!$B:$D,2,FALSE),"-"))</f>
        <v/>
      </c>
      <c r="CE128" s="37" t="str">
        <f>IF(CG128="","",CG128/(1+(IF(COUNTIF(Accounts!$B:$D,CB128),VLOOKUP(CB128,Accounts!$B:$D,3,FALSE),0)/100)))</f>
        <v/>
      </c>
      <c r="CF128" s="37" t="str">
        <f t="shared" si="22"/>
        <v/>
      </c>
      <c r="CG128" s="7"/>
      <c r="CH128" s="48"/>
      <c r="CJ128" s="10" t="str">
        <f>IF(ISBLANK(CH128),"",IF(COUNTIF(Accounts!$B:$D,CH128),VLOOKUP(CH128,Accounts!$B:$D,2,FALSE),"-"))</f>
        <v/>
      </c>
      <c r="CK128" s="37" t="str">
        <f>IF(CM128="","",CM128/(1+(IF(COUNTIF(Accounts!$B:$D,CH128),VLOOKUP(CH128,Accounts!$B:$D,3,FALSE),0)/100)))</f>
        <v/>
      </c>
      <c r="CL128" s="37" t="str">
        <f t="shared" si="23"/>
        <v/>
      </c>
      <c r="CM128" s="7"/>
      <c r="CN128" s="40" t="str">
        <f>IF(Accounts!$B127="","-",Accounts!$B127)</f>
        <v xml:space="preserve"> </v>
      </c>
      <c r="CO128" s="10">
        <f>IF(COUNTIF(Accounts!$B:$D,CN128),VLOOKUP(CN128,Accounts!$B:$D,2,FALSE),"-")</f>
        <v>0</v>
      </c>
      <c r="CP128" s="37" t="str">
        <f ca="1">IF(scratch!$B$55=TRUE,IF(CR128="","",CR128/(1+(IF(COUNTIF(Accounts!$B:$D,CN128),VLOOKUP(CN128,Accounts!$B:$D,3,FALSE),0)/100))),scratch!$B$52)</f>
        <v>Locked</v>
      </c>
      <c r="CQ128" s="37" t="str">
        <f ca="1">IF(scratch!$B$55=TRUE,IF(CR128="","",CR128-CP128),scratch!$B$52)</f>
        <v>Locked</v>
      </c>
      <c r="CR128" s="51" t="str">
        <f ca="1">IF(scratch!$B$55=TRUE,SUMIF(BV$7:BV$1007,CN128,CA$7:CA$1007)+SUMIF(CB$7:CB$1007,CN128,CG$7:CG$1007)+SUMIF(CH$7:CH$1007,CN128,CM$7:CM$1007),scratch!$B$52)</f>
        <v>Locked</v>
      </c>
      <c r="CT128" s="40" t="str">
        <f>IF(Accounts!$B127="","-",Accounts!$B127)</f>
        <v xml:space="preserve"> </v>
      </c>
      <c r="CU128" s="10">
        <f>IF(COUNTIF(Accounts!$B:$D,CT128),VLOOKUP(CT128,Accounts!$B:$D,2,FALSE),"-")</f>
        <v>0</v>
      </c>
      <c r="CV128" s="37" t="str">
        <f ca="1">IF(scratch!$B$55=TRUE,IF(CX128="","",CX128/(1+(IF(COUNTIF(Accounts!$B:$D,CT128),VLOOKUP(CT128,Accounts!$B:$D,3,FALSE),0)/100))),scratch!$B$52)</f>
        <v>Locked</v>
      </c>
      <c r="CW128" s="37" t="str">
        <f ca="1">IF(scratch!$B$55=TRUE,IF(CX128="","",CX128-CV128),scratch!$B$52)</f>
        <v>Locked</v>
      </c>
      <c r="CX128" s="51" t="str">
        <f ca="1">IF(scratch!$B$55=TRUE,SUMIF(T$7:T$1007,CT128,X$7:X1128)+SUMIF(AR$7:AR$1007,CT128,AV$7:AV$1007)+SUMIF(BP$7:BP$1007,CT128,BT$7:BT$1007)+SUMIF(CN$7:CN$1007,CT128,CR$7:CR$1007),scratch!$B$52)</f>
        <v>Locked</v>
      </c>
    </row>
    <row r="129" spans="4:102" x14ac:dyDescent="0.2">
      <c r="D129" s="10" t="str">
        <f>IF(ISBLANK(B129),"",IF(COUNTIF(Accounts!$B:$D,B129),VLOOKUP(B129,Accounts!$B:$D,2,FALSE),"-"))</f>
        <v/>
      </c>
      <c r="E129" s="37" t="str">
        <f>IF(G129="","",G129/(1+(IF(COUNTIF(Accounts!$B:$D,B129),VLOOKUP(B129,Accounts!$B:$D,3,FALSE),0)/100)))</f>
        <v/>
      </c>
      <c r="F129" s="37" t="str">
        <f t="shared" si="12"/>
        <v/>
      </c>
      <c r="G129" s="7"/>
      <c r="H129" s="48"/>
      <c r="J129" s="10" t="str">
        <f>IF(ISBLANK(H129),"",IF(COUNTIF(Accounts!$B:$D,H129),VLOOKUP(H129,Accounts!$B:$D,2,FALSE),"-"))</f>
        <v/>
      </c>
      <c r="K129" s="37" t="str">
        <f>IF(M129="","",M129/(1+(IF(COUNTIF(Accounts!$B:$D,H129),VLOOKUP(H129,Accounts!$B:$D,3,FALSE),0)/100)))</f>
        <v/>
      </c>
      <c r="L129" s="37" t="str">
        <f t="shared" si="13"/>
        <v/>
      </c>
      <c r="M129" s="7"/>
      <c r="N129" s="48"/>
      <c r="P129" s="10" t="str">
        <f>IF(ISBLANK(N129),"",IF(COUNTIF(Accounts!$B:$D,N129),VLOOKUP(N129,Accounts!$B:$D,2,FALSE),"-"))</f>
        <v/>
      </c>
      <c r="Q129" s="37" t="str">
        <f>IF(S129="","",S129/(1+(IF(COUNTIF(Accounts!$B:$D,N129),VLOOKUP(N129,Accounts!$B:$D,3,FALSE),0)/100)))</f>
        <v/>
      </c>
      <c r="R129" s="37" t="str">
        <f t="shared" si="14"/>
        <v/>
      </c>
      <c r="S129" s="7"/>
      <c r="T129" s="40" t="str">
        <f>IF(Accounts!$B128="","-",Accounts!$B128)</f>
        <v xml:space="preserve"> </v>
      </c>
      <c r="U129" s="10">
        <f>IF(COUNTIF(Accounts!$B:$D,T129),VLOOKUP(T129,Accounts!$B:$D,2,FALSE),"-")</f>
        <v>0</v>
      </c>
      <c r="V129" s="37" t="str">
        <f ca="1">IF(scratch!$B$55=TRUE,IF(X129="","",X129/(1+(IF(COUNTIF(Accounts!$B:$D,T129),VLOOKUP(T129,Accounts!$B:$D,3,FALSE),0)/100))),scratch!$B$52)</f>
        <v>Locked</v>
      </c>
      <c r="W129" s="37" t="str">
        <f ca="1">IF(scratch!$B$55=TRUE,IF(X129="","",X129-V129),scratch!$B$52)</f>
        <v>Locked</v>
      </c>
      <c r="X129" s="51" t="str">
        <f ca="1">IF(scratch!$B$55=TRUE,SUMIF(B$7:B$1007,T129,G$7:G$1007)+SUMIF(H$7:H$1007,T129,M$7:M$1007)+SUMIF(N$7:N$1007,T129,S$7:S$1007),scratch!$B$52)</f>
        <v>Locked</v>
      </c>
      <c r="AB129" s="10" t="str">
        <f>IF(ISBLANK(Z129),"",IF(COUNTIF(Accounts!$B:$D,Z129),VLOOKUP(Z129,Accounts!$B:$D,2,FALSE),"-"))</f>
        <v/>
      </c>
      <c r="AC129" s="37" t="str">
        <f>IF(AE129="","",AE129/(1+(IF(COUNTIF(Accounts!$B:$D,Z129),VLOOKUP(Z129,Accounts!$B:$D,3,FALSE),0)/100)))</f>
        <v/>
      </c>
      <c r="AD129" s="37" t="str">
        <f t="shared" si="15"/>
        <v/>
      </c>
      <c r="AE129" s="7"/>
      <c r="AF129" s="48"/>
      <c r="AH129" s="10" t="str">
        <f>IF(ISBLANK(AF129),"",IF(COUNTIF(Accounts!$B:$D,AF129),VLOOKUP(AF129,Accounts!$B:$D,2,FALSE),"-"))</f>
        <v/>
      </c>
      <c r="AI129" s="37" t="str">
        <f>IF(AK129="","",AK129/(1+(IF(COUNTIF(Accounts!$B:$D,AF129),VLOOKUP(AF129,Accounts!$B:$D,3,FALSE),0)/100)))</f>
        <v/>
      </c>
      <c r="AJ129" s="37" t="str">
        <f t="shared" si="16"/>
        <v/>
      </c>
      <c r="AK129" s="7"/>
      <c r="AL129" s="48"/>
      <c r="AN129" s="10" t="str">
        <f>IF(ISBLANK(AL129),"",IF(COUNTIF(Accounts!$B:$D,AL129),VLOOKUP(AL129,Accounts!$B:$D,2,FALSE),"-"))</f>
        <v/>
      </c>
      <c r="AO129" s="37" t="str">
        <f>IF(AQ129="","",AQ129/(1+(IF(COUNTIF(Accounts!$B:$D,AL129),VLOOKUP(AL129,Accounts!$B:$D,3,FALSE),0)/100)))</f>
        <v/>
      </c>
      <c r="AP129" s="37" t="str">
        <f t="shared" si="17"/>
        <v/>
      </c>
      <c r="AQ129" s="7"/>
      <c r="AR129" s="40" t="str">
        <f>IF(Accounts!$B128="","-",Accounts!$B128)</f>
        <v xml:space="preserve"> </v>
      </c>
      <c r="AS129" s="10">
        <f>IF(COUNTIF(Accounts!$B:$D,AR129),VLOOKUP(AR129,Accounts!$B:$D,2,FALSE),"-")</f>
        <v>0</v>
      </c>
      <c r="AT129" s="37" t="str">
        <f ca="1">IF(scratch!$B$55=TRUE,IF(AV129="","",AV129/(1+(IF(COUNTIF(Accounts!$B:$D,AR129),VLOOKUP(AR129,Accounts!$B:$D,3,FALSE),0)/100))),scratch!$B$52)</f>
        <v>Locked</v>
      </c>
      <c r="AU129" s="37" t="str">
        <f ca="1">IF(scratch!$B$55=TRUE,IF(AV129="","",AV129-AT129),scratch!$B$52)</f>
        <v>Locked</v>
      </c>
      <c r="AV129" s="51" t="str">
        <f ca="1">IF(scratch!$B$55=TRUE,SUMIF(Z$7:Z$1007,AR129,AE$7:AE$1007)+SUMIF(AF$7:AF$1007,AR129,AK$7:AK$1007)+SUMIF(AL$7:AL$1007,AR129,AQ$7:AQ$1007),scratch!$B$52)</f>
        <v>Locked</v>
      </c>
      <c r="AZ129" s="10" t="str">
        <f>IF(ISBLANK(AX129),"",IF(COUNTIF(Accounts!$B:$D,AX129),VLOOKUP(AX129,Accounts!$B:$D,2,FALSE),"-"))</f>
        <v/>
      </c>
      <c r="BA129" s="37" t="str">
        <f>IF(BC129="","",BC129/(1+(IF(COUNTIF(Accounts!$B:$D,AX129),VLOOKUP(AX129,Accounts!$B:$D,3,FALSE),0)/100)))</f>
        <v/>
      </c>
      <c r="BB129" s="37" t="str">
        <f t="shared" si="18"/>
        <v/>
      </c>
      <c r="BC129" s="7"/>
      <c r="BD129" s="48"/>
      <c r="BF129" s="10" t="str">
        <f>IF(ISBLANK(BD129),"",IF(COUNTIF(Accounts!$B:$D,BD129),VLOOKUP(BD129,Accounts!$B:$D,2,FALSE),"-"))</f>
        <v/>
      </c>
      <c r="BG129" s="37" t="str">
        <f>IF(BI129="","",BI129/(1+(IF(COUNTIF(Accounts!$B:$D,BD129),VLOOKUP(BD129,Accounts!$B:$D,3,FALSE),0)/100)))</f>
        <v/>
      </c>
      <c r="BH129" s="37" t="str">
        <f t="shared" si="19"/>
        <v/>
      </c>
      <c r="BI129" s="7"/>
      <c r="BJ129" s="48"/>
      <c r="BL129" s="10" t="str">
        <f>IF(ISBLANK(BJ129),"",IF(COUNTIF(Accounts!$B:$D,BJ129),VLOOKUP(BJ129,Accounts!$B:$D,2,FALSE),"-"))</f>
        <v/>
      </c>
      <c r="BM129" s="37" t="str">
        <f>IF(BO129="","",BO129/(1+(IF(COUNTIF(Accounts!$B:$D,BJ129),VLOOKUP(BJ129,Accounts!$B:$D,3,FALSE),0)/100)))</f>
        <v/>
      </c>
      <c r="BN129" s="37" t="str">
        <f t="shared" si="20"/>
        <v/>
      </c>
      <c r="BO129" s="7"/>
      <c r="BP129" s="40" t="str">
        <f>IF(Accounts!$B128="","-",Accounts!$B128)</f>
        <v xml:space="preserve"> </v>
      </c>
      <c r="BQ129" s="10">
        <f>IF(COUNTIF(Accounts!$B:$D,BP129),VLOOKUP(BP129,Accounts!$B:$D,2,FALSE),"-")</f>
        <v>0</v>
      </c>
      <c r="BR129" s="37" t="str">
        <f ca="1">IF(scratch!$B$55=TRUE,IF(BT129="","",BT129/(1+(IF(COUNTIF(Accounts!$B:$D,BP129),VLOOKUP(BP129,Accounts!$B:$D,3,FALSE),0)/100))),scratch!$B$52)</f>
        <v>Locked</v>
      </c>
      <c r="BS129" s="37" t="str">
        <f ca="1">IF(scratch!$B$55=TRUE,IF(BT129="","",BT129-BR129),scratch!$B$52)</f>
        <v>Locked</v>
      </c>
      <c r="BT129" s="51" t="str">
        <f ca="1">IF(scratch!$B$55=TRUE,SUMIF(AX$7:AX$1007,BP129,BC$7:BC$1007)+SUMIF(BD$7:BD$1007,BP129,BI$7:BI$1007)+SUMIF(BJ$7:BJ$1007,BP129,BO$7:BO$1007),scratch!$B$52)</f>
        <v>Locked</v>
      </c>
      <c r="BX129" s="10" t="str">
        <f>IF(ISBLANK(BV129),"",IF(COUNTIF(Accounts!$B:$D,BV129),VLOOKUP(BV129,Accounts!$B:$D,2,FALSE),"-"))</f>
        <v/>
      </c>
      <c r="BY129" s="37" t="str">
        <f>IF(CA129="","",CA129/(1+(IF(COUNTIF(Accounts!$B:$D,BV129),VLOOKUP(BV129,Accounts!$B:$D,3,FALSE),0)/100)))</f>
        <v/>
      </c>
      <c r="BZ129" s="37" t="str">
        <f t="shared" si="21"/>
        <v/>
      </c>
      <c r="CA129" s="7"/>
      <c r="CB129" s="48"/>
      <c r="CD129" s="10" t="str">
        <f>IF(ISBLANK(CB129),"",IF(COUNTIF(Accounts!$B:$D,CB129),VLOOKUP(CB129,Accounts!$B:$D,2,FALSE),"-"))</f>
        <v/>
      </c>
      <c r="CE129" s="37" t="str">
        <f>IF(CG129="","",CG129/(1+(IF(COUNTIF(Accounts!$B:$D,CB129),VLOOKUP(CB129,Accounts!$B:$D,3,FALSE),0)/100)))</f>
        <v/>
      </c>
      <c r="CF129" s="37" t="str">
        <f t="shared" si="22"/>
        <v/>
      </c>
      <c r="CG129" s="7"/>
      <c r="CH129" s="48"/>
      <c r="CJ129" s="10" t="str">
        <f>IF(ISBLANK(CH129),"",IF(COUNTIF(Accounts!$B:$D,CH129),VLOOKUP(CH129,Accounts!$B:$D,2,FALSE),"-"))</f>
        <v/>
      </c>
      <c r="CK129" s="37" t="str">
        <f>IF(CM129="","",CM129/(1+(IF(COUNTIF(Accounts!$B:$D,CH129),VLOOKUP(CH129,Accounts!$B:$D,3,FALSE),0)/100)))</f>
        <v/>
      </c>
      <c r="CL129" s="37" t="str">
        <f t="shared" si="23"/>
        <v/>
      </c>
      <c r="CM129" s="7"/>
      <c r="CN129" s="40" t="str">
        <f>IF(Accounts!$B128="","-",Accounts!$B128)</f>
        <v xml:space="preserve"> </v>
      </c>
      <c r="CO129" s="10">
        <f>IF(COUNTIF(Accounts!$B:$D,CN129),VLOOKUP(CN129,Accounts!$B:$D,2,FALSE),"-")</f>
        <v>0</v>
      </c>
      <c r="CP129" s="37" t="str">
        <f ca="1">IF(scratch!$B$55=TRUE,IF(CR129="","",CR129/(1+(IF(COUNTIF(Accounts!$B:$D,CN129),VLOOKUP(CN129,Accounts!$B:$D,3,FALSE),0)/100))),scratch!$B$52)</f>
        <v>Locked</v>
      </c>
      <c r="CQ129" s="37" t="str">
        <f ca="1">IF(scratch!$B$55=TRUE,IF(CR129="","",CR129-CP129),scratch!$B$52)</f>
        <v>Locked</v>
      </c>
      <c r="CR129" s="51" t="str">
        <f ca="1">IF(scratch!$B$55=TRUE,SUMIF(BV$7:BV$1007,CN129,CA$7:CA$1007)+SUMIF(CB$7:CB$1007,CN129,CG$7:CG$1007)+SUMIF(CH$7:CH$1007,CN129,CM$7:CM$1007),scratch!$B$52)</f>
        <v>Locked</v>
      </c>
      <c r="CT129" s="40" t="str">
        <f>IF(Accounts!$B128="","-",Accounts!$B128)</f>
        <v xml:space="preserve"> </v>
      </c>
      <c r="CU129" s="10">
        <f>IF(COUNTIF(Accounts!$B:$D,CT129),VLOOKUP(CT129,Accounts!$B:$D,2,FALSE),"-")</f>
        <v>0</v>
      </c>
      <c r="CV129" s="37" t="str">
        <f ca="1">IF(scratch!$B$55=TRUE,IF(CX129="","",CX129/(1+(IF(COUNTIF(Accounts!$B:$D,CT129),VLOOKUP(CT129,Accounts!$B:$D,3,FALSE),0)/100))),scratch!$B$52)</f>
        <v>Locked</v>
      </c>
      <c r="CW129" s="37" t="str">
        <f ca="1">IF(scratch!$B$55=TRUE,IF(CX129="","",CX129-CV129),scratch!$B$52)</f>
        <v>Locked</v>
      </c>
      <c r="CX129" s="51" t="str">
        <f ca="1">IF(scratch!$B$55=TRUE,SUMIF(T$7:T$1007,CT129,X$7:X1129)+SUMIF(AR$7:AR$1007,CT129,AV$7:AV$1007)+SUMIF(BP$7:BP$1007,CT129,BT$7:BT$1007)+SUMIF(CN$7:CN$1007,CT129,CR$7:CR$1007),scratch!$B$52)</f>
        <v>Locked</v>
      </c>
    </row>
    <row r="130" spans="4:102" x14ac:dyDescent="0.2">
      <c r="D130" s="10" t="str">
        <f>IF(ISBLANK(B130),"",IF(COUNTIF(Accounts!$B:$D,B130),VLOOKUP(B130,Accounts!$B:$D,2,FALSE),"-"))</f>
        <v/>
      </c>
      <c r="E130" s="37" t="str">
        <f>IF(G130="","",G130/(1+(IF(COUNTIF(Accounts!$B:$D,B130),VLOOKUP(B130,Accounts!$B:$D,3,FALSE),0)/100)))</f>
        <v/>
      </c>
      <c r="F130" s="37" t="str">
        <f t="shared" si="12"/>
        <v/>
      </c>
      <c r="G130" s="7"/>
      <c r="H130" s="48"/>
      <c r="J130" s="10" t="str">
        <f>IF(ISBLANK(H130),"",IF(COUNTIF(Accounts!$B:$D,H130),VLOOKUP(H130,Accounts!$B:$D,2,FALSE),"-"))</f>
        <v/>
      </c>
      <c r="K130" s="37" t="str">
        <f>IF(M130="","",M130/(1+(IF(COUNTIF(Accounts!$B:$D,H130),VLOOKUP(H130,Accounts!$B:$D,3,FALSE),0)/100)))</f>
        <v/>
      </c>
      <c r="L130" s="37" t="str">
        <f t="shared" si="13"/>
        <v/>
      </c>
      <c r="M130" s="7"/>
      <c r="N130" s="48"/>
      <c r="P130" s="10" t="str">
        <f>IF(ISBLANK(N130),"",IF(COUNTIF(Accounts!$B:$D,N130),VLOOKUP(N130,Accounts!$B:$D,2,FALSE),"-"))</f>
        <v/>
      </c>
      <c r="Q130" s="37" t="str">
        <f>IF(S130="","",S130/(1+(IF(COUNTIF(Accounts!$B:$D,N130),VLOOKUP(N130,Accounts!$B:$D,3,FALSE),0)/100)))</f>
        <v/>
      </c>
      <c r="R130" s="37" t="str">
        <f t="shared" si="14"/>
        <v/>
      </c>
      <c r="S130" s="7"/>
      <c r="T130" s="40" t="str">
        <f>IF(Accounts!$B129="","-",Accounts!$B129)</f>
        <v xml:space="preserve"> </v>
      </c>
      <c r="U130" s="10">
        <f>IF(COUNTIF(Accounts!$B:$D,T130),VLOOKUP(T130,Accounts!$B:$D,2,FALSE),"-")</f>
        <v>0</v>
      </c>
      <c r="V130" s="37" t="str">
        <f ca="1">IF(scratch!$B$55=TRUE,IF(X130="","",X130/(1+(IF(COUNTIF(Accounts!$B:$D,T130),VLOOKUP(T130,Accounts!$B:$D,3,FALSE),0)/100))),scratch!$B$52)</f>
        <v>Locked</v>
      </c>
      <c r="W130" s="37" t="str">
        <f ca="1">IF(scratch!$B$55=TRUE,IF(X130="","",X130-V130),scratch!$B$52)</f>
        <v>Locked</v>
      </c>
      <c r="X130" s="51" t="str">
        <f ca="1">IF(scratch!$B$55=TRUE,SUMIF(B$7:B$1007,T130,G$7:G$1007)+SUMIF(H$7:H$1007,T130,M$7:M$1007)+SUMIF(N$7:N$1007,T130,S$7:S$1007),scratch!$B$52)</f>
        <v>Locked</v>
      </c>
      <c r="AB130" s="10" t="str">
        <f>IF(ISBLANK(Z130),"",IF(COUNTIF(Accounts!$B:$D,Z130),VLOOKUP(Z130,Accounts!$B:$D,2,FALSE),"-"))</f>
        <v/>
      </c>
      <c r="AC130" s="37" t="str">
        <f>IF(AE130="","",AE130/(1+(IF(COUNTIF(Accounts!$B:$D,Z130),VLOOKUP(Z130,Accounts!$B:$D,3,FALSE),0)/100)))</f>
        <v/>
      </c>
      <c r="AD130" s="37" t="str">
        <f t="shared" si="15"/>
        <v/>
      </c>
      <c r="AE130" s="7"/>
      <c r="AF130" s="48"/>
      <c r="AH130" s="10" t="str">
        <f>IF(ISBLANK(AF130),"",IF(COUNTIF(Accounts!$B:$D,AF130),VLOOKUP(AF130,Accounts!$B:$D,2,FALSE),"-"))</f>
        <v/>
      </c>
      <c r="AI130" s="37" t="str">
        <f>IF(AK130="","",AK130/(1+(IF(COUNTIF(Accounts!$B:$D,AF130),VLOOKUP(AF130,Accounts!$B:$D,3,FALSE),0)/100)))</f>
        <v/>
      </c>
      <c r="AJ130" s="37" t="str">
        <f t="shared" si="16"/>
        <v/>
      </c>
      <c r="AK130" s="7"/>
      <c r="AL130" s="48"/>
      <c r="AN130" s="10" t="str">
        <f>IF(ISBLANK(AL130),"",IF(COUNTIF(Accounts!$B:$D,AL130),VLOOKUP(AL130,Accounts!$B:$D,2,FALSE),"-"))</f>
        <v/>
      </c>
      <c r="AO130" s="37" t="str">
        <f>IF(AQ130="","",AQ130/(1+(IF(COUNTIF(Accounts!$B:$D,AL130),VLOOKUP(AL130,Accounts!$B:$D,3,FALSE),0)/100)))</f>
        <v/>
      </c>
      <c r="AP130" s="37" t="str">
        <f t="shared" si="17"/>
        <v/>
      </c>
      <c r="AQ130" s="7"/>
      <c r="AR130" s="40" t="str">
        <f>IF(Accounts!$B129="","-",Accounts!$B129)</f>
        <v xml:space="preserve"> </v>
      </c>
      <c r="AS130" s="10">
        <f>IF(COUNTIF(Accounts!$B:$D,AR130),VLOOKUP(AR130,Accounts!$B:$D,2,FALSE),"-")</f>
        <v>0</v>
      </c>
      <c r="AT130" s="37" t="str">
        <f ca="1">IF(scratch!$B$55=TRUE,IF(AV130="","",AV130/(1+(IF(COUNTIF(Accounts!$B:$D,AR130),VLOOKUP(AR130,Accounts!$B:$D,3,FALSE),0)/100))),scratch!$B$52)</f>
        <v>Locked</v>
      </c>
      <c r="AU130" s="37" t="str">
        <f ca="1">IF(scratch!$B$55=TRUE,IF(AV130="","",AV130-AT130),scratch!$B$52)</f>
        <v>Locked</v>
      </c>
      <c r="AV130" s="51" t="str">
        <f ca="1">IF(scratch!$B$55=TRUE,SUMIF(Z$7:Z$1007,AR130,AE$7:AE$1007)+SUMIF(AF$7:AF$1007,AR130,AK$7:AK$1007)+SUMIF(AL$7:AL$1007,AR130,AQ$7:AQ$1007),scratch!$B$52)</f>
        <v>Locked</v>
      </c>
      <c r="AZ130" s="10" t="str">
        <f>IF(ISBLANK(AX130),"",IF(COUNTIF(Accounts!$B:$D,AX130),VLOOKUP(AX130,Accounts!$B:$D,2,FALSE),"-"))</f>
        <v/>
      </c>
      <c r="BA130" s="37" t="str">
        <f>IF(BC130="","",BC130/(1+(IF(COUNTIF(Accounts!$B:$D,AX130),VLOOKUP(AX130,Accounts!$B:$D,3,FALSE),0)/100)))</f>
        <v/>
      </c>
      <c r="BB130" s="37" t="str">
        <f t="shared" si="18"/>
        <v/>
      </c>
      <c r="BC130" s="7"/>
      <c r="BD130" s="48"/>
      <c r="BF130" s="10" t="str">
        <f>IF(ISBLANK(BD130),"",IF(COUNTIF(Accounts!$B:$D,BD130),VLOOKUP(BD130,Accounts!$B:$D,2,FALSE),"-"))</f>
        <v/>
      </c>
      <c r="BG130" s="37" t="str">
        <f>IF(BI130="","",BI130/(1+(IF(COUNTIF(Accounts!$B:$D,BD130),VLOOKUP(BD130,Accounts!$B:$D,3,FALSE),0)/100)))</f>
        <v/>
      </c>
      <c r="BH130" s="37" t="str">
        <f t="shared" si="19"/>
        <v/>
      </c>
      <c r="BI130" s="7"/>
      <c r="BJ130" s="48"/>
      <c r="BL130" s="10" t="str">
        <f>IF(ISBLANK(BJ130),"",IF(COUNTIF(Accounts!$B:$D,BJ130),VLOOKUP(BJ130,Accounts!$B:$D,2,FALSE),"-"))</f>
        <v/>
      </c>
      <c r="BM130" s="37" t="str">
        <f>IF(BO130="","",BO130/(1+(IF(COUNTIF(Accounts!$B:$D,BJ130),VLOOKUP(BJ130,Accounts!$B:$D,3,FALSE),0)/100)))</f>
        <v/>
      </c>
      <c r="BN130" s="37" t="str">
        <f t="shared" si="20"/>
        <v/>
      </c>
      <c r="BO130" s="7"/>
      <c r="BP130" s="40" t="str">
        <f>IF(Accounts!$B129="","-",Accounts!$B129)</f>
        <v xml:space="preserve"> </v>
      </c>
      <c r="BQ130" s="10">
        <f>IF(COUNTIF(Accounts!$B:$D,BP130),VLOOKUP(BP130,Accounts!$B:$D,2,FALSE),"-")</f>
        <v>0</v>
      </c>
      <c r="BR130" s="37" t="str">
        <f ca="1">IF(scratch!$B$55=TRUE,IF(BT130="","",BT130/(1+(IF(COUNTIF(Accounts!$B:$D,BP130),VLOOKUP(BP130,Accounts!$B:$D,3,FALSE),0)/100))),scratch!$B$52)</f>
        <v>Locked</v>
      </c>
      <c r="BS130" s="37" t="str">
        <f ca="1">IF(scratch!$B$55=TRUE,IF(BT130="","",BT130-BR130),scratch!$B$52)</f>
        <v>Locked</v>
      </c>
      <c r="BT130" s="51" t="str">
        <f ca="1">IF(scratch!$B$55=TRUE,SUMIF(AX$7:AX$1007,BP130,BC$7:BC$1007)+SUMIF(BD$7:BD$1007,BP130,BI$7:BI$1007)+SUMIF(BJ$7:BJ$1007,BP130,BO$7:BO$1007),scratch!$B$52)</f>
        <v>Locked</v>
      </c>
      <c r="BX130" s="10" t="str">
        <f>IF(ISBLANK(BV130),"",IF(COUNTIF(Accounts!$B:$D,BV130),VLOOKUP(BV130,Accounts!$B:$D,2,FALSE),"-"))</f>
        <v/>
      </c>
      <c r="BY130" s="37" t="str">
        <f>IF(CA130="","",CA130/(1+(IF(COUNTIF(Accounts!$B:$D,BV130),VLOOKUP(BV130,Accounts!$B:$D,3,FALSE),0)/100)))</f>
        <v/>
      </c>
      <c r="BZ130" s="37" t="str">
        <f t="shared" si="21"/>
        <v/>
      </c>
      <c r="CA130" s="7"/>
      <c r="CB130" s="48"/>
      <c r="CD130" s="10" t="str">
        <f>IF(ISBLANK(CB130),"",IF(COUNTIF(Accounts!$B:$D,CB130),VLOOKUP(CB130,Accounts!$B:$D,2,FALSE),"-"))</f>
        <v/>
      </c>
      <c r="CE130" s="37" t="str">
        <f>IF(CG130="","",CG130/(1+(IF(COUNTIF(Accounts!$B:$D,CB130),VLOOKUP(CB130,Accounts!$B:$D,3,FALSE),0)/100)))</f>
        <v/>
      </c>
      <c r="CF130" s="37" t="str">
        <f t="shared" si="22"/>
        <v/>
      </c>
      <c r="CG130" s="7"/>
      <c r="CH130" s="48"/>
      <c r="CJ130" s="10" t="str">
        <f>IF(ISBLANK(CH130),"",IF(COUNTIF(Accounts!$B:$D,CH130),VLOOKUP(CH130,Accounts!$B:$D,2,FALSE),"-"))</f>
        <v/>
      </c>
      <c r="CK130" s="37" t="str">
        <f>IF(CM130="","",CM130/(1+(IF(COUNTIF(Accounts!$B:$D,CH130),VLOOKUP(CH130,Accounts!$B:$D,3,FALSE),0)/100)))</f>
        <v/>
      </c>
      <c r="CL130" s="37" t="str">
        <f t="shared" si="23"/>
        <v/>
      </c>
      <c r="CM130" s="7"/>
      <c r="CN130" s="40" t="str">
        <f>IF(Accounts!$B129="","-",Accounts!$B129)</f>
        <v xml:space="preserve"> </v>
      </c>
      <c r="CO130" s="10">
        <f>IF(COUNTIF(Accounts!$B:$D,CN130),VLOOKUP(CN130,Accounts!$B:$D,2,FALSE),"-")</f>
        <v>0</v>
      </c>
      <c r="CP130" s="37" t="str">
        <f ca="1">IF(scratch!$B$55=TRUE,IF(CR130="","",CR130/(1+(IF(COUNTIF(Accounts!$B:$D,CN130),VLOOKUP(CN130,Accounts!$B:$D,3,FALSE),0)/100))),scratch!$B$52)</f>
        <v>Locked</v>
      </c>
      <c r="CQ130" s="37" t="str">
        <f ca="1">IF(scratch!$B$55=TRUE,IF(CR130="","",CR130-CP130),scratch!$B$52)</f>
        <v>Locked</v>
      </c>
      <c r="CR130" s="51" t="str">
        <f ca="1">IF(scratch!$B$55=TRUE,SUMIF(BV$7:BV$1007,CN130,CA$7:CA$1007)+SUMIF(CB$7:CB$1007,CN130,CG$7:CG$1007)+SUMIF(CH$7:CH$1007,CN130,CM$7:CM$1007),scratch!$B$52)</f>
        <v>Locked</v>
      </c>
      <c r="CT130" s="40" t="str">
        <f>IF(Accounts!$B129="","-",Accounts!$B129)</f>
        <v xml:space="preserve"> </v>
      </c>
      <c r="CU130" s="10">
        <f>IF(COUNTIF(Accounts!$B:$D,CT130),VLOOKUP(CT130,Accounts!$B:$D,2,FALSE),"-")</f>
        <v>0</v>
      </c>
      <c r="CV130" s="37" t="str">
        <f ca="1">IF(scratch!$B$55=TRUE,IF(CX130="","",CX130/(1+(IF(COUNTIF(Accounts!$B:$D,CT130),VLOOKUP(CT130,Accounts!$B:$D,3,FALSE),0)/100))),scratch!$B$52)</f>
        <v>Locked</v>
      </c>
      <c r="CW130" s="37" t="str">
        <f ca="1">IF(scratch!$B$55=TRUE,IF(CX130="","",CX130-CV130),scratch!$B$52)</f>
        <v>Locked</v>
      </c>
      <c r="CX130" s="51" t="str">
        <f ca="1">IF(scratch!$B$55=TRUE,SUMIF(T$7:T$1007,CT130,X$7:X1130)+SUMIF(AR$7:AR$1007,CT130,AV$7:AV$1007)+SUMIF(BP$7:BP$1007,CT130,BT$7:BT$1007)+SUMIF(CN$7:CN$1007,CT130,CR$7:CR$1007),scratch!$B$52)</f>
        <v>Locked</v>
      </c>
    </row>
    <row r="131" spans="4:102" x14ac:dyDescent="0.2">
      <c r="D131" s="10" t="str">
        <f>IF(ISBLANK(B131),"",IF(COUNTIF(Accounts!$B:$D,B131),VLOOKUP(B131,Accounts!$B:$D,2,FALSE),"-"))</f>
        <v/>
      </c>
      <c r="E131" s="37" t="str">
        <f>IF(G131="","",G131/(1+(IF(COUNTIF(Accounts!$B:$D,B131),VLOOKUP(B131,Accounts!$B:$D,3,FALSE),0)/100)))</f>
        <v/>
      </c>
      <c r="F131" s="37" t="str">
        <f t="shared" si="12"/>
        <v/>
      </c>
      <c r="G131" s="7"/>
      <c r="H131" s="48"/>
      <c r="J131" s="10" t="str">
        <f>IF(ISBLANK(H131),"",IF(COUNTIF(Accounts!$B:$D,H131),VLOOKUP(H131,Accounts!$B:$D,2,FALSE),"-"))</f>
        <v/>
      </c>
      <c r="K131" s="37" t="str">
        <f>IF(M131="","",M131/(1+(IF(COUNTIF(Accounts!$B:$D,H131),VLOOKUP(H131,Accounts!$B:$D,3,FALSE),0)/100)))</f>
        <v/>
      </c>
      <c r="L131" s="37" t="str">
        <f t="shared" si="13"/>
        <v/>
      </c>
      <c r="M131" s="7"/>
      <c r="N131" s="48"/>
      <c r="P131" s="10" t="str">
        <f>IF(ISBLANK(N131),"",IF(COUNTIF(Accounts!$B:$D,N131),VLOOKUP(N131,Accounts!$B:$D,2,FALSE),"-"))</f>
        <v/>
      </c>
      <c r="Q131" s="37" t="str">
        <f>IF(S131="","",S131/(1+(IF(COUNTIF(Accounts!$B:$D,N131),VLOOKUP(N131,Accounts!$B:$D,3,FALSE),0)/100)))</f>
        <v/>
      </c>
      <c r="R131" s="37" t="str">
        <f t="shared" si="14"/>
        <v/>
      </c>
      <c r="S131" s="7"/>
      <c r="T131" s="40" t="str">
        <f>IF(Accounts!$B130="","-",Accounts!$B130)</f>
        <v xml:space="preserve"> </v>
      </c>
      <c r="U131" s="10">
        <f>IF(COUNTIF(Accounts!$B:$D,T131),VLOOKUP(T131,Accounts!$B:$D,2,FALSE),"-")</f>
        <v>0</v>
      </c>
      <c r="V131" s="37" t="str">
        <f ca="1">IF(scratch!$B$55=TRUE,IF(X131="","",X131/(1+(IF(COUNTIF(Accounts!$B:$D,T131),VLOOKUP(T131,Accounts!$B:$D,3,FALSE),0)/100))),scratch!$B$52)</f>
        <v>Locked</v>
      </c>
      <c r="W131" s="37" t="str">
        <f ca="1">IF(scratch!$B$55=TRUE,IF(X131="","",X131-V131),scratch!$B$52)</f>
        <v>Locked</v>
      </c>
      <c r="X131" s="51" t="str">
        <f ca="1">IF(scratch!$B$55=TRUE,SUMIF(B$7:B$1007,T131,G$7:G$1007)+SUMIF(H$7:H$1007,T131,M$7:M$1007)+SUMIF(N$7:N$1007,T131,S$7:S$1007),scratch!$B$52)</f>
        <v>Locked</v>
      </c>
      <c r="AB131" s="10" t="str">
        <f>IF(ISBLANK(Z131),"",IF(COUNTIF(Accounts!$B:$D,Z131),VLOOKUP(Z131,Accounts!$B:$D,2,FALSE),"-"))</f>
        <v/>
      </c>
      <c r="AC131" s="37" t="str">
        <f>IF(AE131="","",AE131/(1+(IF(COUNTIF(Accounts!$B:$D,Z131),VLOOKUP(Z131,Accounts!$B:$D,3,FALSE),0)/100)))</f>
        <v/>
      </c>
      <c r="AD131" s="37" t="str">
        <f t="shared" si="15"/>
        <v/>
      </c>
      <c r="AE131" s="7"/>
      <c r="AF131" s="48"/>
      <c r="AH131" s="10" t="str">
        <f>IF(ISBLANK(AF131),"",IF(COUNTIF(Accounts!$B:$D,AF131),VLOOKUP(AF131,Accounts!$B:$D,2,FALSE),"-"))</f>
        <v/>
      </c>
      <c r="AI131" s="37" t="str">
        <f>IF(AK131="","",AK131/(1+(IF(COUNTIF(Accounts!$B:$D,AF131),VLOOKUP(AF131,Accounts!$B:$D,3,FALSE),0)/100)))</f>
        <v/>
      </c>
      <c r="AJ131" s="37" t="str">
        <f t="shared" si="16"/>
        <v/>
      </c>
      <c r="AK131" s="7"/>
      <c r="AL131" s="48"/>
      <c r="AN131" s="10" t="str">
        <f>IF(ISBLANK(AL131),"",IF(COUNTIF(Accounts!$B:$D,AL131),VLOOKUP(AL131,Accounts!$B:$D,2,FALSE),"-"))</f>
        <v/>
      </c>
      <c r="AO131" s="37" t="str">
        <f>IF(AQ131="","",AQ131/(1+(IF(COUNTIF(Accounts!$B:$D,AL131),VLOOKUP(AL131,Accounts!$B:$D,3,FALSE),0)/100)))</f>
        <v/>
      </c>
      <c r="AP131" s="37" t="str">
        <f t="shared" si="17"/>
        <v/>
      </c>
      <c r="AQ131" s="7"/>
      <c r="AR131" s="40" t="str">
        <f>IF(Accounts!$B130="","-",Accounts!$B130)</f>
        <v xml:space="preserve"> </v>
      </c>
      <c r="AS131" s="10">
        <f>IF(COUNTIF(Accounts!$B:$D,AR131),VLOOKUP(AR131,Accounts!$B:$D,2,FALSE),"-")</f>
        <v>0</v>
      </c>
      <c r="AT131" s="37" t="str">
        <f ca="1">IF(scratch!$B$55=TRUE,IF(AV131="","",AV131/(1+(IF(COUNTIF(Accounts!$B:$D,AR131),VLOOKUP(AR131,Accounts!$B:$D,3,FALSE),0)/100))),scratch!$B$52)</f>
        <v>Locked</v>
      </c>
      <c r="AU131" s="37" t="str">
        <f ca="1">IF(scratch!$B$55=TRUE,IF(AV131="","",AV131-AT131),scratch!$B$52)</f>
        <v>Locked</v>
      </c>
      <c r="AV131" s="51" t="str">
        <f ca="1">IF(scratch!$B$55=TRUE,SUMIF(Z$7:Z$1007,AR131,AE$7:AE$1007)+SUMIF(AF$7:AF$1007,AR131,AK$7:AK$1007)+SUMIF(AL$7:AL$1007,AR131,AQ$7:AQ$1007),scratch!$B$52)</f>
        <v>Locked</v>
      </c>
      <c r="AZ131" s="10" t="str">
        <f>IF(ISBLANK(AX131),"",IF(COUNTIF(Accounts!$B:$D,AX131),VLOOKUP(AX131,Accounts!$B:$D,2,FALSE),"-"))</f>
        <v/>
      </c>
      <c r="BA131" s="37" t="str">
        <f>IF(BC131="","",BC131/(1+(IF(COUNTIF(Accounts!$B:$D,AX131),VLOOKUP(AX131,Accounts!$B:$D,3,FALSE),0)/100)))</f>
        <v/>
      </c>
      <c r="BB131" s="37" t="str">
        <f t="shared" si="18"/>
        <v/>
      </c>
      <c r="BC131" s="7"/>
      <c r="BD131" s="48"/>
      <c r="BF131" s="10" t="str">
        <f>IF(ISBLANK(BD131),"",IF(COUNTIF(Accounts!$B:$D,BD131),VLOOKUP(BD131,Accounts!$B:$D,2,FALSE),"-"))</f>
        <v/>
      </c>
      <c r="BG131" s="37" t="str">
        <f>IF(BI131="","",BI131/(1+(IF(COUNTIF(Accounts!$B:$D,BD131),VLOOKUP(BD131,Accounts!$B:$D,3,FALSE),0)/100)))</f>
        <v/>
      </c>
      <c r="BH131" s="37" t="str">
        <f t="shared" si="19"/>
        <v/>
      </c>
      <c r="BI131" s="7"/>
      <c r="BJ131" s="48"/>
      <c r="BL131" s="10" t="str">
        <f>IF(ISBLANK(BJ131),"",IF(COUNTIF(Accounts!$B:$D,BJ131),VLOOKUP(BJ131,Accounts!$B:$D,2,FALSE),"-"))</f>
        <v/>
      </c>
      <c r="BM131" s="37" t="str">
        <f>IF(BO131="","",BO131/(1+(IF(COUNTIF(Accounts!$B:$D,BJ131),VLOOKUP(BJ131,Accounts!$B:$D,3,FALSE),0)/100)))</f>
        <v/>
      </c>
      <c r="BN131" s="37" t="str">
        <f t="shared" si="20"/>
        <v/>
      </c>
      <c r="BO131" s="7"/>
      <c r="BP131" s="40" t="str">
        <f>IF(Accounts!$B130="","-",Accounts!$B130)</f>
        <v xml:space="preserve"> </v>
      </c>
      <c r="BQ131" s="10">
        <f>IF(COUNTIF(Accounts!$B:$D,BP131),VLOOKUP(BP131,Accounts!$B:$D,2,FALSE),"-")</f>
        <v>0</v>
      </c>
      <c r="BR131" s="37" t="str">
        <f ca="1">IF(scratch!$B$55=TRUE,IF(BT131="","",BT131/(1+(IF(COUNTIF(Accounts!$B:$D,BP131),VLOOKUP(BP131,Accounts!$B:$D,3,FALSE),0)/100))),scratch!$B$52)</f>
        <v>Locked</v>
      </c>
      <c r="BS131" s="37" t="str">
        <f ca="1">IF(scratch!$B$55=TRUE,IF(BT131="","",BT131-BR131),scratch!$B$52)</f>
        <v>Locked</v>
      </c>
      <c r="BT131" s="51" t="str">
        <f ca="1">IF(scratch!$B$55=TRUE,SUMIF(AX$7:AX$1007,BP131,BC$7:BC$1007)+SUMIF(BD$7:BD$1007,BP131,BI$7:BI$1007)+SUMIF(BJ$7:BJ$1007,BP131,BO$7:BO$1007),scratch!$B$52)</f>
        <v>Locked</v>
      </c>
      <c r="BX131" s="10" t="str">
        <f>IF(ISBLANK(BV131),"",IF(COUNTIF(Accounts!$B:$D,BV131),VLOOKUP(BV131,Accounts!$B:$D,2,FALSE),"-"))</f>
        <v/>
      </c>
      <c r="BY131" s="37" t="str">
        <f>IF(CA131="","",CA131/(1+(IF(COUNTIF(Accounts!$B:$D,BV131),VLOOKUP(BV131,Accounts!$B:$D,3,FALSE),0)/100)))</f>
        <v/>
      </c>
      <c r="BZ131" s="37" t="str">
        <f t="shared" si="21"/>
        <v/>
      </c>
      <c r="CA131" s="7"/>
      <c r="CB131" s="48"/>
      <c r="CD131" s="10" t="str">
        <f>IF(ISBLANK(CB131),"",IF(COUNTIF(Accounts!$B:$D,CB131),VLOOKUP(CB131,Accounts!$B:$D,2,FALSE),"-"))</f>
        <v/>
      </c>
      <c r="CE131" s="37" t="str">
        <f>IF(CG131="","",CG131/(1+(IF(COUNTIF(Accounts!$B:$D,CB131),VLOOKUP(CB131,Accounts!$B:$D,3,FALSE),0)/100)))</f>
        <v/>
      </c>
      <c r="CF131" s="37" t="str">
        <f t="shared" si="22"/>
        <v/>
      </c>
      <c r="CG131" s="7"/>
      <c r="CH131" s="48"/>
      <c r="CJ131" s="10" t="str">
        <f>IF(ISBLANK(CH131),"",IF(COUNTIF(Accounts!$B:$D,CH131),VLOOKUP(CH131,Accounts!$B:$D,2,FALSE),"-"))</f>
        <v/>
      </c>
      <c r="CK131" s="37" t="str">
        <f>IF(CM131="","",CM131/(1+(IF(COUNTIF(Accounts!$B:$D,CH131),VLOOKUP(CH131,Accounts!$B:$D,3,FALSE),0)/100)))</f>
        <v/>
      </c>
      <c r="CL131" s="37" t="str">
        <f t="shared" si="23"/>
        <v/>
      </c>
      <c r="CM131" s="7"/>
      <c r="CN131" s="40" t="str">
        <f>IF(Accounts!$B130="","-",Accounts!$B130)</f>
        <v xml:space="preserve"> </v>
      </c>
      <c r="CO131" s="10">
        <f>IF(COUNTIF(Accounts!$B:$D,CN131),VLOOKUP(CN131,Accounts!$B:$D,2,FALSE),"-")</f>
        <v>0</v>
      </c>
      <c r="CP131" s="37" t="str">
        <f ca="1">IF(scratch!$B$55=TRUE,IF(CR131="","",CR131/(1+(IF(COUNTIF(Accounts!$B:$D,CN131),VLOOKUP(CN131,Accounts!$B:$D,3,FALSE),0)/100))),scratch!$B$52)</f>
        <v>Locked</v>
      </c>
      <c r="CQ131" s="37" t="str">
        <f ca="1">IF(scratch!$B$55=TRUE,IF(CR131="","",CR131-CP131),scratch!$B$52)</f>
        <v>Locked</v>
      </c>
      <c r="CR131" s="51" t="str">
        <f ca="1">IF(scratch!$B$55=TRUE,SUMIF(BV$7:BV$1007,CN131,CA$7:CA$1007)+SUMIF(CB$7:CB$1007,CN131,CG$7:CG$1007)+SUMIF(CH$7:CH$1007,CN131,CM$7:CM$1007),scratch!$B$52)</f>
        <v>Locked</v>
      </c>
      <c r="CT131" s="40" t="str">
        <f>IF(Accounts!$B130="","-",Accounts!$B130)</f>
        <v xml:space="preserve"> </v>
      </c>
      <c r="CU131" s="10">
        <f>IF(COUNTIF(Accounts!$B:$D,CT131),VLOOKUP(CT131,Accounts!$B:$D,2,FALSE),"-")</f>
        <v>0</v>
      </c>
      <c r="CV131" s="37" t="str">
        <f ca="1">IF(scratch!$B$55=TRUE,IF(CX131="","",CX131/(1+(IF(COUNTIF(Accounts!$B:$D,CT131),VLOOKUP(CT131,Accounts!$B:$D,3,FALSE),0)/100))),scratch!$B$52)</f>
        <v>Locked</v>
      </c>
      <c r="CW131" s="37" t="str">
        <f ca="1">IF(scratch!$B$55=TRUE,IF(CX131="","",CX131-CV131),scratch!$B$52)</f>
        <v>Locked</v>
      </c>
      <c r="CX131" s="51" t="str">
        <f ca="1">IF(scratch!$B$55=TRUE,SUMIF(T$7:T$1007,CT131,X$7:X1131)+SUMIF(AR$7:AR$1007,CT131,AV$7:AV$1007)+SUMIF(BP$7:BP$1007,CT131,BT$7:BT$1007)+SUMIF(CN$7:CN$1007,CT131,CR$7:CR$1007),scratch!$B$52)</f>
        <v>Locked</v>
      </c>
    </row>
    <row r="132" spans="4:102" x14ac:dyDescent="0.2">
      <c r="D132" s="10" t="str">
        <f>IF(ISBLANK(B132),"",IF(COUNTIF(Accounts!$B:$D,B132),VLOOKUP(B132,Accounts!$B:$D,2,FALSE),"-"))</f>
        <v/>
      </c>
      <c r="E132" s="37" t="str">
        <f>IF(G132="","",G132/(1+(IF(COUNTIF(Accounts!$B:$D,B132),VLOOKUP(B132,Accounts!$B:$D,3,FALSE),0)/100)))</f>
        <v/>
      </c>
      <c r="F132" s="37" t="str">
        <f t="shared" si="12"/>
        <v/>
      </c>
      <c r="G132" s="7"/>
      <c r="H132" s="48"/>
      <c r="J132" s="10" t="str">
        <f>IF(ISBLANK(H132),"",IF(COUNTIF(Accounts!$B:$D,H132),VLOOKUP(H132,Accounts!$B:$D,2,FALSE),"-"))</f>
        <v/>
      </c>
      <c r="K132" s="37" t="str">
        <f>IF(M132="","",M132/(1+(IF(COUNTIF(Accounts!$B:$D,H132),VLOOKUP(H132,Accounts!$B:$D,3,FALSE),0)/100)))</f>
        <v/>
      </c>
      <c r="L132" s="37" t="str">
        <f t="shared" si="13"/>
        <v/>
      </c>
      <c r="M132" s="7"/>
      <c r="N132" s="48"/>
      <c r="P132" s="10" t="str">
        <f>IF(ISBLANK(N132),"",IF(COUNTIF(Accounts!$B:$D,N132),VLOOKUP(N132,Accounts!$B:$D,2,FALSE),"-"))</f>
        <v/>
      </c>
      <c r="Q132" s="37" t="str">
        <f>IF(S132="","",S132/(1+(IF(COUNTIF(Accounts!$B:$D,N132),VLOOKUP(N132,Accounts!$B:$D,3,FALSE),0)/100)))</f>
        <v/>
      </c>
      <c r="R132" s="37" t="str">
        <f t="shared" si="14"/>
        <v/>
      </c>
      <c r="S132" s="7"/>
      <c r="T132" s="40" t="str">
        <f>IF(Accounts!$B131="","-",Accounts!$B131)</f>
        <v xml:space="preserve"> </v>
      </c>
      <c r="U132" s="10">
        <f>IF(COUNTIF(Accounts!$B:$D,T132),VLOOKUP(T132,Accounts!$B:$D,2,FALSE),"-")</f>
        <v>0</v>
      </c>
      <c r="V132" s="37" t="str">
        <f ca="1">IF(scratch!$B$55=TRUE,IF(X132="","",X132/(1+(IF(COUNTIF(Accounts!$B:$D,T132),VLOOKUP(T132,Accounts!$B:$D,3,FALSE),0)/100))),scratch!$B$52)</f>
        <v>Locked</v>
      </c>
      <c r="W132" s="37" t="str">
        <f ca="1">IF(scratch!$B$55=TRUE,IF(X132="","",X132-V132),scratch!$B$52)</f>
        <v>Locked</v>
      </c>
      <c r="X132" s="51" t="str">
        <f ca="1">IF(scratch!$B$55=TRUE,SUMIF(B$7:B$1007,T132,G$7:G$1007)+SUMIF(H$7:H$1007,T132,M$7:M$1007)+SUMIF(N$7:N$1007,T132,S$7:S$1007),scratch!$B$52)</f>
        <v>Locked</v>
      </c>
      <c r="AB132" s="10" t="str">
        <f>IF(ISBLANK(Z132),"",IF(COUNTIF(Accounts!$B:$D,Z132),VLOOKUP(Z132,Accounts!$B:$D,2,FALSE),"-"))</f>
        <v/>
      </c>
      <c r="AC132" s="37" t="str">
        <f>IF(AE132="","",AE132/(1+(IF(COUNTIF(Accounts!$B:$D,Z132),VLOOKUP(Z132,Accounts!$B:$D,3,FALSE),0)/100)))</f>
        <v/>
      </c>
      <c r="AD132" s="37" t="str">
        <f t="shared" si="15"/>
        <v/>
      </c>
      <c r="AE132" s="7"/>
      <c r="AF132" s="48"/>
      <c r="AH132" s="10" t="str">
        <f>IF(ISBLANK(AF132),"",IF(COUNTIF(Accounts!$B:$D,AF132),VLOOKUP(AF132,Accounts!$B:$D,2,FALSE),"-"))</f>
        <v/>
      </c>
      <c r="AI132" s="37" t="str">
        <f>IF(AK132="","",AK132/(1+(IF(COUNTIF(Accounts!$B:$D,AF132),VLOOKUP(AF132,Accounts!$B:$D,3,FALSE),0)/100)))</f>
        <v/>
      </c>
      <c r="AJ132" s="37" t="str">
        <f t="shared" si="16"/>
        <v/>
      </c>
      <c r="AK132" s="7"/>
      <c r="AL132" s="48"/>
      <c r="AN132" s="10" t="str">
        <f>IF(ISBLANK(AL132),"",IF(COUNTIF(Accounts!$B:$D,AL132),VLOOKUP(AL132,Accounts!$B:$D,2,FALSE),"-"))</f>
        <v/>
      </c>
      <c r="AO132" s="37" t="str">
        <f>IF(AQ132="","",AQ132/(1+(IF(COUNTIF(Accounts!$B:$D,AL132),VLOOKUP(AL132,Accounts!$B:$D,3,FALSE),0)/100)))</f>
        <v/>
      </c>
      <c r="AP132" s="37" t="str">
        <f t="shared" si="17"/>
        <v/>
      </c>
      <c r="AQ132" s="7"/>
      <c r="AR132" s="40" t="str">
        <f>IF(Accounts!$B131="","-",Accounts!$B131)</f>
        <v xml:space="preserve"> </v>
      </c>
      <c r="AS132" s="10">
        <f>IF(COUNTIF(Accounts!$B:$D,AR132),VLOOKUP(AR132,Accounts!$B:$D,2,FALSE),"-")</f>
        <v>0</v>
      </c>
      <c r="AT132" s="37" t="str">
        <f ca="1">IF(scratch!$B$55=TRUE,IF(AV132="","",AV132/(1+(IF(COUNTIF(Accounts!$B:$D,AR132),VLOOKUP(AR132,Accounts!$B:$D,3,FALSE),0)/100))),scratch!$B$52)</f>
        <v>Locked</v>
      </c>
      <c r="AU132" s="37" t="str">
        <f ca="1">IF(scratch!$B$55=TRUE,IF(AV132="","",AV132-AT132),scratch!$B$52)</f>
        <v>Locked</v>
      </c>
      <c r="AV132" s="51" t="str">
        <f ca="1">IF(scratch!$B$55=TRUE,SUMIF(Z$7:Z$1007,AR132,AE$7:AE$1007)+SUMIF(AF$7:AF$1007,AR132,AK$7:AK$1007)+SUMIF(AL$7:AL$1007,AR132,AQ$7:AQ$1007),scratch!$B$52)</f>
        <v>Locked</v>
      </c>
      <c r="AZ132" s="10" t="str">
        <f>IF(ISBLANK(AX132),"",IF(COUNTIF(Accounts!$B:$D,AX132),VLOOKUP(AX132,Accounts!$B:$D,2,FALSE),"-"))</f>
        <v/>
      </c>
      <c r="BA132" s="37" t="str">
        <f>IF(BC132="","",BC132/(1+(IF(COUNTIF(Accounts!$B:$D,AX132),VLOOKUP(AX132,Accounts!$B:$D,3,FALSE),0)/100)))</f>
        <v/>
      </c>
      <c r="BB132" s="37" t="str">
        <f t="shared" si="18"/>
        <v/>
      </c>
      <c r="BC132" s="7"/>
      <c r="BD132" s="48"/>
      <c r="BF132" s="10" t="str">
        <f>IF(ISBLANK(BD132),"",IF(COUNTIF(Accounts!$B:$D,BD132),VLOOKUP(BD132,Accounts!$B:$D,2,FALSE),"-"))</f>
        <v/>
      </c>
      <c r="BG132" s="37" t="str">
        <f>IF(BI132="","",BI132/(1+(IF(COUNTIF(Accounts!$B:$D,BD132),VLOOKUP(BD132,Accounts!$B:$D,3,FALSE),0)/100)))</f>
        <v/>
      </c>
      <c r="BH132" s="37" t="str">
        <f t="shared" si="19"/>
        <v/>
      </c>
      <c r="BI132" s="7"/>
      <c r="BJ132" s="48"/>
      <c r="BL132" s="10" t="str">
        <f>IF(ISBLANK(BJ132),"",IF(COUNTIF(Accounts!$B:$D,BJ132),VLOOKUP(BJ132,Accounts!$B:$D,2,FALSE),"-"))</f>
        <v/>
      </c>
      <c r="BM132" s="37" t="str">
        <f>IF(BO132="","",BO132/(1+(IF(COUNTIF(Accounts!$B:$D,BJ132),VLOOKUP(BJ132,Accounts!$B:$D,3,FALSE),0)/100)))</f>
        <v/>
      </c>
      <c r="BN132" s="37" t="str">
        <f t="shared" si="20"/>
        <v/>
      </c>
      <c r="BO132" s="7"/>
      <c r="BP132" s="40" t="str">
        <f>IF(Accounts!$B131="","-",Accounts!$B131)</f>
        <v xml:space="preserve"> </v>
      </c>
      <c r="BQ132" s="10">
        <f>IF(COUNTIF(Accounts!$B:$D,BP132),VLOOKUP(BP132,Accounts!$B:$D,2,FALSE),"-")</f>
        <v>0</v>
      </c>
      <c r="BR132" s="37" t="str">
        <f ca="1">IF(scratch!$B$55=TRUE,IF(BT132="","",BT132/(1+(IF(COUNTIF(Accounts!$B:$D,BP132),VLOOKUP(BP132,Accounts!$B:$D,3,FALSE),0)/100))),scratch!$B$52)</f>
        <v>Locked</v>
      </c>
      <c r="BS132" s="37" t="str">
        <f ca="1">IF(scratch!$B$55=TRUE,IF(BT132="","",BT132-BR132),scratch!$B$52)</f>
        <v>Locked</v>
      </c>
      <c r="BT132" s="51" t="str">
        <f ca="1">IF(scratch!$B$55=TRUE,SUMIF(AX$7:AX$1007,BP132,BC$7:BC$1007)+SUMIF(BD$7:BD$1007,BP132,BI$7:BI$1007)+SUMIF(BJ$7:BJ$1007,BP132,BO$7:BO$1007),scratch!$B$52)</f>
        <v>Locked</v>
      </c>
      <c r="BX132" s="10" t="str">
        <f>IF(ISBLANK(BV132),"",IF(COUNTIF(Accounts!$B:$D,BV132),VLOOKUP(BV132,Accounts!$B:$D,2,FALSE),"-"))</f>
        <v/>
      </c>
      <c r="BY132" s="37" t="str">
        <f>IF(CA132="","",CA132/(1+(IF(COUNTIF(Accounts!$B:$D,BV132),VLOOKUP(BV132,Accounts!$B:$D,3,FALSE),0)/100)))</f>
        <v/>
      </c>
      <c r="BZ132" s="37" t="str">
        <f t="shared" si="21"/>
        <v/>
      </c>
      <c r="CA132" s="7"/>
      <c r="CB132" s="48"/>
      <c r="CD132" s="10" t="str">
        <f>IF(ISBLANK(CB132),"",IF(COUNTIF(Accounts!$B:$D,CB132),VLOOKUP(CB132,Accounts!$B:$D,2,FALSE),"-"))</f>
        <v/>
      </c>
      <c r="CE132" s="37" t="str">
        <f>IF(CG132="","",CG132/(1+(IF(COUNTIF(Accounts!$B:$D,CB132),VLOOKUP(CB132,Accounts!$B:$D,3,FALSE),0)/100)))</f>
        <v/>
      </c>
      <c r="CF132" s="37" t="str">
        <f t="shared" si="22"/>
        <v/>
      </c>
      <c r="CG132" s="7"/>
      <c r="CH132" s="48"/>
      <c r="CJ132" s="10" t="str">
        <f>IF(ISBLANK(CH132),"",IF(COUNTIF(Accounts!$B:$D,CH132),VLOOKUP(CH132,Accounts!$B:$D,2,FALSE),"-"))</f>
        <v/>
      </c>
      <c r="CK132" s="37" t="str">
        <f>IF(CM132="","",CM132/(1+(IF(COUNTIF(Accounts!$B:$D,CH132),VLOOKUP(CH132,Accounts!$B:$D,3,FALSE),0)/100)))</f>
        <v/>
      </c>
      <c r="CL132" s="37" t="str">
        <f t="shared" si="23"/>
        <v/>
      </c>
      <c r="CM132" s="7"/>
      <c r="CN132" s="40" t="str">
        <f>IF(Accounts!$B131="","-",Accounts!$B131)</f>
        <v xml:space="preserve"> </v>
      </c>
      <c r="CO132" s="10">
        <f>IF(COUNTIF(Accounts!$B:$D,CN132),VLOOKUP(CN132,Accounts!$B:$D,2,FALSE),"-")</f>
        <v>0</v>
      </c>
      <c r="CP132" s="37" t="str">
        <f ca="1">IF(scratch!$B$55=TRUE,IF(CR132="","",CR132/(1+(IF(COUNTIF(Accounts!$B:$D,CN132),VLOOKUP(CN132,Accounts!$B:$D,3,FALSE),0)/100))),scratch!$B$52)</f>
        <v>Locked</v>
      </c>
      <c r="CQ132" s="37" t="str">
        <f ca="1">IF(scratch!$B$55=TRUE,IF(CR132="","",CR132-CP132),scratch!$B$52)</f>
        <v>Locked</v>
      </c>
      <c r="CR132" s="51" t="str">
        <f ca="1">IF(scratch!$B$55=TRUE,SUMIF(BV$7:BV$1007,CN132,CA$7:CA$1007)+SUMIF(CB$7:CB$1007,CN132,CG$7:CG$1007)+SUMIF(CH$7:CH$1007,CN132,CM$7:CM$1007),scratch!$B$52)</f>
        <v>Locked</v>
      </c>
      <c r="CT132" s="40" t="str">
        <f>IF(Accounts!$B131="","-",Accounts!$B131)</f>
        <v xml:space="preserve"> </v>
      </c>
      <c r="CU132" s="10">
        <f>IF(COUNTIF(Accounts!$B:$D,CT132),VLOOKUP(CT132,Accounts!$B:$D,2,FALSE),"-")</f>
        <v>0</v>
      </c>
      <c r="CV132" s="37" t="str">
        <f ca="1">IF(scratch!$B$55=TRUE,IF(CX132="","",CX132/(1+(IF(COUNTIF(Accounts!$B:$D,CT132),VLOOKUP(CT132,Accounts!$B:$D,3,FALSE),0)/100))),scratch!$B$52)</f>
        <v>Locked</v>
      </c>
      <c r="CW132" s="37" t="str">
        <f ca="1">IF(scratch!$B$55=TRUE,IF(CX132="","",CX132-CV132),scratch!$B$52)</f>
        <v>Locked</v>
      </c>
      <c r="CX132" s="51" t="str">
        <f ca="1">IF(scratch!$B$55=TRUE,SUMIF(T$7:T$1007,CT132,X$7:X1132)+SUMIF(AR$7:AR$1007,CT132,AV$7:AV$1007)+SUMIF(BP$7:BP$1007,CT132,BT$7:BT$1007)+SUMIF(CN$7:CN$1007,CT132,CR$7:CR$1007),scratch!$B$52)</f>
        <v>Locked</v>
      </c>
    </row>
    <row r="133" spans="4:102" x14ac:dyDescent="0.2">
      <c r="D133" s="10" t="str">
        <f>IF(ISBLANK(B133),"",IF(COUNTIF(Accounts!$B:$D,B133),VLOOKUP(B133,Accounts!$B:$D,2,FALSE),"-"))</f>
        <v/>
      </c>
      <c r="E133" s="37" t="str">
        <f>IF(G133="","",G133/(1+(IF(COUNTIF(Accounts!$B:$D,B133),VLOOKUP(B133,Accounts!$B:$D,3,FALSE),0)/100)))</f>
        <v/>
      </c>
      <c r="F133" s="37" t="str">
        <f t="shared" si="12"/>
        <v/>
      </c>
      <c r="G133" s="7"/>
      <c r="H133" s="48"/>
      <c r="J133" s="10" t="str">
        <f>IF(ISBLANK(H133),"",IF(COUNTIF(Accounts!$B:$D,H133),VLOOKUP(H133,Accounts!$B:$D,2,FALSE),"-"))</f>
        <v/>
      </c>
      <c r="K133" s="37" t="str">
        <f>IF(M133="","",M133/(1+(IF(COUNTIF(Accounts!$B:$D,H133),VLOOKUP(H133,Accounts!$B:$D,3,FALSE),0)/100)))</f>
        <v/>
      </c>
      <c r="L133" s="37" t="str">
        <f t="shared" si="13"/>
        <v/>
      </c>
      <c r="M133" s="7"/>
      <c r="N133" s="48"/>
      <c r="P133" s="10" t="str">
        <f>IF(ISBLANK(N133),"",IF(COUNTIF(Accounts!$B:$D,N133),VLOOKUP(N133,Accounts!$B:$D,2,FALSE),"-"))</f>
        <v/>
      </c>
      <c r="Q133" s="37" t="str">
        <f>IF(S133="","",S133/(1+(IF(COUNTIF(Accounts!$B:$D,N133),VLOOKUP(N133,Accounts!$B:$D,3,FALSE),0)/100)))</f>
        <v/>
      </c>
      <c r="R133" s="37" t="str">
        <f t="shared" si="14"/>
        <v/>
      </c>
      <c r="S133" s="7"/>
      <c r="T133" s="40" t="str">
        <f>IF(Accounts!$B132="","-",Accounts!$B132)</f>
        <v xml:space="preserve"> </v>
      </c>
      <c r="U133" s="10">
        <f>IF(COUNTIF(Accounts!$B:$D,T133),VLOOKUP(T133,Accounts!$B:$D,2,FALSE),"-")</f>
        <v>0</v>
      </c>
      <c r="V133" s="37" t="str">
        <f ca="1">IF(scratch!$B$55=TRUE,IF(X133="","",X133/(1+(IF(COUNTIF(Accounts!$B:$D,T133),VLOOKUP(T133,Accounts!$B:$D,3,FALSE),0)/100))),scratch!$B$52)</f>
        <v>Locked</v>
      </c>
      <c r="W133" s="37" t="str">
        <f ca="1">IF(scratch!$B$55=TRUE,IF(X133="","",X133-V133),scratch!$B$52)</f>
        <v>Locked</v>
      </c>
      <c r="X133" s="51" t="str">
        <f ca="1">IF(scratch!$B$55=TRUE,SUMIF(B$7:B$1007,T133,G$7:G$1007)+SUMIF(H$7:H$1007,T133,M$7:M$1007)+SUMIF(N$7:N$1007,T133,S$7:S$1007),scratch!$B$52)</f>
        <v>Locked</v>
      </c>
      <c r="AB133" s="10" t="str">
        <f>IF(ISBLANK(Z133),"",IF(COUNTIF(Accounts!$B:$D,Z133),VLOOKUP(Z133,Accounts!$B:$D,2,FALSE),"-"))</f>
        <v/>
      </c>
      <c r="AC133" s="37" t="str">
        <f>IF(AE133="","",AE133/(1+(IF(COUNTIF(Accounts!$B:$D,Z133),VLOOKUP(Z133,Accounts!$B:$D,3,FALSE),0)/100)))</f>
        <v/>
      </c>
      <c r="AD133" s="37" t="str">
        <f t="shared" si="15"/>
        <v/>
      </c>
      <c r="AE133" s="7"/>
      <c r="AF133" s="48"/>
      <c r="AH133" s="10" t="str">
        <f>IF(ISBLANK(AF133),"",IF(COUNTIF(Accounts!$B:$D,AF133),VLOOKUP(AF133,Accounts!$B:$D,2,FALSE),"-"))</f>
        <v/>
      </c>
      <c r="AI133" s="37" t="str">
        <f>IF(AK133="","",AK133/(1+(IF(COUNTIF(Accounts!$B:$D,AF133),VLOOKUP(AF133,Accounts!$B:$D,3,FALSE),0)/100)))</f>
        <v/>
      </c>
      <c r="AJ133" s="37" t="str">
        <f t="shared" si="16"/>
        <v/>
      </c>
      <c r="AK133" s="7"/>
      <c r="AL133" s="48"/>
      <c r="AN133" s="10" t="str">
        <f>IF(ISBLANK(AL133),"",IF(COUNTIF(Accounts!$B:$D,AL133),VLOOKUP(AL133,Accounts!$B:$D,2,FALSE),"-"))</f>
        <v/>
      </c>
      <c r="AO133" s="37" t="str">
        <f>IF(AQ133="","",AQ133/(1+(IF(COUNTIF(Accounts!$B:$D,AL133),VLOOKUP(AL133,Accounts!$B:$D,3,FALSE),0)/100)))</f>
        <v/>
      </c>
      <c r="AP133" s="37" t="str">
        <f t="shared" si="17"/>
        <v/>
      </c>
      <c r="AQ133" s="7"/>
      <c r="AR133" s="40" t="str">
        <f>IF(Accounts!$B132="","-",Accounts!$B132)</f>
        <v xml:space="preserve"> </v>
      </c>
      <c r="AS133" s="10">
        <f>IF(COUNTIF(Accounts!$B:$D,AR133),VLOOKUP(AR133,Accounts!$B:$D,2,FALSE),"-")</f>
        <v>0</v>
      </c>
      <c r="AT133" s="37" t="str">
        <f ca="1">IF(scratch!$B$55=TRUE,IF(AV133="","",AV133/(1+(IF(COUNTIF(Accounts!$B:$D,AR133),VLOOKUP(AR133,Accounts!$B:$D,3,FALSE),0)/100))),scratch!$B$52)</f>
        <v>Locked</v>
      </c>
      <c r="AU133" s="37" t="str">
        <f ca="1">IF(scratch!$B$55=TRUE,IF(AV133="","",AV133-AT133),scratch!$B$52)</f>
        <v>Locked</v>
      </c>
      <c r="AV133" s="51" t="str">
        <f ca="1">IF(scratch!$B$55=TRUE,SUMIF(Z$7:Z$1007,AR133,AE$7:AE$1007)+SUMIF(AF$7:AF$1007,AR133,AK$7:AK$1007)+SUMIF(AL$7:AL$1007,AR133,AQ$7:AQ$1007),scratch!$B$52)</f>
        <v>Locked</v>
      </c>
      <c r="AZ133" s="10" t="str">
        <f>IF(ISBLANK(AX133),"",IF(COUNTIF(Accounts!$B:$D,AX133),VLOOKUP(AX133,Accounts!$B:$D,2,FALSE),"-"))</f>
        <v/>
      </c>
      <c r="BA133" s="37" t="str">
        <f>IF(BC133="","",BC133/(1+(IF(COUNTIF(Accounts!$B:$D,AX133),VLOOKUP(AX133,Accounts!$B:$D,3,FALSE),0)/100)))</f>
        <v/>
      </c>
      <c r="BB133" s="37" t="str">
        <f t="shared" si="18"/>
        <v/>
      </c>
      <c r="BC133" s="7"/>
      <c r="BD133" s="48"/>
      <c r="BF133" s="10" t="str">
        <f>IF(ISBLANK(BD133),"",IF(COUNTIF(Accounts!$B:$D,BD133),VLOOKUP(BD133,Accounts!$B:$D,2,FALSE),"-"))</f>
        <v/>
      </c>
      <c r="BG133" s="37" t="str">
        <f>IF(BI133="","",BI133/(1+(IF(COUNTIF(Accounts!$B:$D,BD133),VLOOKUP(BD133,Accounts!$B:$D,3,FALSE),0)/100)))</f>
        <v/>
      </c>
      <c r="BH133" s="37" t="str">
        <f t="shared" si="19"/>
        <v/>
      </c>
      <c r="BI133" s="7"/>
      <c r="BJ133" s="48"/>
      <c r="BL133" s="10" t="str">
        <f>IF(ISBLANK(BJ133),"",IF(COUNTIF(Accounts!$B:$D,BJ133),VLOOKUP(BJ133,Accounts!$B:$D,2,FALSE),"-"))</f>
        <v/>
      </c>
      <c r="BM133" s="37" t="str">
        <f>IF(BO133="","",BO133/(1+(IF(COUNTIF(Accounts!$B:$D,BJ133),VLOOKUP(BJ133,Accounts!$B:$D,3,FALSE),0)/100)))</f>
        <v/>
      </c>
      <c r="BN133" s="37" t="str">
        <f t="shared" si="20"/>
        <v/>
      </c>
      <c r="BO133" s="7"/>
      <c r="BP133" s="40" t="str">
        <f>IF(Accounts!$B132="","-",Accounts!$B132)</f>
        <v xml:space="preserve"> </v>
      </c>
      <c r="BQ133" s="10">
        <f>IF(COUNTIF(Accounts!$B:$D,BP133),VLOOKUP(BP133,Accounts!$B:$D,2,FALSE),"-")</f>
        <v>0</v>
      </c>
      <c r="BR133" s="37" t="str">
        <f ca="1">IF(scratch!$B$55=TRUE,IF(BT133="","",BT133/(1+(IF(COUNTIF(Accounts!$B:$D,BP133),VLOOKUP(BP133,Accounts!$B:$D,3,FALSE),0)/100))),scratch!$B$52)</f>
        <v>Locked</v>
      </c>
      <c r="BS133" s="37" t="str">
        <f ca="1">IF(scratch!$B$55=TRUE,IF(BT133="","",BT133-BR133),scratch!$B$52)</f>
        <v>Locked</v>
      </c>
      <c r="BT133" s="51" t="str">
        <f ca="1">IF(scratch!$B$55=TRUE,SUMIF(AX$7:AX$1007,BP133,BC$7:BC$1007)+SUMIF(BD$7:BD$1007,BP133,BI$7:BI$1007)+SUMIF(BJ$7:BJ$1007,BP133,BO$7:BO$1007),scratch!$B$52)</f>
        <v>Locked</v>
      </c>
      <c r="BX133" s="10" t="str">
        <f>IF(ISBLANK(BV133),"",IF(COUNTIF(Accounts!$B:$D,BV133),VLOOKUP(BV133,Accounts!$B:$D,2,FALSE),"-"))</f>
        <v/>
      </c>
      <c r="BY133" s="37" t="str">
        <f>IF(CA133="","",CA133/(1+(IF(COUNTIF(Accounts!$B:$D,BV133),VLOOKUP(BV133,Accounts!$B:$D,3,FALSE),0)/100)))</f>
        <v/>
      </c>
      <c r="BZ133" s="37" t="str">
        <f t="shared" si="21"/>
        <v/>
      </c>
      <c r="CA133" s="7"/>
      <c r="CB133" s="48"/>
      <c r="CD133" s="10" t="str">
        <f>IF(ISBLANK(CB133),"",IF(COUNTIF(Accounts!$B:$D,CB133),VLOOKUP(CB133,Accounts!$B:$D,2,FALSE),"-"))</f>
        <v/>
      </c>
      <c r="CE133" s="37" t="str">
        <f>IF(CG133="","",CG133/(1+(IF(COUNTIF(Accounts!$B:$D,CB133),VLOOKUP(CB133,Accounts!$B:$D,3,FALSE),0)/100)))</f>
        <v/>
      </c>
      <c r="CF133" s="37" t="str">
        <f t="shared" si="22"/>
        <v/>
      </c>
      <c r="CG133" s="7"/>
      <c r="CH133" s="48"/>
      <c r="CJ133" s="10" t="str">
        <f>IF(ISBLANK(CH133),"",IF(COUNTIF(Accounts!$B:$D,CH133),VLOOKUP(CH133,Accounts!$B:$D,2,FALSE),"-"))</f>
        <v/>
      </c>
      <c r="CK133" s="37" t="str">
        <f>IF(CM133="","",CM133/(1+(IF(COUNTIF(Accounts!$B:$D,CH133),VLOOKUP(CH133,Accounts!$B:$D,3,FALSE),0)/100)))</f>
        <v/>
      </c>
      <c r="CL133" s="37" t="str">
        <f t="shared" si="23"/>
        <v/>
      </c>
      <c r="CM133" s="7"/>
      <c r="CN133" s="40" t="str">
        <f>IF(Accounts!$B132="","-",Accounts!$B132)</f>
        <v xml:space="preserve"> </v>
      </c>
      <c r="CO133" s="10">
        <f>IF(COUNTIF(Accounts!$B:$D,CN133),VLOOKUP(CN133,Accounts!$B:$D,2,FALSE),"-")</f>
        <v>0</v>
      </c>
      <c r="CP133" s="37" t="str">
        <f ca="1">IF(scratch!$B$55=TRUE,IF(CR133="","",CR133/(1+(IF(COUNTIF(Accounts!$B:$D,CN133),VLOOKUP(CN133,Accounts!$B:$D,3,FALSE),0)/100))),scratch!$B$52)</f>
        <v>Locked</v>
      </c>
      <c r="CQ133" s="37" t="str">
        <f ca="1">IF(scratch!$B$55=TRUE,IF(CR133="","",CR133-CP133),scratch!$B$52)</f>
        <v>Locked</v>
      </c>
      <c r="CR133" s="51" t="str">
        <f ca="1">IF(scratch!$B$55=TRUE,SUMIF(BV$7:BV$1007,CN133,CA$7:CA$1007)+SUMIF(CB$7:CB$1007,CN133,CG$7:CG$1007)+SUMIF(CH$7:CH$1007,CN133,CM$7:CM$1007),scratch!$B$52)</f>
        <v>Locked</v>
      </c>
      <c r="CT133" s="40" t="str">
        <f>IF(Accounts!$B132="","-",Accounts!$B132)</f>
        <v xml:space="preserve"> </v>
      </c>
      <c r="CU133" s="10">
        <f>IF(COUNTIF(Accounts!$B:$D,CT133),VLOOKUP(CT133,Accounts!$B:$D,2,FALSE),"-")</f>
        <v>0</v>
      </c>
      <c r="CV133" s="37" t="str">
        <f ca="1">IF(scratch!$B$55=TRUE,IF(CX133="","",CX133/(1+(IF(COUNTIF(Accounts!$B:$D,CT133),VLOOKUP(CT133,Accounts!$B:$D,3,FALSE),0)/100))),scratch!$B$52)</f>
        <v>Locked</v>
      </c>
      <c r="CW133" s="37" t="str">
        <f ca="1">IF(scratch!$B$55=TRUE,IF(CX133="","",CX133-CV133),scratch!$B$52)</f>
        <v>Locked</v>
      </c>
      <c r="CX133" s="51" t="str">
        <f ca="1">IF(scratch!$B$55=TRUE,SUMIF(T$7:T$1007,CT133,X$7:X1133)+SUMIF(AR$7:AR$1007,CT133,AV$7:AV$1007)+SUMIF(BP$7:BP$1007,CT133,BT$7:BT$1007)+SUMIF(CN$7:CN$1007,CT133,CR$7:CR$1007),scratch!$B$52)</f>
        <v>Locked</v>
      </c>
    </row>
    <row r="134" spans="4:102" x14ac:dyDescent="0.2">
      <c r="D134" s="10" t="str">
        <f>IF(ISBLANK(B134),"",IF(COUNTIF(Accounts!$B:$D,B134),VLOOKUP(B134,Accounts!$B:$D,2,FALSE),"-"))</f>
        <v/>
      </c>
      <c r="E134" s="37" t="str">
        <f>IF(G134="","",G134/(1+(IF(COUNTIF(Accounts!$B:$D,B134),VLOOKUP(B134,Accounts!$B:$D,3,FALSE),0)/100)))</f>
        <v/>
      </c>
      <c r="F134" s="37" t="str">
        <f t="shared" si="12"/>
        <v/>
      </c>
      <c r="G134" s="7"/>
      <c r="H134" s="48"/>
      <c r="J134" s="10" t="str">
        <f>IF(ISBLANK(H134),"",IF(COUNTIF(Accounts!$B:$D,H134),VLOOKUP(H134,Accounts!$B:$D,2,FALSE),"-"))</f>
        <v/>
      </c>
      <c r="K134" s="37" t="str">
        <f>IF(M134="","",M134/(1+(IF(COUNTIF(Accounts!$B:$D,H134),VLOOKUP(H134,Accounts!$B:$D,3,FALSE),0)/100)))</f>
        <v/>
      </c>
      <c r="L134" s="37" t="str">
        <f t="shared" si="13"/>
        <v/>
      </c>
      <c r="M134" s="7"/>
      <c r="N134" s="48"/>
      <c r="P134" s="10" t="str">
        <f>IF(ISBLANK(N134),"",IF(COUNTIF(Accounts!$B:$D,N134),VLOOKUP(N134,Accounts!$B:$D,2,FALSE),"-"))</f>
        <v/>
      </c>
      <c r="Q134" s="37" t="str">
        <f>IF(S134="","",S134/(1+(IF(COUNTIF(Accounts!$B:$D,N134),VLOOKUP(N134,Accounts!$B:$D,3,FALSE),0)/100)))</f>
        <v/>
      </c>
      <c r="R134" s="37" t="str">
        <f t="shared" si="14"/>
        <v/>
      </c>
      <c r="S134" s="7"/>
      <c r="T134" s="40" t="str">
        <f>IF(Accounts!$B133="","-",Accounts!$B133)</f>
        <v xml:space="preserve"> </v>
      </c>
      <c r="U134" s="10">
        <f>IF(COUNTIF(Accounts!$B:$D,T134),VLOOKUP(T134,Accounts!$B:$D,2,FALSE),"-")</f>
        <v>0</v>
      </c>
      <c r="V134" s="37" t="str">
        <f ca="1">IF(scratch!$B$55=TRUE,IF(X134="","",X134/(1+(IF(COUNTIF(Accounts!$B:$D,T134),VLOOKUP(T134,Accounts!$B:$D,3,FALSE),0)/100))),scratch!$B$52)</f>
        <v>Locked</v>
      </c>
      <c r="W134" s="37" t="str">
        <f ca="1">IF(scratch!$B$55=TRUE,IF(X134="","",X134-V134),scratch!$B$52)</f>
        <v>Locked</v>
      </c>
      <c r="X134" s="51" t="str">
        <f ca="1">IF(scratch!$B$55=TRUE,SUMIF(B$7:B$1007,T134,G$7:G$1007)+SUMIF(H$7:H$1007,T134,M$7:M$1007)+SUMIF(N$7:N$1007,T134,S$7:S$1007),scratch!$B$52)</f>
        <v>Locked</v>
      </c>
      <c r="AB134" s="10" t="str">
        <f>IF(ISBLANK(Z134),"",IF(COUNTIF(Accounts!$B:$D,Z134),VLOOKUP(Z134,Accounts!$B:$D,2,FALSE),"-"))</f>
        <v/>
      </c>
      <c r="AC134" s="37" t="str">
        <f>IF(AE134="","",AE134/(1+(IF(COUNTIF(Accounts!$B:$D,Z134),VLOOKUP(Z134,Accounts!$B:$D,3,FALSE),0)/100)))</f>
        <v/>
      </c>
      <c r="AD134" s="37" t="str">
        <f t="shared" si="15"/>
        <v/>
      </c>
      <c r="AE134" s="7"/>
      <c r="AF134" s="48"/>
      <c r="AH134" s="10" t="str">
        <f>IF(ISBLANK(AF134),"",IF(COUNTIF(Accounts!$B:$D,AF134),VLOOKUP(AF134,Accounts!$B:$D,2,FALSE),"-"))</f>
        <v/>
      </c>
      <c r="AI134" s="37" t="str">
        <f>IF(AK134="","",AK134/(1+(IF(COUNTIF(Accounts!$B:$D,AF134),VLOOKUP(AF134,Accounts!$B:$D,3,FALSE),0)/100)))</f>
        <v/>
      </c>
      <c r="AJ134" s="37" t="str">
        <f t="shared" si="16"/>
        <v/>
      </c>
      <c r="AK134" s="7"/>
      <c r="AL134" s="48"/>
      <c r="AN134" s="10" t="str">
        <f>IF(ISBLANK(AL134),"",IF(COUNTIF(Accounts!$B:$D,AL134),VLOOKUP(AL134,Accounts!$B:$D,2,FALSE),"-"))</f>
        <v/>
      </c>
      <c r="AO134" s="37" t="str">
        <f>IF(AQ134="","",AQ134/(1+(IF(COUNTIF(Accounts!$B:$D,AL134),VLOOKUP(AL134,Accounts!$B:$D,3,FALSE),0)/100)))</f>
        <v/>
      </c>
      <c r="AP134" s="37" t="str">
        <f t="shared" si="17"/>
        <v/>
      </c>
      <c r="AQ134" s="7"/>
      <c r="AR134" s="40" t="str">
        <f>IF(Accounts!$B133="","-",Accounts!$B133)</f>
        <v xml:space="preserve"> </v>
      </c>
      <c r="AS134" s="10">
        <f>IF(COUNTIF(Accounts!$B:$D,AR134),VLOOKUP(AR134,Accounts!$B:$D,2,FALSE),"-")</f>
        <v>0</v>
      </c>
      <c r="AT134" s="37" t="str">
        <f ca="1">IF(scratch!$B$55=TRUE,IF(AV134="","",AV134/(1+(IF(COUNTIF(Accounts!$B:$D,AR134),VLOOKUP(AR134,Accounts!$B:$D,3,FALSE),0)/100))),scratch!$B$52)</f>
        <v>Locked</v>
      </c>
      <c r="AU134" s="37" t="str">
        <f ca="1">IF(scratch!$B$55=TRUE,IF(AV134="","",AV134-AT134),scratch!$B$52)</f>
        <v>Locked</v>
      </c>
      <c r="AV134" s="51" t="str">
        <f ca="1">IF(scratch!$B$55=TRUE,SUMIF(Z$7:Z$1007,AR134,AE$7:AE$1007)+SUMIF(AF$7:AF$1007,AR134,AK$7:AK$1007)+SUMIF(AL$7:AL$1007,AR134,AQ$7:AQ$1007),scratch!$B$52)</f>
        <v>Locked</v>
      </c>
      <c r="AZ134" s="10" t="str">
        <f>IF(ISBLANK(AX134),"",IF(COUNTIF(Accounts!$B:$D,AX134),VLOOKUP(AX134,Accounts!$B:$D,2,FALSE),"-"))</f>
        <v/>
      </c>
      <c r="BA134" s="37" t="str">
        <f>IF(BC134="","",BC134/(1+(IF(COUNTIF(Accounts!$B:$D,AX134),VLOOKUP(AX134,Accounts!$B:$D,3,FALSE),0)/100)))</f>
        <v/>
      </c>
      <c r="BB134" s="37" t="str">
        <f t="shared" si="18"/>
        <v/>
      </c>
      <c r="BC134" s="7"/>
      <c r="BD134" s="48"/>
      <c r="BF134" s="10" t="str">
        <f>IF(ISBLANK(BD134),"",IF(COUNTIF(Accounts!$B:$D,BD134),VLOOKUP(BD134,Accounts!$B:$D,2,FALSE),"-"))</f>
        <v/>
      </c>
      <c r="BG134" s="37" t="str">
        <f>IF(BI134="","",BI134/(1+(IF(COUNTIF(Accounts!$B:$D,BD134),VLOOKUP(BD134,Accounts!$B:$D,3,FALSE),0)/100)))</f>
        <v/>
      </c>
      <c r="BH134" s="37" t="str">
        <f t="shared" si="19"/>
        <v/>
      </c>
      <c r="BI134" s="7"/>
      <c r="BJ134" s="48"/>
      <c r="BL134" s="10" t="str">
        <f>IF(ISBLANK(BJ134),"",IF(COUNTIF(Accounts!$B:$D,BJ134),VLOOKUP(BJ134,Accounts!$B:$D,2,FALSE),"-"))</f>
        <v/>
      </c>
      <c r="BM134" s="37" t="str">
        <f>IF(BO134="","",BO134/(1+(IF(COUNTIF(Accounts!$B:$D,BJ134),VLOOKUP(BJ134,Accounts!$B:$D,3,FALSE),0)/100)))</f>
        <v/>
      </c>
      <c r="BN134" s="37" t="str">
        <f t="shared" si="20"/>
        <v/>
      </c>
      <c r="BO134" s="7"/>
      <c r="BP134" s="40" t="str">
        <f>IF(Accounts!$B133="","-",Accounts!$B133)</f>
        <v xml:space="preserve"> </v>
      </c>
      <c r="BQ134" s="10">
        <f>IF(COUNTIF(Accounts!$B:$D,BP134),VLOOKUP(BP134,Accounts!$B:$D,2,FALSE),"-")</f>
        <v>0</v>
      </c>
      <c r="BR134" s="37" t="str">
        <f ca="1">IF(scratch!$B$55=TRUE,IF(BT134="","",BT134/(1+(IF(COUNTIF(Accounts!$B:$D,BP134),VLOOKUP(BP134,Accounts!$B:$D,3,FALSE),0)/100))),scratch!$B$52)</f>
        <v>Locked</v>
      </c>
      <c r="BS134" s="37" t="str">
        <f ca="1">IF(scratch!$B$55=TRUE,IF(BT134="","",BT134-BR134),scratch!$B$52)</f>
        <v>Locked</v>
      </c>
      <c r="BT134" s="51" t="str">
        <f ca="1">IF(scratch!$B$55=TRUE,SUMIF(AX$7:AX$1007,BP134,BC$7:BC$1007)+SUMIF(BD$7:BD$1007,BP134,BI$7:BI$1007)+SUMIF(BJ$7:BJ$1007,BP134,BO$7:BO$1007),scratch!$B$52)</f>
        <v>Locked</v>
      </c>
      <c r="BX134" s="10" t="str">
        <f>IF(ISBLANK(BV134),"",IF(COUNTIF(Accounts!$B:$D,BV134),VLOOKUP(BV134,Accounts!$B:$D,2,FALSE),"-"))</f>
        <v/>
      </c>
      <c r="BY134" s="37" t="str">
        <f>IF(CA134="","",CA134/(1+(IF(COUNTIF(Accounts!$B:$D,BV134),VLOOKUP(BV134,Accounts!$B:$D,3,FALSE),0)/100)))</f>
        <v/>
      </c>
      <c r="BZ134" s="37" t="str">
        <f t="shared" si="21"/>
        <v/>
      </c>
      <c r="CA134" s="7"/>
      <c r="CB134" s="48"/>
      <c r="CD134" s="10" t="str">
        <f>IF(ISBLANK(CB134),"",IF(COUNTIF(Accounts!$B:$D,CB134),VLOOKUP(CB134,Accounts!$B:$D,2,FALSE),"-"))</f>
        <v/>
      </c>
      <c r="CE134" s="37" t="str">
        <f>IF(CG134="","",CG134/(1+(IF(COUNTIF(Accounts!$B:$D,CB134),VLOOKUP(CB134,Accounts!$B:$D,3,FALSE),0)/100)))</f>
        <v/>
      </c>
      <c r="CF134" s="37" t="str">
        <f t="shared" si="22"/>
        <v/>
      </c>
      <c r="CG134" s="7"/>
      <c r="CH134" s="48"/>
      <c r="CJ134" s="10" t="str">
        <f>IF(ISBLANK(CH134),"",IF(COUNTIF(Accounts!$B:$D,CH134),VLOOKUP(CH134,Accounts!$B:$D,2,FALSE),"-"))</f>
        <v/>
      </c>
      <c r="CK134" s="37" t="str">
        <f>IF(CM134="","",CM134/(1+(IF(COUNTIF(Accounts!$B:$D,CH134),VLOOKUP(CH134,Accounts!$B:$D,3,FALSE),0)/100)))</f>
        <v/>
      </c>
      <c r="CL134" s="37" t="str">
        <f t="shared" si="23"/>
        <v/>
      </c>
      <c r="CM134" s="7"/>
      <c r="CN134" s="40" t="str">
        <f>IF(Accounts!$B133="","-",Accounts!$B133)</f>
        <v xml:space="preserve"> </v>
      </c>
      <c r="CO134" s="10">
        <f>IF(COUNTIF(Accounts!$B:$D,CN134),VLOOKUP(CN134,Accounts!$B:$D,2,FALSE),"-")</f>
        <v>0</v>
      </c>
      <c r="CP134" s="37" t="str">
        <f ca="1">IF(scratch!$B$55=TRUE,IF(CR134="","",CR134/(1+(IF(COUNTIF(Accounts!$B:$D,CN134),VLOOKUP(CN134,Accounts!$B:$D,3,FALSE),0)/100))),scratch!$B$52)</f>
        <v>Locked</v>
      </c>
      <c r="CQ134" s="37" t="str">
        <f ca="1">IF(scratch!$B$55=TRUE,IF(CR134="","",CR134-CP134),scratch!$B$52)</f>
        <v>Locked</v>
      </c>
      <c r="CR134" s="51" t="str">
        <f ca="1">IF(scratch!$B$55=TRUE,SUMIF(BV$7:BV$1007,CN134,CA$7:CA$1007)+SUMIF(CB$7:CB$1007,CN134,CG$7:CG$1007)+SUMIF(CH$7:CH$1007,CN134,CM$7:CM$1007),scratch!$B$52)</f>
        <v>Locked</v>
      </c>
      <c r="CT134" s="40" t="str">
        <f>IF(Accounts!$B133="","-",Accounts!$B133)</f>
        <v xml:space="preserve"> </v>
      </c>
      <c r="CU134" s="10">
        <f>IF(COUNTIF(Accounts!$B:$D,CT134),VLOOKUP(CT134,Accounts!$B:$D,2,FALSE),"-")</f>
        <v>0</v>
      </c>
      <c r="CV134" s="37" t="str">
        <f ca="1">IF(scratch!$B$55=TRUE,IF(CX134="","",CX134/(1+(IF(COUNTIF(Accounts!$B:$D,CT134),VLOOKUP(CT134,Accounts!$B:$D,3,FALSE),0)/100))),scratch!$B$52)</f>
        <v>Locked</v>
      </c>
      <c r="CW134" s="37" t="str">
        <f ca="1">IF(scratch!$B$55=TRUE,IF(CX134="","",CX134-CV134),scratch!$B$52)</f>
        <v>Locked</v>
      </c>
      <c r="CX134" s="51" t="str">
        <f ca="1">IF(scratch!$B$55=TRUE,SUMIF(T$7:T$1007,CT134,X$7:X1134)+SUMIF(AR$7:AR$1007,CT134,AV$7:AV$1007)+SUMIF(BP$7:BP$1007,CT134,BT$7:BT$1007)+SUMIF(CN$7:CN$1007,CT134,CR$7:CR$1007),scratch!$B$52)</f>
        <v>Locked</v>
      </c>
    </row>
    <row r="135" spans="4:102" x14ac:dyDescent="0.2">
      <c r="D135" s="10" t="str">
        <f>IF(ISBLANK(B135),"",IF(COUNTIF(Accounts!$B:$D,B135),VLOOKUP(B135,Accounts!$B:$D,2,FALSE),"-"))</f>
        <v/>
      </c>
      <c r="E135" s="37" t="str">
        <f>IF(G135="","",G135/(1+(IF(COUNTIF(Accounts!$B:$D,B135),VLOOKUP(B135,Accounts!$B:$D,3,FALSE),0)/100)))</f>
        <v/>
      </c>
      <c r="F135" s="37" t="str">
        <f t="shared" si="12"/>
        <v/>
      </c>
      <c r="G135" s="7"/>
      <c r="H135" s="48"/>
      <c r="J135" s="10" t="str">
        <f>IF(ISBLANK(H135),"",IF(COUNTIF(Accounts!$B:$D,H135),VLOOKUP(H135,Accounts!$B:$D,2,FALSE),"-"))</f>
        <v/>
      </c>
      <c r="K135" s="37" t="str">
        <f>IF(M135="","",M135/(1+(IF(COUNTIF(Accounts!$B:$D,H135),VLOOKUP(H135,Accounts!$B:$D,3,FALSE),0)/100)))</f>
        <v/>
      </c>
      <c r="L135" s="37" t="str">
        <f t="shared" si="13"/>
        <v/>
      </c>
      <c r="M135" s="7"/>
      <c r="N135" s="48"/>
      <c r="P135" s="10" t="str">
        <f>IF(ISBLANK(N135),"",IF(COUNTIF(Accounts!$B:$D,N135),VLOOKUP(N135,Accounts!$B:$D,2,FALSE),"-"))</f>
        <v/>
      </c>
      <c r="Q135" s="37" t="str">
        <f>IF(S135="","",S135/(1+(IF(COUNTIF(Accounts!$B:$D,N135),VLOOKUP(N135,Accounts!$B:$D,3,FALSE),0)/100)))</f>
        <v/>
      </c>
      <c r="R135" s="37" t="str">
        <f t="shared" si="14"/>
        <v/>
      </c>
      <c r="S135" s="7"/>
      <c r="T135" s="40" t="str">
        <f>IF(Accounts!$B134="","-",Accounts!$B134)</f>
        <v xml:space="preserve"> </v>
      </c>
      <c r="U135" s="10">
        <f>IF(COUNTIF(Accounts!$B:$D,T135),VLOOKUP(T135,Accounts!$B:$D,2,FALSE),"-")</f>
        <v>0</v>
      </c>
      <c r="V135" s="37" t="str">
        <f ca="1">IF(scratch!$B$55=TRUE,IF(X135="","",X135/(1+(IF(COUNTIF(Accounts!$B:$D,T135),VLOOKUP(T135,Accounts!$B:$D,3,FALSE),0)/100))),scratch!$B$52)</f>
        <v>Locked</v>
      </c>
      <c r="W135" s="37" t="str">
        <f ca="1">IF(scratch!$B$55=TRUE,IF(X135="","",X135-V135),scratch!$B$52)</f>
        <v>Locked</v>
      </c>
      <c r="X135" s="51" t="str">
        <f ca="1">IF(scratch!$B$55=TRUE,SUMIF(B$7:B$1007,T135,G$7:G$1007)+SUMIF(H$7:H$1007,T135,M$7:M$1007)+SUMIF(N$7:N$1007,T135,S$7:S$1007),scratch!$B$52)</f>
        <v>Locked</v>
      </c>
      <c r="AB135" s="10" t="str">
        <f>IF(ISBLANK(Z135),"",IF(COUNTIF(Accounts!$B:$D,Z135),VLOOKUP(Z135,Accounts!$B:$D,2,FALSE),"-"))</f>
        <v/>
      </c>
      <c r="AC135" s="37" t="str">
        <f>IF(AE135="","",AE135/(1+(IF(COUNTIF(Accounts!$B:$D,Z135),VLOOKUP(Z135,Accounts!$B:$D,3,FALSE),0)/100)))</f>
        <v/>
      </c>
      <c r="AD135" s="37" t="str">
        <f t="shared" si="15"/>
        <v/>
      </c>
      <c r="AE135" s="7"/>
      <c r="AF135" s="48"/>
      <c r="AH135" s="10" t="str">
        <f>IF(ISBLANK(AF135),"",IF(COUNTIF(Accounts!$B:$D,AF135),VLOOKUP(AF135,Accounts!$B:$D,2,FALSE),"-"))</f>
        <v/>
      </c>
      <c r="AI135" s="37" t="str">
        <f>IF(AK135="","",AK135/(1+(IF(COUNTIF(Accounts!$B:$D,AF135),VLOOKUP(AF135,Accounts!$B:$D,3,FALSE),0)/100)))</f>
        <v/>
      </c>
      <c r="AJ135" s="37" t="str">
        <f t="shared" si="16"/>
        <v/>
      </c>
      <c r="AK135" s="7"/>
      <c r="AL135" s="48"/>
      <c r="AN135" s="10" t="str">
        <f>IF(ISBLANK(AL135),"",IF(COUNTIF(Accounts!$B:$D,AL135),VLOOKUP(AL135,Accounts!$B:$D,2,FALSE),"-"))</f>
        <v/>
      </c>
      <c r="AO135" s="37" t="str">
        <f>IF(AQ135="","",AQ135/(1+(IF(COUNTIF(Accounts!$B:$D,AL135),VLOOKUP(AL135,Accounts!$B:$D,3,FALSE),0)/100)))</f>
        <v/>
      </c>
      <c r="AP135" s="37" t="str">
        <f t="shared" si="17"/>
        <v/>
      </c>
      <c r="AQ135" s="7"/>
      <c r="AR135" s="40" t="str">
        <f>IF(Accounts!$B134="","-",Accounts!$B134)</f>
        <v xml:space="preserve"> </v>
      </c>
      <c r="AS135" s="10">
        <f>IF(COUNTIF(Accounts!$B:$D,AR135),VLOOKUP(AR135,Accounts!$B:$D,2,FALSE),"-")</f>
        <v>0</v>
      </c>
      <c r="AT135" s="37" t="str">
        <f ca="1">IF(scratch!$B$55=TRUE,IF(AV135="","",AV135/(1+(IF(COUNTIF(Accounts!$B:$D,AR135),VLOOKUP(AR135,Accounts!$B:$D,3,FALSE),0)/100))),scratch!$B$52)</f>
        <v>Locked</v>
      </c>
      <c r="AU135" s="37" t="str">
        <f ca="1">IF(scratch!$B$55=TRUE,IF(AV135="","",AV135-AT135),scratch!$B$52)</f>
        <v>Locked</v>
      </c>
      <c r="AV135" s="51" t="str">
        <f ca="1">IF(scratch!$B$55=TRUE,SUMIF(Z$7:Z$1007,AR135,AE$7:AE$1007)+SUMIF(AF$7:AF$1007,AR135,AK$7:AK$1007)+SUMIF(AL$7:AL$1007,AR135,AQ$7:AQ$1007),scratch!$B$52)</f>
        <v>Locked</v>
      </c>
      <c r="AZ135" s="10" t="str">
        <f>IF(ISBLANK(AX135),"",IF(COUNTIF(Accounts!$B:$D,AX135),VLOOKUP(AX135,Accounts!$B:$D,2,FALSE),"-"))</f>
        <v/>
      </c>
      <c r="BA135" s="37" t="str">
        <f>IF(BC135="","",BC135/(1+(IF(COUNTIF(Accounts!$B:$D,AX135),VLOOKUP(AX135,Accounts!$B:$D,3,FALSE),0)/100)))</f>
        <v/>
      </c>
      <c r="BB135" s="37" t="str">
        <f t="shared" si="18"/>
        <v/>
      </c>
      <c r="BC135" s="7"/>
      <c r="BD135" s="48"/>
      <c r="BF135" s="10" t="str">
        <f>IF(ISBLANK(BD135),"",IF(COUNTIF(Accounts!$B:$D,BD135),VLOOKUP(BD135,Accounts!$B:$D,2,FALSE),"-"))</f>
        <v/>
      </c>
      <c r="BG135" s="37" t="str">
        <f>IF(BI135="","",BI135/(1+(IF(COUNTIF(Accounts!$B:$D,BD135),VLOOKUP(BD135,Accounts!$B:$D,3,FALSE),0)/100)))</f>
        <v/>
      </c>
      <c r="BH135" s="37" t="str">
        <f t="shared" si="19"/>
        <v/>
      </c>
      <c r="BI135" s="7"/>
      <c r="BJ135" s="48"/>
      <c r="BL135" s="10" t="str">
        <f>IF(ISBLANK(BJ135),"",IF(COUNTIF(Accounts!$B:$D,BJ135),VLOOKUP(BJ135,Accounts!$B:$D,2,FALSE),"-"))</f>
        <v/>
      </c>
      <c r="BM135" s="37" t="str">
        <f>IF(BO135="","",BO135/(1+(IF(COUNTIF(Accounts!$B:$D,BJ135),VLOOKUP(BJ135,Accounts!$B:$D,3,FALSE),0)/100)))</f>
        <v/>
      </c>
      <c r="BN135" s="37" t="str">
        <f t="shared" si="20"/>
        <v/>
      </c>
      <c r="BO135" s="7"/>
      <c r="BP135" s="40" t="str">
        <f>IF(Accounts!$B134="","-",Accounts!$B134)</f>
        <v xml:space="preserve"> </v>
      </c>
      <c r="BQ135" s="10">
        <f>IF(COUNTIF(Accounts!$B:$D,BP135),VLOOKUP(BP135,Accounts!$B:$D,2,FALSE),"-")</f>
        <v>0</v>
      </c>
      <c r="BR135" s="37" t="str">
        <f ca="1">IF(scratch!$B$55=TRUE,IF(BT135="","",BT135/(1+(IF(COUNTIF(Accounts!$B:$D,BP135),VLOOKUP(BP135,Accounts!$B:$D,3,FALSE),0)/100))),scratch!$B$52)</f>
        <v>Locked</v>
      </c>
      <c r="BS135" s="37" t="str">
        <f ca="1">IF(scratch!$B$55=TRUE,IF(BT135="","",BT135-BR135),scratch!$B$52)</f>
        <v>Locked</v>
      </c>
      <c r="BT135" s="51" t="str">
        <f ca="1">IF(scratch!$B$55=TRUE,SUMIF(AX$7:AX$1007,BP135,BC$7:BC$1007)+SUMIF(BD$7:BD$1007,BP135,BI$7:BI$1007)+SUMIF(BJ$7:BJ$1007,BP135,BO$7:BO$1007),scratch!$B$52)</f>
        <v>Locked</v>
      </c>
      <c r="BX135" s="10" t="str">
        <f>IF(ISBLANK(BV135),"",IF(COUNTIF(Accounts!$B:$D,BV135),VLOOKUP(BV135,Accounts!$B:$D,2,FALSE),"-"))</f>
        <v/>
      </c>
      <c r="BY135" s="37" t="str">
        <f>IF(CA135="","",CA135/(1+(IF(COUNTIF(Accounts!$B:$D,BV135),VLOOKUP(BV135,Accounts!$B:$D,3,FALSE),0)/100)))</f>
        <v/>
      </c>
      <c r="BZ135" s="37" t="str">
        <f t="shared" si="21"/>
        <v/>
      </c>
      <c r="CA135" s="7"/>
      <c r="CB135" s="48"/>
      <c r="CD135" s="10" t="str">
        <f>IF(ISBLANK(CB135),"",IF(COUNTIF(Accounts!$B:$D,CB135),VLOOKUP(CB135,Accounts!$B:$D,2,FALSE),"-"))</f>
        <v/>
      </c>
      <c r="CE135" s="37" t="str">
        <f>IF(CG135="","",CG135/(1+(IF(COUNTIF(Accounts!$B:$D,CB135),VLOOKUP(CB135,Accounts!$B:$D,3,FALSE),0)/100)))</f>
        <v/>
      </c>
      <c r="CF135" s="37" t="str">
        <f t="shared" si="22"/>
        <v/>
      </c>
      <c r="CG135" s="7"/>
      <c r="CH135" s="48"/>
      <c r="CJ135" s="10" t="str">
        <f>IF(ISBLANK(CH135),"",IF(COUNTIF(Accounts!$B:$D,CH135),VLOOKUP(CH135,Accounts!$B:$D,2,FALSE),"-"))</f>
        <v/>
      </c>
      <c r="CK135" s="37" t="str">
        <f>IF(CM135="","",CM135/(1+(IF(COUNTIF(Accounts!$B:$D,CH135),VLOOKUP(CH135,Accounts!$B:$D,3,FALSE),0)/100)))</f>
        <v/>
      </c>
      <c r="CL135" s="37" t="str">
        <f t="shared" si="23"/>
        <v/>
      </c>
      <c r="CM135" s="7"/>
      <c r="CN135" s="40" t="str">
        <f>IF(Accounts!$B134="","-",Accounts!$B134)</f>
        <v xml:space="preserve"> </v>
      </c>
      <c r="CO135" s="10">
        <f>IF(COUNTIF(Accounts!$B:$D,CN135),VLOOKUP(CN135,Accounts!$B:$D,2,FALSE),"-")</f>
        <v>0</v>
      </c>
      <c r="CP135" s="37" t="str">
        <f ca="1">IF(scratch!$B$55=TRUE,IF(CR135="","",CR135/(1+(IF(COUNTIF(Accounts!$B:$D,CN135),VLOOKUP(CN135,Accounts!$B:$D,3,FALSE),0)/100))),scratch!$B$52)</f>
        <v>Locked</v>
      </c>
      <c r="CQ135" s="37" t="str">
        <f ca="1">IF(scratch!$B$55=TRUE,IF(CR135="","",CR135-CP135),scratch!$B$52)</f>
        <v>Locked</v>
      </c>
      <c r="CR135" s="51" t="str">
        <f ca="1">IF(scratch!$B$55=TRUE,SUMIF(BV$7:BV$1007,CN135,CA$7:CA$1007)+SUMIF(CB$7:CB$1007,CN135,CG$7:CG$1007)+SUMIF(CH$7:CH$1007,CN135,CM$7:CM$1007),scratch!$B$52)</f>
        <v>Locked</v>
      </c>
      <c r="CT135" s="40" t="str">
        <f>IF(Accounts!$B134="","-",Accounts!$B134)</f>
        <v xml:space="preserve"> </v>
      </c>
      <c r="CU135" s="10">
        <f>IF(COUNTIF(Accounts!$B:$D,CT135),VLOOKUP(CT135,Accounts!$B:$D,2,FALSE),"-")</f>
        <v>0</v>
      </c>
      <c r="CV135" s="37" t="str">
        <f ca="1">IF(scratch!$B$55=TRUE,IF(CX135="","",CX135/(1+(IF(COUNTIF(Accounts!$B:$D,CT135),VLOOKUP(CT135,Accounts!$B:$D,3,FALSE),0)/100))),scratch!$B$52)</f>
        <v>Locked</v>
      </c>
      <c r="CW135" s="37" t="str">
        <f ca="1">IF(scratch!$B$55=TRUE,IF(CX135="","",CX135-CV135),scratch!$B$52)</f>
        <v>Locked</v>
      </c>
      <c r="CX135" s="51" t="str">
        <f ca="1">IF(scratch!$B$55=TRUE,SUMIF(T$7:T$1007,CT135,X$7:X1135)+SUMIF(AR$7:AR$1007,CT135,AV$7:AV$1007)+SUMIF(BP$7:BP$1007,CT135,BT$7:BT$1007)+SUMIF(CN$7:CN$1007,CT135,CR$7:CR$1007),scratch!$B$52)</f>
        <v>Locked</v>
      </c>
    </row>
    <row r="136" spans="4:102" x14ac:dyDescent="0.2">
      <c r="D136" s="10" t="str">
        <f>IF(ISBLANK(B136),"",IF(COUNTIF(Accounts!$B:$D,B136),VLOOKUP(B136,Accounts!$B:$D,2,FALSE),"-"))</f>
        <v/>
      </c>
      <c r="E136" s="37" t="str">
        <f>IF(G136="","",G136/(1+(IF(COUNTIF(Accounts!$B:$D,B136),VLOOKUP(B136,Accounts!$B:$D,3,FALSE),0)/100)))</f>
        <v/>
      </c>
      <c r="F136" s="37" t="str">
        <f t="shared" ref="F136:F199" si="24">IF(G136="","",G136-E136)</f>
        <v/>
      </c>
      <c r="G136" s="7"/>
      <c r="H136" s="48"/>
      <c r="J136" s="10" t="str">
        <f>IF(ISBLANK(H136),"",IF(COUNTIF(Accounts!$B:$D,H136),VLOOKUP(H136,Accounts!$B:$D,2,FALSE),"-"))</f>
        <v/>
      </c>
      <c r="K136" s="37" t="str">
        <f>IF(M136="","",M136/(1+(IF(COUNTIF(Accounts!$B:$D,H136),VLOOKUP(H136,Accounts!$B:$D,3,FALSE),0)/100)))</f>
        <v/>
      </c>
      <c r="L136" s="37" t="str">
        <f t="shared" ref="L136:L199" si="25">IF(M136="","",M136-K136)</f>
        <v/>
      </c>
      <c r="M136" s="7"/>
      <c r="N136" s="48"/>
      <c r="P136" s="10" t="str">
        <f>IF(ISBLANK(N136),"",IF(COUNTIF(Accounts!$B:$D,N136),VLOOKUP(N136,Accounts!$B:$D,2,FALSE),"-"))</f>
        <v/>
      </c>
      <c r="Q136" s="37" t="str">
        <f>IF(S136="","",S136/(1+(IF(COUNTIF(Accounts!$B:$D,N136),VLOOKUP(N136,Accounts!$B:$D,3,FALSE),0)/100)))</f>
        <v/>
      </c>
      <c r="R136" s="37" t="str">
        <f t="shared" ref="R136:R199" si="26">IF(S136="","",S136-Q136)</f>
        <v/>
      </c>
      <c r="S136" s="7"/>
      <c r="T136" s="40" t="str">
        <f>IF(Accounts!$B135="","-",Accounts!$B135)</f>
        <v xml:space="preserve"> </v>
      </c>
      <c r="U136" s="10">
        <f>IF(COUNTIF(Accounts!$B:$D,T136),VLOOKUP(T136,Accounts!$B:$D,2,FALSE),"-")</f>
        <v>0</v>
      </c>
      <c r="V136" s="37" t="str">
        <f ca="1">IF(scratch!$B$55=TRUE,IF(X136="","",X136/(1+(IF(COUNTIF(Accounts!$B:$D,T136),VLOOKUP(T136,Accounts!$B:$D,3,FALSE),0)/100))),scratch!$B$52)</f>
        <v>Locked</v>
      </c>
      <c r="W136" s="37" t="str">
        <f ca="1">IF(scratch!$B$55=TRUE,IF(X136="","",X136-V136),scratch!$B$52)</f>
        <v>Locked</v>
      </c>
      <c r="X136" s="51" t="str">
        <f ca="1">IF(scratch!$B$55=TRUE,SUMIF(B$7:B$1007,T136,G$7:G$1007)+SUMIF(H$7:H$1007,T136,M$7:M$1007)+SUMIF(N$7:N$1007,T136,S$7:S$1007),scratch!$B$52)</f>
        <v>Locked</v>
      </c>
      <c r="AB136" s="10" t="str">
        <f>IF(ISBLANK(Z136),"",IF(COUNTIF(Accounts!$B:$D,Z136),VLOOKUP(Z136,Accounts!$B:$D,2,FALSE),"-"))</f>
        <v/>
      </c>
      <c r="AC136" s="37" t="str">
        <f>IF(AE136="","",AE136/(1+(IF(COUNTIF(Accounts!$B:$D,Z136),VLOOKUP(Z136,Accounts!$B:$D,3,FALSE),0)/100)))</f>
        <v/>
      </c>
      <c r="AD136" s="37" t="str">
        <f t="shared" ref="AD136:AD199" si="27">IF(AE136="","",AE136-AC136)</f>
        <v/>
      </c>
      <c r="AE136" s="7"/>
      <c r="AF136" s="48"/>
      <c r="AH136" s="10" t="str">
        <f>IF(ISBLANK(AF136),"",IF(COUNTIF(Accounts!$B:$D,AF136),VLOOKUP(AF136,Accounts!$B:$D,2,FALSE),"-"))</f>
        <v/>
      </c>
      <c r="AI136" s="37" t="str">
        <f>IF(AK136="","",AK136/(1+(IF(COUNTIF(Accounts!$B:$D,AF136),VLOOKUP(AF136,Accounts!$B:$D,3,FALSE),0)/100)))</f>
        <v/>
      </c>
      <c r="AJ136" s="37" t="str">
        <f t="shared" ref="AJ136:AJ199" si="28">IF(AK136="","",AK136-AI136)</f>
        <v/>
      </c>
      <c r="AK136" s="7"/>
      <c r="AL136" s="48"/>
      <c r="AN136" s="10" t="str">
        <f>IF(ISBLANK(AL136),"",IF(COUNTIF(Accounts!$B:$D,AL136),VLOOKUP(AL136,Accounts!$B:$D,2,FALSE),"-"))</f>
        <v/>
      </c>
      <c r="AO136" s="37" t="str">
        <f>IF(AQ136="","",AQ136/(1+(IF(COUNTIF(Accounts!$B:$D,AL136),VLOOKUP(AL136,Accounts!$B:$D,3,FALSE),0)/100)))</f>
        <v/>
      </c>
      <c r="AP136" s="37" t="str">
        <f t="shared" ref="AP136:AP199" si="29">IF(AQ136="","",AQ136-AO136)</f>
        <v/>
      </c>
      <c r="AQ136" s="7"/>
      <c r="AR136" s="40" t="str">
        <f>IF(Accounts!$B135="","-",Accounts!$B135)</f>
        <v xml:space="preserve"> </v>
      </c>
      <c r="AS136" s="10">
        <f>IF(COUNTIF(Accounts!$B:$D,AR136),VLOOKUP(AR136,Accounts!$B:$D,2,FALSE),"-")</f>
        <v>0</v>
      </c>
      <c r="AT136" s="37" t="str">
        <f ca="1">IF(scratch!$B$55=TRUE,IF(AV136="","",AV136/(1+(IF(COUNTIF(Accounts!$B:$D,AR136),VLOOKUP(AR136,Accounts!$B:$D,3,FALSE),0)/100))),scratch!$B$52)</f>
        <v>Locked</v>
      </c>
      <c r="AU136" s="37" t="str">
        <f ca="1">IF(scratch!$B$55=TRUE,IF(AV136="","",AV136-AT136),scratch!$B$52)</f>
        <v>Locked</v>
      </c>
      <c r="AV136" s="51" t="str">
        <f ca="1">IF(scratch!$B$55=TRUE,SUMIF(Z$7:Z$1007,AR136,AE$7:AE$1007)+SUMIF(AF$7:AF$1007,AR136,AK$7:AK$1007)+SUMIF(AL$7:AL$1007,AR136,AQ$7:AQ$1007),scratch!$B$52)</f>
        <v>Locked</v>
      </c>
      <c r="AZ136" s="10" t="str">
        <f>IF(ISBLANK(AX136),"",IF(COUNTIF(Accounts!$B:$D,AX136),VLOOKUP(AX136,Accounts!$B:$D,2,FALSE),"-"))</f>
        <v/>
      </c>
      <c r="BA136" s="37" t="str">
        <f>IF(BC136="","",BC136/(1+(IF(COUNTIF(Accounts!$B:$D,AX136),VLOOKUP(AX136,Accounts!$B:$D,3,FALSE),0)/100)))</f>
        <v/>
      </c>
      <c r="BB136" s="37" t="str">
        <f t="shared" ref="BB136:BB199" si="30">IF(BC136="","",BC136-BA136)</f>
        <v/>
      </c>
      <c r="BC136" s="7"/>
      <c r="BD136" s="48"/>
      <c r="BF136" s="10" t="str">
        <f>IF(ISBLANK(BD136),"",IF(COUNTIF(Accounts!$B:$D,BD136),VLOOKUP(BD136,Accounts!$B:$D,2,FALSE),"-"))</f>
        <v/>
      </c>
      <c r="BG136" s="37" t="str">
        <f>IF(BI136="","",BI136/(1+(IF(COUNTIF(Accounts!$B:$D,BD136),VLOOKUP(BD136,Accounts!$B:$D,3,FALSE),0)/100)))</f>
        <v/>
      </c>
      <c r="BH136" s="37" t="str">
        <f t="shared" ref="BH136:BH199" si="31">IF(BI136="","",BI136-BG136)</f>
        <v/>
      </c>
      <c r="BI136" s="7"/>
      <c r="BJ136" s="48"/>
      <c r="BL136" s="10" t="str">
        <f>IF(ISBLANK(BJ136),"",IF(COUNTIF(Accounts!$B:$D,BJ136),VLOOKUP(BJ136,Accounts!$B:$D,2,FALSE),"-"))</f>
        <v/>
      </c>
      <c r="BM136" s="37" t="str">
        <f>IF(BO136="","",BO136/(1+(IF(COUNTIF(Accounts!$B:$D,BJ136),VLOOKUP(BJ136,Accounts!$B:$D,3,FALSE),0)/100)))</f>
        <v/>
      </c>
      <c r="BN136" s="37" t="str">
        <f t="shared" ref="BN136:BN199" si="32">IF(BO136="","",BO136-BM136)</f>
        <v/>
      </c>
      <c r="BO136" s="7"/>
      <c r="BP136" s="40" t="str">
        <f>IF(Accounts!$B135="","-",Accounts!$B135)</f>
        <v xml:space="preserve"> </v>
      </c>
      <c r="BQ136" s="10">
        <f>IF(COUNTIF(Accounts!$B:$D,BP136),VLOOKUP(BP136,Accounts!$B:$D,2,FALSE),"-")</f>
        <v>0</v>
      </c>
      <c r="BR136" s="37" t="str">
        <f ca="1">IF(scratch!$B$55=TRUE,IF(BT136="","",BT136/(1+(IF(COUNTIF(Accounts!$B:$D,BP136),VLOOKUP(BP136,Accounts!$B:$D,3,FALSE),0)/100))),scratch!$B$52)</f>
        <v>Locked</v>
      </c>
      <c r="BS136" s="37" t="str">
        <f ca="1">IF(scratch!$B$55=TRUE,IF(BT136="","",BT136-BR136),scratch!$B$52)</f>
        <v>Locked</v>
      </c>
      <c r="BT136" s="51" t="str">
        <f ca="1">IF(scratch!$B$55=TRUE,SUMIF(AX$7:AX$1007,BP136,BC$7:BC$1007)+SUMIF(BD$7:BD$1007,BP136,BI$7:BI$1007)+SUMIF(BJ$7:BJ$1007,BP136,BO$7:BO$1007),scratch!$B$52)</f>
        <v>Locked</v>
      </c>
      <c r="BX136" s="10" t="str">
        <f>IF(ISBLANK(BV136),"",IF(COUNTIF(Accounts!$B:$D,BV136),VLOOKUP(BV136,Accounts!$B:$D,2,FALSE),"-"))</f>
        <v/>
      </c>
      <c r="BY136" s="37" t="str">
        <f>IF(CA136="","",CA136/(1+(IF(COUNTIF(Accounts!$B:$D,BV136),VLOOKUP(BV136,Accounts!$B:$D,3,FALSE),0)/100)))</f>
        <v/>
      </c>
      <c r="BZ136" s="37" t="str">
        <f t="shared" ref="BZ136:BZ199" si="33">IF(CA136="","",CA136-BY136)</f>
        <v/>
      </c>
      <c r="CA136" s="7"/>
      <c r="CB136" s="48"/>
      <c r="CD136" s="10" t="str">
        <f>IF(ISBLANK(CB136),"",IF(COUNTIF(Accounts!$B:$D,CB136),VLOOKUP(CB136,Accounts!$B:$D,2,FALSE),"-"))</f>
        <v/>
      </c>
      <c r="CE136" s="37" t="str">
        <f>IF(CG136="","",CG136/(1+(IF(COUNTIF(Accounts!$B:$D,CB136),VLOOKUP(CB136,Accounts!$B:$D,3,FALSE),0)/100)))</f>
        <v/>
      </c>
      <c r="CF136" s="37" t="str">
        <f t="shared" ref="CF136:CF199" si="34">IF(CG136="","",CG136-CE136)</f>
        <v/>
      </c>
      <c r="CG136" s="7"/>
      <c r="CH136" s="48"/>
      <c r="CJ136" s="10" t="str">
        <f>IF(ISBLANK(CH136),"",IF(COUNTIF(Accounts!$B:$D,CH136),VLOOKUP(CH136,Accounts!$B:$D,2,FALSE),"-"))</f>
        <v/>
      </c>
      <c r="CK136" s="37" t="str">
        <f>IF(CM136="","",CM136/(1+(IF(COUNTIF(Accounts!$B:$D,CH136),VLOOKUP(CH136,Accounts!$B:$D,3,FALSE),0)/100)))</f>
        <v/>
      </c>
      <c r="CL136" s="37" t="str">
        <f t="shared" ref="CL136:CL199" si="35">IF(CM136="","",CM136-CK136)</f>
        <v/>
      </c>
      <c r="CM136" s="7"/>
      <c r="CN136" s="40" t="str">
        <f>IF(Accounts!$B135="","-",Accounts!$B135)</f>
        <v xml:space="preserve"> </v>
      </c>
      <c r="CO136" s="10">
        <f>IF(COUNTIF(Accounts!$B:$D,CN136),VLOOKUP(CN136,Accounts!$B:$D,2,FALSE),"-")</f>
        <v>0</v>
      </c>
      <c r="CP136" s="37" t="str">
        <f ca="1">IF(scratch!$B$55=TRUE,IF(CR136="","",CR136/(1+(IF(COUNTIF(Accounts!$B:$D,CN136),VLOOKUP(CN136,Accounts!$B:$D,3,FALSE),0)/100))),scratch!$B$52)</f>
        <v>Locked</v>
      </c>
      <c r="CQ136" s="37" t="str">
        <f ca="1">IF(scratch!$B$55=TRUE,IF(CR136="","",CR136-CP136),scratch!$B$52)</f>
        <v>Locked</v>
      </c>
      <c r="CR136" s="51" t="str">
        <f ca="1">IF(scratch!$B$55=TRUE,SUMIF(BV$7:BV$1007,CN136,CA$7:CA$1007)+SUMIF(CB$7:CB$1007,CN136,CG$7:CG$1007)+SUMIF(CH$7:CH$1007,CN136,CM$7:CM$1007),scratch!$B$52)</f>
        <v>Locked</v>
      </c>
      <c r="CT136" s="40" t="str">
        <f>IF(Accounts!$B135="","-",Accounts!$B135)</f>
        <v xml:space="preserve"> </v>
      </c>
      <c r="CU136" s="10">
        <f>IF(COUNTIF(Accounts!$B:$D,CT136),VLOOKUP(CT136,Accounts!$B:$D,2,FALSE),"-")</f>
        <v>0</v>
      </c>
      <c r="CV136" s="37" t="str">
        <f ca="1">IF(scratch!$B$55=TRUE,IF(CX136="","",CX136/(1+(IF(COUNTIF(Accounts!$B:$D,CT136),VLOOKUP(CT136,Accounts!$B:$D,3,FALSE),0)/100))),scratch!$B$52)</f>
        <v>Locked</v>
      </c>
      <c r="CW136" s="37" t="str">
        <f ca="1">IF(scratch!$B$55=TRUE,IF(CX136="","",CX136-CV136),scratch!$B$52)</f>
        <v>Locked</v>
      </c>
      <c r="CX136" s="51" t="str">
        <f ca="1">IF(scratch!$B$55=TRUE,SUMIF(T$7:T$1007,CT136,X$7:X1136)+SUMIF(AR$7:AR$1007,CT136,AV$7:AV$1007)+SUMIF(BP$7:BP$1007,CT136,BT$7:BT$1007)+SUMIF(CN$7:CN$1007,CT136,CR$7:CR$1007),scratch!$B$52)</f>
        <v>Locked</v>
      </c>
    </row>
    <row r="137" spans="4:102" x14ac:dyDescent="0.2">
      <c r="D137" s="10" t="str">
        <f>IF(ISBLANK(B137),"",IF(COUNTIF(Accounts!$B:$D,B137),VLOOKUP(B137,Accounts!$B:$D,2,FALSE),"-"))</f>
        <v/>
      </c>
      <c r="E137" s="37" t="str">
        <f>IF(G137="","",G137/(1+(IF(COUNTIF(Accounts!$B:$D,B137),VLOOKUP(B137,Accounts!$B:$D,3,FALSE),0)/100)))</f>
        <v/>
      </c>
      <c r="F137" s="37" t="str">
        <f t="shared" si="24"/>
        <v/>
      </c>
      <c r="G137" s="7"/>
      <c r="H137" s="48"/>
      <c r="J137" s="10" t="str">
        <f>IF(ISBLANK(H137),"",IF(COUNTIF(Accounts!$B:$D,H137),VLOOKUP(H137,Accounts!$B:$D,2,FALSE),"-"))</f>
        <v/>
      </c>
      <c r="K137" s="37" t="str">
        <f>IF(M137="","",M137/(1+(IF(COUNTIF(Accounts!$B:$D,H137),VLOOKUP(H137,Accounts!$B:$D,3,FALSE),0)/100)))</f>
        <v/>
      </c>
      <c r="L137" s="37" t="str">
        <f t="shared" si="25"/>
        <v/>
      </c>
      <c r="M137" s="7"/>
      <c r="N137" s="48"/>
      <c r="P137" s="10" t="str">
        <f>IF(ISBLANK(N137),"",IF(COUNTIF(Accounts!$B:$D,N137),VLOOKUP(N137,Accounts!$B:$D,2,FALSE),"-"))</f>
        <v/>
      </c>
      <c r="Q137" s="37" t="str">
        <f>IF(S137="","",S137/(1+(IF(COUNTIF(Accounts!$B:$D,N137),VLOOKUP(N137,Accounts!$B:$D,3,FALSE),0)/100)))</f>
        <v/>
      </c>
      <c r="R137" s="37" t="str">
        <f t="shared" si="26"/>
        <v/>
      </c>
      <c r="S137" s="7"/>
      <c r="T137" s="40" t="str">
        <f>IF(Accounts!$B136="","-",Accounts!$B136)</f>
        <v xml:space="preserve"> </v>
      </c>
      <c r="U137" s="10">
        <f>IF(COUNTIF(Accounts!$B:$D,T137),VLOOKUP(T137,Accounts!$B:$D,2,FALSE),"-")</f>
        <v>0</v>
      </c>
      <c r="V137" s="37" t="str">
        <f ca="1">IF(scratch!$B$55=TRUE,IF(X137="","",X137/(1+(IF(COUNTIF(Accounts!$B:$D,T137),VLOOKUP(T137,Accounts!$B:$D,3,FALSE),0)/100))),scratch!$B$52)</f>
        <v>Locked</v>
      </c>
      <c r="W137" s="37" t="str">
        <f ca="1">IF(scratch!$B$55=TRUE,IF(X137="","",X137-V137),scratch!$B$52)</f>
        <v>Locked</v>
      </c>
      <c r="X137" s="51" t="str">
        <f ca="1">IF(scratch!$B$55=TRUE,SUMIF(B$7:B$1007,T137,G$7:G$1007)+SUMIF(H$7:H$1007,T137,M$7:M$1007)+SUMIF(N$7:N$1007,T137,S$7:S$1007),scratch!$B$52)</f>
        <v>Locked</v>
      </c>
      <c r="AB137" s="10" t="str">
        <f>IF(ISBLANK(Z137),"",IF(COUNTIF(Accounts!$B:$D,Z137),VLOOKUP(Z137,Accounts!$B:$D,2,FALSE),"-"))</f>
        <v/>
      </c>
      <c r="AC137" s="37" t="str">
        <f>IF(AE137="","",AE137/(1+(IF(COUNTIF(Accounts!$B:$D,Z137),VLOOKUP(Z137,Accounts!$B:$D,3,FALSE),0)/100)))</f>
        <v/>
      </c>
      <c r="AD137" s="37" t="str">
        <f t="shared" si="27"/>
        <v/>
      </c>
      <c r="AE137" s="7"/>
      <c r="AF137" s="48"/>
      <c r="AH137" s="10" t="str">
        <f>IF(ISBLANK(AF137),"",IF(COUNTIF(Accounts!$B:$D,AF137),VLOOKUP(AF137,Accounts!$B:$D,2,FALSE),"-"))</f>
        <v/>
      </c>
      <c r="AI137" s="37" t="str">
        <f>IF(AK137="","",AK137/(1+(IF(COUNTIF(Accounts!$B:$D,AF137),VLOOKUP(AF137,Accounts!$B:$D,3,FALSE),0)/100)))</f>
        <v/>
      </c>
      <c r="AJ137" s="37" t="str">
        <f t="shared" si="28"/>
        <v/>
      </c>
      <c r="AK137" s="7"/>
      <c r="AL137" s="48"/>
      <c r="AN137" s="10" t="str">
        <f>IF(ISBLANK(AL137),"",IF(COUNTIF(Accounts!$B:$D,AL137),VLOOKUP(AL137,Accounts!$B:$D,2,FALSE),"-"))</f>
        <v/>
      </c>
      <c r="AO137" s="37" t="str">
        <f>IF(AQ137="","",AQ137/(1+(IF(COUNTIF(Accounts!$B:$D,AL137),VLOOKUP(AL137,Accounts!$B:$D,3,FALSE),0)/100)))</f>
        <v/>
      </c>
      <c r="AP137" s="37" t="str">
        <f t="shared" si="29"/>
        <v/>
      </c>
      <c r="AQ137" s="7"/>
      <c r="AR137" s="40" t="str">
        <f>IF(Accounts!$B136="","-",Accounts!$B136)</f>
        <v xml:space="preserve"> </v>
      </c>
      <c r="AS137" s="10">
        <f>IF(COUNTIF(Accounts!$B:$D,AR137),VLOOKUP(AR137,Accounts!$B:$D,2,FALSE),"-")</f>
        <v>0</v>
      </c>
      <c r="AT137" s="37" t="str">
        <f ca="1">IF(scratch!$B$55=TRUE,IF(AV137="","",AV137/(1+(IF(COUNTIF(Accounts!$B:$D,AR137),VLOOKUP(AR137,Accounts!$B:$D,3,FALSE),0)/100))),scratch!$B$52)</f>
        <v>Locked</v>
      </c>
      <c r="AU137" s="37" t="str">
        <f ca="1">IF(scratch!$B$55=TRUE,IF(AV137="","",AV137-AT137),scratch!$B$52)</f>
        <v>Locked</v>
      </c>
      <c r="AV137" s="51" t="str">
        <f ca="1">IF(scratch!$B$55=TRUE,SUMIF(Z$7:Z$1007,AR137,AE$7:AE$1007)+SUMIF(AF$7:AF$1007,AR137,AK$7:AK$1007)+SUMIF(AL$7:AL$1007,AR137,AQ$7:AQ$1007),scratch!$B$52)</f>
        <v>Locked</v>
      </c>
      <c r="AZ137" s="10" t="str">
        <f>IF(ISBLANK(AX137),"",IF(COUNTIF(Accounts!$B:$D,AX137),VLOOKUP(AX137,Accounts!$B:$D,2,FALSE),"-"))</f>
        <v/>
      </c>
      <c r="BA137" s="37" t="str">
        <f>IF(BC137="","",BC137/(1+(IF(COUNTIF(Accounts!$B:$D,AX137),VLOOKUP(AX137,Accounts!$B:$D,3,FALSE),0)/100)))</f>
        <v/>
      </c>
      <c r="BB137" s="37" t="str">
        <f t="shared" si="30"/>
        <v/>
      </c>
      <c r="BC137" s="7"/>
      <c r="BD137" s="48"/>
      <c r="BF137" s="10" t="str">
        <f>IF(ISBLANK(BD137),"",IF(COUNTIF(Accounts!$B:$D,BD137),VLOOKUP(BD137,Accounts!$B:$D,2,FALSE),"-"))</f>
        <v/>
      </c>
      <c r="BG137" s="37" t="str">
        <f>IF(BI137="","",BI137/(1+(IF(COUNTIF(Accounts!$B:$D,BD137),VLOOKUP(BD137,Accounts!$B:$D,3,FALSE),0)/100)))</f>
        <v/>
      </c>
      <c r="BH137" s="37" t="str">
        <f t="shared" si="31"/>
        <v/>
      </c>
      <c r="BI137" s="7"/>
      <c r="BJ137" s="48"/>
      <c r="BL137" s="10" t="str">
        <f>IF(ISBLANK(BJ137),"",IF(COUNTIF(Accounts!$B:$D,BJ137),VLOOKUP(BJ137,Accounts!$B:$D,2,FALSE),"-"))</f>
        <v/>
      </c>
      <c r="BM137" s="37" t="str">
        <f>IF(BO137="","",BO137/(1+(IF(COUNTIF(Accounts!$B:$D,BJ137),VLOOKUP(BJ137,Accounts!$B:$D,3,FALSE),0)/100)))</f>
        <v/>
      </c>
      <c r="BN137" s="37" t="str">
        <f t="shared" si="32"/>
        <v/>
      </c>
      <c r="BO137" s="7"/>
      <c r="BP137" s="40" t="str">
        <f>IF(Accounts!$B136="","-",Accounts!$B136)</f>
        <v xml:space="preserve"> </v>
      </c>
      <c r="BQ137" s="10">
        <f>IF(COUNTIF(Accounts!$B:$D,BP137),VLOOKUP(BP137,Accounts!$B:$D,2,FALSE),"-")</f>
        <v>0</v>
      </c>
      <c r="BR137" s="37" t="str">
        <f ca="1">IF(scratch!$B$55=TRUE,IF(BT137="","",BT137/(1+(IF(COUNTIF(Accounts!$B:$D,BP137),VLOOKUP(BP137,Accounts!$B:$D,3,FALSE),0)/100))),scratch!$B$52)</f>
        <v>Locked</v>
      </c>
      <c r="BS137" s="37" t="str">
        <f ca="1">IF(scratch!$B$55=TRUE,IF(BT137="","",BT137-BR137),scratch!$B$52)</f>
        <v>Locked</v>
      </c>
      <c r="BT137" s="51" t="str">
        <f ca="1">IF(scratch!$B$55=TRUE,SUMIF(AX$7:AX$1007,BP137,BC$7:BC$1007)+SUMIF(BD$7:BD$1007,BP137,BI$7:BI$1007)+SUMIF(BJ$7:BJ$1007,BP137,BO$7:BO$1007),scratch!$B$52)</f>
        <v>Locked</v>
      </c>
      <c r="BX137" s="10" t="str">
        <f>IF(ISBLANK(BV137),"",IF(COUNTIF(Accounts!$B:$D,BV137),VLOOKUP(BV137,Accounts!$B:$D,2,FALSE),"-"))</f>
        <v/>
      </c>
      <c r="BY137" s="37" t="str">
        <f>IF(CA137="","",CA137/(1+(IF(COUNTIF(Accounts!$B:$D,BV137),VLOOKUP(BV137,Accounts!$B:$D,3,FALSE),0)/100)))</f>
        <v/>
      </c>
      <c r="BZ137" s="37" t="str">
        <f t="shared" si="33"/>
        <v/>
      </c>
      <c r="CA137" s="7"/>
      <c r="CB137" s="48"/>
      <c r="CD137" s="10" t="str">
        <f>IF(ISBLANK(CB137),"",IF(COUNTIF(Accounts!$B:$D,CB137),VLOOKUP(CB137,Accounts!$B:$D,2,FALSE),"-"))</f>
        <v/>
      </c>
      <c r="CE137" s="37" t="str">
        <f>IF(CG137="","",CG137/(1+(IF(COUNTIF(Accounts!$B:$D,CB137),VLOOKUP(CB137,Accounts!$B:$D,3,FALSE),0)/100)))</f>
        <v/>
      </c>
      <c r="CF137" s="37" t="str">
        <f t="shared" si="34"/>
        <v/>
      </c>
      <c r="CG137" s="7"/>
      <c r="CH137" s="48"/>
      <c r="CJ137" s="10" t="str">
        <f>IF(ISBLANK(CH137),"",IF(COUNTIF(Accounts!$B:$D,CH137),VLOOKUP(CH137,Accounts!$B:$D,2,FALSE),"-"))</f>
        <v/>
      </c>
      <c r="CK137" s="37" t="str">
        <f>IF(CM137="","",CM137/(1+(IF(COUNTIF(Accounts!$B:$D,CH137),VLOOKUP(CH137,Accounts!$B:$D,3,FALSE),0)/100)))</f>
        <v/>
      </c>
      <c r="CL137" s="37" t="str">
        <f t="shared" si="35"/>
        <v/>
      </c>
      <c r="CM137" s="7"/>
      <c r="CN137" s="40" t="str">
        <f>IF(Accounts!$B136="","-",Accounts!$B136)</f>
        <v xml:space="preserve"> </v>
      </c>
      <c r="CO137" s="10">
        <f>IF(COUNTIF(Accounts!$B:$D,CN137),VLOOKUP(CN137,Accounts!$B:$D,2,FALSE),"-")</f>
        <v>0</v>
      </c>
      <c r="CP137" s="37" t="str">
        <f ca="1">IF(scratch!$B$55=TRUE,IF(CR137="","",CR137/(1+(IF(COUNTIF(Accounts!$B:$D,CN137),VLOOKUP(CN137,Accounts!$B:$D,3,FALSE),0)/100))),scratch!$B$52)</f>
        <v>Locked</v>
      </c>
      <c r="CQ137" s="37" t="str">
        <f ca="1">IF(scratch!$B$55=TRUE,IF(CR137="","",CR137-CP137),scratch!$B$52)</f>
        <v>Locked</v>
      </c>
      <c r="CR137" s="51" t="str">
        <f ca="1">IF(scratch!$B$55=TRUE,SUMIF(BV$7:BV$1007,CN137,CA$7:CA$1007)+SUMIF(CB$7:CB$1007,CN137,CG$7:CG$1007)+SUMIF(CH$7:CH$1007,CN137,CM$7:CM$1007),scratch!$B$52)</f>
        <v>Locked</v>
      </c>
      <c r="CT137" s="40" t="str">
        <f>IF(Accounts!$B136="","-",Accounts!$B136)</f>
        <v xml:space="preserve"> </v>
      </c>
      <c r="CU137" s="10">
        <f>IF(COUNTIF(Accounts!$B:$D,CT137),VLOOKUP(CT137,Accounts!$B:$D,2,FALSE),"-")</f>
        <v>0</v>
      </c>
      <c r="CV137" s="37" t="str">
        <f ca="1">IF(scratch!$B$55=TRUE,IF(CX137="","",CX137/(1+(IF(COUNTIF(Accounts!$B:$D,CT137),VLOOKUP(CT137,Accounts!$B:$D,3,FALSE),0)/100))),scratch!$B$52)</f>
        <v>Locked</v>
      </c>
      <c r="CW137" s="37" t="str">
        <f ca="1">IF(scratch!$B$55=TRUE,IF(CX137="","",CX137-CV137),scratch!$B$52)</f>
        <v>Locked</v>
      </c>
      <c r="CX137" s="51" t="str">
        <f ca="1">IF(scratch!$B$55=TRUE,SUMIF(T$7:T$1007,CT137,X$7:X1137)+SUMIF(AR$7:AR$1007,CT137,AV$7:AV$1007)+SUMIF(BP$7:BP$1007,CT137,BT$7:BT$1007)+SUMIF(CN$7:CN$1007,CT137,CR$7:CR$1007),scratch!$B$52)</f>
        <v>Locked</v>
      </c>
    </row>
    <row r="138" spans="4:102" x14ac:dyDescent="0.2">
      <c r="D138" s="10" t="str">
        <f>IF(ISBLANK(B138),"",IF(COUNTIF(Accounts!$B:$D,B138),VLOOKUP(B138,Accounts!$B:$D,2,FALSE),"-"))</f>
        <v/>
      </c>
      <c r="E138" s="37" t="str">
        <f>IF(G138="","",G138/(1+(IF(COUNTIF(Accounts!$B:$D,B138),VLOOKUP(B138,Accounts!$B:$D,3,FALSE),0)/100)))</f>
        <v/>
      </c>
      <c r="F138" s="37" t="str">
        <f t="shared" si="24"/>
        <v/>
      </c>
      <c r="G138" s="7"/>
      <c r="H138" s="48"/>
      <c r="J138" s="10" t="str">
        <f>IF(ISBLANK(H138),"",IF(COUNTIF(Accounts!$B:$D,H138),VLOOKUP(H138,Accounts!$B:$D,2,FALSE),"-"))</f>
        <v/>
      </c>
      <c r="K138" s="37" t="str">
        <f>IF(M138="","",M138/(1+(IF(COUNTIF(Accounts!$B:$D,H138),VLOOKUP(H138,Accounts!$B:$D,3,FALSE),0)/100)))</f>
        <v/>
      </c>
      <c r="L138" s="37" t="str">
        <f t="shared" si="25"/>
        <v/>
      </c>
      <c r="M138" s="7"/>
      <c r="N138" s="48"/>
      <c r="P138" s="10" t="str">
        <f>IF(ISBLANK(N138),"",IF(COUNTIF(Accounts!$B:$D,N138),VLOOKUP(N138,Accounts!$B:$D,2,FALSE),"-"))</f>
        <v/>
      </c>
      <c r="Q138" s="37" t="str">
        <f>IF(S138="","",S138/(1+(IF(COUNTIF(Accounts!$B:$D,N138),VLOOKUP(N138,Accounts!$B:$D,3,FALSE),0)/100)))</f>
        <v/>
      </c>
      <c r="R138" s="37" t="str">
        <f t="shared" si="26"/>
        <v/>
      </c>
      <c r="S138" s="7"/>
      <c r="T138" s="40" t="str">
        <f>IF(Accounts!$B137="","-",Accounts!$B137)</f>
        <v xml:space="preserve"> </v>
      </c>
      <c r="U138" s="10">
        <f>IF(COUNTIF(Accounts!$B:$D,T138),VLOOKUP(T138,Accounts!$B:$D,2,FALSE),"-")</f>
        <v>0</v>
      </c>
      <c r="V138" s="37" t="str">
        <f ca="1">IF(scratch!$B$55=TRUE,IF(X138="","",X138/(1+(IF(COUNTIF(Accounts!$B:$D,T138),VLOOKUP(T138,Accounts!$B:$D,3,FALSE),0)/100))),scratch!$B$52)</f>
        <v>Locked</v>
      </c>
      <c r="W138" s="37" t="str">
        <f ca="1">IF(scratch!$B$55=TRUE,IF(X138="","",X138-V138),scratch!$B$52)</f>
        <v>Locked</v>
      </c>
      <c r="X138" s="51" t="str">
        <f ca="1">IF(scratch!$B$55=TRUE,SUMIF(B$7:B$1007,T138,G$7:G$1007)+SUMIF(H$7:H$1007,T138,M$7:M$1007)+SUMIF(N$7:N$1007,T138,S$7:S$1007),scratch!$B$52)</f>
        <v>Locked</v>
      </c>
      <c r="AB138" s="10" t="str">
        <f>IF(ISBLANK(Z138),"",IF(COUNTIF(Accounts!$B:$D,Z138),VLOOKUP(Z138,Accounts!$B:$D,2,FALSE),"-"))</f>
        <v/>
      </c>
      <c r="AC138" s="37" t="str">
        <f>IF(AE138="","",AE138/(1+(IF(COUNTIF(Accounts!$B:$D,Z138),VLOOKUP(Z138,Accounts!$B:$D,3,FALSE),0)/100)))</f>
        <v/>
      </c>
      <c r="AD138" s="37" t="str">
        <f t="shared" si="27"/>
        <v/>
      </c>
      <c r="AE138" s="7"/>
      <c r="AF138" s="48"/>
      <c r="AH138" s="10" t="str">
        <f>IF(ISBLANK(AF138),"",IF(COUNTIF(Accounts!$B:$D,AF138),VLOOKUP(AF138,Accounts!$B:$D,2,FALSE),"-"))</f>
        <v/>
      </c>
      <c r="AI138" s="37" t="str">
        <f>IF(AK138="","",AK138/(1+(IF(COUNTIF(Accounts!$B:$D,AF138),VLOOKUP(AF138,Accounts!$B:$D,3,FALSE),0)/100)))</f>
        <v/>
      </c>
      <c r="AJ138" s="37" t="str">
        <f t="shared" si="28"/>
        <v/>
      </c>
      <c r="AK138" s="7"/>
      <c r="AL138" s="48"/>
      <c r="AN138" s="10" t="str">
        <f>IF(ISBLANK(AL138),"",IF(COUNTIF(Accounts!$B:$D,AL138),VLOOKUP(AL138,Accounts!$B:$D,2,FALSE),"-"))</f>
        <v/>
      </c>
      <c r="AO138" s="37" t="str">
        <f>IF(AQ138="","",AQ138/(1+(IF(COUNTIF(Accounts!$B:$D,AL138),VLOOKUP(AL138,Accounts!$B:$D,3,FALSE),0)/100)))</f>
        <v/>
      </c>
      <c r="AP138" s="37" t="str">
        <f t="shared" si="29"/>
        <v/>
      </c>
      <c r="AQ138" s="7"/>
      <c r="AR138" s="40" t="str">
        <f>IF(Accounts!$B137="","-",Accounts!$B137)</f>
        <v xml:space="preserve"> </v>
      </c>
      <c r="AS138" s="10">
        <f>IF(COUNTIF(Accounts!$B:$D,AR138),VLOOKUP(AR138,Accounts!$B:$D,2,FALSE),"-")</f>
        <v>0</v>
      </c>
      <c r="AT138" s="37" t="str">
        <f ca="1">IF(scratch!$B$55=TRUE,IF(AV138="","",AV138/(1+(IF(COUNTIF(Accounts!$B:$D,AR138),VLOOKUP(AR138,Accounts!$B:$D,3,FALSE),0)/100))),scratch!$B$52)</f>
        <v>Locked</v>
      </c>
      <c r="AU138" s="37" t="str">
        <f ca="1">IF(scratch!$B$55=TRUE,IF(AV138="","",AV138-AT138),scratch!$B$52)</f>
        <v>Locked</v>
      </c>
      <c r="AV138" s="51" t="str">
        <f ca="1">IF(scratch!$B$55=TRUE,SUMIF(Z$7:Z$1007,AR138,AE$7:AE$1007)+SUMIF(AF$7:AF$1007,AR138,AK$7:AK$1007)+SUMIF(AL$7:AL$1007,AR138,AQ$7:AQ$1007),scratch!$B$52)</f>
        <v>Locked</v>
      </c>
      <c r="AZ138" s="10" t="str">
        <f>IF(ISBLANK(AX138),"",IF(COUNTIF(Accounts!$B:$D,AX138),VLOOKUP(AX138,Accounts!$B:$D,2,FALSE),"-"))</f>
        <v/>
      </c>
      <c r="BA138" s="37" t="str">
        <f>IF(BC138="","",BC138/(1+(IF(COUNTIF(Accounts!$B:$D,AX138),VLOOKUP(AX138,Accounts!$B:$D,3,FALSE),0)/100)))</f>
        <v/>
      </c>
      <c r="BB138" s="37" t="str">
        <f t="shared" si="30"/>
        <v/>
      </c>
      <c r="BC138" s="7"/>
      <c r="BD138" s="48"/>
      <c r="BF138" s="10" t="str">
        <f>IF(ISBLANK(BD138),"",IF(COUNTIF(Accounts!$B:$D,BD138),VLOOKUP(BD138,Accounts!$B:$D,2,FALSE),"-"))</f>
        <v/>
      </c>
      <c r="BG138" s="37" t="str">
        <f>IF(BI138="","",BI138/(1+(IF(COUNTIF(Accounts!$B:$D,BD138),VLOOKUP(BD138,Accounts!$B:$D,3,FALSE),0)/100)))</f>
        <v/>
      </c>
      <c r="BH138" s="37" t="str">
        <f t="shared" si="31"/>
        <v/>
      </c>
      <c r="BI138" s="7"/>
      <c r="BJ138" s="48"/>
      <c r="BL138" s="10" t="str">
        <f>IF(ISBLANK(BJ138),"",IF(COUNTIF(Accounts!$B:$D,BJ138),VLOOKUP(BJ138,Accounts!$B:$D,2,FALSE),"-"))</f>
        <v/>
      </c>
      <c r="BM138" s="37" t="str">
        <f>IF(BO138="","",BO138/(1+(IF(COUNTIF(Accounts!$B:$D,BJ138),VLOOKUP(BJ138,Accounts!$B:$D,3,FALSE),0)/100)))</f>
        <v/>
      </c>
      <c r="BN138" s="37" t="str">
        <f t="shared" si="32"/>
        <v/>
      </c>
      <c r="BO138" s="7"/>
      <c r="BP138" s="40" t="str">
        <f>IF(Accounts!$B137="","-",Accounts!$B137)</f>
        <v xml:space="preserve"> </v>
      </c>
      <c r="BQ138" s="10">
        <f>IF(COUNTIF(Accounts!$B:$D,BP138),VLOOKUP(BP138,Accounts!$B:$D,2,FALSE),"-")</f>
        <v>0</v>
      </c>
      <c r="BR138" s="37" t="str">
        <f ca="1">IF(scratch!$B$55=TRUE,IF(BT138="","",BT138/(1+(IF(COUNTIF(Accounts!$B:$D,BP138),VLOOKUP(BP138,Accounts!$B:$D,3,FALSE),0)/100))),scratch!$B$52)</f>
        <v>Locked</v>
      </c>
      <c r="BS138" s="37" t="str">
        <f ca="1">IF(scratch!$B$55=TRUE,IF(BT138="","",BT138-BR138),scratch!$B$52)</f>
        <v>Locked</v>
      </c>
      <c r="BT138" s="51" t="str">
        <f ca="1">IF(scratch!$B$55=TRUE,SUMIF(AX$7:AX$1007,BP138,BC$7:BC$1007)+SUMIF(BD$7:BD$1007,BP138,BI$7:BI$1007)+SUMIF(BJ$7:BJ$1007,BP138,BO$7:BO$1007),scratch!$B$52)</f>
        <v>Locked</v>
      </c>
      <c r="BX138" s="10" t="str">
        <f>IF(ISBLANK(BV138),"",IF(COUNTIF(Accounts!$B:$D,BV138),VLOOKUP(BV138,Accounts!$B:$D,2,FALSE),"-"))</f>
        <v/>
      </c>
      <c r="BY138" s="37" t="str">
        <f>IF(CA138="","",CA138/(1+(IF(COUNTIF(Accounts!$B:$D,BV138),VLOOKUP(BV138,Accounts!$B:$D,3,FALSE),0)/100)))</f>
        <v/>
      </c>
      <c r="BZ138" s="37" t="str">
        <f t="shared" si="33"/>
        <v/>
      </c>
      <c r="CA138" s="7"/>
      <c r="CB138" s="48"/>
      <c r="CD138" s="10" t="str">
        <f>IF(ISBLANK(CB138),"",IF(COUNTIF(Accounts!$B:$D,CB138),VLOOKUP(CB138,Accounts!$B:$D,2,FALSE),"-"))</f>
        <v/>
      </c>
      <c r="CE138" s="37" t="str">
        <f>IF(CG138="","",CG138/(1+(IF(COUNTIF(Accounts!$B:$D,CB138),VLOOKUP(CB138,Accounts!$B:$D,3,FALSE),0)/100)))</f>
        <v/>
      </c>
      <c r="CF138" s="37" t="str">
        <f t="shared" si="34"/>
        <v/>
      </c>
      <c r="CG138" s="7"/>
      <c r="CH138" s="48"/>
      <c r="CJ138" s="10" t="str">
        <f>IF(ISBLANK(CH138),"",IF(COUNTIF(Accounts!$B:$D,CH138),VLOOKUP(CH138,Accounts!$B:$D,2,FALSE),"-"))</f>
        <v/>
      </c>
      <c r="CK138" s="37" t="str">
        <f>IF(CM138="","",CM138/(1+(IF(COUNTIF(Accounts!$B:$D,CH138),VLOOKUP(CH138,Accounts!$B:$D,3,FALSE),0)/100)))</f>
        <v/>
      </c>
      <c r="CL138" s="37" t="str">
        <f t="shared" si="35"/>
        <v/>
      </c>
      <c r="CM138" s="7"/>
      <c r="CN138" s="40" t="str">
        <f>IF(Accounts!$B137="","-",Accounts!$B137)</f>
        <v xml:space="preserve"> </v>
      </c>
      <c r="CO138" s="10">
        <f>IF(COUNTIF(Accounts!$B:$D,CN138),VLOOKUP(CN138,Accounts!$B:$D,2,FALSE),"-")</f>
        <v>0</v>
      </c>
      <c r="CP138" s="37" t="str">
        <f ca="1">IF(scratch!$B$55=TRUE,IF(CR138="","",CR138/(1+(IF(COUNTIF(Accounts!$B:$D,CN138),VLOOKUP(CN138,Accounts!$B:$D,3,FALSE),0)/100))),scratch!$B$52)</f>
        <v>Locked</v>
      </c>
      <c r="CQ138" s="37" t="str">
        <f ca="1">IF(scratch!$B$55=TRUE,IF(CR138="","",CR138-CP138),scratch!$B$52)</f>
        <v>Locked</v>
      </c>
      <c r="CR138" s="51" t="str">
        <f ca="1">IF(scratch!$B$55=TRUE,SUMIF(BV$7:BV$1007,CN138,CA$7:CA$1007)+SUMIF(CB$7:CB$1007,CN138,CG$7:CG$1007)+SUMIF(CH$7:CH$1007,CN138,CM$7:CM$1007),scratch!$B$52)</f>
        <v>Locked</v>
      </c>
      <c r="CT138" s="40" t="str">
        <f>IF(Accounts!$B137="","-",Accounts!$B137)</f>
        <v xml:space="preserve"> </v>
      </c>
      <c r="CU138" s="10">
        <f>IF(COUNTIF(Accounts!$B:$D,CT138),VLOOKUP(CT138,Accounts!$B:$D,2,FALSE),"-")</f>
        <v>0</v>
      </c>
      <c r="CV138" s="37" t="str">
        <f ca="1">IF(scratch!$B$55=TRUE,IF(CX138="","",CX138/(1+(IF(COUNTIF(Accounts!$B:$D,CT138),VLOOKUP(CT138,Accounts!$B:$D,3,FALSE),0)/100))),scratch!$B$52)</f>
        <v>Locked</v>
      </c>
      <c r="CW138" s="37" t="str">
        <f ca="1">IF(scratch!$B$55=TRUE,IF(CX138="","",CX138-CV138),scratch!$B$52)</f>
        <v>Locked</v>
      </c>
      <c r="CX138" s="51" t="str">
        <f ca="1">IF(scratch!$B$55=TRUE,SUMIF(T$7:T$1007,CT138,X$7:X1138)+SUMIF(AR$7:AR$1007,CT138,AV$7:AV$1007)+SUMIF(BP$7:BP$1007,CT138,BT$7:BT$1007)+SUMIF(CN$7:CN$1007,CT138,CR$7:CR$1007),scratch!$B$52)</f>
        <v>Locked</v>
      </c>
    </row>
    <row r="139" spans="4:102" x14ac:dyDescent="0.2">
      <c r="D139" s="10" t="str">
        <f>IF(ISBLANK(B139),"",IF(COUNTIF(Accounts!$B:$D,B139),VLOOKUP(B139,Accounts!$B:$D,2,FALSE),"-"))</f>
        <v/>
      </c>
      <c r="E139" s="37" t="str">
        <f>IF(G139="","",G139/(1+(IF(COUNTIF(Accounts!$B:$D,B139),VLOOKUP(B139,Accounts!$B:$D,3,FALSE),0)/100)))</f>
        <v/>
      </c>
      <c r="F139" s="37" t="str">
        <f t="shared" si="24"/>
        <v/>
      </c>
      <c r="G139" s="7"/>
      <c r="H139" s="48"/>
      <c r="J139" s="10" t="str">
        <f>IF(ISBLANK(H139),"",IF(COUNTIF(Accounts!$B:$D,H139),VLOOKUP(H139,Accounts!$B:$D,2,FALSE),"-"))</f>
        <v/>
      </c>
      <c r="K139" s="37" t="str">
        <f>IF(M139="","",M139/(1+(IF(COUNTIF(Accounts!$B:$D,H139),VLOOKUP(H139,Accounts!$B:$D,3,FALSE),0)/100)))</f>
        <v/>
      </c>
      <c r="L139" s="37" t="str">
        <f t="shared" si="25"/>
        <v/>
      </c>
      <c r="M139" s="7"/>
      <c r="N139" s="48"/>
      <c r="P139" s="10" t="str">
        <f>IF(ISBLANK(N139),"",IF(COUNTIF(Accounts!$B:$D,N139),VLOOKUP(N139,Accounts!$B:$D,2,FALSE),"-"))</f>
        <v/>
      </c>
      <c r="Q139" s="37" t="str">
        <f>IF(S139="","",S139/(1+(IF(COUNTIF(Accounts!$B:$D,N139),VLOOKUP(N139,Accounts!$B:$D,3,FALSE),0)/100)))</f>
        <v/>
      </c>
      <c r="R139" s="37" t="str">
        <f t="shared" si="26"/>
        <v/>
      </c>
      <c r="S139" s="7"/>
      <c r="T139" s="40" t="str">
        <f>IF(Accounts!$B138="","-",Accounts!$B138)</f>
        <v xml:space="preserve"> </v>
      </c>
      <c r="U139" s="10">
        <f>IF(COUNTIF(Accounts!$B:$D,T139),VLOOKUP(T139,Accounts!$B:$D,2,FALSE),"-")</f>
        <v>0</v>
      </c>
      <c r="V139" s="37" t="str">
        <f ca="1">IF(scratch!$B$55=TRUE,IF(X139="","",X139/(1+(IF(COUNTIF(Accounts!$B:$D,T139),VLOOKUP(T139,Accounts!$B:$D,3,FALSE),0)/100))),scratch!$B$52)</f>
        <v>Locked</v>
      </c>
      <c r="W139" s="37" t="str">
        <f ca="1">IF(scratch!$B$55=TRUE,IF(X139="","",X139-V139),scratch!$B$52)</f>
        <v>Locked</v>
      </c>
      <c r="X139" s="51" t="str">
        <f ca="1">IF(scratch!$B$55=TRUE,SUMIF(B$7:B$1007,T139,G$7:G$1007)+SUMIF(H$7:H$1007,T139,M$7:M$1007)+SUMIF(N$7:N$1007,T139,S$7:S$1007),scratch!$B$52)</f>
        <v>Locked</v>
      </c>
      <c r="AB139" s="10" t="str">
        <f>IF(ISBLANK(Z139),"",IF(COUNTIF(Accounts!$B:$D,Z139),VLOOKUP(Z139,Accounts!$B:$D,2,FALSE),"-"))</f>
        <v/>
      </c>
      <c r="AC139" s="37" t="str">
        <f>IF(AE139="","",AE139/(1+(IF(COUNTIF(Accounts!$B:$D,Z139),VLOOKUP(Z139,Accounts!$B:$D,3,FALSE),0)/100)))</f>
        <v/>
      </c>
      <c r="AD139" s="37" t="str">
        <f t="shared" si="27"/>
        <v/>
      </c>
      <c r="AE139" s="7"/>
      <c r="AF139" s="48"/>
      <c r="AH139" s="10" t="str">
        <f>IF(ISBLANK(AF139),"",IF(COUNTIF(Accounts!$B:$D,AF139),VLOOKUP(AF139,Accounts!$B:$D,2,FALSE),"-"))</f>
        <v/>
      </c>
      <c r="AI139" s="37" t="str">
        <f>IF(AK139="","",AK139/(1+(IF(COUNTIF(Accounts!$B:$D,AF139),VLOOKUP(AF139,Accounts!$B:$D,3,FALSE),0)/100)))</f>
        <v/>
      </c>
      <c r="AJ139" s="37" t="str">
        <f t="shared" si="28"/>
        <v/>
      </c>
      <c r="AK139" s="7"/>
      <c r="AL139" s="48"/>
      <c r="AN139" s="10" t="str">
        <f>IF(ISBLANK(AL139),"",IF(COUNTIF(Accounts!$B:$D,AL139),VLOOKUP(AL139,Accounts!$B:$D,2,FALSE),"-"))</f>
        <v/>
      </c>
      <c r="AO139" s="37" t="str">
        <f>IF(AQ139="","",AQ139/(1+(IF(COUNTIF(Accounts!$B:$D,AL139),VLOOKUP(AL139,Accounts!$B:$D,3,FALSE),0)/100)))</f>
        <v/>
      </c>
      <c r="AP139" s="37" t="str">
        <f t="shared" si="29"/>
        <v/>
      </c>
      <c r="AQ139" s="7"/>
      <c r="AR139" s="40" t="str">
        <f>IF(Accounts!$B138="","-",Accounts!$B138)</f>
        <v xml:space="preserve"> </v>
      </c>
      <c r="AS139" s="10">
        <f>IF(COUNTIF(Accounts!$B:$D,AR139),VLOOKUP(AR139,Accounts!$B:$D,2,FALSE),"-")</f>
        <v>0</v>
      </c>
      <c r="AT139" s="37" t="str">
        <f ca="1">IF(scratch!$B$55=TRUE,IF(AV139="","",AV139/(1+(IF(COUNTIF(Accounts!$B:$D,AR139),VLOOKUP(AR139,Accounts!$B:$D,3,FALSE),0)/100))),scratch!$B$52)</f>
        <v>Locked</v>
      </c>
      <c r="AU139" s="37" t="str">
        <f ca="1">IF(scratch!$B$55=TRUE,IF(AV139="","",AV139-AT139),scratch!$B$52)</f>
        <v>Locked</v>
      </c>
      <c r="AV139" s="51" t="str">
        <f ca="1">IF(scratch!$B$55=TRUE,SUMIF(Z$7:Z$1007,AR139,AE$7:AE$1007)+SUMIF(AF$7:AF$1007,AR139,AK$7:AK$1007)+SUMIF(AL$7:AL$1007,AR139,AQ$7:AQ$1007),scratch!$B$52)</f>
        <v>Locked</v>
      </c>
      <c r="AZ139" s="10" t="str">
        <f>IF(ISBLANK(AX139),"",IF(COUNTIF(Accounts!$B:$D,AX139),VLOOKUP(AX139,Accounts!$B:$D,2,FALSE),"-"))</f>
        <v/>
      </c>
      <c r="BA139" s="37" t="str">
        <f>IF(BC139="","",BC139/(1+(IF(COUNTIF(Accounts!$B:$D,AX139),VLOOKUP(AX139,Accounts!$B:$D,3,FALSE),0)/100)))</f>
        <v/>
      </c>
      <c r="BB139" s="37" t="str">
        <f t="shared" si="30"/>
        <v/>
      </c>
      <c r="BC139" s="7"/>
      <c r="BD139" s="48"/>
      <c r="BF139" s="10" t="str">
        <f>IF(ISBLANK(BD139),"",IF(COUNTIF(Accounts!$B:$D,BD139),VLOOKUP(BD139,Accounts!$B:$D,2,FALSE),"-"))</f>
        <v/>
      </c>
      <c r="BG139" s="37" t="str">
        <f>IF(BI139="","",BI139/(1+(IF(COUNTIF(Accounts!$B:$D,BD139),VLOOKUP(BD139,Accounts!$B:$D,3,FALSE),0)/100)))</f>
        <v/>
      </c>
      <c r="BH139" s="37" t="str">
        <f t="shared" si="31"/>
        <v/>
      </c>
      <c r="BI139" s="7"/>
      <c r="BJ139" s="48"/>
      <c r="BL139" s="10" t="str">
        <f>IF(ISBLANK(BJ139),"",IF(COUNTIF(Accounts!$B:$D,BJ139),VLOOKUP(BJ139,Accounts!$B:$D,2,FALSE),"-"))</f>
        <v/>
      </c>
      <c r="BM139" s="37" t="str">
        <f>IF(BO139="","",BO139/(1+(IF(COUNTIF(Accounts!$B:$D,BJ139),VLOOKUP(BJ139,Accounts!$B:$D,3,FALSE),0)/100)))</f>
        <v/>
      </c>
      <c r="BN139" s="37" t="str">
        <f t="shared" si="32"/>
        <v/>
      </c>
      <c r="BO139" s="7"/>
      <c r="BP139" s="40" t="str">
        <f>IF(Accounts!$B138="","-",Accounts!$B138)</f>
        <v xml:space="preserve"> </v>
      </c>
      <c r="BQ139" s="10">
        <f>IF(COUNTIF(Accounts!$B:$D,BP139),VLOOKUP(BP139,Accounts!$B:$D,2,FALSE),"-")</f>
        <v>0</v>
      </c>
      <c r="BR139" s="37" t="str">
        <f ca="1">IF(scratch!$B$55=TRUE,IF(BT139="","",BT139/(1+(IF(COUNTIF(Accounts!$B:$D,BP139),VLOOKUP(BP139,Accounts!$B:$D,3,FALSE),0)/100))),scratch!$B$52)</f>
        <v>Locked</v>
      </c>
      <c r="BS139" s="37" t="str">
        <f ca="1">IF(scratch!$B$55=TRUE,IF(BT139="","",BT139-BR139),scratch!$B$52)</f>
        <v>Locked</v>
      </c>
      <c r="BT139" s="51" t="str">
        <f ca="1">IF(scratch!$B$55=TRUE,SUMIF(AX$7:AX$1007,BP139,BC$7:BC$1007)+SUMIF(BD$7:BD$1007,BP139,BI$7:BI$1007)+SUMIF(BJ$7:BJ$1007,BP139,BO$7:BO$1007),scratch!$B$52)</f>
        <v>Locked</v>
      </c>
      <c r="BX139" s="10" t="str">
        <f>IF(ISBLANK(BV139),"",IF(COUNTIF(Accounts!$B:$D,BV139),VLOOKUP(BV139,Accounts!$B:$D,2,FALSE),"-"))</f>
        <v/>
      </c>
      <c r="BY139" s="37" t="str">
        <f>IF(CA139="","",CA139/(1+(IF(COUNTIF(Accounts!$B:$D,BV139),VLOOKUP(BV139,Accounts!$B:$D,3,FALSE),0)/100)))</f>
        <v/>
      </c>
      <c r="BZ139" s="37" t="str">
        <f t="shared" si="33"/>
        <v/>
      </c>
      <c r="CA139" s="7"/>
      <c r="CB139" s="48"/>
      <c r="CD139" s="10" t="str">
        <f>IF(ISBLANK(CB139),"",IF(COUNTIF(Accounts!$B:$D,CB139),VLOOKUP(CB139,Accounts!$B:$D,2,FALSE),"-"))</f>
        <v/>
      </c>
      <c r="CE139" s="37" t="str">
        <f>IF(CG139="","",CG139/(1+(IF(COUNTIF(Accounts!$B:$D,CB139),VLOOKUP(CB139,Accounts!$B:$D,3,FALSE),0)/100)))</f>
        <v/>
      </c>
      <c r="CF139" s="37" t="str">
        <f t="shared" si="34"/>
        <v/>
      </c>
      <c r="CG139" s="7"/>
      <c r="CH139" s="48"/>
      <c r="CJ139" s="10" t="str">
        <f>IF(ISBLANK(CH139),"",IF(COUNTIF(Accounts!$B:$D,CH139),VLOOKUP(CH139,Accounts!$B:$D,2,FALSE),"-"))</f>
        <v/>
      </c>
      <c r="CK139" s="37" t="str">
        <f>IF(CM139="","",CM139/(1+(IF(COUNTIF(Accounts!$B:$D,CH139),VLOOKUP(CH139,Accounts!$B:$D,3,FALSE),0)/100)))</f>
        <v/>
      </c>
      <c r="CL139" s="37" t="str">
        <f t="shared" si="35"/>
        <v/>
      </c>
      <c r="CM139" s="7"/>
      <c r="CN139" s="40" t="str">
        <f>IF(Accounts!$B138="","-",Accounts!$B138)</f>
        <v xml:space="preserve"> </v>
      </c>
      <c r="CO139" s="10">
        <f>IF(COUNTIF(Accounts!$B:$D,CN139),VLOOKUP(CN139,Accounts!$B:$D,2,FALSE),"-")</f>
        <v>0</v>
      </c>
      <c r="CP139" s="37" t="str">
        <f ca="1">IF(scratch!$B$55=TRUE,IF(CR139="","",CR139/(1+(IF(COUNTIF(Accounts!$B:$D,CN139),VLOOKUP(CN139,Accounts!$B:$D,3,FALSE),0)/100))),scratch!$B$52)</f>
        <v>Locked</v>
      </c>
      <c r="CQ139" s="37" t="str">
        <f ca="1">IF(scratch!$B$55=TRUE,IF(CR139="","",CR139-CP139),scratch!$B$52)</f>
        <v>Locked</v>
      </c>
      <c r="CR139" s="51" t="str">
        <f ca="1">IF(scratch!$B$55=TRUE,SUMIF(BV$7:BV$1007,CN139,CA$7:CA$1007)+SUMIF(CB$7:CB$1007,CN139,CG$7:CG$1007)+SUMIF(CH$7:CH$1007,CN139,CM$7:CM$1007),scratch!$B$52)</f>
        <v>Locked</v>
      </c>
      <c r="CT139" s="40" t="str">
        <f>IF(Accounts!$B138="","-",Accounts!$B138)</f>
        <v xml:space="preserve"> </v>
      </c>
      <c r="CU139" s="10">
        <f>IF(COUNTIF(Accounts!$B:$D,CT139),VLOOKUP(CT139,Accounts!$B:$D,2,FALSE),"-")</f>
        <v>0</v>
      </c>
      <c r="CV139" s="37" t="str">
        <f ca="1">IF(scratch!$B$55=TRUE,IF(CX139="","",CX139/(1+(IF(COUNTIF(Accounts!$B:$D,CT139),VLOOKUP(CT139,Accounts!$B:$D,3,FALSE),0)/100))),scratch!$B$52)</f>
        <v>Locked</v>
      </c>
      <c r="CW139" s="37" t="str">
        <f ca="1">IF(scratch!$B$55=TRUE,IF(CX139="","",CX139-CV139),scratch!$B$52)</f>
        <v>Locked</v>
      </c>
      <c r="CX139" s="51" t="str">
        <f ca="1">IF(scratch!$B$55=TRUE,SUMIF(T$7:T$1007,CT139,X$7:X1139)+SUMIF(AR$7:AR$1007,CT139,AV$7:AV$1007)+SUMIF(BP$7:BP$1007,CT139,BT$7:BT$1007)+SUMIF(CN$7:CN$1007,CT139,CR$7:CR$1007),scratch!$B$52)</f>
        <v>Locked</v>
      </c>
    </row>
    <row r="140" spans="4:102" x14ac:dyDescent="0.2">
      <c r="D140" s="10" t="str">
        <f>IF(ISBLANK(B140),"",IF(COUNTIF(Accounts!$B:$D,B140),VLOOKUP(B140,Accounts!$B:$D,2,FALSE),"-"))</f>
        <v/>
      </c>
      <c r="E140" s="37" t="str">
        <f>IF(G140="","",G140/(1+(IF(COUNTIF(Accounts!$B:$D,B140),VLOOKUP(B140,Accounts!$B:$D,3,FALSE),0)/100)))</f>
        <v/>
      </c>
      <c r="F140" s="37" t="str">
        <f t="shared" si="24"/>
        <v/>
      </c>
      <c r="G140" s="7"/>
      <c r="H140" s="48"/>
      <c r="J140" s="10" t="str">
        <f>IF(ISBLANK(H140),"",IF(COUNTIF(Accounts!$B:$D,H140),VLOOKUP(H140,Accounts!$B:$D,2,FALSE),"-"))</f>
        <v/>
      </c>
      <c r="K140" s="37" t="str">
        <f>IF(M140="","",M140/(1+(IF(COUNTIF(Accounts!$B:$D,H140),VLOOKUP(H140,Accounts!$B:$D,3,FALSE),0)/100)))</f>
        <v/>
      </c>
      <c r="L140" s="37" t="str">
        <f t="shared" si="25"/>
        <v/>
      </c>
      <c r="M140" s="7"/>
      <c r="N140" s="48"/>
      <c r="P140" s="10" t="str">
        <f>IF(ISBLANK(N140),"",IF(COUNTIF(Accounts!$B:$D,N140),VLOOKUP(N140,Accounts!$B:$D,2,FALSE),"-"))</f>
        <v/>
      </c>
      <c r="Q140" s="37" t="str">
        <f>IF(S140="","",S140/(1+(IF(COUNTIF(Accounts!$B:$D,N140),VLOOKUP(N140,Accounts!$B:$D,3,FALSE),0)/100)))</f>
        <v/>
      </c>
      <c r="R140" s="37" t="str">
        <f t="shared" si="26"/>
        <v/>
      </c>
      <c r="S140" s="7"/>
      <c r="T140" s="40" t="str">
        <f>IF(Accounts!$B139="","-",Accounts!$B139)</f>
        <v xml:space="preserve"> </v>
      </c>
      <c r="U140" s="10">
        <f>IF(COUNTIF(Accounts!$B:$D,T140),VLOOKUP(T140,Accounts!$B:$D,2,FALSE),"-")</f>
        <v>0</v>
      </c>
      <c r="V140" s="37" t="str">
        <f ca="1">IF(scratch!$B$55=TRUE,IF(X140="","",X140/(1+(IF(COUNTIF(Accounts!$B:$D,T140),VLOOKUP(T140,Accounts!$B:$D,3,FALSE),0)/100))),scratch!$B$52)</f>
        <v>Locked</v>
      </c>
      <c r="W140" s="37" t="str">
        <f ca="1">IF(scratch!$B$55=TRUE,IF(X140="","",X140-V140),scratch!$B$52)</f>
        <v>Locked</v>
      </c>
      <c r="X140" s="51" t="str">
        <f ca="1">IF(scratch!$B$55=TRUE,SUMIF(B$7:B$1007,T140,G$7:G$1007)+SUMIF(H$7:H$1007,T140,M$7:M$1007)+SUMIF(N$7:N$1007,T140,S$7:S$1007),scratch!$B$52)</f>
        <v>Locked</v>
      </c>
      <c r="AB140" s="10" t="str">
        <f>IF(ISBLANK(Z140),"",IF(COUNTIF(Accounts!$B:$D,Z140),VLOOKUP(Z140,Accounts!$B:$D,2,FALSE),"-"))</f>
        <v/>
      </c>
      <c r="AC140" s="37" t="str">
        <f>IF(AE140="","",AE140/(1+(IF(COUNTIF(Accounts!$B:$D,Z140),VLOOKUP(Z140,Accounts!$B:$D,3,FALSE),0)/100)))</f>
        <v/>
      </c>
      <c r="AD140" s="37" t="str">
        <f t="shared" si="27"/>
        <v/>
      </c>
      <c r="AE140" s="7"/>
      <c r="AF140" s="48"/>
      <c r="AH140" s="10" t="str">
        <f>IF(ISBLANK(AF140),"",IF(COUNTIF(Accounts!$B:$D,AF140),VLOOKUP(AF140,Accounts!$B:$D,2,FALSE),"-"))</f>
        <v/>
      </c>
      <c r="AI140" s="37" t="str">
        <f>IF(AK140="","",AK140/(1+(IF(COUNTIF(Accounts!$B:$D,AF140),VLOOKUP(AF140,Accounts!$B:$D,3,FALSE),0)/100)))</f>
        <v/>
      </c>
      <c r="AJ140" s="37" t="str">
        <f t="shared" si="28"/>
        <v/>
      </c>
      <c r="AK140" s="7"/>
      <c r="AL140" s="48"/>
      <c r="AN140" s="10" t="str">
        <f>IF(ISBLANK(AL140),"",IF(COUNTIF(Accounts!$B:$D,AL140),VLOOKUP(AL140,Accounts!$B:$D,2,FALSE),"-"))</f>
        <v/>
      </c>
      <c r="AO140" s="37" t="str">
        <f>IF(AQ140="","",AQ140/(1+(IF(COUNTIF(Accounts!$B:$D,AL140),VLOOKUP(AL140,Accounts!$B:$D,3,FALSE),0)/100)))</f>
        <v/>
      </c>
      <c r="AP140" s="37" t="str">
        <f t="shared" si="29"/>
        <v/>
      </c>
      <c r="AQ140" s="7"/>
      <c r="AR140" s="40" t="str">
        <f>IF(Accounts!$B139="","-",Accounts!$B139)</f>
        <v xml:space="preserve"> </v>
      </c>
      <c r="AS140" s="10">
        <f>IF(COUNTIF(Accounts!$B:$D,AR140),VLOOKUP(AR140,Accounts!$B:$D,2,FALSE),"-")</f>
        <v>0</v>
      </c>
      <c r="AT140" s="37" t="str">
        <f ca="1">IF(scratch!$B$55=TRUE,IF(AV140="","",AV140/(1+(IF(COUNTIF(Accounts!$B:$D,AR140),VLOOKUP(AR140,Accounts!$B:$D,3,FALSE),0)/100))),scratch!$B$52)</f>
        <v>Locked</v>
      </c>
      <c r="AU140" s="37" t="str">
        <f ca="1">IF(scratch!$B$55=TRUE,IF(AV140="","",AV140-AT140),scratch!$B$52)</f>
        <v>Locked</v>
      </c>
      <c r="AV140" s="51" t="str">
        <f ca="1">IF(scratch!$B$55=TRUE,SUMIF(Z$7:Z$1007,AR140,AE$7:AE$1007)+SUMIF(AF$7:AF$1007,AR140,AK$7:AK$1007)+SUMIF(AL$7:AL$1007,AR140,AQ$7:AQ$1007),scratch!$B$52)</f>
        <v>Locked</v>
      </c>
      <c r="AZ140" s="10" t="str">
        <f>IF(ISBLANK(AX140),"",IF(COUNTIF(Accounts!$B:$D,AX140),VLOOKUP(AX140,Accounts!$B:$D,2,FALSE),"-"))</f>
        <v/>
      </c>
      <c r="BA140" s="37" t="str">
        <f>IF(BC140="","",BC140/(1+(IF(COUNTIF(Accounts!$B:$D,AX140),VLOOKUP(AX140,Accounts!$B:$D,3,FALSE),0)/100)))</f>
        <v/>
      </c>
      <c r="BB140" s="37" t="str">
        <f t="shared" si="30"/>
        <v/>
      </c>
      <c r="BC140" s="7"/>
      <c r="BD140" s="48"/>
      <c r="BF140" s="10" t="str">
        <f>IF(ISBLANK(BD140),"",IF(COUNTIF(Accounts!$B:$D,BD140),VLOOKUP(BD140,Accounts!$B:$D,2,FALSE),"-"))</f>
        <v/>
      </c>
      <c r="BG140" s="37" t="str">
        <f>IF(BI140="","",BI140/(1+(IF(COUNTIF(Accounts!$B:$D,BD140),VLOOKUP(BD140,Accounts!$B:$D,3,FALSE),0)/100)))</f>
        <v/>
      </c>
      <c r="BH140" s="37" t="str">
        <f t="shared" si="31"/>
        <v/>
      </c>
      <c r="BI140" s="7"/>
      <c r="BJ140" s="48"/>
      <c r="BL140" s="10" t="str">
        <f>IF(ISBLANK(BJ140),"",IF(COUNTIF(Accounts!$B:$D,BJ140),VLOOKUP(BJ140,Accounts!$B:$D,2,FALSE),"-"))</f>
        <v/>
      </c>
      <c r="BM140" s="37" t="str">
        <f>IF(BO140="","",BO140/(1+(IF(COUNTIF(Accounts!$B:$D,BJ140),VLOOKUP(BJ140,Accounts!$B:$D,3,FALSE),0)/100)))</f>
        <v/>
      </c>
      <c r="BN140" s="37" t="str">
        <f t="shared" si="32"/>
        <v/>
      </c>
      <c r="BO140" s="7"/>
      <c r="BP140" s="40" t="str">
        <f>IF(Accounts!$B139="","-",Accounts!$B139)</f>
        <v xml:space="preserve"> </v>
      </c>
      <c r="BQ140" s="10">
        <f>IF(COUNTIF(Accounts!$B:$D,BP140),VLOOKUP(BP140,Accounts!$B:$D,2,FALSE),"-")</f>
        <v>0</v>
      </c>
      <c r="BR140" s="37" t="str">
        <f ca="1">IF(scratch!$B$55=TRUE,IF(BT140="","",BT140/(1+(IF(COUNTIF(Accounts!$B:$D,BP140),VLOOKUP(BP140,Accounts!$B:$D,3,FALSE),0)/100))),scratch!$B$52)</f>
        <v>Locked</v>
      </c>
      <c r="BS140" s="37" t="str">
        <f ca="1">IF(scratch!$B$55=TRUE,IF(BT140="","",BT140-BR140),scratch!$B$52)</f>
        <v>Locked</v>
      </c>
      <c r="BT140" s="51" t="str">
        <f ca="1">IF(scratch!$B$55=TRUE,SUMIF(AX$7:AX$1007,BP140,BC$7:BC$1007)+SUMIF(BD$7:BD$1007,BP140,BI$7:BI$1007)+SUMIF(BJ$7:BJ$1007,BP140,BO$7:BO$1007),scratch!$B$52)</f>
        <v>Locked</v>
      </c>
      <c r="BX140" s="10" t="str">
        <f>IF(ISBLANK(BV140),"",IF(COUNTIF(Accounts!$B:$D,BV140),VLOOKUP(BV140,Accounts!$B:$D,2,FALSE),"-"))</f>
        <v/>
      </c>
      <c r="BY140" s="37" t="str">
        <f>IF(CA140="","",CA140/(1+(IF(COUNTIF(Accounts!$B:$D,BV140),VLOOKUP(BV140,Accounts!$B:$D,3,FALSE),0)/100)))</f>
        <v/>
      </c>
      <c r="BZ140" s="37" t="str">
        <f t="shared" si="33"/>
        <v/>
      </c>
      <c r="CA140" s="7"/>
      <c r="CB140" s="48"/>
      <c r="CD140" s="10" t="str">
        <f>IF(ISBLANK(CB140),"",IF(COUNTIF(Accounts!$B:$D,CB140),VLOOKUP(CB140,Accounts!$B:$D,2,FALSE),"-"))</f>
        <v/>
      </c>
      <c r="CE140" s="37" t="str">
        <f>IF(CG140="","",CG140/(1+(IF(COUNTIF(Accounts!$B:$D,CB140),VLOOKUP(CB140,Accounts!$B:$D,3,FALSE),0)/100)))</f>
        <v/>
      </c>
      <c r="CF140" s="37" t="str">
        <f t="shared" si="34"/>
        <v/>
      </c>
      <c r="CG140" s="7"/>
      <c r="CH140" s="48"/>
      <c r="CJ140" s="10" t="str">
        <f>IF(ISBLANK(CH140),"",IF(COUNTIF(Accounts!$B:$D,CH140),VLOOKUP(CH140,Accounts!$B:$D,2,FALSE),"-"))</f>
        <v/>
      </c>
      <c r="CK140" s="37" t="str">
        <f>IF(CM140="","",CM140/(1+(IF(COUNTIF(Accounts!$B:$D,CH140),VLOOKUP(CH140,Accounts!$B:$D,3,FALSE),0)/100)))</f>
        <v/>
      </c>
      <c r="CL140" s="37" t="str">
        <f t="shared" si="35"/>
        <v/>
      </c>
      <c r="CM140" s="7"/>
      <c r="CN140" s="40" t="str">
        <f>IF(Accounts!$B139="","-",Accounts!$B139)</f>
        <v xml:space="preserve"> </v>
      </c>
      <c r="CO140" s="10">
        <f>IF(COUNTIF(Accounts!$B:$D,CN140),VLOOKUP(CN140,Accounts!$B:$D,2,FALSE),"-")</f>
        <v>0</v>
      </c>
      <c r="CP140" s="37" t="str">
        <f ca="1">IF(scratch!$B$55=TRUE,IF(CR140="","",CR140/(1+(IF(COUNTIF(Accounts!$B:$D,CN140),VLOOKUP(CN140,Accounts!$B:$D,3,FALSE),0)/100))),scratch!$B$52)</f>
        <v>Locked</v>
      </c>
      <c r="CQ140" s="37" t="str">
        <f ca="1">IF(scratch!$B$55=TRUE,IF(CR140="","",CR140-CP140),scratch!$B$52)</f>
        <v>Locked</v>
      </c>
      <c r="CR140" s="51" t="str">
        <f ca="1">IF(scratch!$B$55=TRUE,SUMIF(BV$7:BV$1007,CN140,CA$7:CA$1007)+SUMIF(CB$7:CB$1007,CN140,CG$7:CG$1007)+SUMIF(CH$7:CH$1007,CN140,CM$7:CM$1007),scratch!$B$52)</f>
        <v>Locked</v>
      </c>
      <c r="CT140" s="40" t="str">
        <f>IF(Accounts!$B139="","-",Accounts!$B139)</f>
        <v xml:space="preserve"> </v>
      </c>
      <c r="CU140" s="10">
        <f>IF(COUNTIF(Accounts!$B:$D,CT140),VLOOKUP(CT140,Accounts!$B:$D,2,FALSE),"-")</f>
        <v>0</v>
      </c>
      <c r="CV140" s="37" t="str">
        <f ca="1">IF(scratch!$B$55=TRUE,IF(CX140="","",CX140/(1+(IF(COUNTIF(Accounts!$B:$D,CT140),VLOOKUP(CT140,Accounts!$B:$D,3,FALSE),0)/100))),scratch!$B$52)</f>
        <v>Locked</v>
      </c>
      <c r="CW140" s="37" t="str">
        <f ca="1">IF(scratch!$B$55=TRUE,IF(CX140="","",CX140-CV140),scratch!$B$52)</f>
        <v>Locked</v>
      </c>
      <c r="CX140" s="51" t="str">
        <f ca="1">IF(scratch!$B$55=TRUE,SUMIF(T$7:T$1007,CT140,X$7:X1140)+SUMIF(AR$7:AR$1007,CT140,AV$7:AV$1007)+SUMIF(BP$7:BP$1007,CT140,BT$7:BT$1007)+SUMIF(CN$7:CN$1007,CT140,CR$7:CR$1007),scratch!$B$52)</f>
        <v>Locked</v>
      </c>
    </row>
    <row r="141" spans="4:102" x14ac:dyDescent="0.2">
      <c r="D141" s="10" t="str">
        <f>IF(ISBLANK(B141),"",IF(COUNTIF(Accounts!$B:$D,B141),VLOOKUP(B141,Accounts!$B:$D,2,FALSE),"-"))</f>
        <v/>
      </c>
      <c r="E141" s="37" t="str">
        <f>IF(G141="","",G141/(1+(IF(COUNTIF(Accounts!$B:$D,B141),VLOOKUP(B141,Accounts!$B:$D,3,FALSE),0)/100)))</f>
        <v/>
      </c>
      <c r="F141" s="37" t="str">
        <f t="shared" si="24"/>
        <v/>
      </c>
      <c r="G141" s="7"/>
      <c r="H141" s="48"/>
      <c r="J141" s="10" t="str">
        <f>IF(ISBLANK(H141),"",IF(COUNTIF(Accounts!$B:$D,H141),VLOOKUP(H141,Accounts!$B:$D,2,FALSE),"-"))</f>
        <v/>
      </c>
      <c r="K141" s="37" t="str">
        <f>IF(M141="","",M141/(1+(IF(COUNTIF(Accounts!$B:$D,H141),VLOOKUP(H141,Accounts!$B:$D,3,FALSE),0)/100)))</f>
        <v/>
      </c>
      <c r="L141" s="37" t="str">
        <f t="shared" si="25"/>
        <v/>
      </c>
      <c r="M141" s="7"/>
      <c r="N141" s="48"/>
      <c r="P141" s="10" t="str">
        <f>IF(ISBLANK(N141),"",IF(COUNTIF(Accounts!$B:$D,N141),VLOOKUP(N141,Accounts!$B:$D,2,FALSE),"-"))</f>
        <v/>
      </c>
      <c r="Q141" s="37" t="str">
        <f>IF(S141="","",S141/(1+(IF(COUNTIF(Accounts!$B:$D,N141),VLOOKUP(N141,Accounts!$B:$D,3,FALSE),0)/100)))</f>
        <v/>
      </c>
      <c r="R141" s="37" t="str">
        <f t="shared" si="26"/>
        <v/>
      </c>
      <c r="S141" s="7"/>
      <c r="T141" s="40" t="str">
        <f>IF(Accounts!$B140="","-",Accounts!$B140)</f>
        <v xml:space="preserve"> </v>
      </c>
      <c r="U141" s="10">
        <f>IF(COUNTIF(Accounts!$B:$D,T141),VLOOKUP(T141,Accounts!$B:$D,2,FALSE),"-")</f>
        <v>0</v>
      </c>
      <c r="V141" s="37" t="str">
        <f ca="1">IF(scratch!$B$55=TRUE,IF(X141="","",X141/(1+(IF(COUNTIF(Accounts!$B:$D,T141),VLOOKUP(T141,Accounts!$B:$D,3,FALSE),0)/100))),scratch!$B$52)</f>
        <v>Locked</v>
      </c>
      <c r="W141" s="37" t="str">
        <f ca="1">IF(scratch!$B$55=TRUE,IF(X141="","",X141-V141),scratch!$B$52)</f>
        <v>Locked</v>
      </c>
      <c r="X141" s="51" t="str">
        <f ca="1">IF(scratch!$B$55=TRUE,SUMIF(B$7:B$1007,T141,G$7:G$1007)+SUMIF(H$7:H$1007,T141,M$7:M$1007)+SUMIF(N$7:N$1007,T141,S$7:S$1007),scratch!$B$52)</f>
        <v>Locked</v>
      </c>
      <c r="AB141" s="10" t="str">
        <f>IF(ISBLANK(Z141),"",IF(COUNTIF(Accounts!$B:$D,Z141),VLOOKUP(Z141,Accounts!$B:$D,2,FALSE),"-"))</f>
        <v/>
      </c>
      <c r="AC141" s="37" t="str">
        <f>IF(AE141="","",AE141/(1+(IF(COUNTIF(Accounts!$B:$D,Z141),VLOOKUP(Z141,Accounts!$B:$D,3,FALSE),0)/100)))</f>
        <v/>
      </c>
      <c r="AD141" s="37" t="str">
        <f t="shared" si="27"/>
        <v/>
      </c>
      <c r="AE141" s="7"/>
      <c r="AF141" s="48"/>
      <c r="AH141" s="10" t="str">
        <f>IF(ISBLANK(AF141),"",IF(COUNTIF(Accounts!$B:$D,AF141),VLOOKUP(AF141,Accounts!$B:$D,2,FALSE),"-"))</f>
        <v/>
      </c>
      <c r="AI141" s="37" t="str">
        <f>IF(AK141="","",AK141/(1+(IF(COUNTIF(Accounts!$B:$D,AF141),VLOOKUP(AF141,Accounts!$B:$D,3,FALSE),0)/100)))</f>
        <v/>
      </c>
      <c r="AJ141" s="37" t="str">
        <f t="shared" si="28"/>
        <v/>
      </c>
      <c r="AK141" s="7"/>
      <c r="AL141" s="48"/>
      <c r="AN141" s="10" t="str">
        <f>IF(ISBLANK(AL141),"",IF(COUNTIF(Accounts!$B:$D,AL141),VLOOKUP(AL141,Accounts!$B:$D,2,FALSE),"-"))</f>
        <v/>
      </c>
      <c r="AO141" s="37" t="str">
        <f>IF(AQ141="","",AQ141/(1+(IF(COUNTIF(Accounts!$B:$D,AL141),VLOOKUP(AL141,Accounts!$B:$D,3,FALSE),0)/100)))</f>
        <v/>
      </c>
      <c r="AP141" s="37" t="str">
        <f t="shared" si="29"/>
        <v/>
      </c>
      <c r="AQ141" s="7"/>
      <c r="AR141" s="40" t="str">
        <f>IF(Accounts!$B140="","-",Accounts!$B140)</f>
        <v xml:space="preserve"> </v>
      </c>
      <c r="AS141" s="10">
        <f>IF(COUNTIF(Accounts!$B:$D,AR141),VLOOKUP(AR141,Accounts!$B:$D,2,FALSE),"-")</f>
        <v>0</v>
      </c>
      <c r="AT141" s="37" t="str">
        <f ca="1">IF(scratch!$B$55=TRUE,IF(AV141="","",AV141/(1+(IF(COUNTIF(Accounts!$B:$D,AR141),VLOOKUP(AR141,Accounts!$B:$D,3,FALSE),0)/100))),scratch!$B$52)</f>
        <v>Locked</v>
      </c>
      <c r="AU141" s="37" t="str">
        <f ca="1">IF(scratch!$B$55=TRUE,IF(AV141="","",AV141-AT141),scratch!$B$52)</f>
        <v>Locked</v>
      </c>
      <c r="AV141" s="51" t="str">
        <f ca="1">IF(scratch!$B$55=TRUE,SUMIF(Z$7:Z$1007,AR141,AE$7:AE$1007)+SUMIF(AF$7:AF$1007,AR141,AK$7:AK$1007)+SUMIF(AL$7:AL$1007,AR141,AQ$7:AQ$1007),scratch!$B$52)</f>
        <v>Locked</v>
      </c>
      <c r="AZ141" s="10" t="str">
        <f>IF(ISBLANK(AX141),"",IF(COUNTIF(Accounts!$B:$D,AX141),VLOOKUP(AX141,Accounts!$B:$D,2,FALSE),"-"))</f>
        <v/>
      </c>
      <c r="BA141" s="37" t="str">
        <f>IF(BC141="","",BC141/(1+(IF(COUNTIF(Accounts!$B:$D,AX141),VLOOKUP(AX141,Accounts!$B:$D,3,FALSE),0)/100)))</f>
        <v/>
      </c>
      <c r="BB141" s="37" t="str">
        <f t="shared" si="30"/>
        <v/>
      </c>
      <c r="BC141" s="7"/>
      <c r="BD141" s="48"/>
      <c r="BF141" s="10" t="str">
        <f>IF(ISBLANK(BD141),"",IF(COUNTIF(Accounts!$B:$D,BD141),VLOOKUP(BD141,Accounts!$B:$D,2,FALSE),"-"))</f>
        <v/>
      </c>
      <c r="BG141" s="37" t="str">
        <f>IF(BI141="","",BI141/(1+(IF(COUNTIF(Accounts!$B:$D,BD141),VLOOKUP(BD141,Accounts!$B:$D,3,FALSE),0)/100)))</f>
        <v/>
      </c>
      <c r="BH141" s="37" t="str">
        <f t="shared" si="31"/>
        <v/>
      </c>
      <c r="BI141" s="7"/>
      <c r="BJ141" s="48"/>
      <c r="BL141" s="10" t="str">
        <f>IF(ISBLANK(BJ141),"",IF(COUNTIF(Accounts!$B:$D,BJ141),VLOOKUP(BJ141,Accounts!$B:$D,2,FALSE),"-"))</f>
        <v/>
      </c>
      <c r="BM141" s="37" t="str">
        <f>IF(BO141="","",BO141/(1+(IF(COUNTIF(Accounts!$B:$D,BJ141),VLOOKUP(BJ141,Accounts!$B:$D,3,FALSE),0)/100)))</f>
        <v/>
      </c>
      <c r="BN141" s="37" t="str">
        <f t="shared" si="32"/>
        <v/>
      </c>
      <c r="BO141" s="7"/>
      <c r="BP141" s="40" t="str">
        <f>IF(Accounts!$B140="","-",Accounts!$B140)</f>
        <v xml:space="preserve"> </v>
      </c>
      <c r="BQ141" s="10">
        <f>IF(COUNTIF(Accounts!$B:$D,BP141),VLOOKUP(BP141,Accounts!$B:$D,2,FALSE),"-")</f>
        <v>0</v>
      </c>
      <c r="BR141" s="37" t="str">
        <f ca="1">IF(scratch!$B$55=TRUE,IF(BT141="","",BT141/(1+(IF(COUNTIF(Accounts!$B:$D,BP141),VLOOKUP(BP141,Accounts!$B:$D,3,FALSE),0)/100))),scratch!$B$52)</f>
        <v>Locked</v>
      </c>
      <c r="BS141" s="37" t="str">
        <f ca="1">IF(scratch!$B$55=TRUE,IF(BT141="","",BT141-BR141),scratch!$B$52)</f>
        <v>Locked</v>
      </c>
      <c r="BT141" s="51" t="str">
        <f ca="1">IF(scratch!$B$55=TRUE,SUMIF(AX$7:AX$1007,BP141,BC$7:BC$1007)+SUMIF(BD$7:BD$1007,BP141,BI$7:BI$1007)+SUMIF(BJ$7:BJ$1007,BP141,BO$7:BO$1007),scratch!$B$52)</f>
        <v>Locked</v>
      </c>
      <c r="BX141" s="10" t="str">
        <f>IF(ISBLANK(BV141),"",IF(COUNTIF(Accounts!$B:$D,BV141),VLOOKUP(BV141,Accounts!$B:$D,2,FALSE),"-"))</f>
        <v/>
      </c>
      <c r="BY141" s="37" t="str">
        <f>IF(CA141="","",CA141/(1+(IF(COUNTIF(Accounts!$B:$D,BV141),VLOOKUP(BV141,Accounts!$B:$D,3,FALSE),0)/100)))</f>
        <v/>
      </c>
      <c r="BZ141" s="37" t="str">
        <f t="shared" si="33"/>
        <v/>
      </c>
      <c r="CA141" s="7"/>
      <c r="CB141" s="48"/>
      <c r="CD141" s="10" t="str">
        <f>IF(ISBLANK(CB141),"",IF(COUNTIF(Accounts!$B:$D,CB141),VLOOKUP(CB141,Accounts!$B:$D,2,FALSE),"-"))</f>
        <v/>
      </c>
      <c r="CE141" s="37" t="str">
        <f>IF(CG141="","",CG141/(1+(IF(COUNTIF(Accounts!$B:$D,CB141),VLOOKUP(CB141,Accounts!$B:$D,3,FALSE),0)/100)))</f>
        <v/>
      </c>
      <c r="CF141" s="37" t="str">
        <f t="shared" si="34"/>
        <v/>
      </c>
      <c r="CG141" s="7"/>
      <c r="CH141" s="48"/>
      <c r="CJ141" s="10" t="str">
        <f>IF(ISBLANK(CH141),"",IF(COUNTIF(Accounts!$B:$D,CH141),VLOOKUP(CH141,Accounts!$B:$D,2,FALSE),"-"))</f>
        <v/>
      </c>
      <c r="CK141" s="37" t="str">
        <f>IF(CM141="","",CM141/(1+(IF(COUNTIF(Accounts!$B:$D,CH141),VLOOKUP(CH141,Accounts!$B:$D,3,FALSE),0)/100)))</f>
        <v/>
      </c>
      <c r="CL141" s="37" t="str">
        <f t="shared" si="35"/>
        <v/>
      </c>
      <c r="CM141" s="7"/>
      <c r="CN141" s="40" t="str">
        <f>IF(Accounts!$B140="","-",Accounts!$B140)</f>
        <v xml:space="preserve"> </v>
      </c>
      <c r="CO141" s="10">
        <f>IF(COUNTIF(Accounts!$B:$D,CN141),VLOOKUP(CN141,Accounts!$B:$D,2,FALSE),"-")</f>
        <v>0</v>
      </c>
      <c r="CP141" s="37" t="str">
        <f ca="1">IF(scratch!$B$55=TRUE,IF(CR141="","",CR141/(1+(IF(COUNTIF(Accounts!$B:$D,CN141),VLOOKUP(CN141,Accounts!$B:$D,3,FALSE),0)/100))),scratch!$B$52)</f>
        <v>Locked</v>
      </c>
      <c r="CQ141" s="37" t="str">
        <f ca="1">IF(scratch!$B$55=TRUE,IF(CR141="","",CR141-CP141),scratch!$B$52)</f>
        <v>Locked</v>
      </c>
      <c r="CR141" s="51" t="str">
        <f ca="1">IF(scratch!$B$55=TRUE,SUMIF(BV$7:BV$1007,CN141,CA$7:CA$1007)+SUMIF(CB$7:CB$1007,CN141,CG$7:CG$1007)+SUMIF(CH$7:CH$1007,CN141,CM$7:CM$1007),scratch!$B$52)</f>
        <v>Locked</v>
      </c>
      <c r="CT141" s="40" t="str">
        <f>IF(Accounts!$B140="","-",Accounts!$B140)</f>
        <v xml:space="preserve"> </v>
      </c>
      <c r="CU141" s="10">
        <f>IF(COUNTIF(Accounts!$B:$D,CT141),VLOOKUP(CT141,Accounts!$B:$D,2,FALSE),"-")</f>
        <v>0</v>
      </c>
      <c r="CV141" s="37" t="str">
        <f ca="1">IF(scratch!$B$55=TRUE,IF(CX141="","",CX141/(1+(IF(COUNTIF(Accounts!$B:$D,CT141),VLOOKUP(CT141,Accounts!$B:$D,3,FALSE),0)/100))),scratch!$B$52)</f>
        <v>Locked</v>
      </c>
      <c r="CW141" s="37" t="str">
        <f ca="1">IF(scratch!$B$55=TRUE,IF(CX141="","",CX141-CV141),scratch!$B$52)</f>
        <v>Locked</v>
      </c>
      <c r="CX141" s="51" t="str">
        <f ca="1">IF(scratch!$B$55=TRUE,SUMIF(T$7:T$1007,CT141,X$7:X1141)+SUMIF(AR$7:AR$1007,CT141,AV$7:AV$1007)+SUMIF(BP$7:BP$1007,CT141,BT$7:BT$1007)+SUMIF(CN$7:CN$1007,CT141,CR$7:CR$1007),scratch!$B$52)</f>
        <v>Locked</v>
      </c>
    </row>
    <row r="142" spans="4:102" x14ac:dyDescent="0.2">
      <c r="D142" s="10" t="str">
        <f>IF(ISBLANK(B142),"",IF(COUNTIF(Accounts!$B:$D,B142),VLOOKUP(B142,Accounts!$B:$D,2,FALSE),"-"))</f>
        <v/>
      </c>
      <c r="E142" s="37" t="str">
        <f>IF(G142="","",G142/(1+(IF(COUNTIF(Accounts!$B:$D,B142),VLOOKUP(B142,Accounts!$B:$D,3,FALSE),0)/100)))</f>
        <v/>
      </c>
      <c r="F142" s="37" t="str">
        <f t="shared" si="24"/>
        <v/>
      </c>
      <c r="G142" s="7"/>
      <c r="H142" s="48"/>
      <c r="J142" s="10" t="str">
        <f>IF(ISBLANK(H142),"",IF(COUNTIF(Accounts!$B:$D,H142),VLOOKUP(H142,Accounts!$B:$D,2,FALSE),"-"))</f>
        <v/>
      </c>
      <c r="K142" s="37" t="str">
        <f>IF(M142="","",M142/(1+(IF(COUNTIF(Accounts!$B:$D,H142),VLOOKUP(H142,Accounts!$B:$D,3,FALSE),0)/100)))</f>
        <v/>
      </c>
      <c r="L142" s="37" t="str">
        <f t="shared" si="25"/>
        <v/>
      </c>
      <c r="M142" s="7"/>
      <c r="N142" s="48"/>
      <c r="P142" s="10" t="str">
        <f>IF(ISBLANK(N142),"",IF(COUNTIF(Accounts!$B:$D,N142),VLOOKUP(N142,Accounts!$B:$D,2,FALSE),"-"))</f>
        <v/>
      </c>
      <c r="Q142" s="37" t="str">
        <f>IF(S142="","",S142/(1+(IF(COUNTIF(Accounts!$B:$D,N142),VLOOKUP(N142,Accounts!$B:$D,3,FALSE),0)/100)))</f>
        <v/>
      </c>
      <c r="R142" s="37" t="str">
        <f t="shared" si="26"/>
        <v/>
      </c>
      <c r="S142" s="7"/>
      <c r="T142" s="40" t="str">
        <f>IF(Accounts!$B141="","-",Accounts!$B141)</f>
        <v xml:space="preserve"> </v>
      </c>
      <c r="U142" s="10">
        <f>IF(COUNTIF(Accounts!$B:$D,T142),VLOOKUP(T142,Accounts!$B:$D,2,FALSE),"-")</f>
        <v>0</v>
      </c>
      <c r="V142" s="37" t="str">
        <f ca="1">IF(scratch!$B$55=TRUE,IF(X142="","",X142/(1+(IF(COUNTIF(Accounts!$B:$D,T142),VLOOKUP(T142,Accounts!$B:$D,3,FALSE),0)/100))),scratch!$B$52)</f>
        <v>Locked</v>
      </c>
      <c r="W142" s="37" t="str">
        <f ca="1">IF(scratch!$B$55=TRUE,IF(X142="","",X142-V142),scratch!$B$52)</f>
        <v>Locked</v>
      </c>
      <c r="X142" s="51" t="str">
        <f ca="1">IF(scratch!$B$55=TRUE,SUMIF(B$7:B$1007,T142,G$7:G$1007)+SUMIF(H$7:H$1007,T142,M$7:M$1007)+SUMIF(N$7:N$1007,T142,S$7:S$1007),scratch!$B$52)</f>
        <v>Locked</v>
      </c>
      <c r="AB142" s="10" t="str">
        <f>IF(ISBLANK(Z142),"",IF(COUNTIF(Accounts!$B:$D,Z142),VLOOKUP(Z142,Accounts!$B:$D,2,FALSE),"-"))</f>
        <v/>
      </c>
      <c r="AC142" s="37" t="str">
        <f>IF(AE142="","",AE142/(1+(IF(COUNTIF(Accounts!$B:$D,Z142),VLOOKUP(Z142,Accounts!$B:$D,3,FALSE),0)/100)))</f>
        <v/>
      </c>
      <c r="AD142" s="37" t="str">
        <f t="shared" si="27"/>
        <v/>
      </c>
      <c r="AE142" s="7"/>
      <c r="AF142" s="48"/>
      <c r="AH142" s="10" t="str">
        <f>IF(ISBLANK(AF142),"",IF(COUNTIF(Accounts!$B:$D,AF142),VLOOKUP(AF142,Accounts!$B:$D,2,FALSE),"-"))</f>
        <v/>
      </c>
      <c r="AI142" s="37" t="str">
        <f>IF(AK142="","",AK142/(1+(IF(COUNTIF(Accounts!$B:$D,AF142),VLOOKUP(AF142,Accounts!$B:$D,3,FALSE),0)/100)))</f>
        <v/>
      </c>
      <c r="AJ142" s="37" t="str">
        <f t="shared" si="28"/>
        <v/>
      </c>
      <c r="AK142" s="7"/>
      <c r="AL142" s="48"/>
      <c r="AN142" s="10" t="str">
        <f>IF(ISBLANK(AL142),"",IF(COUNTIF(Accounts!$B:$D,AL142),VLOOKUP(AL142,Accounts!$B:$D,2,FALSE),"-"))</f>
        <v/>
      </c>
      <c r="AO142" s="37" t="str">
        <f>IF(AQ142="","",AQ142/(1+(IF(COUNTIF(Accounts!$B:$D,AL142),VLOOKUP(AL142,Accounts!$B:$D,3,FALSE),0)/100)))</f>
        <v/>
      </c>
      <c r="AP142" s="37" t="str">
        <f t="shared" si="29"/>
        <v/>
      </c>
      <c r="AQ142" s="7"/>
      <c r="AR142" s="40" t="str">
        <f>IF(Accounts!$B141="","-",Accounts!$B141)</f>
        <v xml:space="preserve"> </v>
      </c>
      <c r="AS142" s="10">
        <f>IF(COUNTIF(Accounts!$B:$D,AR142),VLOOKUP(AR142,Accounts!$B:$D,2,FALSE),"-")</f>
        <v>0</v>
      </c>
      <c r="AT142" s="37" t="str">
        <f ca="1">IF(scratch!$B$55=TRUE,IF(AV142="","",AV142/(1+(IF(COUNTIF(Accounts!$B:$D,AR142),VLOOKUP(AR142,Accounts!$B:$D,3,FALSE),0)/100))),scratch!$B$52)</f>
        <v>Locked</v>
      </c>
      <c r="AU142" s="37" t="str">
        <f ca="1">IF(scratch!$B$55=TRUE,IF(AV142="","",AV142-AT142),scratch!$B$52)</f>
        <v>Locked</v>
      </c>
      <c r="AV142" s="51" t="str">
        <f ca="1">IF(scratch!$B$55=TRUE,SUMIF(Z$7:Z$1007,AR142,AE$7:AE$1007)+SUMIF(AF$7:AF$1007,AR142,AK$7:AK$1007)+SUMIF(AL$7:AL$1007,AR142,AQ$7:AQ$1007),scratch!$B$52)</f>
        <v>Locked</v>
      </c>
      <c r="AZ142" s="10" t="str">
        <f>IF(ISBLANK(AX142),"",IF(COUNTIF(Accounts!$B:$D,AX142),VLOOKUP(AX142,Accounts!$B:$D,2,FALSE),"-"))</f>
        <v/>
      </c>
      <c r="BA142" s="37" t="str">
        <f>IF(BC142="","",BC142/(1+(IF(COUNTIF(Accounts!$B:$D,AX142),VLOOKUP(AX142,Accounts!$B:$D,3,FALSE),0)/100)))</f>
        <v/>
      </c>
      <c r="BB142" s="37" t="str">
        <f t="shared" si="30"/>
        <v/>
      </c>
      <c r="BC142" s="7"/>
      <c r="BD142" s="48"/>
      <c r="BF142" s="10" t="str">
        <f>IF(ISBLANK(BD142),"",IF(COUNTIF(Accounts!$B:$D,BD142),VLOOKUP(BD142,Accounts!$B:$D,2,FALSE),"-"))</f>
        <v/>
      </c>
      <c r="BG142" s="37" t="str">
        <f>IF(BI142="","",BI142/(1+(IF(COUNTIF(Accounts!$B:$D,BD142),VLOOKUP(BD142,Accounts!$B:$D,3,FALSE),0)/100)))</f>
        <v/>
      </c>
      <c r="BH142" s="37" t="str">
        <f t="shared" si="31"/>
        <v/>
      </c>
      <c r="BI142" s="7"/>
      <c r="BJ142" s="48"/>
      <c r="BL142" s="10" t="str">
        <f>IF(ISBLANK(BJ142),"",IF(COUNTIF(Accounts!$B:$D,BJ142),VLOOKUP(BJ142,Accounts!$B:$D,2,FALSE),"-"))</f>
        <v/>
      </c>
      <c r="BM142" s="37" t="str">
        <f>IF(BO142="","",BO142/(1+(IF(COUNTIF(Accounts!$B:$D,BJ142),VLOOKUP(BJ142,Accounts!$B:$D,3,FALSE),0)/100)))</f>
        <v/>
      </c>
      <c r="BN142" s="37" t="str">
        <f t="shared" si="32"/>
        <v/>
      </c>
      <c r="BO142" s="7"/>
      <c r="BP142" s="40" t="str">
        <f>IF(Accounts!$B141="","-",Accounts!$B141)</f>
        <v xml:space="preserve"> </v>
      </c>
      <c r="BQ142" s="10">
        <f>IF(COUNTIF(Accounts!$B:$D,BP142),VLOOKUP(BP142,Accounts!$B:$D,2,FALSE),"-")</f>
        <v>0</v>
      </c>
      <c r="BR142" s="37" t="str">
        <f ca="1">IF(scratch!$B$55=TRUE,IF(BT142="","",BT142/(1+(IF(COUNTIF(Accounts!$B:$D,BP142),VLOOKUP(BP142,Accounts!$B:$D,3,FALSE),0)/100))),scratch!$B$52)</f>
        <v>Locked</v>
      </c>
      <c r="BS142" s="37" t="str">
        <f ca="1">IF(scratch!$B$55=TRUE,IF(BT142="","",BT142-BR142),scratch!$B$52)</f>
        <v>Locked</v>
      </c>
      <c r="BT142" s="51" t="str">
        <f ca="1">IF(scratch!$B$55=TRUE,SUMIF(AX$7:AX$1007,BP142,BC$7:BC$1007)+SUMIF(BD$7:BD$1007,BP142,BI$7:BI$1007)+SUMIF(BJ$7:BJ$1007,BP142,BO$7:BO$1007),scratch!$B$52)</f>
        <v>Locked</v>
      </c>
      <c r="BX142" s="10" t="str">
        <f>IF(ISBLANK(BV142),"",IF(COUNTIF(Accounts!$B:$D,BV142),VLOOKUP(BV142,Accounts!$B:$D,2,FALSE),"-"))</f>
        <v/>
      </c>
      <c r="BY142" s="37" t="str">
        <f>IF(CA142="","",CA142/(1+(IF(COUNTIF(Accounts!$B:$D,BV142),VLOOKUP(BV142,Accounts!$B:$D,3,FALSE),0)/100)))</f>
        <v/>
      </c>
      <c r="BZ142" s="37" t="str">
        <f t="shared" si="33"/>
        <v/>
      </c>
      <c r="CA142" s="7"/>
      <c r="CB142" s="48"/>
      <c r="CD142" s="10" t="str">
        <f>IF(ISBLANK(CB142),"",IF(COUNTIF(Accounts!$B:$D,CB142),VLOOKUP(CB142,Accounts!$B:$D,2,FALSE),"-"))</f>
        <v/>
      </c>
      <c r="CE142" s="37" t="str">
        <f>IF(CG142="","",CG142/(1+(IF(COUNTIF(Accounts!$B:$D,CB142),VLOOKUP(CB142,Accounts!$B:$D,3,FALSE),0)/100)))</f>
        <v/>
      </c>
      <c r="CF142" s="37" t="str">
        <f t="shared" si="34"/>
        <v/>
      </c>
      <c r="CG142" s="7"/>
      <c r="CH142" s="48"/>
      <c r="CJ142" s="10" t="str">
        <f>IF(ISBLANK(CH142),"",IF(COUNTIF(Accounts!$B:$D,CH142),VLOOKUP(CH142,Accounts!$B:$D,2,FALSE),"-"))</f>
        <v/>
      </c>
      <c r="CK142" s="37" t="str">
        <f>IF(CM142="","",CM142/(1+(IF(COUNTIF(Accounts!$B:$D,CH142),VLOOKUP(CH142,Accounts!$B:$D,3,FALSE),0)/100)))</f>
        <v/>
      </c>
      <c r="CL142" s="37" t="str">
        <f t="shared" si="35"/>
        <v/>
      </c>
      <c r="CM142" s="7"/>
      <c r="CN142" s="40" t="str">
        <f>IF(Accounts!$B141="","-",Accounts!$B141)</f>
        <v xml:space="preserve"> </v>
      </c>
      <c r="CO142" s="10">
        <f>IF(COUNTIF(Accounts!$B:$D,CN142),VLOOKUP(CN142,Accounts!$B:$D,2,FALSE),"-")</f>
        <v>0</v>
      </c>
      <c r="CP142" s="37" t="str">
        <f ca="1">IF(scratch!$B$55=TRUE,IF(CR142="","",CR142/(1+(IF(COUNTIF(Accounts!$B:$D,CN142),VLOOKUP(CN142,Accounts!$B:$D,3,FALSE),0)/100))),scratch!$B$52)</f>
        <v>Locked</v>
      </c>
      <c r="CQ142" s="37" t="str">
        <f ca="1">IF(scratch!$B$55=TRUE,IF(CR142="","",CR142-CP142),scratch!$B$52)</f>
        <v>Locked</v>
      </c>
      <c r="CR142" s="51" t="str">
        <f ca="1">IF(scratch!$B$55=TRUE,SUMIF(BV$7:BV$1007,CN142,CA$7:CA$1007)+SUMIF(CB$7:CB$1007,CN142,CG$7:CG$1007)+SUMIF(CH$7:CH$1007,CN142,CM$7:CM$1007),scratch!$B$52)</f>
        <v>Locked</v>
      </c>
      <c r="CT142" s="40" t="str">
        <f>IF(Accounts!$B141="","-",Accounts!$B141)</f>
        <v xml:space="preserve"> </v>
      </c>
      <c r="CU142" s="10">
        <f>IF(COUNTIF(Accounts!$B:$D,CT142),VLOOKUP(CT142,Accounts!$B:$D,2,FALSE),"-")</f>
        <v>0</v>
      </c>
      <c r="CV142" s="37" t="str">
        <f ca="1">IF(scratch!$B$55=TRUE,IF(CX142="","",CX142/(1+(IF(COUNTIF(Accounts!$B:$D,CT142),VLOOKUP(CT142,Accounts!$B:$D,3,FALSE),0)/100))),scratch!$B$52)</f>
        <v>Locked</v>
      </c>
      <c r="CW142" s="37" t="str">
        <f ca="1">IF(scratch!$B$55=TRUE,IF(CX142="","",CX142-CV142),scratch!$B$52)</f>
        <v>Locked</v>
      </c>
      <c r="CX142" s="51" t="str">
        <f ca="1">IF(scratch!$B$55=TRUE,SUMIF(T$7:T$1007,CT142,X$7:X1142)+SUMIF(AR$7:AR$1007,CT142,AV$7:AV$1007)+SUMIF(BP$7:BP$1007,CT142,BT$7:BT$1007)+SUMIF(CN$7:CN$1007,CT142,CR$7:CR$1007),scratch!$B$52)</f>
        <v>Locked</v>
      </c>
    </row>
    <row r="143" spans="4:102" x14ac:dyDescent="0.2">
      <c r="D143" s="10" t="str">
        <f>IF(ISBLANK(B143),"",IF(COUNTIF(Accounts!$B:$D,B143),VLOOKUP(B143,Accounts!$B:$D,2,FALSE),"-"))</f>
        <v/>
      </c>
      <c r="E143" s="37" t="str">
        <f>IF(G143="","",G143/(1+(IF(COUNTIF(Accounts!$B:$D,B143),VLOOKUP(B143,Accounts!$B:$D,3,FALSE),0)/100)))</f>
        <v/>
      </c>
      <c r="F143" s="37" t="str">
        <f t="shared" si="24"/>
        <v/>
      </c>
      <c r="G143" s="7"/>
      <c r="H143" s="48"/>
      <c r="J143" s="10" t="str">
        <f>IF(ISBLANK(H143),"",IF(COUNTIF(Accounts!$B:$D,H143),VLOOKUP(H143,Accounts!$B:$D,2,FALSE),"-"))</f>
        <v/>
      </c>
      <c r="K143" s="37" t="str">
        <f>IF(M143="","",M143/(1+(IF(COUNTIF(Accounts!$B:$D,H143),VLOOKUP(H143,Accounts!$B:$D,3,FALSE),0)/100)))</f>
        <v/>
      </c>
      <c r="L143" s="37" t="str">
        <f t="shared" si="25"/>
        <v/>
      </c>
      <c r="M143" s="7"/>
      <c r="N143" s="48"/>
      <c r="P143" s="10" t="str">
        <f>IF(ISBLANK(N143),"",IF(COUNTIF(Accounts!$B:$D,N143),VLOOKUP(N143,Accounts!$B:$D,2,FALSE),"-"))</f>
        <v/>
      </c>
      <c r="Q143" s="37" t="str">
        <f>IF(S143="","",S143/(1+(IF(COUNTIF(Accounts!$B:$D,N143),VLOOKUP(N143,Accounts!$B:$D,3,FALSE),0)/100)))</f>
        <v/>
      </c>
      <c r="R143" s="37" t="str">
        <f t="shared" si="26"/>
        <v/>
      </c>
      <c r="S143" s="7"/>
      <c r="T143" s="40" t="str">
        <f>IF(Accounts!$B142="","-",Accounts!$B142)</f>
        <v xml:space="preserve"> </v>
      </c>
      <c r="U143" s="10">
        <f>IF(COUNTIF(Accounts!$B:$D,T143),VLOOKUP(T143,Accounts!$B:$D,2,FALSE),"-")</f>
        <v>0</v>
      </c>
      <c r="V143" s="37" t="str">
        <f ca="1">IF(scratch!$B$55=TRUE,IF(X143="","",X143/(1+(IF(COUNTIF(Accounts!$B:$D,T143),VLOOKUP(T143,Accounts!$B:$D,3,FALSE),0)/100))),scratch!$B$52)</f>
        <v>Locked</v>
      </c>
      <c r="W143" s="37" t="str">
        <f ca="1">IF(scratch!$B$55=TRUE,IF(X143="","",X143-V143),scratch!$B$52)</f>
        <v>Locked</v>
      </c>
      <c r="X143" s="51" t="str">
        <f ca="1">IF(scratch!$B$55=TRUE,SUMIF(B$7:B$1007,T143,G$7:G$1007)+SUMIF(H$7:H$1007,T143,M$7:M$1007)+SUMIF(N$7:N$1007,T143,S$7:S$1007),scratch!$B$52)</f>
        <v>Locked</v>
      </c>
      <c r="AB143" s="10" t="str">
        <f>IF(ISBLANK(Z143),"",IF(COUNTIF(Accounts!$B:$D,Z143),VLOOKUP(Z143,Accounts!$B:$D,2,FALSE),"-"))</f>
        <v/>
      </c>
      <c r="AC143" s="37" t="str">
        <f>IF(AE143="","",AE143/(1+(IF(COUNTIF(Accounts!$B:$D,Z143),VLOOKUP(Z143,Accounts!$B:$D,3,FALSE),0)/100)))</f>
        <v/>
      </c>
      <c r="AD143" s="37" t="str">
        <f t="shared" si="27"/>
        <v/>
      </c>
      <c r="AE143" s="7"/>
      <c r="AF143" s="48"/>
      <c r="AH143" s="10" t="str">
        <f>IF(ISBLANK(AF143),"",IF(COUNTIF(Accounts!$B:$D,AF143),VLOOKUP(AF143,Accounts!$B:$D,2,FALSE),"-"))</f>
        <v/>
      </c>
      <c r="AI143" s="37" t="str">
        <f>IF(AK143="","",AK143/(1+(IF(COUNTIF(Accounts!$B:$D,AF143),VLOOKUP(AF143,Accounts!$B:$D,3,FALSE),0)/100)))</f>
        <v/>
      </c>
      <c r="AJ143" s="37" t="str">
        <f t="shared" si="28"/>
        <v/>
      </c>
      <c r="AK143" s="7"/>
      <c r="AL143" s="48"/>
      <c r="AN143" s="10" t="str">
        <f>IF(ISBLANK(AL143),"",IF(COUNTIF(Accounts!$B:$D,AL143),VLOOKUP(AL143,Accounts!$B:$D,2,FALSE),"-"))</f>
        <v/>
      </c>
      <c r="AO143" s="37" t="str">
        <f>IF(AQ143="","",AQ143/(1+(IF(COUNTIF(Accounts!$B:$D,AL143),VLOOKUP(AL143,Accounts!$B:$D,3,FALSE),0)/100)))</f>
        <v/>
      </c>
      <c r="AP143" s="37" t="str">
        <f t="shared" si="29"/>
        <v/>
      </c>
      <c r="AQ143" s="7"/>
      <c r="AR143" s="40" t="str">
        <f>IF(Accounts!$B142="","-",Accounts!$B142)</f>
        <v xml:space="preserve"> </v>
      </c>
      <c r="AS143" s="10">
        <f>IF(COUNTIF(Accounts!$B:$D,AR143),VLOOKUP(AR143,Accounts!$B:$D,2,FALSE),"-")</f>
        <v>0</v>
      </c>
      <c r="AT143" s="37" t="str">
        <f ca="1">IF(scratch!$B$55=TRUE,IF(AV143="","",AV143/(1+(IF(COUNTIF(Accounts!$B:$D,AR143),VLOOKUP(AR143,Accounts!$B:$D,3,FALSE),0)/100))),scratch!$B$52)</f>
        <v>Locked</v>
      </c>
      <c r="AU143" s="37" t="str">
        <f ca="1">IF(scratch!$B$55=TRUE,IF(AV143="","",AV143-AT143),scratch!$B$52)</f>
        <v>Locked</v>
      </c>
      <c r="AV143" s="51" t="str">
        <f ca="1">IF(scratch!$B$55=TRUE,SUMIF(Z$7:Z$1007,AR143,AE$7:AE$1007)+SUMIF(AF$7:AF$1007,AR143,AK$7:AK$1007)+SUMIF(AL$7:AL$1007,AR143,AQ$7:AQ$1007),scratch!$B$52)</f>
        <v>Locked</v>
      </c>
      <c r="AZ143" s="10" t="str">
        <f>IF(ISBLANK(AX143),"",IF(COUNTIF(Accounts!$B:$D,AX143),VLOOKUP(AX143,Accounts!$B:$D,2,FALSE),"-"))</f>
        <v/>
      </c>
      <c r="BA143" s="37" t="str">
        <f>IF(BC143="","",BC143/(1+(IF(COUNTIF(Accounts!$B:$D,AX143),VLOOKUP(AX143,Accounts!$B:$D,3,FALSE),0)/100)))</f>
        <v/>
      </c>
      <c r="BB143" s="37" t="str">
        <f t="shared" si="30"/>
        <v/>
      </c>
      <c r="BC143" s="7"/>
      <c r="BD143" s="48"/>
      <c r="BF143" s="10" t="str">
        <f>IF(ISBLANK(BD143),"",IF(COUNTIF(Accounts!$B:$D,BD143),VLOOKUP(BD143,Accounts!$B:$D,2,FALSE),"-"))</f>
        <v/>
      </c>
      <c r="BG143" s="37" t="str">
        <f>IF(BI143="","",BI143/(1+(IF(COUNTIF(Accounts!$B:$D,BD143),VLOOKUP(BD143,Accounts!$B:$D,3,FALSE),0)/100)))</f>
        <v/>
      </c>
      <c r="BH143" s="37" t="str">
        <f t="shared" si="31"/>
        <v/>
      </c>
      <c r="BI143" s="7"/>
      <c r="BJ143" s="48"/>
      <c r="BL143" s="10" t="str">
        <f>IF(ISBLANK(BJ143),"",IF(COUNTIF(Accounts!$B:$D,BJ143),VLOOKUP(BJ143,Accounts!$B:$D,2,FALSE),"-"))</f>
        <v/>
      </c>
      <c r="BM143" s="37" t="str">
        <f>IF(BO143="","",BO143/(1+(IF(COUNTIF(Accounts!$B:$D,BJ143),VLOOKUP(BJ143,Accounts!$B:$D,3,FALSE),0)/100)))</f>
        <v/>
      </c>
      <c r="BN143" s="37" t="str">
        <f t="shared" si="32"/>
        <v/>
      </c>
      <c r="BO143" s="7"/>
      <c r="BP143" s="40" t="str">
        <f>IF(Accounts!$B142="","-",Accounts!$B142)</f>
        <v xml:space="preserve"> </v>
      </c>
      <c r="BQ143" s="10">
        <f>IF(COUNTIF(Accounts!$B:$D,BP143),VLOOKUP(BP143,Accounts!$B:$D,2,FALSE),"-")</f>
        <v>0</v>
      </c>
      <c r="BR143" s="37" t="str">
        <f ca="1">IF(scratch!$B$55=TRUE,IF(BT143="","",BT143/(1+(IF(COUNTIF(Accounts!$B:$D,BP143),VLOOKUP(BP143,Accounts!$B:$D,3,FALSE),0)/100))),scratch!$B$52)</f>
        <v>Locked</v>
      </c>
      <c r="BS143" s="37" t="str">
        <f ca="1">IF(scratch!$B$55=TRUE,IF(BT143="","",BT143-BR143),scratch!$B$52)</f>
        <v>Locked</v>
      </c>
      <c r="BT143" s="51" t="str">
        <f ca="1">IF(scratch!$B$55=TRUE,SUMIF(AX$7:AX$1007,BP143,BC$7:BC$1007)+SUMIF(BD$7:BD$1007,BP143,BI$7:BI$1007)+SUMIF(BJ$7:BJ$1007,BP143,BO$7:BO$1007),scratch!$B$52)</f>
        <v>Locked</v>
      </c>
      <c r="BX143" s="10" t="str">
        <f>IF(ISBLANK(BV143),"",IF(COUNTIF(Accounts!$B:$D,BV143),VLOOKUP(BV143,Accounts!$B:$D,2,FALSE),"-"))</f>
        <v/>
      </c>
      <c r="BY143" s="37" t="str">
        <f>IF(CA143="","",CA143/(1+(IF(COUNTIF(Accounts!$B:$D,BV143),VLOOKUP(BV143,Accounts!$B:$D,3,FALSE),0)/100)))</f>
        <v/>
      </c>
      <c r="BZ143" s="37" t="str">
        <f t="shared" si="33"/>
        <v/>
      </c>
      <c r="CA143" s="7"/>
      <c r="CB143" s="48"/>
      <c r="CD143" s="10" t="str">
        <f>IF(ISBLANK(CB143),"",IF(COUNTIF(Accounts!$B:$D,CB143),VLOOKUP(CB143,Accounts!$B:$D,2,FALSE),"-"))</f>
        <v/>
      </c>
      <c r="CE143" s="37" t="str">
        <f>IF(CG143="","",CG143/(1+(IF(COUNTIF(Accounts!$B:$D,CB143),VLOOKUP(CB143,Accounts!$B:$D,3,FALSE),0)/100)))</f>
        <v/>
      </c>
      <c r="CF143" s="37" t="str">
        <f t="shared" si="34"/>
        <v/>
      </c>
      <c r="CG143" s="7"/>
      <c r="CH143" s="48"/>
      <c r="CJ143" s="10" t="str">
        <f>IF(ISBLANK(CH143),"",IF(COUNTIF(Accounts!$B:$D,CH143),VLOOKUP(CH143,Accounts!$B:$D,2,FALSE),"-"))</f>
        <v/>
      </c>
      <c r="CK143" s="37" t="str">
        <f>IF(CM143="","",CM143/(1+(IF(COUNTIF(Accounts!$B:$D,CH143),VLOOKUP(CH143,Accounts!$B:$D,3,FALSE),0)/100)))</f>
        <v/>
      </c>
      <c r="CL143" s="37" t="str">
        <f t="shared" si="35"/>
        <v/>
      </c>
      <c r="CM143" s="7"/>
      <c r="CN143" s="40" t="str">
        <f>IF(Accounts!$B142="","-",Accounts!$B142)</f>
        <v xml:space="preserve"> </v>
      </c>
      <c r="CO143" s="10">
        <f>IF(COUNTIF(Accounts!$B:$D,CN143),VLOOKUP(CN143,Accounts!$B:$D,2,FALSE),"-")</f>
        <v>0</v>
      </c>
      <c r="CP143" s="37" t="str">
        <f ca="1">IF(scratch!$B$55=TRUE,IF(CR143="","",CR143/(1+(IF(COUNTIF(Accounts!$B:$D,CN143),VLOOKUP(CN143,Accounts!$B:$D,3,FALSE),0)/100))),scratch!$B$52)</f>
        <v>Locked</v>
      </c>
      <c r="CQ143" s="37" t="str">
        <f ca="1">IF(scratch!$B$55=TRUE,IF(CR143="","",CR143-CP143),scratch!$B$52)</f>
        <v>Locked</v>
      </c>
      <c r="CR143" s="51" t="str">
        <f ca="1">IF(scratch!$B$55=TRUE,SUMIF(BV$7:BV$1007,CN143,CA$7:CA$1007)+SUMIF(CB$7:CB$1007,CN143,CG$7:CG$1007)+SUMIF(CH$7:CH$1007,CN143,CM$7:CM$1007),scratch!$B$52)</f>
        <v>Locked</v>
      </c>
      <c r="CT143" s="40" t="str">
        <f>IF(Accounts!$B142="","-",Accounts!$B142)</f>
        <v xml:space="preserve"> </v>
      </c>
      <c r="CU143" s="10">
        <f>IF(COUNTIF(Accounts!$B:$D,CT143),VLOOKUP(CT143,Accounts!$B:$D,2,FALSE),"-")</f>
        <v>0</v>
      </c>
      <c r="CV143" s="37" t="str">
        <f ca="1">IF(scratch!$B$55=TRUE,IF(CX143="","",CX143/(1+(IF(COUNTIF(Accounts!$B:$D,CT143),VLOOKUP(CT143,Accounts!$B:$D,3,FALSE),0)/100))),scratch!$B$52)</f>
        <v>Locked</v>
      </c>
      <c r="CW143" s="37" t="str">
        <f ca="1">IF(scratch!$B$55=TRUE,IF(CX143="","",CX143-CV143),scratch!$B$52)</f>
        <v>Locked</v>
      </c>
      <c r="CX143" s="51" t="str">
        <f ca="1">IF(scratch!$B$55=TRUE,SUMIF(T$7:T$1007,CT143,X$7:X1143)+SUMIF(AR$7:AR$1007,CT143,AV$7:AV$1007)+SUMIF(BP$7:BP$1007,CT143,BT$7:BT$1007)+SUMIF(CN$7:CN$1007,CT143,CR$7:CR$1007),scratch!$B$52)</f>
        <v>Locked</v>
      </c>
    </row>
    <row r="144" spans="4:102" x14ac:dyDescent="0.2">
      <c r="D144" s="10" t="str">
        <f>IF(ISBLANK(B144),"",IF(COUNTIF(Accounts!$B:$D,B144),VLOOKUP(B144,Accounts!$B:$D,2,FALSE),"-"))</f>
        <v/>
      </c>
      <c r="E144" s="37" t="str">
        <f>IF(G144="","",G144/(1+(IF(COUNTIF(Accounts!$B:$D,B144),VLOOKUP(B144,Accounts!$B:$D,3,FALSE),0)/100)))</f>
        <v/>
      </c>
      <c r="F144" s="37" t="str">
        <f t="shared" si="24"/>
        <v/>
      </c>
      <c r="G144" s="7"/>
      <c r="H144" s="48"/>
      <c r="J144" s="10" t="str">
        <f>IF(ISBLANK(H144),"",IF(COUNTIF(Accounts!$B:$D,H144),VLOOKUP(H144,Accounts!$B:$D,2,FALSE),"-"))</f>
        <v/>
      </c>
      <c r="K144" s="37" t="str">
        <f>IF(M144="","",M144/(1+(IF(COUNTIF(Accounts!$B:$D,H144),VLOOKUP(H144,Accounts!$B:$D,3,FALSE),0)/100)))</f>
        <v/>
      </c>
      <c r="L144" s="37" t="str">
        <f t="shared" si="25"/>
        <v/>
      </c>
      <c r="M144" s="7"/>
      <c r="N144" s="48"/>
      <c r="P144" s="10" t="str">
        <f>IF(ISBLANK(N144),"",IF(COUNTIF(Accounts!$B:$D,N144),VLOOKUP(N144,Accounts!$B:$D,2,FALSE),"-"))</f>
        <v/>
      </c>
      <c r="Q144" s="37" t="str">
        <f>IF(S144="","",S144/(1+(IF(COUNTIF(Accounts!$B:$D,N144),VLOOKUP(N144,Accounts!$B:$D,3,FALSE),0)/100)))</f>
        <v/>
      </c>
      <c r="R144" s="37" t="str">
        <f t="shared" si="26"/>
        <v/>
      </c>
      <c r="S144" s="7"/>
      <c r="T144" s="40" t="str">
        <f>IF(Accounts!$B143="","-",Accounts!$B143)</f>
        <v xml:space="preserve"> </v>
      </c>
      <c r="U144" s="10">
        <f>IF(COUNTIF(Accounts!$B:$D,T144),VLOOKUP(T144,Accounts!$B:$D,2,FALSE),"-")</f>
        <v>0</v>
      </c>
      <c r="V144" s="37" t="str">
        <f ca="1">IF(scratch!$B$55=TRUE,IF(X144="","",X144/(1+(IF(COUNTIF(Accounts!$B:$D,T144),VLOOKUP(T144,Accounts!$B:$D,3,FALSE),0)/100))),scratch!$B$52)</f>
        <v>Locked</v>
      </c>
      <c r="W144" s="37" t="str">
        <f ca="1">IF(scratch!$B$55=TRUE,IF(X144="","",X144-V144),scratch!$B$52)</f>
        <v>Locked</v>
      </c>
      <c r="X144" s="51" t="str">
        <f ca="1">IF(scratch!$B$55=TRUE,SUMIF(B$7:B$1007,T144,G$7:G$1007)+SUMIF(H$7:H$1007,T144,M$7:M$1007)+SUMIF(N$7:N$1007,T144,S$7:S$1007),scratch!$B$52)</f>
        <v>Locked</v>
      </c>
      <c r="AB144" s="10" t="str">
        <f>IF(ISBLANK(Z144),"",IF(COUNTIF(Accounts!$B:$D,Z144),VLOOKUP(Z144,Accounts!$B:$D,2,FALSE),"-"))</f>
        <v/>
      </c>
      <c r="AC144" s="37" t="str">
        <f>IF(AE144="","",AE144/(1+(IF(COUNTIF(Accounts!$B:$D,Z144),VLOOKUP(Z144,Accounts!$B:$D,3,FALSE),0)/100)))</f>
        <v/>
      </c>
      <c r="AD144" s="37" t="str">
        <f t="shared" si="27"/>
        <v/>
      </c>
      <c r="AE144" s="7"/>
      <c r="AF144" s="48"/>
      <c r="AH144" s="10" t="str">
        <f>IF(ISBLANK(AF144),"",IF(COUNTIF(Accounts!$B:$D,AF144),VLOOKUP(AF144,Accounts!$B:$D,2,FALSE),"-"))</f>
        <v/>
      </c>
      <c r="AI144" s="37" t="str">
        <f>IF(AK144="","",AK144/(1+(IF(COUNTIF(Accounts!$B:$D,AF144),VLOOKUP(AF144,Accounts!$B:$D,3,FALSE),0)/100)))</f>
        <v/>
      </c>
      <c r="AJ144" s="37" t="str">
        <f t="shared" si="28"/>
        <v/>
      </c>
      <c r="AK144" s="7"/>
      <c r="AL144" s="48"/>
      <c r="AN144" s="10" t="str">
        <f>IF(ISBLANK(AL144),"",IF(COUNTIF(Accounts!$B:$D,AL144),VLOOKUP(AL144,Accounts!$B:$D,2,FALSE),"-"))</f>
        <v/>
      </c>
      <c r="AO144" s="37" t="str">
        <f>IF(AQ144="","",AQ144/(1+(IF(COUNTIF(Accounts!$B:$D,AL144),VLOOKUP(AL144,Accounts!$B:$D,3,FALSE),0)/100)))</f>
        <v/>
      </c>
      <c r="AP144" s="37" t="str">
        <f t="shared" si="29"/>
        <v/>
      </c>
      <c r="AQ144" s="7"/>
      <c r="AR144" s="40" t="str">
        <f>IF(Accounts!$B143="","-",Accounts!$B143)</f>
        <v xml:space="preserve"> </v>
      </c>
      <c r="AS144" s="10">
        <f>IF(COUNTIF(Accounts!$B:$D,AR144),VLOOKUP(AR144,Accounts!$B:$D,2,FALSE),"-")</f>
        <v>0</v>
      </c>
      <c r="AT144" s="37" t="str">
        <f ca="1">IF(scratch!$B$55=TRUE,IF(AV144="","",AV144/(1+(IF(COUNTIF(Accounts!$B:$D,AR144),VLOOKUP(AR144,Accounts!$B:$D,3,FALSE),0)/100))),scratch!$B$52)</f>
        <v>Locked</v>
      </c>
      <c r="AU144" s="37" t="str">
        <f ca="1">IF(scratch!$B$55=TRUE,IF(AV144="","",AV144-AT144),scratch!$B$52)</f>
        <v>Locked</v>
      </c>
      <c r="AV144" s="51" t="str">
        <f ca="1">IF(scratch!$B$55=TRUE,SUMIF(Z$7:Z$1007,AR144,AE$7:AE$1007)+SUMIF(AF$7:AF$1007,AR144,AK$7:AK$1007)+SUMIF(AL$7:AL$1007,AR144,AQ$7:AQ$1007),scratch!$B$52)</f>
        <v>Locked</v>
      </c>
      <c r="AZ144" s="10" t="str">
        <f>IF(ISBLANK(AX144),"",IF(COUNTIF(Accounts!$B:$D,AX144),VLOOKUP(AX144,Accounts!$B:$D,2,FALSE),"-"))</f>
        <v/>
      </c>
      <c r="BA144" s="37" t="str">
        <f>IF(BC144="","",BC144/(1+(IF(COUNTIF(Accounts!$B:$D,AX144),VLOOKUP(AX144,Accounts!$B:$D,3,FALSE),0)/100)))</f>
        <v/>
      </c>
      <c r="BB144" s="37" t="str">
        <f t="shared" si="30"/>
        <v/>
      </c>
      <c r="BC144" s="7"/>
      <c r="BD144" s="48"/>
      <c r="BF144" s="10" t="str">
        <f>IF(ISBLANK(BD144),"",IF(COUNTIF(Accounts!$B:$D,BD144),VLOOKUP(BD144,Accounts!$B:$D,2,FALSE),"-"))</f>
        <v/>
      </c>
      <c r="BG144" s="37" t="str">
        <f>IF(BI144="","",BI144/(1+(IF(COUNTIF(Accounts!$B:$D,BD144),VLOOKUP(BD144,Accounts!$B:$D,3,FALSE),0)/100)))</f>
        <v/>
      </c>
      <c r="BH144" s="37" t="str">
        <f t="shared" si="31"/>
        <v/>
      </c>
      <c r="BI144" s="7"/>
      <c r="BJ144" s="48"/>
      <c r="BL144" s="10" t="str">
        <f>IF(ISBLANK(BJ144),"",IF(COUNTIF(Accounts!$B:$D,BJ144),VLOOKUP(BJ144,Accounts!$B:$D,2,FALSE),"-"))</f>
        <v/>
      </c>
      <c r="BM144" s="37" t="str">
        <f>IF(BO144="","",BO144/(1+(IF(COUNTIF(Accounts!$B:$D,BJ144),VLOOKUP(BJ144,Accounts!$B:$D,3,FALSE),0)/100)))</f>
        <v/>
      </c>
      <c r="BN144" s="37" t="str">
        <f t="shared" si="32"/>
        <v/>
      </c>
      <c r="BO144" s="7"/>
      <c r="BP144" s="40" t="str">
        <f>IF(Accounts!$B143="","-",Accounts!$B143)</f>
        <v xml:space="preserve"> </v>
      </c>
      <c r="BQ144" s="10">
        <f>IF(COUNTIF(Accounts!$B:$D,BP144),VLOOKUP(BP144,Accounts!$B:$D,2,FALSE),"-")</f>
        <v>0</v>
      </c>
      <c r="BR144" s="37" t="str">
        <f ca="1">IF(scratch!$B$55=TRUE,IF(BT144="","",BT144/(1+(IF(COUNTIF(Accounts!$B:$D,BP144),VLOOKUP(BP144,Accounts!$B:$D,3,FALSE),0)/100))),scratch!$B$52)</f>
        <v>Locked</v>
      </c>
      <c r="BS144" s="37" t="str">
        <f ca="1">IF(scratch!$B$55=TRUE,IF(BT144="","",BT144-BR144),scratch!$B$52)</f>
        <v>Locked</v>
      </c>
      <c r="BT144" s="51" t="str">
        <f ca="1">IF(scratch!$B$55=TRUE,SUMIF(AX$7:AX$1007,BP144,BC$7:BC$1007)+SUMIF(BD$7:BD$1007,BP144,BI$7:BI$1007)+SUMIF(BJ$7:BJ$1007,BP144,BO$7:BO$1007),scratch!$B$52)</f>
        <v>Locked</v>
      </c>
      <c r="BX144" s="10" t="str">
        <f>IF(ISBLANK(BV144),"",IF(COUNTIF(Accounts!$B:$D,BV144),VLOOKUP(BV144,Accounts!$B:$D,2,FALSE),"-"))</f>
        <v/>
      </c>
      <c r="BY144" s="37" t="str">
        <f>IF(CA144="","",CA144/(1+(IF(COUNTIF(Accounts!$B:$D,BV144),VLOOKUP(BV144,Accounts!$B:$D,3,FALSE),0)/100)))</f>
        <v/>
      </c>
      <c r="BZ144" s="37" t="str">
        <f t="shared" si="33"/>
        <v/>
      </c>
      <c r="CA144" s="7"/>
      <c r="CB144" s="48"/>
      <c r="CD144" s="10" t="str">
        <f>IF(ISBLANK(CB144),"",IF(COUNTIF(Accounts!$B:$D,CB144),VLOOKUP(CB144,Accounts!$B:$D,2,FALSE),"-"))</f>
        <v/>
      </c>
      <c r="CE144" s="37" t="str">
        <f>IF(CG144="","",CG144/(1+(IF(COUNTIF(Accounts!$B:$D,CB144),VLOOKUP(CB144,Accounts!$B:$D,3,FALSE),0)/100)))</f>
        <v/>
      </c>
      <c r="CF144" s="37" t="str">
        <f t="shared" si="34"/>
        <v/>
      </c>
      <c r="CG144" s="7"/>
      <c r="CH144" s="48"/>
      <c r="CJ144" s="10" t="str">
        <f>IF(ISBLANK(CH144),"",IF(COUNTIF(Accounts!$B:$D,CH144),VLOOKUP(CH144,Accounts!$B:$D,2,FALSE),"-"))</f>
        <v/>
      </c>
      <c r="CK144" s="37" t="str">
        <f>IF(CM144="","",CM144/(1+(IF(COUNTIF(Accounts!$B:$D,CH144),VLOOKUP(CH144,Accounts!$B:$D,3,FALSE),0)/100)))</f>
        <v/>
      </c>
      <c r="CL144" s="37" t="str">
        <f t="shared" si="35"/>
        <v/>
      </c>
      <c r="CM144" s="7"/>
      <c r="CN144" s="40" t="str">
        <f>IF(Accounts!$B143="","-",Accounts!$B143)</f>
        <v xml:space="preserve"> </v>
      </c>
      <c r="CO144" s="10">
        <f>IF(COUNTIF(Accounts!$B:$D,CN144),VLOOKUP(CN144,Accounts!$B:$D,2,FALSE),"-")</f>
        <v>0</v>
      </c>
      <c r="CP144" s="37" t="str">
        <f ca="1">IF(scratch!$B$55=TRUE,IF(CR144="","",CR144/(1+(IF(COUNTIF(Accounts!$B:$D,CN144),VLOOKUP(CN144,Accounts!$B:$D,3,FALSE),0)/100))),scratch!$B$52)</f>
        <v>Locked</v>
      </c>
      <c r="CQ144" s="37" t="str">
        <f ca="1">IF(scratch!$B$55=TRUE,IF(CR144="","",CR144-CP144),scratch!$B$52)</f>
        <v>Locked</v>
      </c>
      <c r="CR144" s="51" t="str">
        <f ca="1">IF(scratch!$B$55=TRUE,SUMIF(BV$7:BV$1007,CN144,CA$7:CA$1007)+SUMIF(CB$7:CB$1007,CN144,CG$7:CG$1007)+SUMIF(CH$7:CH$1007,CN144,CM$7:CM$1007),scratch!$B$52)</f>
        <v>Locked</v>
      </c>
      <c r="CT144" s="40" t="str">
        <f>IF(Accounts!$B143="","-",Accounts!$B143)</f>
        <v xml:space="preserve"> </v>
      </c>
      <c r="CU144" s="10">
        <f>IF(COUNTIF(Accounts!$B:$D,CT144),VLOOKUP(CT144,Accounts!$B:$D,2,FALSE),"-")</f>
        <v>0</v>
      </c>
      <c r="CV144" s="37" t="str">
        <f ca="1">IF(scratch!$B$55=TRUE,IF(CX144="","",CX144/(1+(IF(COUNTIF(Accounts!$B:$D,CT144),VLOOKUP(CT144,Accounts!$B:$D,3,FALSE),0)/100))),scratch!$B$52)</f>
        <v>Locked</v>
      </c>
      <c r="CW144" s="37" t="str">
        <f ca="1">IF(scratch!$B$55=TRUE,IF(CX144="","",CX144-CV144),scratch!$B$52)</f>
        <v>Locked</v>
      </c>
      <c r="CX144" s="51" t="str">
        <f ca="1">IF(scratch!$B$55=TRUE,SUMIF(T$7:T$1007,CT144,X$7:X1144)+SUMIF(AR$7:AR$1007,CT144,AV$7:AV$1007)+SUMIF(BP$7:BP$1007,CT144,BT$7:BT$1007)+SUMIF(CN$7:CN$1007,CT144,CR$7:CR$1007),scratch!$B$52)</f>
        <v>Locked</v>
      </c>
    </row>
    <row r="145" spans="4:102" x14ac:dyDescent="0.2">
      <c r="D145" s="10" t="str">
        <f>IF(ISBLANK(B145),"",IF(COUNTIF(Accounts!$B:$D,B145),VLOOKUP(B145,Accounts!$B:$D,2,FALSE),"-"))</f>
        <v/>
      </c>
      <c r="E145" s="37" t="str">
        <f>IF(G145="","",G145/(1+(IF(COUNTIF(Accounts!$B:$D,B145),VLOOKUP(B145,Accounts!$B:$D,3,FALSE),0)/100)))</f>
        <v/>
      </c>
      <c r="F145" s="37" t="str">
        <f t="shared" si="24"/>
        <v/>
      </c>
      <c r="G145" s="7"/>
      <c r="H145" s="48"/>
      <c r="J145" s="10" t="str">
        <f>IF(ISBLANK(H145),"",IF(COUNTIF(Accounts!$B:$D,H145),VLOOKUP(H145,Accounts!$B:$D,2,FALSE),"-"))</f>
        <v/>
      </c>
      <c r="K145" s="37" t="str">
        <f>IF(M145="","",M145/(1+(IF(COUNTIF(Accounts!$B:$D,H145),VLOOKUP(H145,Accounts!$B:$D,3,FALSE),0)/100)))</f>
        <v/>
      </c>
      <c r="L145" s="37" t="str">
        <f t="shared" si="25"/>
        <v/>
      </c>
      <c r="M145" s="7"/>
      <c r="N145" s="48"/>
      <c r="P145" s="10" t="str">
        <f>IF(ISBLANK(N145),"",IF(COUNTIF(Accounts!$B:$D,N145),VLOOKUP(N145,Accounts!$B:$D,2,FALSE),"-"))</f>
        <v/>
      </c>
      <c r="Q145" s="37" t="str">
        <f>IF(S145="","",S145/(1+(IF(COUNTIF(Accounts!$B:$D,N145),VLOOKUP(N145,Accounts!$B:$D,3,FALSE),0)/100)))</f>
        <v/>
      </c>
      <c r="R145" s="37" t="str">
        <f t="shared" si="26"/>
        <v/>
      </c>
      <c r="S145" s="7"/>
      <c r="T145" s="40" t="str">
        <f>IF(Accounts!$B144="","-",Accounts!$B144)</f>
        <v xml:space="preserve"> </v>
      </c>
      <c r="U145" s="10">
        <f>IF(COUNTIF(Accounts!$B:$D,T145),VLOOKUP(T145,Accounts!$B:$D,2,FALSE),"-")</f>
        <v>0</v>
      </c>
      <c r="V145" s="37" t="str">
        <f ca="1">IF(scratch!$B$55=TRUE,IF(X145="","",X145/(1+(IF(COUNTIF(Accounts!$B:$D,T145),VLOOKUP(T145,Accounts!$B:$D,3,FALSE),0)/100))),scratch!$B$52)</f>
        <v>Locked</v>
      </c>
      <c r="W145" s="37" t="str">
        <f ca="1">IF(scratch!$B$55=TRUE,IF(X145="","",X145-V145),scratch!$B$52)</f>
        <v>Locked</v>
      </c>
      <c r="X145" s="51" t="str">
        <f ca="1">IF(scratch!$B$55=TRUE,SUMIF(B$7:B$1007,T145,G$7:G$1007)+SUMIF(H$7:H$1007,T145,M$7:M$1007)+SUMIF(N$7:N$1007,T145,S$7:S$1007),scratch!$B$52)</f>
        <v>Locked</v>
      </c>
      <c r="AB145" s="10" t="str">
        <f>IF(ISBLANK(Z145),"",IF(COUNTIF(Accounts!$B:$D,Z145),VLOOKUP(Z145,Accounts!$B:$D,2,FALSE),"-"))</f>
        <v/>
      </c>
      <c r="AC145" s="37" t="str">
        <f>IF(AE145="","",AE145/(1+(IF(COUNTIF(Accounts!$B:$D,Z145),VLOOKUP(Z145,Accounts!$B:$D,3,FALSE),0)/100)))</f>
        <v/>
      </c>
      <c r="AD145" s="37" t="str">
        <f t="shared" si="27"/>
        <v/>
      </c>
      <c r="AE145" s="7"/>
      <c r="AF145" s="48"/>
      <c r="AH145" s="10" t="str">
        <f>IF(ISBLANK(AF145),"",IF(COUNTIF(Accounts!$B:$D,AF145),VLOOKUP(AF145,Accounts!$B:$D,2,FALSE),"-"))</f>
        <v/>
      </c>
      <c r="AI145" s="37" t="str">
        <f>IF(AK145="","",AK145/(1+(IF(COUNTIF(Accounts!$B:$D,AF145),VLOOKUP(AF145,Accounts!$B:$D,3,FALSE),0)/100)))</f>
        <v/>
      </c>
      <c r="AJ145" s="37" t="str">
        <f t="shared" si="28"/>
        <v/>
      </c>
      <c r="AK145" s="7"/>
      <c r="AL145" s="48"/>
      <c r="AN145" s="10" t="str">
        <f>IF(ISBLANK(AL145),"",IF(COUNTIF(Accounts!$B:$D,AL145),VLOOKUP(AL145,Accounts!$B:$D,2,FALSE),"-"))</f>
        <v/>
      </c>
      <c r="AO145" s="37" t="str">
        <f>IF(AQ145="","",AQ145/(1+(IF(COUNTIF(Accounts!$B:$D,AL145),VLOOKUP(AL145,Accounts!$B:$D,3,FALSE),0)/100)))</f>
        <v/>
      </c>
      <c r="AP145" s="37" t="str">
        <f t="shared" si="29"/>
        <v/>
      </c>
      <c r="AQ145" s="7"/>
      <c r="AR145" s="40" t="str">
        <f>IF(Accounts!$B144="","-",Accounts!$B144)</f>
        <v xml:space="preserve"> </v>
      </c>
      <c r="AS145" s="10">
        <f>IF(COUNTIF(Accounts!$B:$D,AR145),VLOOKUP(AR145,Accounts!$B:$D,2,FALSE),"-")</f>
        <v>0</v>
      </c>
      <c r="AT145" s="37" t="str">
        <f ca="1">IF(scratch!$B$55=TRUE,IF(AV145="","",AV145/(1+(IF(COUNTIF(Accounts!$B:$D,AR145),VLOOKUP(AR145,Accounts!$B:$D,3,FALSE),0)/100))),scratch!$B$52)</f>
        <v>Locked</v>
      </c>
      <c r="AU145" s="37" t="str">
        <f ca="1">IF(scratch!$B$55=TRUE,IF(AV145="","",AV145-AT145),scratch!$B$52)</f>
        <v>Locked</v>
      </c>
      <c r="AV145" s="51" t="str">
        <f ca="1">IF(scratch!$B$55=TRUE,SUMIF(Z$7:Z$1007,AR145,AE$7:AE$1007)+SUMIF(AF$7:AF$1007,AR145,AK$7:AK$1007)+SUMIF(AL$7:AL$1007,AR145,AQ$7:AQ$1007),scratch!$B$52)</f>
        <v>Locked</v>
      </c>
      <c r="AZ145" s="10" t="str">
        <f>IF(ISBLANK(AX145),"",IF(COUNTIF(Accounts!$B:$D,AX145),VLOOKUP(AX145,Accounts!$B:$D,2,FALSE),"-"))</f>
        <v/>
      </c>
      <c r="BA145" s="37" t="str">
        <f>IF(BC145="","",BC145/(1+(IF(COUNTIF(Accounts!$B:$D,AX145),VLOOKUP(AX145,Accounts!$B:$D,3,FALSE),0)/100)))</f>
        <v/>
      </c>
      <c r="BB145" s="37" t="str">
        <f t="shared" si="30"/>
        <v/>
      </c>
      <c r="BC145" s="7"/>
      <c r="BD145" s="48"/>
      <c r="BF145" s="10" t="str">
        <f>IF(ISBLANK(BD145),"",IF(COUNTIF(Accounts!$B:$D,BD145),VLOOKUP(BD145,Accounts!$B:$D,2,FALSE),"-"))</f>
        <v/>
      </c>
      <c r="BG145" s="37" t="str">
        <f>IF(BI145="","",BI145/(1+(IF(COUNTIF(Accounts!$B:$D,BD145),VLOOKUP(BD145,Accounts!$B:$D,3,FALSE),0)/100)))</f>
        <v/>
      </c>
      <c r="BH145" s="37" t="str">
        <f t="shared" si="31"/>
        <v/>
      </c>
      <c r="BI145" s="7"/>
      <c r="BJ145" s="48"/>
      <c r="BL145" s="10" t="str">
        <f>IF(ISBLANK(BJ145),"",IF(COUNTIF(Accounts!$B:$D,BJ145),VLOOKUP(BJ145,Accounts!$B:$D,2,FALSE),"-"))</f>
        <v/>
      </c>
      <c r="BM145" s="37" t="str">
        <f>IF(BO145="","",BO145/(1+(IF(COUNTIF(Accounts!$B:$D,BJ145),VLOOKUP(BJ145,Accounts!$B:$D,3,FALSE),0)/100)))</f>
        <v/>
      </c>
      <c r="BN145" s="37" t="str">
        <f t="shared" si="32"/>
        <v/>
      </c>
      <c r="BO145" s="7"/>
      <c r="BP145" s="40" t="str">
        <f>IF(Accounts!$B144="","-",Accounts!$B144)</f>
        <v xml:space="preserve"> </v>
      </c>
      <c r="BQ145" s="10">
        <f>IF(COUNTIF(Accounts!$B:$D,BP145),VLOOKUP(BP145,Accounts!$B:$D,2,FALSE),"-")</f>
        <v>0</v>
      </c>
      <c r="BR145" s="37" t="str">
        <f ca="1">IF(scratch!$B$55=TRUE,IF(BT145="","",BT145/(1+(IF(COUNTIF(Accounts!$B:$D,BP145),VLOOKUP(BP145,Accounts!$B:$D,3,FALSE),0)/100))),scratch!$B$52)</f>
        <v>Locked</v>
      </c>
      <c r="BS145" s="37" t="str">
        <f ca="1">IF(scratch!$B$55=TRUE,IF(BT145="","",BT145-BR145),scratch!$B$52)</f>
        <v>Locked</v>
      </c>
      <c r="BT145" s="51" t="str">
        <f ca="1">IF(scratch!$B$55=TRUE,SUMIF(AX$7:AX$1007,BP145,BC$7:BC$1007)+SUMIF(BD$7:BD$1007,BP145,BI$7:BI$1007)+SUMIF(BJ$7:BJ$1007,BP145,BO$7:BO$1007),scratch!$B$52)</f>
        <v>Locked</v>
      </c>
      <c r="BX145" s="10" t="str">
        <f>IF(ISBLANK(BV145),"",IF(COUNTIF(Accounts!$B:$D,BV145),VLOOKUP(BV145,Accounts!$B:$D,2,FALSE),"-"))</f>
        <v/>
      </c>
      <c r="BY145" s="37" t="str">
        <f>IF(CA145="","",CA145/(1+(IF(COUNTIF(Accounts!$B:$D,BV145),VLOOKUP(BV145,Accounts!$B:$D,3,FALSE),0)/100)))</f>
        <v/>
      </c>
      <c r="BZ145" s="37" t="str">
        <f t="shared" si="33"/>
        <v/>
      </c>
      <c r="CA145" s="7"/>
      <c r="CB145" s="48"/>
      <c r="CD145" s="10" t="str">
        <f>IF(ISBLANK(CB145),"",IF(COUNTIF(Accounts!$B:$D,CB145),VLOOKUP(CB145,Accounts!$B:$D,2,FALSE),"-"))</f>
        <v/>
      </c>
      <c r="CE145" s="37" t="str">
        <f>IF(CG145="","",CG145/(1+(IF(COUNTIF(Accounts!$B:$D,CB145),VLOOKUP(CB145,Accounts!$B:$D,3,FALSE),0)/100)))</f>
        <v/>
      </c>
      <c r="CF145" s="37" t="str">
        <f t="shared" si="34"/>
        <v/>
      </c>
      <c r="CG145" s="7"/>
      <c r="CH145" s="48"/>
      <c r="CJ145" s="10" t="str">
        <f>IF(ISBLANK(CH145),"",IF(COUNTIF(Accounts!$B:$D,CH145),VLOOKUP(CH145,Accounts!$B:$D,2,FALSE),"-"))</f>
        <v/>
      </c>
      <c r="CK145" s="37" t="str">
        <f>IF(CM145="","",CM145/(1+(IF(COUNTIF(Accounts!$B:$D,CH145),VLOOKUP(CH145,Accounts!$B:$D,3,FALSE),0)/100)))</f>
        <v/>
      </c>
      <c r="CL145" s="37" t="str">
        <f t="shared" si="35"/>
        <v/>
      </c>
      <c r="CM145" s="7"/>
      <c r="CN145" s="40" t="str">
        <f>IF(Accounts!$B144="","-",Accounts!$B144)</f>
        <v xml:space="preserve"> </v>
      </c>
      <c r="CO145" s="10">
        <f>IF(COUNTIF(Accounts!$B:$D,CN145),VLOOKUP(CN145,Accounts!$B:$D,2,FALSE),"-")</f>
        <v>0</v>
      </c>
      <c r="CP145" s="37" t="str">
        <f ca="1">IF(scratch!$B$55=TRUE,IF(CR145="","",CR145/(1+(IF(COUNTIF(Accounts!$B:$D,CN145),VLOOKUP(CN145,Accounts!$B:$D,3,FALSE),0)/100))),scratch!$B$52)</f>
        <v>Locked</v>
      </c>
      <c r="CQ145" s="37" t="str">
        <f ca="1">IF(scratch!$B$55=TRUE,IF(CR145="","",CR145-CP145),scratch!$B$52)</f>
        <v>Locked</v>
      </c>
      <c r="CR145" s="51" t="str">
        <f ca="1">IF(scratch!$B$55=TRUE,SUMIF(BV$7:BV$1007,CN145,CA$7:CA$1007)+SUMIF(CB$7:CB$1007,CN145,CG$7:CG$1007)+SUMIF(CH$7:CH$1007,CN145,CM$7:CM$1007),scratch!$B$52)</f>
        <v>Locked</v>
      </c>
      <c r="CT145" s="40" t="str">
        <f>IF(Accounts!$B144="","-",Accounts!$B144)</f>
        <v xml:space="preserve"> </v>
      </c>
      <c r="CU145" s="10">
        <f>IF(COUNTIF(Accounts!$B:$D,CT145),VLOOKUP(CT145,Accounts!$B:$D,2,FALSE),"-")</f>
        <v>0</v>
      </c>
      <c r="CV145" s="37" t="str">
        <f ca="1">IF(scratch!$B$55=TRUE,IF(CX145="","",CX145/(1+(IF(COUNTIF(Accounts!$B:$D,CT145),VLOOKUP(CT145,Accounts!$B:$D,3,FALSE),0)/100))),scratch!$B$52)</f>
        <v>Locked</v>
      </c>
      <c r="CW145" s="37" t="str">
        <f ca="1">IF(scratch!$B$55=TRUE,IF(CX145="","",CX145-CV145),scratch!$B$52)</f>
        <v>Locked</v>
      </c>
      <c r="CX145" s="51" t="str">
        <f ca="1">IF(scratch!$B$55=TRUE,SUMIF(T$7:T$1007,CT145,X$7:X1145)+SUMIF(AR$7:AR$1007,CT145,AV$7:AV$1007)+SUMIF(BP$7:BP$1007,CT145,BT$7:BT$1007)+SUMIF(CN$7:CN$1007,CT145,CR$7:CR$1007),scratch!$B$52)</f>
        <v>Locked</v>
      </c>
    </row>
    <row r="146" spans="4:102" x14ac:dyDescent="0.2">
      <c r="D146" s="10" t="str">
        <f>IF(ISBLANK(B146),"",IF(COUNTIF(Accounts!$B:$D,B146),VLOOKUP(B146,Accounts!$B:$D,2,FALSE),"-"))</f>
        <v/>
      </c>
      <c r="E146" s="37" t="str">
        <f>IF(G146="","",G146/(1+(IF(COUNTIF(Accounts!$B:$D,B146),VLOOKUP(B146,Accounts!$B:$D,3,FALSE),0)/100)))</f>
        <v/>
      </c>
      <c r="F146" s="37" t="str">
        <f t="shared" si="24"/>
        <v/>
      </c>
      <c r="G146" s="7"/>
      <c r="H146" s="48"/>
      <c r="J146" s="10" t="str">
        <f>IF(ISBLANK(H146),"",IF(COUNTIF(Accounts!$B:$D,H146),VLOOKUP(H146,Accounts!$B:$D,2,FALSE),"-"))</f>
        <v/>
      </c>
      <c r="K146" s="37" t="str">
        <f>IF(M146="","",M146/(1+(IF(COUNTIF(Accounts!$B:$D,H146),VLOOKUP(H146,Accounts!$B:$D,3,FALSE),0)/100)))</f>
        <v/>
      </c>
      <c r="L146" s="37" t="str">
        <f t="shared" si="25"/>
        <v/>
      </c>
      <c r="M146" s="7"/>
      <c r="N146" s="48"/>
      <c r="P146" s="10" t="str">
        <f>IF(ISBLANK(N146),"",IF(COUNTIF(Accounts!$B:$D,N146),VLOOKUP(N146,Accounts!$B:$D,2,FALSE),"-"))</f>
        <v/>
      </c>
      <c r="Q146" s="37" t="str">
        <f>IF(S146="","",S146/(1+(IF(COUNTIF(Accounts!$B:$D,N146),VLOOKUP(N146,Accounts!$B:$D,3,FALSE),0)/100)))</f>
        <v/>
      </c>
      <c r="R146" s="37" t="str">
        <f t="shared" si="26"/>
        <v/>
      </c>
      <c r="S146" s="7"/>
      <c r="T146" s="40" t="str">
        <f>IF(Accounts!$B145="","-",Accounts!$B145)</f>
        <v xml:space="preserve"> </v>
      </c>
      <c r="U146" s="10">
        <f>IF(COUNTIF(Accounts!$B:$D,T146),VLOOKUP(T146,Accounts!$B:$D,2,FALSE),"-")</f>
        <v>0</v>
      </c>
      <c r="V146" s="37" t="str">
        <f ca="1">IF(scratch!$B$55=TRUE,IF(X146="","",X146/(1+(IF(COUNTIF(Accounts!$B:$D,T146),VLOOKUP(T146,Accounts!$B:$D,3,FALSE),0)/100))),scratch!$B$52)</f>
        <v>Locked</v>
      </c>
      <c r="W146" s="37" t="str">
        <f ca="1">IF(scratch!$B$55=TRUE,IF(X146="","",X146-V146),scratch!$B$52)</f>
        <v>Locked</v>
      </c>
      <c r="X146" s="51" t="str">
        <f ca="1">IF(scratch!$B$55=TRUE,SUMIF(B$7:B$1007,T146,G$7:G$1007)+SUMIF(H$7:H$1007,T146,M$7:M$1007)+SUMIF(N$7:N$1007,T146,S$7:S$1007),scratch!$B$52)</f>
        <v>Locked</v>
      </c>
      <c r="AB146" s="10" t="str">
        <f>IF(ISBLANK(Z146),"",IF(COUNTIF(Accounts!$B:$D,Z146),VLOOKUP(Z146,Accounts!$B:$D,2,FALSE),"-"))</f>
        <v/>
      </c>
      <c r="AC146" s="37" t="str">
        <f>IF(AE146="","",AE146/(1+(IF(COUNTIF(Accounts!$B:$D,Z146),VLOOKUP(Z146,Accounts!$B:$D,3,FALSE),0)/100)))</f>
        <v/>
      </c>
      <c r="AD146" s="37" t="str">
        <f t="shared" si="27"/>
        <v/>
      </c>
      <c r="AE146" s="7"/>
      <c r="AF146" s="48"/>
      <c r="AH146" s="10" t="str">
        <f>IF(ISBLANK(AF146),"",IF(COUNTIF(Accounts!$B:$D,AF146),VLOOKUP(AF146,Accounts!$B:$D,2,FALSE),"-"))</f>
        <v/>
      </c>
      <c r="AI146" s="37" t="str">
        <f>IF(AK146="","",AK146/(1+(IF(COUNTIF(Accounts!$B:$D,AF146),VLOOKUP(AF146,Accounts!$B:$D,3,FALSE),0)/100)))</f>
        <v/>
      </c>
      <c r="AJ146" s="37" t="str">
        <f t="shared" si="28"/>
        <v/>
      </c>
      <c r="AK146" s="7"/>
      <c r="AL146" s="48"/>
      <c r="AN146" s="10" t="str">
        <f>IF(ISBLANK(AL146),"",IF(COUNTIF(Accounts!$B:$D,AL146),VLOOKUP(AL146,Accounts!$B:$D,2,FALSE),"-"))</f>
        <v/>
      </c>
      <c r="AO146" s="37" t="str">
        <f>IF(AQ146="","",AQ146/(1+(IF(COUNTIF(Accounts!$B:$D,AL146),VLOOKUP(AL146,Accounts!$B:$D,3,FALSE),0)/100)))</f>
        <v/>
      </c>
      <c r="AP146" s="37" t="str">
        <f t="shared" si="29"/>
        <v/>
      </c>
      <c r="AQ146" s="7"/>
      <c r="AR146" s="40" t="str">
        <f>IF(Accounts!$B145="","-",Accounts!$B145)</f>
        <v xml:space="preserve"> </v>
      </c>
      <c r="AS146" s="10">
        <f>IF(COUNTIF(Accounts!$B:$D,AR146),VLOOKUP(AR146,Accounts!$B:$D,2,FALSE),"-")</f>
        <v>0</v>
      </c>
      <c r="AT146" s="37" t="str">
        <f ca="1">IF(scratch!$B$55=TRUE,IF(AV146="","",AV146/(1+(IF(COUNTIF(Accounts!$B:$D,AR146),VLOOKUP(AR146,Accounts!$B:$D,3,FALSE),0)/100))),scratch!$B$52)</f>
        <v>Locked</v>
      </c>
      <c r="AU146" s="37" t="str">
        <f ca="1">IF(scratch!$B$55=TRUE,IF(AV146="","",AV146-AT146),scratch!$B$52)</f>
        <v>Locked</v>
      </c>
      <c r="AV146" s="51" t="str">
        <f ca="1">IF(scratch!$B$55=TRUE,SUMIF(Z$7:Z$1007,AR146,AE$7:AE$1007)+SUMIF(AF$7:AF$1007,AR146,AK$7:AK$1007)+SUMIF(AL$7:AL$1007,AR146,AQ$7:AQ$1007),scratch!$B$52)</f>
        <v>Locked</v>
      </c>
      <c r="AZ146" s="10" t="str">
        <f>IF(ISBLANK(AX146),"",IF(COUNTIF(Accounts!$B:$D,AX146),VLOOKUP(AX146,Accounts!$B:$D,2,FALSE),"-"))</f>
        <v/>
      </c>
      <c r="BA146" s="37" t="str">
        <f>IF(BC146="","",BC146/(1+(IF(COUNTIF(Accounts!$B:$D,AX146),VLOOKUP(AX146,Accounts!$B:$D,3,FALSE),0)/100)))</f>
        <v/>
      </c>
      <c r="BB146" s="37" t="str">
        <f t="shared" si="30"/>
        <v/>
      </c>
      <c r="BC146" s="7"/>
      <c r="BD146" s="48"/>
      <c r="BF146" s="10" t="str">
        <f>IF(ISBLANK(BD146),"",IF(COUNTIF(Accounts!$B:$D,BD146),VLOOKUP(BD146,Accounts!$B:$D,2,FALSE),"-"))</f>
        <v/>
      </c>
      <c r="BG146" s="37" t="str">
        <f>IF(BI146="","",BI146/(1+(IF(COUNTIF(Accounts!$B:$D,BD146),VLOOKUP(BD146,Accounts!$B:$D,3,FALSE),0)/100)))</f>
        <v/>
      </c>
      <c r="BH146" s="37" t="str">
        <f t="shared" si="31"/>
        <v/>
      </c>
      <c r="BI146" s="7"/>
      <c r="BJ146" s="48"/>
      <c r="BL146" s="10" t="str">
        <f>IF(ISBLANK(BJ146),"",IF(COUNTIF(Accounts!$B:$D,BJ146),VLOOKUP(BJ146,Accounts!$B:$D,2,FALSE),"-"))</f>
        <v/>
      </c>
      <c r="BM146" s="37" t="str">
        <f>IF(BO146="","",BO146/(1+(IF(COUNTIF(Accounts!$B:$D,BJ146),VLOOKUP(BJ146,Accounts!$B:$D,3,FALSE),0)/100)))</f>
        <v/>
      </c>
      <c r="BN146" s="37" t="str">
        <f t="shared" si="32"/>
        <v/>
      </c>
      <c r="BO146" s="7"/>
      <c r="BP146" s="40" t="str">
        <f>IF(Accounts!$B145="","-",Accounts!$B145)</f>
        <v xml:space="preserve"> </v>
      </c>
      <c r="BQ146" s="10">
        <f>IF(COUNTIF(Accounts!$B:$D,BP146),VLOOKUP(BP146,Accounts!$B:$D,2,FALSE),"-")</f>
        <v>0</v>
      </c>
      <c r="BR146" s="37" t="str">
        <f ca="1">IF(scratch!$B$55=TRUE,IF(BT146="","",BT146/(1+(IF(COUNTIF(Accounts!$B:$D,BP146),VLOOKUP(BP146,Accounts!$B:$D,3,FALSE),0)/100))),scratch!$B$52)</f>
        <v>Locked</v>
      </c>
      <c r="BS146" s="37" t="str">
        <f ca="1">IF(scratch!$B$55=TRUE,IF(BT146="","",BT146-BR146),scratch!$B$52)</f>
        <v>Locked</v>
      </c>
      <c r="BT146" s="51" t="str">
        <f ca="1">IF(scratch!$B$55=TRUE,SUMIF(AX$7:AX$1007,BP146,BC$7:BC$1007)+SUMIF(BD$7:BD$1007,BP146,BI$7:BI$1007)+SUMIF(BJ$7:BJ$1007,BP146,BO$7:BO$1007),scratch!$B$52)</f>
        <v>Locked</v>
      </c>
      <c r="BX146" s="10" t="str">
        <f>IF(ISBLANK(BV146),"",IF(COUNTIF(Accounts!$B:$D,BV146),VLOOKUP(BV146,Accounts!$B:$D,2,FALSE),"-"))</f>
        <v/>
      </c>
      <c r="BY146" s="37" t="str">
        <f>IF(CA146="","",CA146/(1+(IF(COUNTIF(Accounts!$B:$D,BV146),VLOOKUP(BV146,Accounts!$B:$D,3,FALSE),0)/100)))</f>
        <v/>
      </c>
      <c r="BZ146" s="37" t="str">
        <f t="shared" si="33"/>
        <v/>
      </c>
      <c r="CA146" s="7"/>
      <c r="CB146" s="48"/>
      <c r="CD146" s="10" t="str">
        <f>IF(ISBLANK(CB146),"",IF(COUNTIF(Accounts!$B:$D,CB146),VLOOKUP(CB146,Accounts!$B:$D,2,FALSE),"-"))</f>
        <v/>
      </c>
      <c r="CE146" s="37" t="str">
        <f>IF(CG146="","",CG146/(1+(IF(COUNTIF(Accounts!$B:$D,CB146),VLOOKUP(CB146,Accounts!$B:$D,3,FALSE),0)/100)))</f>
        <v/>
      </c>
      <c r="CF146" s="37" t="str">
        <f t="shared" si="34"/>
        <v/>
      </c>
      <c r="CG146" s="7"/>
      <c r="CH146" s="48"/>
      <c r="CJ146" s="10" t="str">
        <f>IF(ISBLANK(CH146),"",IF(COUNTIF(Accounts!$B:$D,CH146),VLOOKUP(CH146,Accounts!$B:$D,2,FALSE),"-"))</f>
        <v/>
      </c>
      <c r="CK146" s="37" t="str">
        <f>IF(CM146="","",CM146/(1+(IF(COUNTIF(Accounts!$B:$D,CH146),VLOOKUP(CH146,Accounts!$B:$D,3,FALSE),0)/100)))</f>
        <v/>
      </c>
      <c r="CL146" s="37" t="str">
        <f t="shared" si="35"/>
        <v/>
      </c>
      <c r="CM146" s="7"/>
      <c r="CN146" s="40" t="str">
        <f>IF(Accounts!$B145="","-",Accounts!$B145)</f>
        <v xml:space="preserve"> </v>
      </c>
      <c r="CO146" s="10">
        <f>IF(COUNTIF(Accounts!$B:$D,CN146),VLOOKUP(CN146,Accounts!$B:$D,2,FALSE),"-")</f>
        <v>0</v>
      </c>
      <c r="CP146" s="37" t="str">
        <f ca="1">IF(scratch!$B$55=TRUE,IF(CR146="","",CR146/(1+(IF(COUNTIF(Accounts!$B:$D,CN146),VLOOKUP(CN146,Accounts!$B:$D,3,FALSE),0)/100))),scratch!$B$52)</f>
        <v>Locked</v>
      </c>
      <c r="CQ146" s="37" t="str">
        <f ca="1">IF(scratch!$B$55=TRUE,IF(CR146="","",CR146-CP146),scratch!$B$52)</f>
        <v>Locked</v>
      </c>
      <c r="CR146" s="51" t="str">
        <f ca="1">IF(scratch!$B$55=TRUE,SUMIF(BV$7:BV$1007,CN146,CA$7:CA$1007)+SUMIF(CB$7:CB$1007,CN146,CG$7:CG$1007)+SUMIF(CH$7:CH$1007,CN146,CM$7:CM$1007),scratch!$B$52)</f>
        <v>Locked</v>
      </c>
      <c r="CT146" s="40" t="str">
        <f>IF(Accounts!$B145="","-",Accounts!$B145)</f>
        <v xml:space="preserve"> </v>
      </c>
      <c r="CU146" s="10">
        <f>IF(COUNTIF(Accounts!$B:$D,CT146),VLOOKUP(CT146,Accounts!$B:$D,2,FALSE),"-")</f>
        <v>0</v>
      </c>
      <c r="CV146" s="37" t="str">
        <f ca="1">IF(scratch!$B$55=TRUE,IF(CX146="","",CX146/(1+(IF(COUNTIF(Accounts!$B:$D,CT146),VLOOKUP(CT146,Accounts!$B:$D,3,FALSE),0)/100))),scratch!$B$52)</f>
        <v>Locked</v>
      </c>
      <c r="CW146" s="37" t="str">
        <f ca="1">IF(scratch!$B$55=TRUE,IF(CX146="","",CX146-CV146),scratch!$B$52)</f>
        <v>Locked</v>
      </c>
      <c r="CX146" s="51" t="str">
        <f ca="1">IF(scratch!$B$55=TRUE,SUMIF(T$7:T$1007,CT146,X$7:X1146)+SUMIF(AR$7:AR$1007,CT146,AV$7:AV$1007)+SUMIF(BP$7:BP$1007,CT146,BT$7:BT$1007)+SUMIF(CN$7:CN$1007,CT146,CR$7:CR$1007),scratch!$B$52)</f>
        <v>Locked</v>
      </c>
    </row>
    <row r="147" spans="4:102" x14ac:dyDescent="0.2">
      <c r="D147" s="10" t="str">
        <f>IF(ISBLANK(B147),"",IF(COUNTIF(Accounts!$B:$D,B147),VLOOKUP(B147,Accounts!$B:$D,2,FALSE),"-"))</f>
        <v/>
      </c>
      <c r="E147" s="37" t="str">
        <f>IF(G147="","",G147/(1+(IF(COUNTIF(Accounts!$B:$D,B147),VLOOKUP(B147,Accounts!$B:$D,3,FALSE),0)/100)))</f>
        <v/>
      </c>
      <c r="F147" s="37" t="str">
        <f t="shared" si="24"/>
        <v/>
      </c>
      <c r="G147" s="7"/>
      <c r="H147" s="48"/>
      <c r="J147" s="10" t="str">
        <f>IF(ISBLANK(H147),"",IF(COUNTIF(Accounts!$B:$D,H147),VLOOKUP(H147,Accounts!$B:$D,2,FALSE),"-"))</f>
        <v/>
      </c>
      <c r="K147" s="37" t="str">
        <f>IF(M147="","",M147/(1+(IF(COUNTIF(Accounts!$B:$D,H147),VLOOKUP(H147,Accounts!$B:$D,3,FALSE),0)/100)))</f>
        <v/>
      </c>
      <c r="L147" s="37" t="str">
        <f t="shared" si="25"/>
        <v/>
      </c>
      <c r="M147" s="7"/>
      <c r="N147" s="48"/>
      <c r="P147" s="10" t="str">
        <f>IF(ISBLANK(N147),"",IF(COUNTIF(Accounts!$B:$D,N147),VLOOKUP(N147,Accounts!$B:$D,2,FALSE),"-"))</f>
        <v/>
      </c>
      <c r="Q147" s="37" t="str">
        <f>IF(S147="","",S147/(1+(IF(COUNTIF(Accounts!$B:$D,N147),VLOOKUP(N147,Accounts!$B:$D,3,FALSE),0)/100)))</f>
        <v/>
      </c>
      <c r="R147" s="37" t="str">
        <f t="shared" si="26"/>
        <v/>
      </c>
      <c r="S147" s="7"/>
      <c r="T147" s="40" t="str">
        <f>IF(Accounts!$B146="","-",Accounts!$B146)</f>
        <v xml:space="preserve"> </v>
      </c>
      <c r="U147" s="10">
        <f>IF(COUNTIF(Accounts!$B:$D,T147),VLOOKUP(T147,Accounts!$B:$D,2,FALSE),"-")</f>
        <v>0</v>
      </c>
      <c r="V147" s="37" t="str">
        <f ca="1">IF(scratch!$B$55=TRUE,IF(X147="","",X147/(1+(IF(COUNTIF(Accounts!$B:$D,T147),VLOOKUP(T147,Accounts!$B:$D,3,FALSE),0)/100))),scratch!$B$52)</f>
        <v>Locked</v>
      </c>
      <c r="W147" s="37" t="str">
        <f ca="1">IF(scratch!$B$55=TRUE,IF(X147="","",X147-V147),scratch!$B$52)</f>
        <v>Locked</v>
      </c>
      <c r="X147" s="51" t="str">
        <f ca="1">IF(scratch!$B$55=TRUE,SUMIF(B$7:B$1007,T147,G$7:G$1007)+SUMIF(H$7:H$1007,T147,M$7:M$1007)+SUMIF(N$7:N$1007,T147,S$7:S$1007),scratch!$B$52)</f>
        <v>Locked</v>
      </c>
      <c r="AB147" s="10" t="str">
        <f>IF(ISBLANK(Z147),"",IF(COUNTIF(Accounts!$B:$D,Z147),VLOOKUP(Z147,Accounts!$B:$D,2,FALSE),"-"))</f>
        <v/>
      </c>
      <c r="AC147" s="37" t="str">
        <f>IF(AE147="","",AE147/(1+(IF(COUNTIF(Accounts!$B:$D,Z147),VLOOKUP(Z147,Accounts!$B:$D,3,FALSE),0)/100)))</f>
        <v/>
      </c>
      <c r="AD147" s="37" t="str">
        <f t="shared" si="27"/>
        <v/>
      </c>
      <c r="AE147" s="7"/>
      <c r="AF147" s="48"/>
      <c r="AH147" s="10" t="str">
        <f>IF(ISBLANK(AF147),"",IF(COUNTIF(Accounts!$B:$D,AF147),VLOOKUP(AF147,Accounts!$B:$D,2,FALSE),"-"))</f>
        <v/>
      </c>
      <c r="AI147" s="37" t="str">
        <f>IF(AK147="","",AK147/(1+(IF(COUNTIF(Accounts!$B:$D,AF147),VLOOKUP(AF147,Accounts!$B:$D,3,FALSE),0)/100)))</f>
        <v/>
      </c>
      <c r="AJ147" s="37" t="str">
        <f t="shared" si="28"/>
        <v/>
      </c>
      <c r="AK147" s="7"/>
      <c r="AL147" s="48"/>
      <c r="AN147" s="10" t="str">
        <f>IF(ISBLANK(AL147),"",IF(COUNTIF(Accounts!$B:$D,AL147),VLOOKUP(AL147,Accounts!$B:$D,2,FALSE),"-"))</f>
        <v/>
      </c>
      <c r="AO147" s="37" t="str">
        <f>IF(AQ147="","",AQ147/(1+(IF(COUNTIF(Accounts!$B:$D,AL147),VLOOKUP(AL147,Accounts!$B:$D,3,FALSE),0)/100)))</f>
        <v/>
      </c>
      <c r="AP147" s="37" t="str">
        <f t="shared" si="29"/>
        <v/>
      </c>
      <c r="AQ147" s="7"/>
      <c r="AR147" s="40" t="str">
        <f>IF(Accounts!$B146="","-",Accounts!$B146)</f>
        <v xml:space="preserve"> </v>
      </c>
      <c r="AS147" s="10">
        <f>IF(COUNTIF(Accounts!$B:$D,AR147),VLOOKUP(AR147,Accounts!$B:$D,2,FALSE),"-")</f>
        <v>0</v>
      </c>
      <c r="AT147" s="37" t="str">
        <f ca="1">IF(scratch!$B$55=TRUE,IF(AV147="","",AV147/(1+(IF(COUNTIF(Accounts!$B:$D,AR147),VLOOKUP(AR147,Accounts!$B:$D,3,FALSE),0)/100))),scratch!$B$52)</f>
        <v>Locked</v>
      </c>
      <c r="AU147" s="37" t="str">
        <f ca="1">IF(scratch!$B$55=TRUE,IF(AV147="","",AV147-AT147),scratch!$B$52)</f>
        <v>Locked</v>
      </c>
      <c r="AV147" s="51" t="str">
        <f ca="1">IF(scratch!$B$55=TRUE,SUMIF(Z$7:Z$1007,AR147,AE$7:AE$1007)+SUMIF(AF$7:AF$1007,AR147,AK$7:AK$1007)+SUMIF(AL$7:AL$1007,AR147,AQ$7:AQ$1007),scratch!$B$52)</f>
        <v>Locked</v>
      </c>
      <c r="AZ147" s="10" t="str">
        <f>IF(ISBLANK(AX147),"",IF(COUNTIF(Accounts!$B:$D,AX147),VLOOKUP(AX147,Accounts!$B:$D,2,FALSE),"-"))</f>
        <v/>
      </c>
      <c r="BA147" s="37" t="str">
        <f>IF(BC147="","",BC147/(1+(IF(COUNTIF(Accounts!$B:$D,AX147),VLOOKUP(AX147,Accounts!$B:$D,3,FALSE),0)/100)))</f>
        <v/>
      </c>
      <c r="BB147" s="37" t="str">
        <f t="shared" si="30"/>
        <v/>
      </c>
      <c r="BC147" s="7"/>
      <c r="BD147" s="48"/>
      <c r="BF147" s="10" t="str">
        <f>IF(ISBLANK(BD147),"",IF(COUNTIF(Accounts!$B:$D,BD147),VLOOKUP(BD147,Accounts!$B:$D,2,FALSE),"-"))</f>
        <v/>
      </c>
      <c r="BG147" s="37" t="str">
        <f>IF(BI147="","",BI147/(1+(IF(COUNTIF(Accounts!$B:$D,BD147),VLOOKUP(BD147,Accounts!$B:$D,3,FALSE),0)/100)))</f>
        <v/>
      </c>
      <c r="BH147" s="37" t="str">
        <f t="shared" si="31"/>
        <v/>
      </c>
      <c r="BI147" s="7"/>
      <c r="BJ147" s="48"/>
      <c r="BL147" s="10" t="str">
        <f>IF(ISBLANK(BJ147),"",IF(COUNTIF(Accounts!$B:$D,BJ147),VLOOKUP(BJ147,Accounts!$B:$D,2,FALSE),"-"))</f>
        <v/>
      </c>
      <c r="BM147" s="37" t="str">
        <f>IF(BO147="","",BO147/(1+(IF(COUNTIF(Accounts!$B:$D,BJ147),VLOOKUP(BJ147,Accounts!$B:$D,3,FALSE),0)/100)))</f>
        <v/>
      </c>
      <c r="BN147" s="37" t="str">
        <f t="shared" si="32"/>
        <v/>
      </c>
      <c r="BO147" s="7"/>
      <c r="BP147" s="40" t="str">
        <f>IF(Accounts!$B146="","-",Accounts!$B146)</f>
        <v xml:space="preserve"> </v>
      </c>
      <c r="BQ147" s="10">
        <f>IF(COUNTIF(Accounts!$B:$D,BP147),VLOOKUP(BP147,Accounts!$B:$D,2,FALSE),"-")</f>
        <v>0</v>
      </c>
      <c r="BR147" s="37" t="str">
        <f ca="1">IF(scratch!$B$55=TRUE,IF(BT147="","",BT147/(1+(IF(COUNTIF(Accounts!$B:$D,BP147),VLOOKUP(BP147,Accounts!$B:$D,3,FALSE),0)/100))),scratch!$B$52)</f>
        <v>Locked</v>
      </c>
      <c r="BS147" s="37" t="str">
        <f ca="1">IF(scratch!$B$55=TRUE,IF(BT147="","",BT147-BR147),scratch!$B$52)</f>
        <v>Locked</v>
      </c>
      <c r="BT147" s="51" t="str">
        <f ca="1">IF(scratch!$B$55=TRUE,SUMIF(AX$7:AX$1007,BP147,BC$7:BC$1007)+SUMIF(BD$7:BD$1007,BP147,BI$7:BI$1007)+SUMIF(BJ$7:BJ$1007,BP147,BO$7:BO$1007),scratch!$B$52)</f>
        <v>Locked</v>
      </c>
      <c r="BX147" s="10" t="str">
        <f>IF(ISBLANK(BV147),"",IF(COUNTIF(Accounts!$B:$D,BV147),VLOOKUP(BV147,Accounts!$B:$D,2,FALSE),"-"))</f>
        <v/>
      </c>
      <c r="BY147" s="37" t="str">
        <f>IF(CA147="","",CA147/(1+(IF(COUNTIF(Accounts!$B:$D,BV147),VLOOKUP(BV147,Accounts!$B:$D,3,FALSE),0)/100)))</f>
        <v/>
      </c>
      <c r="BZ147" s="37" t="str">
        <f t="shared" si="33"/>
        <v/>
      </c>
      <c r="CA147" s="7"/>
      <c r="CB147" s="48"/>
      <c r="CD147" s="10" t="str">
        <f>IF(ISBLANK(CB147),"",IF(COUNTIF(Accounts!$B:$D,CB147),VLOOKUP(CB147,Accounts!$B:$D,2,FALSE),"-"))</f>
        <v/>
      </c>
      <c r="CE147" s="37" t="str">
        <f>IF(CG147="","",CG147/(1+(IF(COUNTIF(Accounts!$B:$D,CB147),VLOOKUP(CB147,Accounts!$B:$D,3,FALSE),0)/100)))</f>
        <v/>
      </c>
      <c r="CF147" s="37" t="str">
        <f t="shared" si="34"/>
        <v/>
      </c>
      <c r="CG147" s="7"/>
      <c r="CH147" s="48"/>
      <c r="CJ147" s="10" t="str">
        <f>IF(ISBLANK(CH147),"",IF(COUNTIF(Accounts!$B:$D,CH147),VLOOKUP(CH147,Accounts!$B:$D,2,FALSE),"-"))</f>
        <v/>
      </c>
      <c r="CK147" s="37" t="str">
        <f>IF(CM147="","",CM147/(1+(IF(COUNTIF(Accounts!$B:$D,CH147),VLOOKUP(CH147,Accounts!$B:$D,3,FALSE),0)/100)))</f>
        <v/>
      </c>
      <c r="CL147" s="37" t="str">
        <f t="shared" si="35"/>
        <v/>
      </c>
      <c r="CM147" s="7"/>
      <c r="CN147" s="40" t="str">
        <f>IF(Accounts!$B146="","-",Accounts!$B146)</f>
        <v xml:space="preserve"> </v>
      </c>
      <c r="CO147" s="10">
        <f>IF(COUNTIF(Accounts!$B:$D,CN147),VLOOKUP(CN147,Accounts!$B:$D,2,FALSE),"-")</f>
        <v>0</v>
      </c>
      <c r="CP147" s="37" t="str">
        <f ca="1">IF(scratch!$B$55=TRUE,IF(CR147="","",CR147/(1+(IF(COUNTIF(Accounts!$B:$D,CN147),VLOOKUP(CN147,Accounts!$B:$D,3,FALSE),0)/100))),scratch!$B$52)</f>
        <v>Locked</v>
      </c>
      <c r="CQ147" s="37" t="str">
        <f ca="1">IF(scratch!$B$55=TRUE,IF(CR147="","",CR147-CP147),scratch!$B$52)</f>
        <v>Locked</v>
      </c>
      <c r="CR147" s="51" t="str">
        <f ca="1">IF(scratch!$B$55=TRUE,SUMIF(BV$7:BV$1007,CN147,CA$7:CA$1007)+SUMIF(CB$7:CB$1007,CN147,CG$7:CG$1007)+SUMIF(CH$7:CH$1007,CN147,CM$7:CM$1007),scratch!$B$52)</f>
        <v>Locked</v>
      </c>
      <c r="CT147" s="40" t="str">
        <f>IF(Accounts!$B146="","-",Accounts!$B146)</f>
        <v xml:space="preserve"> </v>
      </c>
      <c r="CU147" s="10">
        <f>IF(COUNTIF(Accounts!$B:$D,CT147),VLOOKUP(CT147,Accounts!$B:$D,2,FALSE),"-")</f>
        <v>0</v>
      </c>
      <c r="CV147" s="37" t="str">
        <f ca="1">IF(scratch!$B$55=TRUE,IF(CX147="","",CX147/(1+(IF(COUNTIF(Accounts!$B:$D,CT147),VLOOKUP(CT147,Accounts!$B:$D,3,FALSE),0)/100))),scratch!$B$52)</f>
        <v>Locked</v>
      </c>
      <c r="CW147" s="37" t="str">
        <f ca="1">IF(scratch!$B$55=TRUE,IF(CX147="","",CX147-CV147),scratch!$B$52)</f>
        <v>Locked</v>
      </c>
      <c r="CX147" s="51" t="str">
        <f ca="1">IF(scratch!$B$55=TRUE,SUMIF(T$7:T$1007,CT147,X$7:X1147)+SUMIF(AR$7:AR$1007,CT147,AV$7:AV$1007)+SUMIF(BP$7:BP$1007,CT147,BT$7:BT$1007)+SUMIF(CN$7:CN$1007,CT147,CR$7:CR$1007),scratch!$B$52)</f>
        <v>Locked</v>
      </c>
    </row>
    <row r="148" spans="4:102" x14ac:dyDescent="0.2">
      <c r="D148" s="10" t="str">
        <f>IF(ISBLANK(B148),"",IF(COUNTIF(Accounts!$B:$D,B148),VLOOKUP(B148,Accounts!$B:$D,2,FALSE),"-"))</f>
        <v/>
      </c>
      <c r="E148" s="37" t="str">
        <f>IF(G148="","",G148/(1+(IF(COUNTIF(Accounts!$B:$D,B148),VLOOKUP(B148,Accounts!$B:$D,3,FALSE),0)/100)))</f>
        <v/>
      </c>
      <c r="F148" s="37" t="str">
        <f t="shared" si="24"/>
        <v/>
      </c>
      <c r="G148" s="7"/>
      <c r="H148" s="48"/>
      <c r="J148" s="10" t="str">
        <f>IF(ISBLANK(H148),"",IF(COUNTIF(Accounts!$B:$D,H148),VLOOKUP(H148,Accounts!$B:$D,2,FALSE),"-"))</f>
        <v/>
      </c>
      <c r="K148" s="37" t="str">
        <f>IF(M148="","",M148/(1+(IF(COUNTIF(Accounts!$B:$D,H148),VLOOKUP(H148,Accounts!$B:$D,3,FALSE),0)/100)))</f>
        <v/>
      </c>
      <c r="L148" s="37" t="str">
        <f t="shared" si="25"/>
        <v/>
      </c>
      <c r="M148" s="7"/>
      <c r="N148" s="48"/>
      <c r="P148" s="10" t="str">
        <f>IF(ISBLANK(N148),"",IF(COUNTIF(Accounts!$B:$D,N148),VLOOKUP(N148,Accounts!$B:$D,2,FALSE),"-"))</f>
        <v/>
      </c>
      <c r="Q148" s="37" t="str">
        <f>IF(S148="","",S148/(1+(IF(COUNTIF(Accounts!$B:$D,N148),VLOOKUP(N148,Accounts!$B:$D,3,FALSE),0)/100)))</f>
        <v/>
      </c>
      <c r="R148" s="37" t="str">
        <f t="shared" si="26"/>
        <v/>
      </c>
      <c r="S148" s="7"/>
      <c r="T148" s="40" t="str">
        <f>IF(Accounts!$B147="","-",Accounts!$B147)</f>
        <v xml:space="preserve"> </v>
      </c>
      <c r="U148" s="10">
        <f>IF(COUNTIF(Accounts!$B:$D,T148),VLOOKUP(T148,Accounts!$B:$D,2,FALSE),"-")</f>
        <v>0</v>
      </c>
      <c r="V148" s="37" t="str">
        <f ca="1">IF(scratch!$B$55=TRUE,IF(X148="","",X148/(1+(IF(COUNTIF(Accounts!$B:$D,T148),VLOOKUP(T148,Accounts!$B:$D,3,FALSE),0)/100))),scratch!$B$52)</f>
        <v>Locked</v>
      </c>
      <c r="W148" s="37" t="str">
        <f ca="1">IF(scratch!$B$55=TRUE,IF(X148="","",X148-V148),scratch!$B$52)</f>
        <v>Locked</v>
      </c>
      <c r="X148" s="51" t="str">
        <f ca="1">IF(scratch!$B$55=TRUE,SUMIF(B$7:B$1007,T148,G$7:G$1007)+SUMIF(H$7:H$1007,T148,M$7:M$1007)+SUMIF(N$7:N$1007,T148,S$7:S$1007),scratch!$B$52)</f>
        <v>Locked</v>
      </c>
      <c r="AB148" s="10" t="str">
        <f>IF(ISBLANK(Z148),"",IF(COUNTIF(Accounts!$B:$D,Z148),VLOOKUP(Z148,Accounts!$B:$D,2,FALSE),"-"))</f>
        <v/>
      </c>
      <c r="AC148" s="37" t="str">
        <f>IF(AE148="","",AE148/(1+(IF(COUNTIF(Accounts!$B:$D,Z148),VLOOKUP(Z148,Accounts!$B:$D,3,FALSE),0)/100)))</f>
        <v/>
      </c>
      <c r="AD148" s="37" t="str">
        <f t="shared" si="27"/>
        <v/>
      </c>
      <c r="AE148" s="7"/>
      <c r="AF148" s="48"/>
      <c r="AH148" s="10" t="str">
        <f>IF(ISBLANK(AF148),"",IF(COUNTIF(Accounts!$B:$D,AF148),VLOOKUP(AF148,Accounts!$B:$D,2,FALSE),"-"))</f>
        <v/>
      </c>
      <c r="AI148" s="37" t="str">
        <f>IF(AK148="","",AK148/(1+(IF(COUNTIF(Accounts!$B:$D,AF148),VLOOKUP(AF148,Accounts!$B:$D,3,FALSE),0)/100)))</f>
        <v/>
      </c>
      <c r="AJ148" s="37" t="str">
        <f t="shared" si="28"/>
        <v/>
      </c>
      <c r="AK148" s="7"/>
      <c r="AL148" s="48"/>
      <c r="AN148" s="10" t="str">
        <f>IF(ISBLANK(AL148),"",IF(COUNTIF(Accounts!$B:$D,AL148),VLOOKUP(AL148,Accounts!$B:$D,2,FALSE),"-"))</f>
        <v/>
      </c>
      <c r="AO148" s="37" t="str">
        <f>IF(AQ148="","",AQ148/(1+(IF(COUNTIF(Accounts!$B:$D,AL148),VLOOKUP(AL148,Accounts!$B:$D,3,FALSE),0)/100)))</f>
        <v/>
      </c>
      <c r="AP148" s="37" t="str">
        <f t="shared" si="29"/>
        <v/>
      </c>
      <c r="AQ148" s="7"/>
      <c r="AR148" s="40" t="str">
        <f>IF(Accounts!$B147="","-",Accounts!$B147)</f>
        <v xml:space="preserve"> </v>
      </c>
      <c r="AS148" s="10">
        <f>IF(COUNTIF(Accounts!$B:$D,AR148),VLOOKUP(AR148,Accounts!$B:$D,2,FALSE),"-")</f>
        <v>0</v>
      </c>
      <c r="AT148" s="37" t="str">
        <f ca="1">IF(scratch!$B$55=TRUE,IF(AV148="","",AV148/(1+(IF(COUNTIF(Accounts!$B:$D,AR148),VLOOKUP(AR148,Accounts!$B:$D,3,FALSE),0)/100))),scratch!$B$52)</f>
        <v>Locked</v>
      </c>
      <c r="AU148" s="37" t="str">
        <f ca="1">IF(scratch!$B$55=TRUE,IF(AV148="","",AV148-AT148),scratch!$B$52)</f>
        <v>Locked</v>
      </c>
      <c r="AV148" s="51" t="str">
        <f ca="1">IF(scratch!$B$55=TRUE,SUMIF(Z$7:Z$1007,AR148,AE$7:AE$1007)+SUMIF(AF$7:AF$1007,AR148,AK$7:AK$1007)+SUMIF(AL$7:AL$1007,AR148,AQ$7:AQ$1007),scratch!$B$52)</f>
        <v>Locked</v>
      </c>
      <c r="AZ148" s="10" t="str">
        <f>IF(ISBLANK(AX148),"",IF(COUNTIF(Accounts!$B:$D,AX148),VLOOKUP(AX148,Accounts!$B:$D,2,FALSE),"-"))</f>
        <v/>
      </c>
      <c r="BA148" s="37" t="str">
        <f>IF(BC148="","",BC148/(1+(IF(COUNTIF(Accounts!$B:$D,AX148),VLOOKUP(AX148,Accounts!$B:$D,3,FALSE),0)/100)))</f>
        <v/>
      </c>
      <c r="BB148" s="37" t="str">
        <f t="shared" si="30"/>
        <v/>
      </c>
      <c r="BC148" s="7"/>
      <c r="BD148" s="48"/>
      <c r="BF148" s="10" t="str">
        <f>IF(ISBLANK(BD148),"",IF(COUNTIF(Accounts!$B:$D,BD148),VLOOKUP(BD148,Accounts!$B:$D,2,FALSE),"-"))</f>
        <v/>
      </c>
      <c r="BG148" s="37" t="str">
        <f>IF(BI148="","",BI148/(1+(IF(COUNTIF(Accounts!$B:$D,BD148),VLOOKUP(BD148,Accounts!$B:$D,3,FALSE),0)/100)))</f>
        <v/>
      </c>
      <c r="BH148" s="37" t="str">
        <f t="shared" si="31"/>
        <v/>
      </c>
      <c r="BI148" s="7"/>
      <c r="BJ148" s="48"/>
      <c r="BL148" s="10" t="str">
        <f>IF(ISBLANK(BJ148),"",IF(COUNTIF(Accounts!$B:$D,BJ148),VLOOKUP(BJ148,Accounts!$B:$D,2,FALSE),"-"))</f>
        <v/>
      </c>
      <c r="BM148" s="37" t="str">
        <f>IF(BO148="","",BO148/(1+(IF(COUNTIF(Accounts!$B:$D,BJ148),VLOOKUP(BJ148,Accounts!$B:$D,3,FALSE),0)/100)))</f>
        <v/>
      </c>
      <c r="BN148" s="37" t="str">
        <f t="shared" si="32"/>
        <v/>
      </c>
      <c r="BO148" s="7"/>
      <c r="BP148" s="40" t="str">
        <f>IF(Accounts!$B147="","-",Accounts!$B147)</f>
        <v xml:space="preserve"> </v>
      </c>
      <c r="BQ148" s="10">
        <f>IF(COUNTIF(Accounts!$B:$D,BP148),VLOOKUP(BP148,Accounts!$B:$D,2,FALSE),"-")</f>
        <v>0</v>
      </c>
      <c r="BR148" s="37" t="str">
        <f ca="1">IF(scratch!$B$55=TRUE,IF(BT148="","",BT148/(1+(IF(COUNTIF(Accounts!$B:$D,BP148),VLOOKUP(BP148,Accounts!$B:$D,3,FALSE),0)/100))),scratch!$B$52)</f>
        <v>Locked</v>
      </c>
      <c r="BS148" s="37" t="str">
        <f ca="1">IF(scratch!$B$55=TRUE,IF(BT148="","",BT148-BR148),scratch!$B$52)</f>
        <v>Locked</v>
      </c>
      <c r="BT148" s="51" t="str">
        <f ca="1">IF(scratch!$B$55=TRUE,SUMIF(AX$7:AX$1007,BP148,BC$7:BC$1007)+SUMIF(BD$7:BD$1007,BP148,BI$7:BI$1007)+SUMIF(BJ$7:BJ$1007,BP148,BO$7:BO$1007),scratch!$B$52)</f>
        <v>Locked</v>
      </c>
      <c r="BX148" s="10" t="str">
        <f>IF(ISBLANK(BV148),"",IF(COUNTIF(Accounts!$B:$D,BV148),VLOOKUP(BV148,Accounts!$B:$D,2,FALSE),"-"))</f>
        <v/>
      </c>
      <c r="BY148" s="37" t="str">
        <f>IF(CA148="","",CA148/(1+(IF(COUNTIF(Accounts!$B:$D,BV148),VLOOKUP(BV148,Accounts!$B:$D,3,FALSE),0)/100)))</f>
        <v/>
      </c>
      <c r="BZ148" s="37" t="str">
        <f t="shared" si="33"/>
        <v/>
      </c>
      <c r="CA148" s="7"/>
      <c r="CB148" s="48"/>
      <c r="CD148" s="10" t="str">
        <f>IF(ISBLANK(CB148),"",IF(COUNTIF(Accounts!$B:$D,CB148),VLOOKUP(CB148,Accounts!$B:$D,2,FALSE),"-"))</f>
        <v/>
      </c>
      <c r="CE148" s="37" t="str">
        <f>IF(CG148="","",CG148/(1+(IF(COUNTIF(Accounts!$B:$D,CB148),VLOOKUP(CB148,Accounts!$B:$D,3,FALSE),0)/100)))</f>
        <v/>
      </c>
      <c r="CF148" s="37" t="str">
        <f t="shared" si="34"/>
        <v/>
      </c>
      <c r="CG148" s="7"/>
      <c r="CH148" s="48"/>
      <c r="CJ148" s="10" t="str">
        <f>IF(ISBLANK(CH148),"",IF(COUNTIF(Accounts!$B:$D,CH148),VLOOKUP(CH148,Accounts!$B:$D,2,FALSE),"-"))</f>
        <v/>
      </c>
      <c r="CK148" s="37" t="str">
        <f>IF(CM148="","",CM148/(1+(IF(COUNTIF(Accounts!$B:$D,CH148),VLOOKUP(CH148,Accounts!$B:$D,3,FALSE),0)/100)))</f>
        <v/>
      </c>
      <c r="CL148" s="37" t="str">
        <f t="shared" si="35"/>
        <v/>
      </c>
      <c r="CM148" s="7"/>
      <c r="CN148" s="40" t="str">
        <f>IF(Accounts!$B147="","-",Accounts!$B147)</f>
        <v xml:space="preserve"> </v>
      </c>
      <c r="CO148" s="10">
        <f>IF(COUNTIF(Accounts!$B:$D,CN148),VLOOKUP(CN148,Accounts!$B:$D,2,FALSE),"-")</f>
        <v>0</v>
      </c>
      <c r="CP148" s="37" t="str">
        <f ca="1">IF(scratch!$B$55=TRUE,IF(CR148="","",CR148/(1+(IF(COUNTIF(Accounts!$B:$D,CN148),VLOOKUP(CN148,Accounts!$B:$D,3,FALSE),0)/100))),scratch!$B$52)</f>
        <v>Locked</v>
      </c>
      <c r="CQ148" s="37" t="str">
        <f ca="1">IF(scratch!$B$55=TRUE,IF(CR148="","",CR148-CP148),scratch!$B$52)</f>
        <v>Locked</v>
      </c>
      <c r="CR148" s="51" t="str">
        <f ca="1">IF(scratch!$B$55=TRUE,SUMIF(BV$7:BV$1007,CN148,CA$7:CA$1007)+SUMIF(CB$7:CB$1007,CN148,CG$7:CG$1007)+SUMIF(CH$7:CH$1007,CN148,CM$7:CM$1007),scratch!$B$52)</f>
        <v>Locked</v>
      </c>
      <c r="CT148" s="40" t="str">
        <f>IF(Accounts!$B147="","-",Accounts!$B147)</f>
        <v xml:space="preserve"> </v>
      </c>
      <c r="CU148" s="10">
        <f>IF(COUNTIF(Accounts!$B:$D,CT148),VLOOKUP(CT148,Accounts!$B:$D,2,FALSE),"-")</f>
        <v>0</v>
      </c>
      <c r="CV148" s="37" t="str">
        <f ca="1">IF(scratch!$B$55=TRUE,IF(CX148="","",CX148/(1+(IF(COUNTIF(Accounts!$B:$D,CT148),VLOOKUP(CT148,Accounts!$B:$D,3,FALSE),0)/100))),scratch!$B$52)</f>
        <v>Locked</v>
      </c>
      <c r="CW148" s="37" t="str">
        <f ca="1">IF(scratch!$B$55=TRUE,IF(CX148="","",CX148-CV148),scratch!$B$52)</f>
        <v>Locked</v>
      </c>
      <c r="CX148" s="51" t="str">
        <f ca="1">IF(scratch!$B$55=TRUE,SUMIF(T$7:T$1007,CT148,X$7:X1148)+SUMIF(AR$7:AR$1007,CT148,AV$7:AV$1007)+SUMIF(BP$7:BP$1007,CT148,BT$7:BT$1007)+SUMIF(CN$7:CN$1007,CT148,CR$7:CR$1007),scratch!$B$52)</f>
        <v>Locked</v>
      </c>
    </row>
    <row r="149" spans="4:102" x14ac:dyDescent="0.2">
      <c r="D149" s="10" t="str">
        <f>IF(ISBLANK(B149),"",IF(COUNTIF(Accounts!$B:$D,B149),VLOOKUP(B149,Accounts!$B:$D,2,FALSE),"-"))</f>
        <v/>
      </c>
      <c r="E149" s="37" t="str">
        <f>IF(G149="","",G149/(1+(IF(COUNTIF(Accounts!$B:$D,B149),VLOOKUP(B149,Accounts!$B:$D,3,FALSE),0)/100)))</f>
        <v/>
      </c>
      <c r="F149" s="37" t="str">
        <f t="shared" si="24"/>
        <v/>
      </c>
      <c r="G149" s="7"/>
      <c r="H149" s="48"/>
      <c r="J149" s="10" t="str">
        <f>IF(ISBLANK(H149),"",IF(COUNTIF(Accounts!$B:$D,H149),VLOOKUP(H149,Accounts!$B:$D,2,FALSE),"-"))</f>
        <v/>
      </c>
      <c r="K149" s="37" t="str">
        <f>IF(M149="","",M149/(1+(IF(COUNTIF(Accounts!$B:$D,H149),VLOOKUP(H149,Accounts!$B:$D,3,FALSE),0)/100)))</f>
        <v/>
      </c>
      <c r="L149" s="37" t="str">
        <f t="shared" si="25"/>
        <v/>
      </c>
      <c r="M149" s="7"/>
      <c r="N149" s="48"/>
      <c r="P149" s="10" t="str">
        <f>IF(ISBLANK(N149),"",IF(COUNTIF(Accounts!$B:$D,N149),VLOOKUP(N149,Accounts!$B:$D,2,FALSE),"-"))</f>
        <v/>
      </c>
      <c r="Q149" s="37" t="str">
        <f>IF(S149="","",S149/(1+(IF(COUNTIF(Accounts!$B:$D,N149),VLOOKUP(N149,Accounts!$B:$D,3,FALSE),0)/100)))</f>
        <v/>
      </c>
      <c r="R149" s="37" t="str">
        <f t="shared" si="26"/>
        <v/>
      </c>
      <c r="S149" s="7"/>
      <c r="T149" s="40" t="str">
        <f>IF(Accounts!$B148="","-",Accounts!$B148)</f>
        <v xml:space="preserve"> </v>
      </c>
      <c r="U149" s="10">
        <f>IF(COUNTIF(Accounts!$B:$D,T149),VLOOKUP(T149,Accounts!$B:$D,2,FALSE),"-")</f>
        <v>0</v>
      </c>
      <c r="V149" s="37" t="str">
        <f ca="1">IF(scratch!$B$55=TRUE,IF(X149="","",X149/(1+(IF(COUNTIF(Accounts!$B:$D,T149),VLOOKUP(T149,Accounts!$B:$D,3,FALSE),0)/100))),scratch!$B$52)</f>
        <v>Locked</v>
      </c>
      <c r="W149" s="37" t="str">
        <f ca="1">IF(scratch!$B$55=TRUE,IF(X149="","",X149-V149),scratch!$B$52)</f>
        <v>Locked</v>
      </c>
      <c r="X149" s="51" t="str">
        <f ca="1">IF(scratch!$B$55=TRUE,SUMIF(B$7:B$1007,T149,G$7:G$1007)+SUMIF(H$7:H$1007,T149,M$7:M$1007)+SUMIF(N$7:N$1007,T149,S$7:S$1007),scratch!$B$52)</f>
        <v>Locked</v>
      </c>
      <c r="AB149" s="10" t="str">
        <f>IF(ISBLANK(Z149),"",IF(COUNTIF(Accounts!$B:$D,Z149),VLOOKUP(Z149,Accounts!$B:$D,2,FALSE),"-"))</f>
        <v/>
      </c>
      <c r="AC149" s="37" t="str">
        <f>IF(AE149="","",AE149/(1+(IF(COUNTIF(Accounts!$B:$D,Z149),VLOOKUP(Z149,Accounts!$B:$D,3,FALSE),0)/100)))</f>
        <v/>
      </c>
      <c r="AD149" s="37" t="str">
        <f t="shared" si="27"/>
        <v/>
      </c>
      <c r="AE149" s="7"/>
      <c r="AF149" s="48"/>
      <c r="AH149" s="10" t="str">
        <f>IF(ISBLANK(AF149),"",IF(COUNTIF(Accounts!$B:$D,AF149),VLOOKUP(AF149,Accounts!$B:$D,2,FALSE),"-"))</f>
        <v/>
      </c>
      <c r="AI149" s="37" t="str">
        <f>IF(AK149="","",AK149/(1+(IF(COUNTIF(Accounts!$B:$D,AF149),VLOOKUP(AF149,Accounts!$B:$D,3,FALSE),0)/100)))</f>
        <v/>
      </c>
      <c r="AJ149" s="37" t="str">
        <f t="shared" si="28"/>
        <v/>
      </c>
      <c r="AK149" s="7"/>
      <c r="AL149" s="48"/>
      <c r="AN149" s="10" t="str">
        <f>IF(ISBLANK(AL149),"",IF(COUNTIF(Accounts!$B:$D,AL149),VLOOKUP(AL149,Accounts!$B:$D,2,FALSE),"-"))</f>
        <v/>
      </c>
      <c r="AO149" s="37" t="str">
        <f>IF(AQ149="","",AQ149/(1+(IF(COUNTIF(Accounts!$B:$D,AL149),VLOOKUP(AL149,Accounts!$B:$D,3,FALSE),0)/100)))</f>
        <v/>
      </c>
      <c r="AP149" s="37" t="str">
        <f t="shared" si="29"/>
        <v/>
      </c>
      <c r="AQ149" s="7"/>
      <c r="AR149" s="40" t="str">
        <f>IF(Accounts!$B148="","-",Accounts!$B148)</f>
        <v xml:space="preserve"> </v>
      </c>
      <c r="AS149" s="10">
        <f>IF(COUNTIF(Accounts!$B:$D,AR149),VLOOKUP(AR149,Accounts!$B:$D,2,FALSE),"-")</f>
        <v>0</v>
      </c>
      <c r="AT149" s="37" t="str">
        <f ca="1">IF(scratch!$B$55=TRUE,IF(AV149="","",AV149/(1+(IF(COUNTIF(Accounts!$B:$D,AR149),VLOOKUP(AR149,Accounts!$B:$D,3,FALSE),0)/100))),scratch!$B$52)</f>
        <v>Locked</v>
      </c>
      <c r="AU149" s="37" t="str">
        <f ca="1">IF(scratch!$B$55=TRUE,IF(AV149="","",AV149-AT149),scratch!$B$52)</f>
        <v>Locked</v>
      </c>
      <c r="AV149" s="51" t="str">
        <f ca="1">IF(scratch!$B$55=TRUE,SUMIF(Z$7:Z$1007,AR149,AE$7:AE$1007)+SUMIF(AF$7:AF$1007,AR149,AK$7:AK$1007)+SUMIF(AL$7:AL$1007,AR149,AQ$7:AQ$1007),scratch!$B$52)</f>
        <v>Locked</v>
      </c>
      <c r="AZ149" s="10" t="str">
        <f>IF(ISBLANK(AX149),"",IF(COUNTIF(Accounts!$B:$D,AX149),VLOOKUP(AX149,Accounts!$B:$D,2,FALSE),"-"))</f>
        <v/>
      </c>
      <c r="BA149" s="37" t="str">
        <f>IF(BC149="","",BC149/(1+(IF(COUNTIF(Accounts!$B:$D,AX149),VLOOKUP(AX149,Accounts!$B:$D,3,FALSE),0)/100)))</f>
        <v/>
      </c>
      <c r="BB149" s="37" t="str">
        <f t="shared" si="30"/>
        <v/>
      </c>
      <c r="BC149" s="7"/>
      <c r="BD149" s="48"/>
      <c r="BF149" s="10" t="str">
        <f>IF(ISBLANK(BD149),"",IF(COUNTIF(Accounts!$B:$D,BD149),VLOOKUP(BD149,Accounts!$B:$D,2,FALSE),"-"))</f>
        <v/>
      </c>
      <c r="BG149" s="37" t="str">
        <f>IF(BI149="","",BI149/(1+(IF(COUNTIF(Accounts!$B:$D,BD149),VLOOKUP(BD149,Accounts!$B:$D,3,FALSE),0)/100)))</f>
        <v/>
      </c>
      <c r="BH149" s="37" t="str">
        <f t="shared" si="31"/>
        <v/>
      </c>
      <c r="BI149" s="7"/>
      <c r="BJ149" s="48"/>
      <c r="BL149" s="10" t="str">
        <f>IF(ISBLANK(BJ149),"",IF(COUNTIF(Accounts!$B:$D,BJ149),VLOOKUP(BJ149,Accounts!$B:$D,2,FALSE),"-"))</f>
        <v/>
      </c>
      <c r="BM149" s="37" t="str">
        <f>IF(BO149="","",BO149/(1+(IF(COUNTIF(Accounts!$B:$D,BJ149),VLOOKUP(BJ149,Accounts!$B:$D,3,FALSE),0)/100)))</f>
        <v/>
      </c>
      <c r="BN149" s="37" t="str">
        <f t="shared" si="32"/>
        <v/>
      </c>
      <c r="BO149" s="7"/>
      <c r="BP149" s="40" t="str">
        <f>IF(Accounts!$B148="","-",Accounts!$B148)</f>
        <v xml:space="preserve"> </v>
      </c>
      <c r="BQ149" s="10">
        <f>IF(COUNTIF(Accounts!$B:$D,BP149),VLOOKUP(BP149,Accounts!$B:$D,2,FALSE),"-")</f>
        <v>0</v>
      </c>
      <c r="BR149" s="37" t="str">
        <f ca="1">IF(scratch!$B$55=TRUE,IF(BT149="","",BT149/(1+(IF(COUNTIF(Accounts!$B:$D,BP149),VLOOKUP(BP149,Accounts!$B:$D,3,FALSE),0)/100))),scratch!$B$52)</f>
        <v>Locked</v>
      </c>
      <c r="BS149" s="37" t="str">
        <f ca="1">IF(scratch!$B$55=TRUE,IF(BT149="","",BT149-BR149),scratch!$B$52)</f>
        <v>Locked</v>
      </c>
      <c r="BT149" s="51" t="str">
        <f ca="1">IF(scratch!$B$55=TRUE,SUMIF(AX$7:AX$1007,BP149,BC$7:BC$1007)+SUMIF(BD$7:BD$1007,BP149,BI$7:BI$1007)+SUMIF(BJ$7:BJ$1007,BP149,BO$7:BO$1007),scratch!$B$52)</f>
        <v>Locked</v>
      </c>
      <c r="BX149" s="10" t="str">
        <f>IF(ISBLANK(BV149),"",IF(COUNTIF(Accounts!$B:$D,BV149),VLOOKUP(BV149,Accounts!$B:$D,2,FALSE),"-"))</f>
        <v/>
      </c>
      <c r="BY149" s="37" t="str">
        <f>IF(CA149="","",CA149/(1+(IF(COUNTIF(Accounts!$B:$D,BV149),VLOOKUP(BV149,Accounts!$B:$D,3,FALSE),0)/100)))</f>
        <v/>
      </c>
      <c r="BZ149" s="37" t="str">
        <f t="shared" si="33"/>
        <v/>
      </c>
      <c r="CA149" s="7"/>
      <c r="CB149" s="48"/>
      <c r="CD149" s="10" t="str">
        <f>IF(ISBLANK(CB149),"",IF(COUNTIF(Accounts!$B:$D,CB149),VLOOKUP(CB149,Accounts!$B:$D,2,FALSE),"-"))</f>
        <v/>
      </c>
      <c r="CE149" s="37" t="str">
        <f>IF(CG149="","",CG149/(1+(IF(COUNTIF(Accounts!$B:$D,CB149),VLOOKUP(CB149,Accounts!$B:$D,3,FALSE),0)/100)))</f>
        <v/>
      </c>
      <c r="CF149" s="37" t="str">
        <f t="shared" si="34"/>
        <v/>
      </c>
      <c r="CG149" s="7"/>
      <c r="CH149" s="48"/>
      <c r="CJ149" s="10" t="str">
        <f>IF(ISBLANK(CH149),"",IF(COUNTIF(Accounts!$B:$D,CH149),VLOOKUP(CH149,Accounts!$B:$D,2,FALSE),"-"))</f>
        <v/>
      </c>
      <c r="CK149" s="37" t="str">
        <f>IF(CM149="","",CM149/(1+(IF(COUNTIF(Accounts!$B:$D,CH149),VLOOKUP(CH149,Accounts!$B:$D,3,FALSE),0)/100)))</f>
        <v/>
      </c>
      <c r="CL149" s="37" t="str">
        <f t="shared" si="35"/>
        <v/>
      </c>
      <c r="CM149" s="7"/>
      <c r="CN149" s="40" t="str">
        <f>IF(Accounts!$B148="","-",Accounts!$B148)</f>
        <v xml:space="preserve"> </v>
      </c>
      <c r="CO149" s="10">
        <f>IF(COUNTIF(Accounts!$B:$D,CN149),VLOOKUP(CN149,Accounts!$B:$D,2,FALSE),"-")</f>
        <v>0</v>
      </c>
      <c r="CP149" s="37" t="str">
        <f ca="1">IF(scratch!$B$55=TRUE,IF(CR149="","",CR149/(1+(IF(COUNTIF(Accounts!$B:$D,CN149),VLOOKUP(CN149,Accounts!$B:$D,3,FALSE),0)/100))),scratch!$B$52)</f>
        <v>Locked</v>
      </c>
      <c r="CQ149" s="37" t="str">
        <f ca="1">IF(scratch!$B$55=TRUE,IF(CR149="","",CR149-CP149),scratch!$B$52)</f>
        <v>Locked</v>
      </c>
      <c r="CR149" s="51" t="str">
        <f ca="1">IF(scratch!$B$55=TRUE,SUMIF(BV$7:BV$1007,CN149,CA$7:CA$1007)+SUMIF(CB$7:CB$1007,CN149,CG$7:CG$1007)+SUMIF(CH$7:CH$1007,CN149,CM$7:CM$1007),scratch!$B$52)</f>
        <v>Locked</v>
      </c>
      <c r="CT149" s="40" t="str">
        <f>IF(Accounts!$B148="","-",Accounts!$B148)</f>
        <v xml:space="preserve"> </v>
      </c>
      <c r="CU149" s="10">
        <f>IF(COUNTIF(Accounts!$B:$D,CT149),VLOOKUP(CT149,Accounts!$B:$D,2,FALSE),"-")</f>
        <v>0</v>
      </c>
      <c r="CV149" s="37" t="str">
        <f ca="1">IF(scratch!$B$55=TRUE,IF(CX149="","",CX149/(1+(IF(COUNTIF(Accounts!$B:$D,CT149),VLOOKUP(CT149,Accounts!$B:$D,3,FALSE),0)/100))),scratch!$B$52)</f>
        <v>Locked</v>
      </c>
      <c r="CW149" s="37" t="str">
        <f ca="1">IF(scratch!$B$55=TRUE,IF(CX149="","",CX149-CV149),scratch!$B$52)</f>
        <v>Locked</v>
      </c>
      <c r="CX149" s="51" t="str">
        <f ca="1">IF(scratch!$B$55=TRUE,SUMIF(T$7:T$1007,CT149,X$7:X1149)+SUMIF(AR$7:AR$1007,CT149,AV$7:AV$1007)+SUMIF(BP$7:BP$1007,CT149,BT$7:BT$1007)+SUMIF(CN$7:CN$1007,CT149,CR$7:CR$1007),scratch!$B$52)</f>
        <v>Locked</v>
      </c>
    </row>
    <row r="150" spans="4:102" x14ac:dyDescent="0.2">
      <c r="D150" s="10" t="str">
        <f>IF(ISBLANK(B150),"",IF(COUNTIF(Accounts!$B:$D,B150),VLOOKUP(B150,Accounts!$B:$D,2,FALSE),"-"))</f>
        <v/>
      </c>
      <c r="E150" s="37" t="str">
        <f>IF(G150="","",G150/(1+(IF(COUNTIF(Accounts!$B:$D,B150),VLOOKUP(B150,Accounts!$B:$D,3,FALSE),0)/100)))</f>
        <v/>
      </c>
      <c r="F150" s="37" t="str">
        <f t="shared" si="24"/>
        <v/>
      </c>
      <c r="G150" s="7"/>
      <c r="H150" s="48"/>
      <c r="J150" s="10" t="str">
        <f>IF(ISBLANK(H150),"",IF(COUNTIF(Accounts!$B:$D,H150),VLOOKUP(H150,Accounts!$B:$D,2,FALSE),"-"))</f>
        <v/>
      </c>
      <c r="K150" s="37" t="str">
        <f>IF(M150="","",M150/(1+(IF(COUNTIF(Accounts!$B:$D,H150),VLOOKUP(H150,Accounts!$B:$D,3,FALSE),0)/100)))</f>
        <v/>
      </c>
      <c r="L150" s="37" t="str">
        <f t="shared" si="25"/>
        <v/>
      </c>
      <c r="M150" s="7"/>
      <c r="N150" s="48"/>
      <c r="P150" s="10" t="str">
        <f>IF(ISBLANK(N150),"",IF(COUNTIF(Accounts!$B:$D,N150),VLOOKUP(N150,Accounts!$B:$D,2,FALSE),"-"))</f>
        <v/>
      </c>
      <c r="Q150" s="37" t="str">
        <f>IF(S150="","",S150/(1+(IF(COUNTIF(Accounts!$B:$D,N150),VLOOKUP(N150,Accounts!$B:$D,3,FALSE),0)/100)))</f>
        <v/>
      </c>
      <c r="R150" s="37" t="str">
        <f t="shared" si="26"/>
        <v/>
      </c>
      <c r="S150" s="7"/>
      <c r="T150" s="40" t="str">
        <f>IF(Accounts!$B149="","-",Accounts!$B149)</f>
        <v xml:space="preserve"> </v>
      </c>
      <c r="U150" s="10">
        <f>IF(COUNTIF(Accounts!$B:$D,T150),VLOOKUP(T150,Accounts!$B:$D,2,FALSE),"-")</f>
        <v>0</v>
      </c>
      <c r="V150" s="37" t="str">
        <f ca="1">IF(scratch!$B$55=TRUE,IF(X150="","",X150/(1+(IF(COUNTIF(Accounts!$B:$D,T150),VLOOKUP(T150,Accounts!$B:$D,3,FALSE),0)/100))),scratch!$B$52)</f>
        <v>Locked</v>
      </c>
      <c r="W150" s="37" t="str">
        <f ca="1">IF(scratch!$B$55=TRUE,IF(X150="","",X150-V150),scratch!$B$52)</f>
        <v>Locked</v>
      </c>
      <c r="X150" s="51" t="str">
        <f ca="1">IF(scratch!$B$55=TRUE,SUMIF(B$7:B$1007,T150,G$7:G$1007)+SUMIF(H$7:H$1007,T150,M$7:M$1007)+SUMIF(N$7:N$1007,T150,S$7:S$1007),scratch!$B$52)</f>
        <v>Locked</v>
      </c>
      <c r="AB150" s="10" t="str">
        <f>IF(ISBLANK(Z150),"",IF(COUNTIF(Accounts!$B:$D,Z150),VLOOKUP(Z150,Accounts!$B:$D,2,FALSE),"-"))</f>
        <v/>
      </c>
      <c r="AC150" s="37" t="str">
        <f>IF(AE150="","",AE150/(1+(IF(COUNTIF(Accounts!$B:$D,Z150),VLOOKUP(Z150,Accounts!$B:$D,3,FALSE),0)/100)))</f>
        <v/>
      </c>
      <c r="AD150" s="37" t="str">
        <f t="shared" si="27"/>
        <v/>
      </c>
      <c r="AE150" s="7"/>
      <c r="AF150" s="48"/>
      <c r="AH150" s="10" t="str">
        <f>IF(ISBLANK(AF150),"",IF(COUNTIF(Accounts!$B:$D,AF150),VLOOKUP(AF150,Accounts!$B:$D,2,FALSE),"-"))</f>
        <v/>
      </c>
      <c r="AI150" s="37" t="str">
        <f>IF(AK150="","",AK150/(1+(IF(COUNTIF(Accounts!$B:$D,AF150),VLOOKUP(AF150,Accounts!$B:$D,3,FALSE),0)/100)))</f>
        <v/>
      </c>
      <c r="AJ150" s="37" t="str">
        <f t="shared" si="28"/>
        <v/>
      </c>
      <c r="AK150" s="7"/>
      <c r="AL150" s="48"/>
      <c r="AN150" s="10" t="str">
        <f>IF(ISBLANK(AL150),"",IF(COUNTIF(Accounts!$B:$D,AL150),VLOOKUP(AL150,Accounts!$B:$D,2,FALSE),"-"))</f>
        <v/>
      </c>
      <c r="AO150" s="37" t="str">
        <f>IF(AQ150="","",AQ150/(1+(IF(COUNTIF(Accounts!$B:$D,AL150),VLOOKUP(AL150,Accounts!$B:$D,3,FALSE),0)/100)))</f>
        <v/>
      </c>
      <c r="AP150" s="37" t="str">
        <f t="shared" si="29"/>
        <v/>
      </c>
      <c r="AQ150" s="7"/>
      <c r="AR150" s="40" t="str">
        <f>IF(Accounts!$B149="","-",Accounts!$B149)</f>
        <v xml:space="preserve"> </v>
      </c>
      <c r="AS150" s="10">
        <f>IF(COUNTIF(Accounts!$B:$D,AR150),VLOOKUP(AR150,Accounts!$B:$D,2,FALSE),"-")</f>
        <v>0</v>
      </c>
      <c r="AT150" s="37" t="str">
        <f ca="1">IF(scratch!$B$55=TRUE,IF(AV150="","",AV150/(1+(IF(COUNTIF(Accounts!$B:$D,AR150),VLOOKUP(AR150,Accounts!$B:$D,3,FALSE),0)/100))),scratch!$B$52)</f>
        <v>Locked</v>
      </c>
      <c r="AU150" s="37" t="str">
        <f ca="1">IF(scratch!$B$55=TRUE,IF(AV150="","",AV150-AT150),scratch!$B$52)</f>
        <v>Locked</v>
      </c>
      <c r="AV150" s="51" t="str">
        <f ca="1">IF(scratch!$B$55=TRUE,SUMIF(Z$7:Z$1007,AR150,AE$7:AE$1007)+SUMIF(AF$7:AF$1007,AR150,AK$7:AK$1007)+SUMIF(AL$7:AL$1007,AR150,AQ$7:AQ$1007),scratch!$B$52)</f>
        <v>Locked</v>
      </c>
      <c r="AZ150" s="10" t="str">
        <f>IF(ISBLANK(AX150),"",IF(COUNTIF(Accounts!$B:$D,AX150),VLOOKUP(AX150,Accounts!$B:$D,2,FALSE),"-"))</f>
        <v/>
      </c>
      <c r="BA150" s="37" t="str">
        <f>IF(BC150="","",BC150/(1+(IF(COUNTIF(Accounts!$B:$D,AX150),VLOOKUP(AX150,Accounts!$B:$D,3,FALSE),0)/100)))</f>
        <v/>
      </c>
      <c r="BB150" s="37" t="str">
        <f t="shared" si="30"/>
        <v/>
      </c>
      <c r="BC150" s="7"/>
      <c r="BD150" s="48"/>
      <c r="BF150" s="10" t="str">
        <f>IF(ISBLANK(BD150),"",IF(COUNTIF(Accounts!$B:$D,BD150),VLOOKUP(BD150,Accounts!$B:$D,2,FALSE),"-"))</f>
        <v/>
      </c>
      <c r="BG150" s="37" t="str">
        <f>IF(BI150="","",BI150/(1+(IF(COUNTIF(Accounts!$B:$D,BD150),VLOOKUP(BD150,Accounts!$B:$D,3,FALSE),0)/100)))</f>
        <v/>
      </c>
      <c r="BH150" s="37" t="str">
        <f t="shared" si="31"/>
        <v/>
      </c>
      <c r="BI150" s="7"/>
      <c r="BJ150" s="48"/>
      <c r="BL150" s="10" t="str">
        <f>IF(ISBLANK(BJ150),"",IF(COUNTIF(Accounts!$B:$D,BJ150),VLOOKUP(BJ150,Accounts!$B:$D,2,FALSE),"-"))</f>
        <v/>
      </c>
      <c r="BM150" s="37" t="str">
        <f>IF(BO150="","",BO150/(1+(IF(COUNTIF(Accounts!$B:$D,BJ150),VLOOKUP(BJ150,Accounts!$B:$D,3,FALSE),0)/100)))</f>
        <v/>
      </c>
      <c r="BN150" s="37" t="str">
        <f t="shared" si="32"/>
        <v/>
      </c>
      <c r="BO150" s="7"/>
      <c r="BP150" s="40" t="str">
        <f>IF(Accounts!$B149="","-",Accounts!$B149)</f>
        <v xml:space="preserve"> </v>
      </c>
      <c r="BQ150" s="10">
        <f>IF(COUNTIF(Accounts!$B:$D,BP150),VLOOKUP(BP150,Accounts!$B:$D,2,FALSE),"-")</f>
        <v>0</v>
      </c>
      <c r="BR150" s="37" t="str">
        <f ca="1">IF(scratch!$B$55=TRUE,IF(BT150="","",BT150/(1+(IF(COUNTIF(Accounts!$B:$D,BP150),VLOOKUP(BP150,Accounts!$B:$D,3,FALSE),0)/100))),scratch!$B$52)</f>
        <v>Locked</v>
      </c>
      <c r="BS150" s="37" t="str">
        <f ca="1">IF(scratch!$B$55=TRUE,IF(BT150="","",BT150-BR150),scratch!$B$52)</f>
        <v>Locked</v>
      </c>
      <c r="BT150" s="51" t="str">
        <f ca="1">IF(scratch!$B$55=TRUE,SUMIF(AX$7:AX$1007,BP150,BC$7:BC$1007)+SUMIF(BD$7:BD$1007,BP150,BI$7:BI$1007)+SUMIF(BJ$7:BJ$1007,BP150,BO$7:BO$1007),scratch!$B$52)</f>
        <v>Locked</v>
      </c>
      <c r="BX150" s="10" t="str">
        <f>IF(ISBLANK(BV150),"",IF(COUNTIF(Accounts!$B:$D,BV150),VLOOKUP(BV150,Accounts!$B:$D,2,FALSE),"-"))</f>
        <v/>
      </c>
      <c r="BY150" s="37" t="str">
        <f>IF(CA150="","",CA150/(1+(IF(COUNTIF(Accounts!$B:$D,BV150),VLOOKUP(BV150,Accounts!$B:$D,3,FALSE),0)/100)))</f>
        <v/>
      </c>
      <c r="BZ150" s="37" t="str">
        <f t="shared" si="33"/>
        <v/>
      </c>
      <c r="CA150" s="7"/>
      <c r="CB150" s="48"/>
      <c r="CD150" s="10" t="str">
        <f>IF(ISBLANK(CB150),"",IF(COUNTIF(Accounts!$B:$D,CB150),VLOOKUP(CB150,Accounts!$B:$D,2,FALSE),"-"))</f>
        <v/>
      </c>
      <c r="CE150" s="37" t="str">
        <f>IF(CG150="","",CG150/(1+(IF(COUNTIF(Accounts!$B:$D,CB150),VLOOKUP(CB150,Accounts!$B:$D,3,FALSE),0)/100)))</f>
        <v/>
      </c>
      <c r="CF150" s="37" t="str">
        <f t="shared" si="34"/>
        <v/>
      </c>
      <c r="CG150" s="7"/>
      <c r="CH150" s="48"/>
      <c r="CJ150" s="10" t="str">
        <f>IF(ISBLANK(CH150),"",IF(COUNTIF(Accounts!$B:$D,CH150),VLOOKUP(CH150,Accounts!$B:$D,2,FALSE),"-"))</f>
        <v/>
      </c>
      <c r="CK150" s="37" t="str">
        <f>IF(CM150="","",CM150/(1+(IF(COUNTIF(Accounts!$B:$D,CH150),VLOOKUP(CH150,Accounts!$B:$D,3,FALSE),0)/100)))</f>
        <v/>
      </c>
      <c r="CL150" s="37" t="str">
        <f t="shared" si="35"/>
        <v/>
      </c>
      <c r="CM150" s="7"/>
      <c r="CN150" s="40" t="str">
        <f>IF(Accounts!$B149="","-",Accounts!$B149)</f>
        <v xml:space="preserve"> </v>
      </c>
      <c r="CO150" s="10">
        <f>IF(COUNTIF(Accounts!$B:$D,CN150),VLOOKUP(CN150,Accounts!$B:$D,2,FALSE),"-")</f>
        <v>0</v>
      </c>
      <c r="CP150" s="37" t="str">
        <f ca="1">IF(scratch!$B$55=TRUE,IF(CR150="","",CR150/(1+(IF(COUNTIF(Accounts!$B:$D,CN150),VLOOKUP(CN150,Accounts!$B:$D,3,FALSE),0)/100))),scratch!$B$52)</f>
        <v>Locked</v>
      </c>
      <c r="CQ150" s="37" t="str">
        <f ca="1">IF(scratch!$B$55=TRUE,IF(CR150="","",CR150-CP150),scratch!$B$52)</f>
        <v>Locked</v>
      </c>
      <c r="CR150" s="51" t="str">
        <f ca="1">IF(scratch!$B$55=TRUE,SUMIF(BV$7:BV$1007,CN150,CA$7:CA$1007)+SUMIF(CB$7:CB$1007,CN150,CG$7:CG$1007)+SUMIF(CH$7:CH$1007,CN150,CM$7:CM$1007),scratch!$B$52)</f>
        <v>Locked</v>
      </c>
      <c r="CT150" s="40" t="str">
        <f>IF(Accounts!$B149="","-",Accounts!$B149)</f>
        <v xml:space="preserve"> </v>
      </c>
      <c r="CU150" s="10">
        <f>IF(COUNTIF(Accounts!$B:$D,CT150),VLOOKUP(CT150,Accounts!$B:$D,2,FALSE),"-")</f>
        <v>0</v>
      </c>
      <c r="CV150" s="37" t="str">
        <f ca="1">IF(scratch!$B$55=TRUE,IF(CX150="","",CX150/(1+(IF(COUNTIF(Accounts!$B:$D,CT150),VLOOKUP(CT150,Accounts!$B:$D,3,FALSE),0)/100))),scratch!$B$52)</f>
        <v>Locked</v>
      </c>
      <c r="CW150" s="37" t="str">
        <f ca="1">IF(scratch!$B$55=TRUE,IF(CX150="","",CX150-CV150),scratch!$B$52)</f>
        <v>Locked</v>
      </c>
      <c r="CX150" s="51" t="str">
        <f ca="1">IF(scratch!$B$55=TRUE,SUMIF(T$7:T$1007,CT150,X$7:X1150)+SUMIF(AR$7:AR$1007,CT150,AV$7:AV$1007)+SUMIF(BP$7:BP$1007,CT150,BT$7:BT$1007)+SUMIF(CN$7:CN$1007,CT150,CR$7:CR$1007),scratch!$B$52)</f>
        <v>Locked</v>
      </c>
    </row>
    <row r="151" spans="4:102" x14ac:dyDescent="0.2">
      <c r="D151" s="10" t="str">
        <f>IF(ISBLANK(B151),"",IF(COUNTIF(Accounts!$B:$D,B151),VLOOKUP(B151,Accounts!$B:$D,2,FALSE),"-"))</f>
        <v/>
      </c>
      <c r="E151" s="37" t="str">
        <f>IF(G151="","",G151/(1+(IF(COUNTIF(Accounts!$B:$D,B151),VLOOKUP(B151,Accounts!$B:$D,3,FALSE),0)/100)))</f>
        <v/>
      </c>
      <c r="F151" s="37" t="str">
        <f t="shared" si="24"/>
        <v/>
      </c>
      <c r="G151" s="7"/>
      <c r="H151" s="48"/>
      <c r="J151" s="10" t="str">
        <f>IF(ISBLANK(H151),"",IF(COUNTIF(Accounts!$B:$D,H151),VLOOKUP(H151,Accounts!$B:$D,2,FALSE),"-"))</f>
        <v/>
      </c>
      <c r="K151" s="37" t="str">
        <f>IF(M151="","",M151/(1+(IF(COUNTIF(Accounts!$B:$D,H151),VLOOKUP(H151,Accounts!$B:$D,3,FALSE),0)/100)))</f>
        <v/>
      </c>
      <c r="L151" s="37" t="str">
        <f t="shared" si="25"/>
        <v/>
      </c>
      <c r="M151" s="7"/>
      <c r="N151" s="48"/>
      <c r="P151" s="10" t="str">
        <f>IF(ISBLANK(N151),"",IF(COUNTIF(Accounts!$B:$D,N151),VLOOKUP(N151,Accounts!$B:$D,2,FALSE),"-"))</f>
        <v/>
      </c>
      <c r="Q151" s="37" t="str">
        <f>IF(S151="","",S151/(1+(IF(COUNTIF(Accounts!$B:$D,N151),VLOOKUP(N151,Accounts!$B:$D,3,FALSE),0)/100)))</f>
        <v/>
      </c>
      <c r="R151" s="37" t="str">
        <f t="shared" si="26"/>
        <v/>
      </c>
      <c r="S151" s="7"/>
      <c r="T151" s="40" t="str">
        <f>IF(Accounts!$B150="","-",Accounts!$B150)</f>
        <v xml:space="preserve"> </v>
      </c>
      <c r="U151" s="10">
        <f>IF(COUNTIF(Accounts!$B:$D,T151),VLOOKUP(T151,Accounts!$B:$D,2,FALSE),"-")</f>
        <v>0</v>
      </c>
      <c r="V151" s="37" t="str">
        <f ca="1">IF(scratch!$B$55=TRUE,IF(X151="","",X151/(1+(IF(COUNTIF(Accounts!$B:$D,T151),VLOOKUP(T151,Accounts!$B:$D,3,FALSE),0)/100))),scratch!$B$52)</f>
        <v>Locked</v>
      </c>
      <c r="W151" s="37" t="str">
        <f ca="1">IF(scratch!$B$55=TRUE,IF(X151="","",X151-V151),scratch!$B$52)</f>
        <v>Locked</v>
      </c>
      <c r="X151" s="51" t="str">
        <f ca="1">IF(scratch!$B$55=TRUE,SUMIF(B$7:B$1007,T151,G$7:G$1007)+SUMIF(H$7:H$1007,T151,M$7:M$1007)+SUMIF(N$7:N$1007,T151,S$7:S$1007),scratch!$B$52)</f>
        <v>Locked</v>
      </c>
      <c r="AB151" s="10" t="str">
        <f>IF(ISBLANK(Z151),"",IF(COUNTIF(Accounts!$B:$D,Z151),VLOOKUP(Z151,Accounts!$B:$D,2,FALSE),"-"))</f>
        <v/>
      </c>
      <c r="AC151" s="37" t="str">
        <f>IF(AE151="","",AE151/(1+(IF(COUNTIF(Accounts!$B:$D,Z151),VLOOKUP(Z151,Accounts!$B:$D,3,FALSE),0)/100)))</f>
        <v/>
      </c>
      <c r="AD151" s="37" t="str">
        <f t="shared" si="27"/>
        <v/>
      </c>
      <c r="AE151" s="7"/>
      <c r="AF151" s="48"/>
      <c r="AH151" s="10" t="str">
        <f>IF(ISBLANK(AF151),"",IF(COUNTIF(Accounts!$B:$D,AF151),VLOOKUP(AF151,Accounts!$B:$D,2,FALSE),"-"))</f>
        <v/>
      </c>
      <c r="AI151" s="37" t="str">
        <f>IF(AK151="","",AK151/(1+(IF(COUNTIF(Accounts!$B:$D,AF151),VLOOKUP(AF151,Accounts!$B:$D,3,FALSE),0)/100)))</f>
        <v/>
      </c>
      <c r="AJ151" s="37" t="str">
        <f t="shared" si="28"/>
        <v/>
      </c>
      <c r="AK151" s="7"/>
      <c r="AL151" s="48"/>
      <c r="AN151" s="10" t="str">
        <f>IF(ISBLANK(AL151),"",IF(COUNTIF(Accounts!$B:$D,AL151),VLOOKUP(AL151,Accounts!$B:$D,2,FALSE),"-"))</f>
        <v/>
      </c>
      <c r="AO151" s="37" t="str">
        <f>IF(AQ151="","",AQ151/(1+(IF(COUNTIF(Accounts!$B:$D,AL151),VLOOKUP(AL151,Accounts!$B:$D,3,FALSE),0)/100)))</f>
        <v/>
      </c>
      <c r="AP151" s="37" t="str">
        <f t="shared" si="29"/>
        <v/>
      </c>
      <c r="AQ151" s="7"/>
      <c r="AR151" s="40" t="str">
        <f>IF(Accounts!$B150="","-",Accounts!$B150)</f>
        <v xml:space="preserve"> </v>
      </c>
      <c r="AS151" s="10">
        <f>IF(COUNTIF(Accounts!$B:$D,AR151),VLOOKUP(AR151,Accounts!$B:$D,2,FALSE),"-")</f>
        <v>0</v>
      </c>
      <c r="AT151" s="37" t="str">
        <f ca="1">IF(scratch!$B$55=TRUE,IF(AV151="","",AV151/(1+(IF(COUNTIF(Accounts!$B:$D,AR151),VLOOKUP(AR151,Accounts!$B:$D,3,FALSE),0)/100))),scratch!$B$52)</f>
        <v>Locked</v>
      </c>
      <c r="AU151" s="37" t="str">
        <f ca="1">IF(scratch!$B$55=TRUE,IF(AV151="","",AV151-AT151),scratch!$B$52)</f>
        <v>Locked</v>
      </c>
      <c r="AV151" s="51" t="str">
        <f ca="1">IF(scratch!$B$55=TRUE,SUMIF(Z$7:Z$1007,AR151,AE$7:AE$1007)+SUMIF(AF$7:AF$1007,AR151,AK$7:AK$1007)+SUMIF(AL$7:AL$1007,AR151,AQ$7:AQ$1007),scratch!$B$52)</f>
        <v>Locked</v>
      </c>
      <c r="AZ151" s="10" t="str">
        <f>IF(ISBLANK(AX151),"",IF(COUNTIF(Accounts!$B:$D,AX151),VLOOKUP(AX151,Accounts!$B:$D,2,FALSE),"-"))</f>
        <v/>
      </c>
      <c r="BA151" s="37" t="str">
        <f>IF(BC151="","",BC151/(1+(IF(COUNTIF(Accounts!$B:$D,AX151),VLOOKUP(AX151,Accounts!$B:$D,3,FALSE),0)/100)))</f>
        <v/>
      </c>
      <c r="BB151" s="37" t="str">
        <f t="shared" si="30"/>
        <v/>
      </c>
      <c r="BC151" s="7"/>
      <c r="BD151" s="48"/>
      <c r="BF151" s="10" t="str">
        <f>IF(ISBLANK(BD151),"",IF(COUNTIF(Accounts!$B:$D,BD151),VLOOKUP(BD151,Accounts!$B:$D,2,FALSE),"-"))</f>
        <v/>
      </c>
      <c r="BG151" s="37" t="str">
        <f>IF(BI151="","",BI151/(1+(IF(COUNTIF(Accounts!$B:$D,BD151),VLOOKUP(BD151,Accounts!$B:$D,3,FALSE),0)/100)))</f>
        <v/>
      </c>
      <c r="BH151" s="37" t="str">
        <f t="shared" si="31"/>
        <v/>
      </c>
      <c r="BI151" s="7"/>
      <c r="BJ151" s="48"/>
      <c r="BL151" s="10" t="str">
        <f>IF(ISBLANK(BJ151),"",IF(COUNTIF(Accounts!$B:$D,BJ151),VLOOKUP(BJ151,Accounts!$B:$D,2,FALSE),"-"))</f>
        <v/>
      </c>
      <c r="BM151" s="37" t="str">
        <f>IF(BO151="","",BO151/(1+(IF(COUNTIF(Accounts!$B:$D,BJ151),VLOOKUP(BJ151,Accounts!$B:$D,3,FALSE),0)/100)))</f>
        <v/>
      </c>
      <c r="BN151" s="37" t="str">
        <f t="shared" si="32"/>
        <v/>
      </c>
      <c r="BO151" s="7"/>
      <c r="BP151" s="40" t="str">
        <f>IF(Accounts!$B150="","-",Accounts!$B150)</f>
        <v xml:space="preserve"> </v>
      </c>
      <c r="BQ151" s="10">
        <f>IF(COUNTIF(Accounts!$B:$D,BP151),VLOOKUP(BP151,Accounts!$B:$D,2,FALSE),"-")</f>
        <v>0</v>
      </c>
      <c r="BR151" s="37" t="str">
        <f ca="1">IF(scratch!$B$55=TRUE,IF(BT151="","",BT151/(1+(IF(COUNTIF(Accounts!$B:$D,BP151),VLOOKUP(BP151,Accounts!$B:$D,3,FALSE),0)/100))),scratch!$B$52)</f>
        <v>Locked</v>
      </c>
      <c r="BS151" s="37" t="str">
        <f ca="1">IF(scratch!$B$55=TRUE,IF(BT151="","",BT151-BR151),scratch!$B$52)</f>
        <v>Locked</v>
      </c>
      <c r="BT151" s="51" t="str">
        <f ca="1">IF(scratch!$B$55=TRUE,SUMIF(AX$7:AX$1007,BP151,BC$7:BC$1007)+SUMIF(BD$7:BD$1007,BP151,BI$7:BI$1007)+SUMIF(BJ$7:BJ$1007,BP151,BO$7:BO$1007),scratch!$B$52)</f>
        <v>Locked</v>
      </c>
      <c r="BX151" s="10" t="str">
        <f>IF(ISBLANK(BV151),"",IF(COUNTIF(Accounts!$B:$D,BV151),VLOOKUP(BV151,Accounts!$B:$D,2,FALSE),"-"))</f>
        <v/>
      </c>
      <c r="BY151" s="37" t="str">
        <f>IF(CA151="","",CA151/(1+(IF(COUNTIF(Accounts!$B:$D,BV151),VLOOKUP(BV151,Accounts!$B:$D,3,FALSE),0)/100)))</f>
        <v/>
      </c>
      <c r="BZ151" s="37" t="str">
        <f t="shared" si="33"/>
        <v/>
      </c>
      <c r="CA151" s="7"/>
      <c r="CB151" s="48"/>
      <c r="CD151" s="10" t="str">
        <f>IF(ISBLANK(CB151),"",IF(COUNTIF(Accounts!$B:$D,CB151),VLOOKUP(CB151,Accounts!$B:$D,2,FALSE),"-"))</f>
        <v/>
      </c>
      <c r="CE151" s="37" t="str">
        <f>IF(CG151="","",CG151/(1+(IF(COUNTIF(Accounts!$B:$D,CB151),VLOOKUP(CB151,Accounts!$B:$D,3,FALSE),0)/100)))</f>
        <v/>
      </c>
      <c r="CF151" s="37" t="str">
        <f t="shared" si="34"/>
        <v/>
      </c>
      <c r="CG151" s="7"/>
      <c r="CH151" s="48"/>
      <c r="CJ151" s="10" t="str">
        <f>IF(ISBLANK(CH151),"",IF(COUNTIF(Accounts!$B:$D,CH151),VLOOKUP(CH151,Accounts!$B:$D,2,FALSE),"-"))</f>
        <v/>
      </c>
      <c r="CK151" s="37" t="str">
        <f>IF(CM151="","",CM151/(1+(IF(COUNTIF(Accounts!$B:$D,CH151),VLOOKUP(CH151,Accounts!$B:$D,3,FALSE),0)/100)))</f>
        <v/>
      </c>
      <c r="CL151" s="37" t="str">
        <f t="shared" si="35"/>
        <v/>
      </c>
      <c r="CM151" s="7"/>
      <c r="CN151" s="40" t="str">
        <f>IF(Accounts!$B150="","-",Accounts!$B150)</f>
        <v xml:space="preserve"> </v>
      </c>
      <c r="CO151" s="10">
        <f>IF(COUNTIF(Accounts!$B:$D,CN151),VLOOKUP(CN151,Accounts!$B:$D,2,FALSE),"-")</f>
        <v>0</v>
      </c>
      <c r="CP151" s="37" t="str">
        <f ca="1">IF(scratch!$B$55=TRUE,IF(CR151="","",CR151/(1+(IF(COUNTIF(Accounts!$B:$D,CN151),VLOOKUP(CN151,Accounts!$B:$D,3,FALSE),0)/100))),scratch!$B$52)</f>
        <v>Locked</v>
      </c>
      <c r="CQ151" s="37" t="str">
        <f ca="1">IF(scratch!$B$55=TRUE,IF(CR151="","",CR151-CP151),scratch!$B$52)</f>
        <v>Locked</v>
      </c>
      <c r="CR151" s="51" t="str">
        <f ca="1">IF(scratch!$B$55=TRUE,SUMIF(BV$7:BV$1007,CN151,CA$7:CA$1007)+SUMIF(CB$7:CB$1007,CN151,CG$7:CG$1007)+SUMIF(CH$7:CH$1007,CN151,CM$7:CM$1007),scratch!$B$52)</f>
        <v>Locked</v>
      </c>
      <c r="CT151" s="40" t="str">
        <f>IF(Accounts!$B150="","-",Accounts!$B150)</f>
        <v xml:space="preserve"> </v>
      </c>
      <c r="CU151" s="10">
        <f>IF(COUNTIF(Accounts!$B:$D,CT151),VLOOKUP(CT151,Accounts!$B:$D,2,FALSE),"-")</f>
        <v>0</v>
      </c>
      <c r="CV151" s="37" t="str">
        <f ca="1">IF(scratch!$B$55=TRUE,IF(CX151="","",CX151/(1+(IF(COUNTIF(Accounts!$B:$D,CT151),VLOOKUP(CT151,Accounts!$B:$D,3,FALSE),0)/100))),scratch!$B$52)</f>
        <v>Locked</v>
      </c>
      <c r="CW151" s="37" t="str">
        <f ca="1">IF(scratch!$B$55=TRUE,IF(CX151="","",CX151-CV151),scratch!$B$52)</f>
        <v>Locked</v>
      </c>
      <c r="CX151" s="51" t="str">
        <f ca="1">IF(scratch!$B$55=TRUE,SUMIF(T$7:T$1007,CT151,X$7:X1151)+SUMIF(AR$7:AR$1007,CT151,AV$7:AV$1007)+SUMIF(BP$7:BP$1007,CT151,BT$7:BT$1007)+SUMIF(CN$7:CN$1007,CT151,CR$7:CR$1007),scratch!$B$52)</f>
        <v>Locked</v>
      </c>
    </row>
    <row r="152" spans="4:102" x14ac:dyDescent="0.2">
      <c r="D152" s="10" t="str">
        <f>IF(ISBLANK(B152),"",IF(COUNTIF(Accounts!$B:$D,B152),VLOOKUP(B152,Accounts!$B:$D,2,FALSE),"-"))</f>
        <v/>
      </c>
      <c r="E152" s="37" t="str">
        <f>IF(G152="","",G152/(1+(IF(COUNTIF(Accounts!$B:$D,B152),VLOOKUP(B152,Accounts!$B:$D,3,FALSE),0)/100)))</f>
        <v/>
      </c>
      <c r="F152" s="37" t="str">
        <f t="shared" si="24"/>
        <v/>
      </c>
      <c r="G152" s="7"/>
      <c r="H152" s="48"/>
      <c r="J152" s="10" t="str">
        <f>IF(ISBLANK(H152),"",IF(COUNTIF(Accounts!$B:$D,H152),VLOOKUP(H152,Accounts!$B:$D,2,FALSE),"-"))</f>
        <v/>
      </c>
      <c r="K152" s="37" t="str">
        <f>IF(M152="","",M152/(1+(IF(COUNTIF(Accounts!$B:$D,H152),VLOOKUP(H152,Accounts!$B:$D,3,FALSE),0)/100)))</f>
        <v/>
      </c>
      <c r="L152" s="37" t="str">
        <f t="shared" si="25"/>
        <v/>
      </c>
      <c r="M152" s="7"/>
      <c r="N152" s="48"/>
      <c r="P152" s="10" t="str">
        <f>IF(ISBLANK(N152),"",IF(COUNTIF(Accounts!$B:$D,N152),VLOOKUP(N152,Accounts!$B:$D,2,FALSE),"-"))</f>
        <v/>
      </c>
      <c r="Q152" s="37" t="str">
        <f>IF(S152="","",S152/(1+(IF(COUNTIF(Accounts!$B:$D,N152),VLOOKUP(N152,Accounts!$B:$D,3,FALSE),0)/100)))</f>
        <v/>
      </c>
      <c r="R152" s="37" t="str">
        <f t="shared" si="26"/>
        <v/>
      </c>
      <c r="S152" s="7"/>
      <c r="T152" s="40" t="str">
        <f>IF(Accounts!$B151="","-",Accounts!$B151)</f>
        <v xml:space="preserve"> </v>
      </c>
      <c r="U152" s="10">
        <f>IF(COUNTIF(Accounts!$B:$D,T152),VLOOKUP(T152,Accounts!$B:$D,2,FALSE),"-")</f>
        <v>0</v>
      </c>
      <c r="V152" s="37" t="str">
        <f ca="1">IF(scratch!$B$55=TRUE,IF(X152="","",X152/(1+(IF(COUNTIF(Accounts!$B:$D,T152),VLOOKUP(T152,Accounts!$B:$D,3,FALSE),0)/100))),scratch!$B$52)</f>
        <v>Locked</v>
      </c>
      <c r="W152" s="37" t="str">
        <f ca="1">IF(scratch!$B$55=TRUE,IF(X152="","",X152-V152),scratch!$B$52)</f>
        <v>Locked</v>
      </c>
      <c r="X152" s="51" t="str">
        <f ca="1">IF(scratch!$B$55=TRUE,SUMIF(B$7:B$1007,T152,G$7:G$1007)+SUMIF(H$7:H$1007,T152,M$7:M$1007)+SUMIF(N$7:N$1007,T152,S$7:S$1007),scratch!$B$52)</f>
        <v>Locked</v>
      </c>
      <c r="AB152" s="10" t="str">
        <f>IF(ISBLANK(Z152),"",IF(COUNTIF(Accounts!$B:$D,Z152),VLOOKUP(Z152,Accounts!$B:$D,2,FALSE),"-"))</f>
        <v/>
      </c>
      <c r="AC152" s="37" t="str">
        <f>IF(AE152="","",AE152/(1+(IF(COUNTIF(Accounts!$B:$D,Z152),VLOOKUP(Z152,Accounts!$B:$D,3,FALSE),0)/100)))</f>
        <v/>
      </c>
      <c r="AD152" s="37" t="str">
        <f t="shared" si="27"/>
        <v/>
      </c>
      <c r="AE152" s="7"/>
      <c r="AF152" s="48"/>
      <c r="AH152" s="10" t="str">
        <f>IF(ISBLANK(AF152),"",IF(COUNTIF(Accounts!$B:$D,AF152),VLOOKUP(AF152,Accounts!$B:$D,2,FALSE),"-"))</f>
        <v/>
      </c>
      <c r="AI152" s="37" t="str">
        <f>IF(AK152="","",AK152/(1+(IF(COUNTIF(Accounts!$B:$D,AF152),VLOOKUP(AF152,Accounts!$B:$D,3,FALSE),0)/100)))</f>
        <v/>
      </c>
      <c r="AJ152" s="37" t="str">
        <f t="shared" si="28"/>
        <v/>
      </c>
      <c r="AK152" s="7"/>
      <c r="AL152" s="48"/>
      <c r="AN152" s="10" t="str">
        <f>IF(ISBLANK(AL152),"",IF(COUNTIF(Accounts!$B:$D,AL152),VLOOKUP(AL152,Accounts!$B:$D,2,FALSE),"-"))</f>
        <v/>
      </c>
      <c r="AO152" s="37" t="str">
        <f>IF(AQ152="","",AQ152/(1+(IF(COUNTIF(Accounts!$B:$D,AL152),VLOOKUP(AL152,Accounts!$B:$D,3,FALSE),0)/100)))</f>
        <v/>
      </c>
      <c r="AP152" s="37" t="str">
        <f t="shared" si="29"/>
        <v/>
      </c>
      <c r="AQ152" s="7"/>
      <c r="AR152" s="40" t="str">
        <f>IF(Accounts!$B151="","-",Accounts!$B151)</f>
        <v xml:space="preserve"> </v>
      </c>
      <c r="AS152" s="10">
        <f>IF(COUNTIF(Accounts!$B:$D,AR152),VLOOKUP(AR152,Accounts!$B:$D,2,FALSE),"-")</f>
        <v>0</v>
      </c>
      <c r="AT152" s="37" t="str">
        <f ca="1">IF(scratch!$B$55=TRUE,IF(AV152="","",AV152/(1+(IF(COUNTIF(Accounts!$B:$D,AR152),VLOOKUP(AR152,Accounts!$B:$D,3,FALSE),0)/100))),scratch!$B$52)</f>
        <v>Locked</v>
      </c>
      <c r="AU152" s="37" t="str">
        <f ca="1">IF(scratch!$B$55=TRUE,IF(AV152="","",AV152-AT152),scratch!$B$52)</f>
        <v>Locked</v>
      </c>
      <c r="AV152" s="51" t="str">
        <f ca="1">IF(scratch!$B$55=TRUE,SUMIF(Z$7:Z$1007,AR152,AE$7:AE$1007)+SUMIF(AF$7:AF$1007,AR152,AK$7:AK$1007)+SUMIF(AL$7:AL$1007,AR152,AQ$7:AQ$1007),scratch!$B$52)</f>
        <v>Locked</v>
      </c>
      <c r="AZ152" s="10" t="str">
        <f>IF(ISBLANK(AX152),"",IF(COUNTIF(Accounts!$B:$D,AX152),VLOOKUP(AX152,Accounts!$B:$D,2,FALSE),"-"))</f>
        <v/>
      </c>
      <c r="BA152" s="37" t="str">
        <f>IF(BC152="","",BC152/(1+(IF(COUNTIF(Accounts!$B:$D,AX152),VLOOKUP(AX152,Accounts!$B:$D,3,FALSE),0)/100)))</f>
        <v/>
      </c>
      <c r="BB152" s="37" t="str">
        <f t="shared" si="30"/>
        <v/>
      </c>
      <c r="BC152" s="7"/>
      <c r="BD152" s="48"/>
      <c r="BF152" s="10" t="str">
        <f>IF(ISBLANK(BD152),"",IF(COUNTIF(Accounts!$B:$D,BD152),VLOOKUP(BD152,Accounts!$B:$D,2,FALSE),"-"))</f>
        <v/>
      </c>
      <c r="BG152" s="37" t="str">
        <f>IF(BI152="","",BI152/(1+(IF(COUNTIF(Accounts!$B:$D,BD152),VLOOKUP(BD152,Accounts!$B:$D,3,FALSE),0)/100)))</f>
        <v/>
      </c>
      <c r="BH152" s="37" t="str">
        <f t="shared" si="31"/>
        <v/>
      </c>
      <c r="BI152" s="7"/>
      <c r="BJ152" s="48"/>
      <c r="BL152" s="10" t="str">
        <f>IF(ISBLANK(BJ152),"",IF(COUNTIF(Accounts!$B:$D,BJ152),VLOOKUP(BJ152,Accounts!$B:$D,2,FALSE),"-"))</f>
        <v/>
      </c>
      <c r="BM152" s="37" t="str">
        <f>IF(BO152="","",BO152/(1+(IF(COUNTIF(Accounts!$B:$D,BJ152),VLOOKUP(BJ152,Accounts!$B:$D,3,FALSE),0)/100)))</f>
        <v/>
      </c>
      <c r="BN152" s="37" t="str">
        <f t="shared" si="32"/>
        <v/>
      </c>
      <c r="BO152" s="7"/>
      <c r="BP152" s="40" t="str">
        <f>IF(Accounts!$B151="","-",Accounts!$B151)</f>
        <v xml:space="preserve"> </v>
      </c>
      <c r="BQ152" s="10">
        <f>IF(COUNTIF(Accounts!$B:$D,BP152),VLOOKUP(BP152,Accounts!$B:$D,2,FALSE),"-")</f>
        <v>0</v>
      </c>
      <c r="BR152" s="37" t="str">
        <f ca="1">IF(scratch!$B$55=TRUE,IF(BT152="","",BT152/(1+(IF(COUNTIF(Accounts!$B:$D,BP152),VLOOKUP(BP152,Accounts!$B:$D,3,FALSE),0)/100))),scratch!$B$52)</f>
        <v>Locked</v>
      </c>
      <c r="BS152" s="37" t="str">
        <f ca="1">IF(scratch!$B$55=TRUE,IF(BT152="","",BT152-BR152),scratch!$B$52)</f>
        <v>Locked</v>
      </c>
      <c r="BT152" s="51" t="str">
        <f ca="1">IF(scratch!$B$55=TRUE,SUMIF(AX$7:AX$1007,BP152,BC$7:BC$1007)+SUMIF(BD$7:BD$1007,BP152,BI$7:BI$1007)+SUMIF(BJ$7:BJ$1007,BP152,BO$7:BO$1007),scratch!$B$52)</f>
        <v>Locked</v>
      </c>
      <c r="BX152" s="10" t="str">
        <f>IF(ISBLANK(BV152),"",IF(COUNTIF(Accounts!$B:$D,BV152),VLOOKUP(BV152,Accounts!$B:$D,2,FALSE),"-"))</f>
        <v/>
      </c>
      <c r="BY152" s="37" t="str">
        <f>IF(CA152="","",CA152/(1+(IF(COUNTIF(Accounts!$B:$D,BV152),VLOOKUP(BV152,Accounts!$B:$D,3,FALSE),0)/100)))</f>
        <v/>
      </c>
      <c r="BZ152" s="37" t="str">
        <f t="shared" si="33"/>
        <v/>
      </c>
      <c r="CA152" s="7"/>
      <c r="CB152" s="48"/>
      <c r="CD152" s="10" t="str">
        <f>IF(ISBLANK(CB152),"",IF(COUNTIF(Accounts!$B:$D,CB152),VLOOKUP(CB152,Accounts!$B:$D,2,FALSE),"-"))</f>
        <v/>
      </c>
      <c r="CE152" s="37" t="str">
        <f>IF(CG152="","",CG152/(1+(IF(COUNTIF(Accounts!$B:$D,CB152),VLOOKUP(CB152,Accounts!$B:$D,3,FALSE),0)/100)))</f>
        <v/>
      </c>
      <c r="CF152" s="37" t="str">
        <f t="shared" si="34"/>
        <v/>
      </c>
      <c r="CG152" s="7"/>
      <c r="CH152" s="48"/>
      <c r="CJ152" s="10" t="str">
        <f>IF(ISBLANK(CH152),"",IF(COUNTIF(Accounts!$B:$D,CH152),VLOOKUP(CH152,Accounts!$B:$D,2,FALSE),"-"))</f>
        <v/>
      </c>
      <c r="CK152" s="37" t="str">
        <f>IF(CM152="","",CM152/(1+(IF(COUNTIF(Accounts!$B:$D,CH152),VLOOKUP(CH152,Accounts!$B:$D,3,FALSE),0)/100)))</f>
        <v/>
      </c>
      <c r="CL152" s="37" t="str">
        <f t="shared" si="35"/>
        <v/>
      </c>
      <c r="CM152" s="7"/>
      <c r="CN152" s="40" t="str">
        <f>IF(Accounts!$B151="","-",Accounts!$B151)</f>
        <v xml:space="preserve"> </v>
      </c>
      <c r="CO152" s="10">
        <f>IF(COUNTIF(Accounts!$B:$D,CN152),VLOOKUP(CN152,Accounts!$B:$D,2,FALSE),"-")</f>
        <v>0</v>
      </c>
      <c r="CP152" s="37" t="str">
        <f ca="1">IF(scratch!$B$55=TRUE,IF(CR152="","",CR152/(1+(IF(COUNTIF(Accounts!$B:$D,CN152),VLOOKUP(CN152,Accounts!$B:$D,3,FALSE),0)/100))),scratch!$B$52)</f>
        <v>Locked</v>
      </c>
      <c r="CQ152" s="37" t="str">
        <f ca="1">IF(scratch!$B$55=TRUE,IF(CR152="","",CR152-CP152),scratch!$B$52)</f>
        <v>Locked</v>
      </c>
      <c r="CR152" s="51" t="str">
        <f ca="1">IF(scratch!$B$55=TRUE,SUMIF(BV$7:BV$1007,CN152,CA$7:CA$1007)+SUMIF(CB$7:CB$1007,CN152,CG$7:CG$1007)+SUMIF(CH$7:CH$1007,CN152,CM$7:CM$1007),scratch!$B$52)</f>
        <v>Locked</v>
      </c>
      <c r="CT152" s="40" t="str">
        <f>IF(Accounts!$B151="","-",Accounts!$B151)</f>
        <v xml:space="preserve"> </v>
      </c>
      <c r="CU152" s="10">
        <f>IF(COUNTIF(Accounts!$B:$D,CT152),VLOOKUP(CT152,Accounts!$B:$D,2,FALSE),"-")</f>
        <v>0</v>
      </c>
      <c r="CV152" s="37" t="str">
        <f ca="1">IF(scratch!$B$55=TRUE,IF(CX152="","",CX152/(1+(IF(COUNTIF(Accounts!$B:$D,CT152),VLOOKUP(CT152,Accounts!$B:$D,3,FALSE),0)/100))),scratch!$B$52)</f>
        <v>Locked</v>
      </c>
      <c r="CW152" s="37" t="str">
        <f ca="1">IF(scratch!$B$55=TRUE,IF(CX152="","",CX152-CV152),scratch!$B$52)</f>
        <v>Locked</v>
      </c>
      <c r="CX152" s="51" t="str">
        <f ca="1">IF(scratch!$B$55=TRUE,SUMIF(T$7:T$1007,CT152,X$7:X1152)+SUMIF(AR$7:AR$1007,CT152,AV$7:AV$1007)+SUMIF(BP$7:BP$1007,CT152,BT$7:BT$1007)+SUMIF(CN$7:CN$1007,CT152,CR$7:CR$1007),scratch!$B$52)</f>
        <v>Locked</v>
      </c>
    </row>
    <row r="153" spans="4:102" x14ac:dyDescent="0.2">
      <c r="D153" s="10" t="str">
        <f>IF(ISBLANK(B153),"",IF(COUNTIF(Accounts!$B:$D,B153),VLOOKUP(B153,Accounts!$B:$D,2,FALSE),"-"))</f>
        <v/>
      </c>
      <c r="E153" s="37" t="str">
        <f>IF(G153="","",G153/(1+(IF(COUNTIF(Accounts!$B:$D,B153),VLOOKUP(B153,Accounts!$B:$D,3,FALSE),0)/100)))</f>
        <v/>
      </c>
      <c r="F153" s="37" t="str">
        <f t="shared" si="24"/>
        <v/>
      </c>
      <c r="G153" s="7"/>
      <c r="H153" s="48"/>
      <c r="J153" s="10" t="str">
        <f>IF(ISBLANK(H153),"",IF(COUNTIF(Accounts!$B:$D,H153),VLOOKUP(H153,Accounts!$B:$D,2,FALSE),"-"))</f>
        <v/>
      </c>
      <c r="K153" s="37" t="str">
        <f>IF(M153="","",M153/(1+(IF(COUNTIF(Accounts!$B:$D,H153),VLOOKUP(H153,Accounts!$B:$D,3,FALSE),0)/100)))</f>
        <v/>
      </c>
      <c r="L153" s="37" t="str">
        <f t="shared" si="25"/>
        <v/>
      </c>
      <c r="M153" s="7"/>
      <c r="N153" s="48"/>
      <c r="P153" s="10" t="str">
        <f>IF(ISBLANK(N153),"",IF(COUNTIF(Accounts!$B:$D,N153),VLOOKUP(N153,Accounts!$B:$D,2,FALSE),"-"))</f>
        <v/>
      </c>
      <c r="Q153" s="37" t="str">
        <f>IF(S153="","",S153/(1+(IF(COUNTIF(Accounts!$B:$D,N153),VLOOKUP(N153,Accounts!$B:$D,3,FALSE),0)/100)))</f>
        <v/>
      </c>
      <c r="R153" s="37" t="str">
        <f t="shared" si="26"/>
        <v/>
      </c>
      <c r="S153" s="7"/>
      <c r="T153" s="40" t="str">
        <f>IF(Accounts!$B152="","-",Accounts!$B152)</f>
        <v xml:space="preserve"> </v>
      </c>
      <c r="U153" s="10">
        <f>IF(COUNTIF(Accounts!$B:$D,T153),VLOOKUP(T153,Accounts!$B:$D,2,FALSE),"-")</f>
        <v>0</v>
      </c>
      <c r="V153" s="37" t="str">
        <f ca="1">IF(scratch!$B$55=TRUE,IF(X153="","",X153/(1+(IF(COUNTIF(Accounts!$B:$D,T153),VLOOKUP(T153,Accounts!$B:$D,3,FALSE),0)/100))),scratch!$B$52)</f>
        <v>Locked</v>
      </c>
      <c r="W153" s="37" t="str">
        <f ca="1">IF(scratch!$B$55=TRUE,IF(X153="","",X153-V153),scratch!$B$52)</f>
        <v>Locked</v>
      </c>
      <c r="X153" s="51" t="str">
        <f ca="1">IF(scratch!$B$55=TRUE,SUMIF(B$7:B$1007,T153,G$7:G$1007)+SUMIF(H$7:H$1007,T153,M$7:M$1007)+SUMIF(N$7:N$1007,T153,S$7:S$1007),scratch!$B$52)</f>
        <v>Locked</v>
      </c>
      <c r="AB153" s="10" t="str">
        <f>IF(ISBLANK(Z153),"",IF(COUNTIF(Accounts!$B:$D,Z153),VLOOKUP(Z153,Accounts!$B:$D,2,FALSE),"-"))</f>
        <v/>
      </c>
      <c r="AC153" s="37" t="str">
        <f>IF(AE153="","",AE153/(1+(IF(COUNTIF(Accounts!$B:$D,Z153),VLOOKUP(Z153,Accounts!$B:$D,3,FALSE),0)/100)))</f>
        <v/>
      </c>
      <c r="AD153" s="37" t="str">
        <f t="shared" si="27"/>
        <v/>
      </c>
      <c r="AE153" s="7"/>
      <c r="AF153" s="48"/>
      <c r="AH153" s="10" t="str">
        <f>IF(ISBLANK(AF153),"",IF(COUNTIF(Accounts!$B:$D,AF153),VLOOKUP(AF153,Accounts!$B:$D,2,FALSE),"-"))</f>
        <v/>
      </c>
      <c r="AI153" s="37" t="str">
        <f>IF(AK153="","",AK153/(1+(IF(COUNTIF(Accounts!$B:$D,AF153),VLOOKUP(AF153,Accounts!$B:$D,3,FALSE),0)/100)))</f>
        <v/>
      </c>
      <c r="AJ153" s="37" t="str">
        <f t="shared" si="28"/>
        <v/>
      </c>
      <c r="AK153" s="7"/>
      <c r="AL153" s="48"/>
      <c r="AN153" s="10" t="str">
        <f>IF(ISBLANK(AL153),"",IF(COUNTIF(Accounts!$B:$D,AL153),VLOOKUP(AL153,Accounts!$B:$D,2,FALSE),"-"))</f>
        <v/>
      </c>
      <c r="AO153" s="37" t="str">
        <f>IF(AQ153="","",AQ153/(1+(IF(COUNTIF(Accounts!$B:$D,AL153),VLOOKUP(AL153,Accounts!$B:$D,3,FALSE),0)/100)))</f>
        <v/>
      </c>
      <c r="AP153" s="37" t="str">
        <f t="shared" si="29"/>
        <v/>
      </c>
      <c r="AQ153" s="7"/>
      <c r="AR153" s="40" t="str">
        <f>IF(Accounts!$B152="","-",Accounts!$B152)</f>
        <v xml:space="preserve"> </v>
      </c>
      <c r="AS153" s="10">
        <f>IF(COUNTIF(Accounts!$B:$D,AR153),VLOOKUP(AR153,Accounts!$B:$D,2,FALSE),"-")</f>
        <v>0</v>
      </c>
      <c r="AT153" s="37" t="str">
        <f ca="1">IF(scratch!$B$55=TRUE,IF(AV153="","",AV153/(1+(IF(COUNTIF(Accounts!$B:$D,AR153),VLOOKUP(AR153,Accounts!$B:$D,3,FALSE),0)/100))),scratch!$B$52)</f>
        <v>Locked</v>
      </c>
      <c r="AU153" s="37" t="str">
        <f ca="1">IF(scratch!$B$55=TRUE,IF(AV153="","",AV153-AT153),scratch!$B$52)</f>
        <v>Locked</v>
      </c>
      <c r="AV153" s="51" t="str">
        <f ca="1">IF(scratch!$B$55=TRUE,SUMIF(Z$7:Z$1007,AR153,AE$7:AE$1007)+SUMIF(AF$7:AF$1007,AR153,AK$7:AK$1007)+SUMIF(AL$7:AL$1007,AR153,AQ$7:AQ$1007),scratch!$B$52)</f>
        <v>Locked</v>
      </c>
      <c r="AZ153" s="10" t="str">
        <f>IF(ISBLANK(AX153),"",IF(COUNTIF(Accounts!$B:$D,AX153),VLOOKUP(AX153,Accounts!$B:$D,2,FALSE),"-"))</f>
        <v/>
      </c>
      <c r="BA153" s="37" t="str">
        <f>IF(BC153="","",BC153/(1+(IF(COUNTIF(Accounts!$B:$D,AX153),VLOOKUP(AX153,Accounts!$B:$D,3,FALSE),0)/100)))</f>
        <v/>
      </c>
      <c r="BB153" s="37" t="str">
        <f t="shared" si="30"/>
        <v/>
      </c>
      <c r="BC153" s="7"/>
      <c r="BD153" s="48"/>
      <c r="BF153" s="10" t="str">
        <f>IF(ISBLANK(BD153),"",IF(COUNTIF(Accounts!$B:$D,BD153),VLOOKUP(BD153,Accounts!$B:$D,2,FALSE),"-"))</f>
        <v/>
      </c>
      <c r="BG153" s="37" t="str">
        <f>IF(BI153="","",BI153/(1+(IF(COUNTIF(Accounts!$B:$D,BD153),VLOOKUP(BD153,Accounts!$B:$D,3,FALSE),0)/100)))</f>
        <v/>
      </c>
      <c r="BH153" s="37" t="str">
        <f t="shared" si="31"/>
        <v/>
      </c>
      <c r="BI153" s="7"/>
      <c r="BJ153" s="48"/>
      <c r="BL153" s="10" t="str">
        <f>IF(ISBLANK(BJ153),"",IF(COUNTIF(Accounts!$B:$D,BJ153),VLOOKUP(BJ153,Accounts!$B:$D,2,FALSE),"-"))</f>
        <v/>
      </c>
      <c r="BM153" s="37" t="str">
        <f>IF(BO153="","",BO153/(1+(IF(COUNTIF(Accounts!$B:$D,BJ153),VLOOKUP(BJ153,Accounts!$B:$D,3,FALSE),0)/100)))</f>
        <v/>
      </c>
      <c r="BN153" s="37" t="str">
        <f t="shared" si="32"/>
        <v/>
      </c>
      <c r="BO153" s="7"/>
      <c r="BP153" s="40" t="str">
        <f>IF(Accounts!$B152="","-",Accounts!$B152)</f>
        <v xml:space="preserve"> </v>
      </c>
      <c r="BQ153" s="10">
        <f>IF(COUNTIF(Accounts!$B:$D,BP153),VLOOKUP(BP153,Accounts!$B:$D,2,FALSE),"-")</f>
        <v>0</v>
      </c>
      <c r="BR153" s="37" t="str">
        <f ca="1">IF(scratch!$B$55=TRUE,IF(BT153="","",BT153/(1+(IF(COUNTIF(Accounts!$B:$D,BP153),VLOOKUP(BP153,Accounts!$B:$D,3,FALSE),0)/100))),scratch!$B$52)</f>
        <v>Locked</v>
      </c>
      <c r="BS153" s="37" t="str">
        <f ca="1">IF(scratch!$B$55=TRUE,IF(BT153="","",BT153-BR153),scratch!$B$52)</f>
        <v>Locked</v>
      </c>
      <c r="BT153" s="51" t="str">
        <f ca="1">IF(scratch!$B$55=TRUE,SUMIF(AX$7:AX$1007,BP153,BC$7:BC$1007)+SUMIF(BD$7:BD$1007,BP153,BI$7:BI$1007)+SUMIF(BJ$7:BJ$1007,BP153,BO$7:BO$1007),scratch!$B$52)</f>
        <v>Locked</v>
      </c>
      <c r="BX153" s="10" t="str">
        <f>IF(ISBLANK(BV153),"",IF(COUNTIF(Accounts!$B:$D,BV153),VLOOKUP(BV153,Accounts!$B:$D,2,FALSE),"-"))</f>
        <v/>
      </c>
      <c r="BY153" s="37" t="str">
        <f>IF(CA153="","",CA153/(1+(IF(COUNTIF(Accounts!$B:$D,BV153),VLOOKUP(BV153,Accounts!$B:$D,3,FALSE),0)/100)))</f>
        <v/>
      </c>
      <c r="BZ153" s="37" t="str">
        <f t="shared" si="33"/>
        <v/>
      </c>
      <c r="CA153" s="7"/>
      <c r="CB153" s="48"/>
      <c r="CD153" s="10" t="str">
        <f>IF(ISBLANK(CB153),"",IF(COUNTIF(Accounts!$B:$D,CB153),VLOOKUP(CB153,Accounts!$B:$D,2,FALSE),"-"))</f>
        <v/>
      </c>
      <c r="CE153" s="37" t="str">
        <f>IF(CG153="","",CG153/(1+(IF(COUNTIF(Accounts!$B:$D,CB153),VLOOKUP(CB153,Accounts!$B:$D,3,FALSE),0)/100)))</f>
        <v/>
      </c>
      <c r="CF153" s="37" t="str">
        <f t="shared" si="34"/>
        <v/>
      </c>
      <c r="CG153" s="7"/>
      <c r="CH153" s="48"/>
      <c r="CJ153" s="10" t="str">
        <f>IF(ISBLANK(CH153),"",IF(COUNTIF(Accounts!$B:$D,CH153),VLOOKUP(CH153,Accounts!$B:$D,2,FALSE),"-"))</f>
        <v/>
      </c>
      <c r="CK153" s="37" t="str">
        <f>IF(CM153="","",CM153/(1+(IF(COUNTIF(Accounts!$B:$D,CH153),VLOOKUP(CH153,Accounts!$B:$D,3,FALSE),0)/100)))</f>
        <v/>
      </c>
      <c r="CL153" s="37" t="str">
        <f t="shared" si="35"/>
        <v/>
      </c>
      <c r="CM153" s="7"/>
      <c r="CN153" s="40" t="str">
        <f>IF(Accounts!$B152="","-",Accounts!$B152)</f>
        <v xml:space="preserve"> </v>
      </c>
      <c r="CO153" s="10">
        <f>IF(COUNTIF(Accounts!$B:$D,CN153),VLOOKUP(CN153,Accounts!$B:$D,2,FALSE),"-")</f>
        <v>0</v>
      </c>
      <c r="CP153" s="37" t="str">
        <f ca="1">IF(scratch!$B$55=TRUE,IF(CR153="","",CR153/(1+(IF(COUNTIF(Accounts!$B:$D,CN153),VLOOKUP(CN153,Accounts!$B:$D,3,FALSE),0)/100))),scratch!$B$52)</f>
        <v>Locked</v>
      </c>
      <c r="CQ153" s="37" t="str">
        <f ca="1">IF(scratch!$B$55=TRUE,IF(CR153="","",CR153-CP153),scratch!$B$52)</f>
        <v>Locked</v>
      </c>
      <c r="CR153" s="51" t="str">
        <f ca="1">IF(scratch!$B$55=TRUE,SUMIF(BV$7:BV$1007,CN153,CA$7:CA$1007)+SUMIF(CB$7:CB$1007,CN153,CG$7:CG$1007)+SUMIF(CH$7:CH$1007,CN153,CM$7:CM$1007),scratch!$B$52)</f>
        <v>Locked</v>
      </c>
      <c r="CT153" s="40" t="str">
        <f>IF(Accounts!$B152="","-",Accounts!$B152)</f>
        <v xml:space="preserve"> </v>
      </c>
      <c r="CU153" s="10">
        <f>IF(COUNTIF(Accounts!$B:$D,CT153),VLOOKUP(CT153,Accounts!$B:$D,2,FALSE),"-")</f>
        <v>0</v>
      </c>
      <c r="CV153" s="37" t="str">
        <f ca="1">IF(scratch!$B$55=TRUE,IF(CX153="","",CX153/(1+(IF(COUNTIF(Accounts!$B:$D,CT153),VLOOKUP(CT153,Accounts!$B:$D,3,FALSE),0)/100))),scratch!$B$52)</f>
        <v>Locked</v>
      </c>
      <c r="CW153" s="37" t="str">
        <f ca="1">IF(scratch!$B$55=TRUE,IF(CX153="","",CX153-CV153),scratch!$B$52)</f>
        <v>Locked</v>
      </c>
      <c r="CX153" s="51" t="str">
        <f ca="1">IF(scratch!$B$55=TRUE,SUMIF(T$7:T$1007,CT153,X$7:X1153)+SUMIF(AR$7:AR$1007,CT153,AV$7:AV$1007)+SUMIF(BP$7:BP$1007,CT153,BT$7:BT$1007)+SUMIF(CN$7:CN$1007,CT153,CR$7:CR$1007),scratch!$B$52)</f>
        <v>Locked</v>
      </c>
    </row>
    <row r="154" spans="4:102" x14ac:dyDescent="0.2">
      <c r="D154" s="10" t="str">
        <f>IF(ISBLANK(B154),"",IF(COUNTIF(Accounts!$B:$D,B154),VLOOKUP(B154,Accounts!$B:$D,2,FALSE),"-"))</f>
        <v/>
      </c>
      <c r="E154" s="37" t="str">
        <f>IF(G154="","",G154/(1+(IF(COUNTIF(Accounts!$B:$D,B154),VLOOKUP(B154,Accounts!$B:$D,3,FALSE),0)/100)))</f>
        <v/>
      </c>
      <c r="F154" s="37" t="str">
        <f t="shared" si="24"/>
        <v/>
      </c>
      <c r="G154" s="7"/>
      <c r="H154" s="48"/>
      <c r="J154" s="10" t="str">
        <f>IF(ISBLANK(H154),"",IF(COUNTIF(Accounts!$B:$D,H154),VLOOKUP(H154,Accounts!$B:$D,2,FALSE),"-"))</f>
        <v/>
      </c>
      <c r="K154" s="37" t="str">
        <f>IF(M154="","",M154/(1+(IF(COUNTIF(Accounts!$B:$D,H154),VLOOKUP(H154,Accounts!$B:$D,3,FALSE),0)/100)))</f>
        <v/>
      </c>
      <c r="L154" s="37" t="str">
        <f t="shared" si="25"/>
        <v/>
      </c>
      <c r="M154" s="7"/>
      <c r="N154" s="48"/>
      <c r="P154" s="10" t="str">
        <f>IF(ISBLANK(N154),"",IF(COUNTIF(Accounts!$B:$D,N154),VLOOKUP(N154,Accounts!$B:$D,2,FALSE),"-"))</f>
        <v/>
      </c>
      <c r="Q154" s="37" t="str">
        <f>IF(S154="","",S154/(1+(IF(COUNTIF(Accounts!$B:$D,N154),VLOOKUP(N154,Accounts!$B:$D,3,FALSE),0)/100)))</f>
        <v/>
      </c>
      <c r="R154" s="37" t="str">
        <f t="shared" si="26"/>
        <v/>
      </c>
      <c r="S154" s="7"/>
      <c r="T154" s="40" t="str">
        <f>IF(Accounts!$B153="","-",Accounts!$B153)</f>
        <v xml:space="preserve"> </v>
      </c>
      <c r="U154" s="10">
        <f>IF(COUNTIF(Accounts!$B:$D,T154),VLOOKUP(T154,Accounts!$B:$D,2,FALSE),"-")</f>
        <v>0</v>
      </c>
      <c r="V154" s="37" t="str">
        <f ca="1">IF(scratch!$B$55=TRUE,IF(X154="","",X154/(1+(IF(COUNTIF(Accounts!$B:$D,T154),VLOOKUP(T154,Accounts!$B:$D,3,FALSE),0)/100))),scratch!$B$52)</f>
        <v>Locked</v>
      </c>
      <c r="W154" s="37" t="str">
        <f ca="1">IF(scratch!$B$55=TRUE,IF(X154="","",X154-V154),scratch!$B$52)</f>
        <v>Locked</v>
      </c>
      <c r="X154" s="51" t="str">
        <f ca="1">IF(scratch!$B$55=TRUE,SUMIF(B$7:B$1007,T154,G$7:G$1007)+SUMIF(H$7:H$1007,T154,M$7:M$1007)+SUMIF(N$7:N$1007,T154,S$7:S$1007),scratch!$B$52)</f>
        <v>Locked</v>
      </c>
      <c r="AB154" s="10" t="str">
        <f>IF(ISBLANK(Z154),"",IF(COUNTIF(Accounts!$B:$D,Z154),VLOOKUP(Z154,Accounts!$B:$D,2,FALSE),"-"))</f>
        <v/>
      </c>
      <c r="AC154" s="37" t="str">
        <f>IF(AE154="","",AE154/(1+(IF(COUNTIF(Accounts!$B:$D,Z154),VLOOKUP(Z154,Accounts!$B:$D,3,FALSE),0)/100)))</f>
        <v/>
      </c>
      <c r="AD154" s="37" t="str">
        <f t="shared" si="27"/>
        <v/>
      </c>
      <c r="AE154" s="7"/>
      <c r="AF154" s="48"/>
      <c r="AH154" s="10" t="str">
        <f>IF(ISBLANK(AF154),"",IF(COUNTIF(Accounts!$B:$D,AF154),VLOOKUP(AF154,Accounts!$B:$D,2,FALSE),"-"))</f>
        <v/>
      </c>
      <c r="AI154" s="37" t="str">
        <f>IF(AK154="","",AK154/(1+(IF(COUNTIF(Accounts!$B:$D,AF154),VLOOKUP(AF154,Accounts!$B:$D,3,FALSE),0)/100)))</f>
        <v/>
      </c>
      <c r="AJ154" s="37" t="str">
        <f t="shared" si="28"/>
        <v/>
      </c>
      <c r="AK154" s="7"/>
      <c r="AL154" s="48"/>
      <c r="AN154" s="10" t="str">
        <f>IF(ISBLANK(AL154),"",IF(COUNTIF(Accounts!$B:$D,AL154),VLOOKUP(AL154,Accounts!$B:$D,2,FALSE),"-"))</f>
        <v/>
      </c>
      <c r="AO154" s="37" t="str">
        <f>IF(AQ154="","",AQ154/(1+(IF(COUNTIF(Accounts!$B:$D,AL154),VLOOKUP(AL154,Accounts!$B:$D,3,FALSE),0)/100)))</f>
        <v/>
      </c>
      <c r="AP154" s="37" t="str">
        <f t="shared" si="29"/>
        <v/>
      </c>
      <c r="AQ154" s="7"/>
      <c r="AR154" s="40" t="str">
        <f>IF(Accounts!$B153="","-",Accounts!$B153)</f>
        <v xml:space="preserve"> </v>
      </c>
      <c r="AS154" s="10">
        <f>IF(COUNTIF(Accounts!$B:$D,AR154),VLOOKUP(AR154,Accounts!$B:$D,2,FALSE),"-")</f>
        <v>0</v>
      </c>
      <c r="AT154" s="37" t="str">
        <f ca="1">IF(scratch!$B$55=TRUE,IF(AV154="","",AV154/(1+(IF(COUNTIF(Accounts!$B:$D,AR154),VLOOKUP(AR154,Accounts!$B:$D,3,FALSE),0)/100))),scratch!$B$52)</f>
        <v>Locked</v>
      </c>
      <c r="AU154" s="37" t="str">
        <f ca="1">IF(scratch!$B$55=TRUE,IF(AV154="","",AV154-AT154),scratch!$B$52)</f>
        <v>Locked</v>
      </c>
      <c r="AV154" s="51" t="str">
        <f ca="1">IF(scratch!$B$55=TRUE,SUMIF(Z$7:Z$1007,AR154,AE$7:AE$1007)+SUMIF(AF$7:AF$1007,AR154,AK$7:AK$1007)+SUMIF(AL$7:AL$1007,AR154,AQ$7:AQ$1007),scratch!$B$52)</f>
        <v>Locked</v>
      </c>
      <c r="AZ154" s="10" t="str">
        <f>IF(ISBLANK(AX154),"",IF(COUNTIF(Accounts!$B:$D,AX154),VLOOKUP(AX154,Accounts!$B:$D,2,FALSE),"-"))</f>
        <v/>
      </c>
      <c r="BA154" s="37" t="str">
        <f>IF(BC154="","",BC154/(1+(IF(COUNTIF(Accounts!$B:$D,AX154),VLOOKUP(AX154,Accounts!$B:$D,3,FALSE),0)/100)))</f>
        <v/>
      </c>
      <c r="BB154" s="37" t="str">
        <f t="shared" si="30"/>
        <v/>
      </c>
      <c r="BC154" s="7"/>
      <c r="BD154" s="48"/>
      <c r="BF154" s="10" t="str">
        <f>IF(ISBLANK(BD154),"",IF(COUNTIF(Accounts!$B:$D,BD154),VLOOKUP(BD154,Accounts!$B:$D,2,FALSE),"-"))</f>
        <v/>
      </c>
      <c r="BG154" s="37" t="str">
        <f>IF(BI154="","",BI154/(1+(IF(COUNTIF(Accounts!$B:$D,BD154),VLOOKUP(BD154,Accounts!$B:$D,3,FALSE),0)/100)))</f>
        <v/>
      </c>
      <c r="BH154" s="37" t="str">
        <f t="shared" si="31"/>
        <v/>
      </c>
      <c r="BI154" s="7"/>
      <c r="BJ154" s="48"/>
      <c r="BL154" s="10" t="str">
        <f>IF(ISBLANK(BJ154),"",IF(COUNTIF(Accounts!$B:$D,BJ154),VLOOKUP(BJ154,Accounts!$B:$D,2,FALSE),"-"))</f>
        <v/>
      </c>
      <c r="BM154" s="37" t="str">
        <f>IF(BO154="","",BO154/(1+(IF(COUNTIF(Accounts!$B:$D,BJ154),VLOOKUP(BJ154,Accounts!$B:$D,3,FALSE),0)/100)))</f>
        <v/>
      </c>
      <c r="BN154" s="37" t="str">
        <f t="shared" si="32"/>
        <v/>
      </c>
      <c r="BO154" s="7"/>
      <c r="BP154" s="40" t="str">
        <f>IF(Accounts!$B153="","-",Accounts!$B153)</f>
        <v xml:space="preserve"> </v>
      </c>
      <c r="BQ154" s="10">
        <f>IF(COUNTIF(Accounts!$B:$D,BP154),VLOOKUP(BP154,Accounts!$B:$D,2,FALSE),"-")</f>
        <v>0</v>
      </c>
      <c r="BR154" s="37" t="str">
        <f ca="1">IF(scratch!$B$55=TRUE,IF(BT154="","",BT154/(1+(IF(COUNTIF(Accounts!$B:$D,BP154),VLOOKUP(BP154,Accounts!$B:$D,3,FALSE),0)/100))),scratch!$B$52)</f>
        <v>Locked</v>
      </c>
      <c r="BS154" s="37" t="str">
        <f ca="1">IF(scratch!$B$55=TRUE,IF(BT154="","",BT154-BR154),scratch!$B$52)</f>
        <v>Locked</v>
      </c>
      <c r="BT154" s="51" t="str">
        <f ca="1">IF(scratch!$B$55=TRUE,SUMIF(AX$7:AX$1007,BP154,BC$7:BC$1007)+SUMIF(BD$7:BD$1007,BP154,BI$7:BI$1007)+SUMIF(BJ$7:BJ$1007,BP154,BO$7:BO$1007),scratch!$B$52)</f>
        <v>Locked</v>
      </c>
      <c r="BX154" s="10" t="str">
        <f>IF(ISBLANK(BV154),"",IF(COUNTIF(Accounts!$B:$D,BV154),VLOOKUP(BV154,Accounts!$B:$D,2,FALSE),"-"))</f>
        <v/>
      </c>
      <c r="BY154" s="37" t="str">
        <f>IF(CA154="","",CA154/(1+(IF(COUNTIF(Accounts!$B:$D,BV154),VLOOKUP(BV154,Accounts!$B:$D,3,FALSE),0)/100)))</f>
        <v/>
      </c>
      <c r="BZ154" s="37" t="str">
        <f t="shared" si="33"/>
        <v/>
      </c>
      <c r="CA154" s="7"/>
      <c r="CB154" s="48"/>
      <c r="CD154" s="10" t="str">
        <f>IF(ISBLANK(CB154),"",IF(COUNTIF(Accounts!$B:$D,CB154),VLOOKUP(CB154,Accounts!$B:$D,2,FALSE),"-"))</f>
        <v/>
      </c>
      <c r="CE154" s="37" t="str">
        <f>IF(CG154="","",CG154/(1+(IF(COUNTIF(Accounts!$B:$D,CB154),VLOOKUP(CB154,Accounts!$B:$D,3,FALSE),0)/100)))</f>
        <v/>
      </c>
      <c r="CF154" s="37" t="str">
        <f t="shared" si="34"/>
        <v/>
      </c>
      <c r="CG154" s="7"/>
      <c r="CH154" s="48"/>
      <c r="CJ154" s="10" t="str">
        <f>IF(ISBLANK(CH154),"",IF(COUNTIF(Accounts!$B:$D,CH154),VLOOKUP(CH154,Accounts!$B:$D,2,FALSE),"-"))</f>
        <v/>
      </c>
      <c r="CK154" s="37" t="str">
        <f>IF(CM154="","",CM154/(1+(IF(COUNTIF(Accounts!$B:$D,CH154),VLOOKUP(CH154,Accounts!$B:$D,3,FALSE),0)/100)))</f>
        <v/>
      </c>
      <c r="CL154" s="37" t="str">
        <f t="shared" si="35"/>
        <v/>
      </c>
      <c r="CM154" s="7"/>
      <c r="CN154" s="40" t="str">
        <f>IF(Accounts!$B153="","-",Accounts!$B153)</f>
        <v xml:space="preserve"> </v>
      </c>
      <c r="CO154" s="10">
        <f>IF(COUNTIF(Accounts!$B:$D,CN154),VLOOKUP(CN154,Accounts!$B:$D,2,FALSE),"-")</f>
        <v>0</v>
      </c>
      <c r="CP154" s="37" t="str">
        <f ca="1">IF(scratch!$B$55=TRUE,IF(CR154="","",CR154/(1+(IF(COUNTIF(Accounts!$B:$D,CN154),VLOOKUP(CN154,Accounts!$B:$D,3,FALSE),0)/100))),scratch!$B$52)</f>
        <v>Locked</v>
      </c>
      <c r="CQ154" s="37" t="str">
        <f ca="1">IF(scratch!$B$55=TRUE,IF(CR154="","",CR154-CP154),scratch!$B$52)</f>
        <v>Locked</v>
      </c>
      <c r="CR154" s="51" t="str">
        <f ca="1">IF(scratch!$B$55=TRUE,SUMIF(BV$7:BV$1007,CN154,CA$7:CA$1007)+SUMIF(CB$7:CB$1007,CN154,CG$7:CG$1007)+SUMIF(CH$7:CH$1007,CN154,CM$7:CM$1007),scratch!$B$52)</f>
        <v>Locked</v>
      </c>
      <c r="CT154" s="40" t="str">
        <f>IF(Accounts!$B153="","-",Accounts!$B153)</f>
        <v xml:space="preserve"> </v>
      </c>
      <c r="CU154" s="10">
        <f>IF(COUNTIF(Accounts!$B:$D,CT154),VLOOKUP(CT154,Accounts!$B:$D,2,FALSE),"-")</f>
        <v>0</v>
      </c>
      <c r="CV154" s="37" t="str">
        <f ca="1">IF(scratch!$B$55=TRUE,IF(CX154="","",CX154/(1+(IF(COUNTIF(Accounts!$B:$D,CT154),VLOOKUP(CT154,Accounts!$B:$D,3,FALSE),0)/100))),scratch!$B$52)</f>
        <v>Locked</v>
      </c>
      <c r="CW154" s="37" t="str">
        <f ca="1">IF(scratch!$B$55=TRUE,IF(CX154="","",CX154-CV154),scratch!$B$52)</f>
        <v>Locked</v>
      </c>
      <c r="CX154" s="51" t="str">
        <f ca="1">IF(scratch!$B$55=TRUE,SUMIF(T$7:T$1007,CT154,X$7:X1154)+SUMIF(AR$7:AR$1007,CT154,AV$7:AV$1007)+SUMIF(BP$7:BP$1007,CT154,BT$7:BT$1007)+SUMIF(CN$7:CN$1007,CT154,CR$7:CR$1007),scratch!$B$52)</f>
        <v>Locked</v>
      </c>
    </row>
    <row r="155" spans="4:102" x14ac:dyDescent="0.2">
      <c r="D155" s="10" t="str">
        <f>IF(ISBLANK(B155),"",IF(COUNTIF(Accounts!$B:$D,B155),VLOOKUP(B155,Accounts!$B:$D,2,FALSE),"-"))</f>
        <v/>
      </c>
      <c r="E155" s="37" t="str">
        <f>IF(G155="","",G155/(1+(IF(COUNTIF(Accounts!$B:$D,B155),VLOOKUP(B155,Accounts!$B:$D,3,FALSE),0)/100)))</f>
        <v/>
      </c>
      <c r="F155" s="37" t="str">
        <f t="shared" si="24"/>
        <v/>
      </c>
      <c r="G155" s="7"/>
      <c r="H155" s="48"/>
      <c r="J155" s="10" t="str">
        <f>IF(ISBLANK(H155),"",IF(COUNTIF(Accounts!$B:$D,H155),VLOOKUP(H155,Accounts!$B:$D,2,FALSE),"-"))</f>
        <v/>
      </c>
      <c r="K155" s="37" t="str">
        <f>IF(M155="","",M155/(1+(IF(COUNTIF(Accounts!$B:$D,H155),VLOOKUP(H155,Accounts!$B:$D,3,FALSE),0)/100)))</f>
        <v/>
      </c>
      <c r="L155" s="37" t="str">
        <f t="shared" si="25"/>
        <v/>
      </c>
      <c r="M155" s="7"/>
      <c r="N155" s="48"/>
      <c r="P155" s="10" t="str">
        <f>IF(ISBLANK(N155),"",IF(COUNTIF(Accounts!$B:$D,N155),VLOOKUP(N155,Accounts!$B:$D,2,FALSE),"-"))</f>
        <v/>
      </c>
      <c r="Q155" s="37" t="str">
        <f>IF(S155="","",S155/(1+(IF(COUNTIF(Accounts!$B:$D,N155),VLOOKUP(N155,Accounts!$B:$D,3,FALSE),0)/100)))</f>
        <v/>
      </c>
      <c r="R155" s="37" t="str">
        <f t="shared" si="26"/>
        <v/>
      </c>
      <c r="S155" s="7"/>
      <c r="T155" s="40" t="str">
        <f>IF(Accounts!$B154="","-",Accounts!$B154)</f>
        <v xml:space="preserve"> </v>
      </c>
      <c r="U155" s="10">
        <f>IF(COUNTIF(Accounts!$B:$D,T155),VLOOKUP(T155,Accounts!$B:$D,2,FALSE),"-")</f>
        <v>0</v>
      </c>
      <c r="V155" s="37" t="str">
        <f ca="1">IF(scratch!$B$55=TRUE,IF(X155="","",X155/(1+(IF(COUNTIF(Accounts!$B:$D,T155),VLOOKUP(T155,Accounts!$B:$D,3,FALSE),0)/100))),scratch!$B$52)</f>
        <v>Locked</v>
      </c>
      <c r="W155" s="37" t="str">
        <f ca="1">IF(scratch!$B$55=TRUE,IF(X155="","",X155-V155),scratch!$B$52)</f>
        <v>Locked</v>
      </c>
      <c r="X155" s="51" t="str">
        <f ca="1">IF(scratch!$B$55=TRUE,SUMIF(B$7:B$1007,T155,G$7:G$1007)+SUMIF(H$7:H$1007,T155,M$7:M$1007)+SUMIF(N$7:N$1007,T155,S$7:S$1007),scratch!$B$52)</f>
        <v>Locked</v>
      </c>
      <c r="AB155" s="10" t="str">
        <f>IF(ISBLANK(Z155),"",IF(COUNTIF(Accounts!$B:$D,Z155),VLOOKUP(Z155,Accounts!$B:$D,2,FALSE),"-"))</f>
        <v/>
      </c>
      <c r="AC155" s="37" t="str">
        <f>IF(AE155="","",AE155/(1+(IF(COUNTIF(Accounts!$B:$D,Z155),VLOOKUP(Z155,Accounts!$B:$D,3,FALSE),0)/100)))</f>
        <v/>
      </c>
      <c r="AD155" s="37" t="str">
        <f t="shared" si="27"/>
        <v/>
      </c>
      <c r="AE155" s="7"/>
      <c r="AF155" s="48"/>
      <c r="AH155" s="10" t="str">
        <f>IF(ISBLANK(AF155),"",IF(COUNTIF(Accounts!$B:$D,AF155),VLOOKUP(AF155,Accounts!$B:$D,2,FALSE),"-"))</f>
        <v/>
      </c>
      <c r="AI155" s="37" t="str">
        <f>IF(AK155="","",AK155/(1+(IF(COUNTIF(Accounts!$B:$D,AF155),VLOOKUP(AF155,Accounts!$B:$D,3,FALSE),0)/100)))</f>
        <v/>
      </c>
      <c r="AJ155" s="37" t="str">
        <f t="shared" si="28"/>
        <v/>
      </c>
      <c r="AK155" s="7"/>
      <c r="AL155" s="48"/>
      <c r="AN155" s="10" t="str">
        <f>IF(ISBLANK(AL155),"",IF(COUNTIF(Accounts!$B:$D,AL155),VLOOKUP(AL155,Accounts!$B:$D,2,FALSE),"-"))</f>
        <v/>
      </c>
      <c r="AO155" s="37" t="str">
        <f>IF(AQ155="","",AQ155/(1+(IF(COUNTIF(Accounts!$B:$D,AL155),VLOOKUP(AL155,Accounts!$B:$D,3,FALSE),0)/100)))</f>
        <v/>
      </c>
      <c r="AP155" s="37" t="str">
        <f t="shared" si="29"/>
        <v/>
      </c>
      <c r="AQ155" s="7"/>
      <c r="AR155" s="40" t="str">
        <f>IF(Accounts!$B154="","-",Accounts!$B154)</f>
        <v xml:space="preserve"> </v>
      </c>
      <c r="AS155" s="10">
        <f>IF(COUNTIF(Accounts!$B:$D,AR155),VLOOKUP(AR155,Accounts!$B:$D,2,FALSE),"-")</f>
        <v>0</v>
      </c>
      <c r="AT155" s="37" t="str">
        <f ca="1">IF(scratch!$B$55=TRUE,IF(AV155="","",AV155/(1+(IF(COUNTIF(Accounts!$B:$D,AR155),VLOOKUP(AR155,Accounts!$B:$D,3,FALSE),0)/100))),scratch!$B$52)</f>
        <v>Locked</v>
      </c>
      <c r="AU155" s="37" t="str">
        <f ca="1">IF(scratch!$B$55=TRUE,IF(AV155="","",AV155-AT155),scratch!$B$52)</f>
        <v>Locked</v>
      </c>
      <c r="AV155" s="51" t="str">
        <f ca="1">IF(scratch!$B$55=TRUE,SUMIF(Z$7:Z$1007,AR155,AE$7:AE$1007)+SUMIF(AF$7:AF$1007,AR155,AK$7:AK$1007)+SUMIF(AL$7:AL$1007,AR155,AQ$7:AQ$1007),scratch!$B$52)</f>
        <v>Locked</v>
      </c>
      <c r="AZ155" s="10" t="str">
        <f>IF(ISBLANK(AX155),"",IF(COUNTIF(Accounts!$B:$D,AX155),VLOOKUP(AX155,Accounts!$B:$D,2,FALSE),"-"))</f>
        <v/>
      </c>
      <c r="BA155" s="37" t="str">
        <f>IF(BC155="","",BC155/(1+(IF(COUNTIF(Accounts!$B:$D,AX155),VLOOKUP(AX155,Accounts!$B:$D,3,FALSE),0)/100)))</f>
        <v/>
      </c>
      <c r="BB155" s="37" t="str">
        <f t="shared" si="30"/>
        <v/>
      </c>
      <c r="BC155" s="7"/>
      <c r="BD155" s="48"/>
      <c r="BF155" s="10" t="str">
        <f>IF(ISBLANK(BD155),"",IF(COUNTIF(Accounts!$B:$D,BD155),VLOOKUP(BD155,Accounts!$B:$D,2,FALSE),"-"))</f>
        <v/>
      </c>
      <c r="BG155" s="37" t="str">
        <f>IF(BI155="","",BI155/(1+(IF(COUNTIF(Accounts!$B:$D,BD155),VLOOKUP(BD155,Accounts!$B:$D,3,FALSE),0)/100)))</f>
        <v/>
      </c>
      <c r="BH155" s="37" t="str">
        <f t="shared" si="31"/>
        <v/>
      </c>
      <c r="BI155" s="7"/>
      <c r="BJ155" s="48"/>
      <c r="BL155" s="10" t="str">
        <f>IF(ISBLANK(BJ155),"",IF(COUNTIF(Accounts!$B:$D,BJ155),VLOOKUP(BJ155,Accounts!$B:$D,2,FALSE),"-"))</f>
        <v/>
      </c>
      <c r="BM155" s="37" t="str">
        <f>IF(BO155="","",BO155/(1+(IF(COUNTIF(Accounts!$B:$D,BJ155),VLOOKUP(BJ155,Accounts!$B:$D,3,FALSE),0)/100)))</f>
        <v/>
      </c>
      <c r="BN155" s="37" t="str">
        <f t="shared" si="32"/>
        <v/>
      </c>
      <c r="BO155" s="7"/>
      <c r="BP155" s="40" t="str">
        <f>IF(Accounts!$B154="","-",Accounts!$B154)</f>
        <v xml:space="preserve"> </v>
      </c>
      <c r="BQ155" s="10">
        <f>IF(COUNTIF(Accounts!$B:$D,BP155),VLOOKUP(BP155,Accounts!$B:$D,2,FALSE),"-")</f>
        <v>0</v>
      </c>
      <c r="BR155" s="37" t="str">
        <f ca="1">IF(scratch!$B$55=TRUE,IF(BT155="","",BT155/(1+(IF(COUNTIF(Accounts!$B:$D,BP155),VLOOKUP(BP155,Accounts!$B:$D,3,FALSE),0)/100))),scratch!$B$52)</f>
        <v>Locked</v>
      </c>
      <c r="BS155" s="37" t="str">
        <f ca="1">IF(scratch!$B$55=TRUE,IF(BT155="","",BT155-BR155),scratch!$B$52)</f>
        <v>Locked</v>
      </c>
      <c r="BT155" s="51" t="str">
        <f ca="1">IF(scratch!$B$55=TRUE,SUMIF(AX$7:AX$1007,BP155,BC$7:BC$1007)+SUMIF(BD$7:BD$1007,BP155,BI$7:BI$1007)+SUMIF(BJ$7:BJ$1007,BP155,BO$7:BO$1007),scratch!$B$52)</f>
        <v>Locked</v>
      </c>
      <c r="BX155" s="10" t="str">
        <f>IF(ISBLANK(BV155),"",IF(COUNTIF(Accounts!$B:$D,BV155),VLOOKUP(BV155,Accounts!$B:$D,2,FALSE),"-"))</f>
        <v/>
      </c>
      <c r="BY155" s="37" t="str">
        <f>IF(CA155="","",CA155/(1+(IF(COUNTIF(Accounts!$B:$D,BV155),VLOOKUP(BV155,Accounts!$B:$D,3,FALSE),0)/100)))</f>
        <v/>
      </c>
      <c r="BZ155" s="37" t="str">
        <f t="shared" si="33"/>
        <v/>
      </c>
      <c r="CA155" s="7"/>
      <c r="CB155" s="48"/>
      <c r="CD155" s="10" t="str">
        <f>IF(ISBLANK(CB155),"",IF(COUNTIF(Accounts!$B:$D,CB155),VLOOKUP(CB155,Accounts!$B:$D,2,FALSE),"-"))</f>
        <v/>
      </c>
      <c r="CE155" s="37" t="str">
        <f>IF(CG155="","",CG155/(1+(IF(COUNTIF(Accounts!$B:$D,CB155),VLOOKUP(CB155,Accounts!$B:$D,3,FALSE),0)/100)))</f>
        <v/>
      </c>
      <c r="CF155" s="37" t="str">
        <f t="shared" si="34"/>
        <v/>
      </c>
      <c r="CG155" s="7"/>
      <c r="CH155" s="48"/>
      <c r="CJ155" s="10" t="str">
        <f>IF(ISBLANK(CH155),"",IF(COUNTIF(Accounts!$B:$D,CH155),VLOOKUP(CH155,Accounts!$B:$D,2,FALSE),"-"))</f>
        <v/>
      </c>
      <c r="CK155" s="37" t="str">
        <f>IF(CM155="","",CM155/(1+(IF(COUNTIF(Accounts!$B:$D,CH155),VLOOKUP(CH155,Accounts!$B:$D,3,FALSE),0)/100)))</f>
        <v/>
      </c>
      <c r="CL155" s="37" t="str">
        <f t="shared" si="35"/>
        <v/>
      </c>
      <c r="CM155" s="7"/>
      <c r="CN155" s="40" t="str">
        <f>IF(Accounts!$B154="","-",Accounts!$B154)</f>
        <v xml:space="preserve"> </v>
      </c>
      <c r="CO155" s="10">
        <f>IF(COUNTIF(Accounts!$B:$D,CN155),VLOOKUP(CN155,Accounts!$B:$D,2,FALSE),"-")</f>
        <v>0</v>
      </c>
      <c r="CP155" s="37" t="str">
        <f ca="1">IF(scratch!$B$55=TRUE,IF(CR155="","",CR155/(1+(IF(COUNTIF(Accounts!$B:$D,CN155),VLOOKUP(CN155,Accounts!$B:$D,3,FALSE),0)/100))),scratch!$B$52)</f>
        <v>Locked</v>
      </c>
      <c r="CQ155" s="37" t="str">
        <f ca="1">IF(scratch!$B$55=TRUE,IF(CR155="","",CR155-CP155),scratch!$B$52)</f>
        <v>Locked</v>
      </c>
      <c r="CR155" s="51" t="str">
        <f ca="1">IF(scratch!$B$55=TRUE,SUMIF(BV$7:BV$1007,CN155,CA$7:CA$1007)+SUMIF(CB$7:CB$1007,CN155,CG$7:CG$1007)+SUMIF(CH$7:CH$1007,CN155,CM$7:CM$1007),scratch!$B$52)</f>
        <v>Locked</v>
      </c>
      <c r="CT155" s="40" t="str">
        <f>IF(Accounts!$B154="","-",Accounts!$B154)</f>
        <v xml:space="preserve"> </v>
      </c>
      <c r="CU155" s="10">
        <f>IF(COUNTIF(Accounts!$B:$D,CT155),VLOOKUP(CT155,Accounts!$B:$D,2,FALSE),"-")</f>
        <v>0</v>
      </c>
      <c r="CV155" s="37" t="str">
        <f ca="1">IF(scratch!$B$55=TRUE,IF(CX155="","",CX155/(1+(IF(COUNTIF(Accounts!$B:$D,CT155),VLOOKUP(CT155,Accounts!$B:$D,3,FALSE),0)/100))),scratch!$B$52)</f>
        <v>Locked</v>
      </c>
      <c r="CW155" s="37" t="str">
        <f ca="1">IF(scratch!$B$55=TRUE,IF(CX155="","",CX155-CV155),scratch!$B$52)</f>
        <v>Locked</v>
      </c>
      <c r="CX155" s="51" t="str">
        <f ca="1">IF(scratch!$B$55=TRUE,SUMIF(T$7:T$1007,CT155,X$7:X1155)+SUMIF(AR$7:AR$1007,CT155,AV$7:AV$1007)+SUMIF(BP$7:BP$1007,CT155,BT$7:BT$1007)+SUMIF(CN$7:CN$1007,CT155,CR$7:CR$1007),scratch!$B$52)</f>
        <v>Locked</v>
      </c>
    </row>
    <row r="156" spans="4:102" x14ac:dyDescent="0.2">
      <c r="D156" s="10" t="str">
        <f>IF(ISBLANK(B156),"",IF(COUNTIF(Accounts!$B:$D,B156),VLOOKUP(B156,Accounts!$B:$D,2,FALSE),"-"))</f>
        <v/>
      </c>
      <c r="E156" s="37" t="str">
        <f>IF(G156="","",G156/(1+(IF(COUNTIF(Accounts!$B:$D,B156),VLOOKUP(B156,Accounts!$B:$D,3,FALSE),0)/100)))</f>
        <v/>
      </c>
      <c r="F156" s="37" t="str">
        <f t="shared" si="24"/>
        <v/>
      </c>
      <c r="G156" s="7"/>
      <c r="H156" s="48"/>
      <c r="J156" s="10" t="str">
        <f>IF(ISBLANK(H156),"",IF(COUNTIF(Accounts!$B:$D,H156),VLOOKUP(H156,Accounts!$B:$D,2,FALSE),"-"))</f>
        <v/>
      </c>
      <c r="K156" s="37" t="str">
        <f>IF(M156="","",M156/(1+(IF(COUNTIF(Accounts!$B:$D,H156),VLOOKUP(H156,Accounts!$B:$D,3,FALSE),0)/100)))</f>
        <v/>
      </c>
      <c r="L156" s="37" t="str">
        <f t="shared" si="25"/>
        <v/>
      </c>
      <c r="M156" s="7"/>
      <c r="N156" s="48"/>
      <c r="P156" s="10" t="str">
        <f>IF(ISBLANK(N156),"",IF(COUNTIF(Accounts!$B:$D,N156),VLOOKUP(N156,Accounts!$B:$D,2,FALSE),"-"))</f>
        <v/>
      </c>
      <c r="Q156" s="37" t="str">
        <f>IF(S156="","",S156/(1+(IF(COUNTIF(Accounts!$B:$D,N156),VLOOKUP(N156,Accounts!$B:$D,3,FALSE),0)/100)))</f>
        <v/>
      </c>
      <c r="R156" s="37" t="str">
        <f t="shared" si="26"/>
        <v/>
      </c>
      <c r="S156" s="7"/>
      <c r="T156" s="40" t="str">
        <f>IF(Accounts!$B155="","-",Accounts!$B155)</f>
        <v xml:space="preserve"> </v>
      </c>
      <c r="U156" s="10">
        <f>IF(COUNTIF(Accounts!$B:$D,T156),VLOOKUP(T156,Accounts!$B:$D,2,FALSE),"-")</f>
        <v>0</v>
      </c>
      <c r="V156" s="37" t="str">
        <f ca="1">IF(scratch!$B$55=TRUE,IF(X156="","",X156/(1+(IF(COUNTIF(Accounts!$B:$D,T156),VLOOKUP(T156,Accounts!$B:$D,3,FALSE),0)/100))),scratch!$B$52)</f>
        <v>Locked</v>
      </c>
      <c r="W156" s="37" t="str">
        <f ca="1">IF(scratch!$B$55=TRUE,IF(X156="","",X156-V156),scratch!$B$52)</f>
        <v>Locked</v>
      </c>
      <c r="X156" s="51" t="str">
        <f ca="1">IF(scratch!$B$55=TRUE,SUMIF(B$7:B$1007,T156,G$7:G$1007)+SUMIF(H$7:H$1007,T156,M$7:M$1007)+SUMIF(N$7:N$1007,T156,S$7:S$1007),scratch!$B$52)</f>
        <v>Locked</v>
      </c>
      <c r="AB156" s="10" t="str">
        <f>IF(ISBLANK(Z156),"",IF(COUNTIF(Accounts!$B:$D,Z156),VLOOKUP(Z156,Accounts!$B:$D,2,FALSE),"-"))</f>
        <v/>
      </c>
      <c r="AC156" s="37" t="str">
        <f>IF(AE156="","",AE156/(1+(IF(COUNTIF(Accounts!$B:$D,Z156),VLOOKUP(Z156,Accounts!$B:$D,3,FALSE),0)/100)))</f>
        <v/>
      </c>
      <c r="AD156" s="37" t="str">
        <f t="shared" si="27"/>
        <v/>
      </c>
      <c r="AE156" s="7"/>
      <c r="AF156" s="48"/>
      <c r="AH156" s="10" t="str">
        <f>IF(ISBLANK(AF156),"",IF(COUNTIF(Accounts!$B:$D,AF156),VLOOKUP(AF156,Accounts!$B:$D,2,FALSE),"-"))</f>
        <v/>
      </c>
      <c r="AI156" s="37" t="str">
        <f>IF(AK156="","",AK156/(1+(IF(COUNTIF(Accounts!$B:$D,AF156),VLOOKUP(AF156,Accounts!$B:$D,3,FALSE),0)/100)))</f>
        <v/>
      </c>
      <c r="AJ156" s="37" t="str">
        <f t="shared" si="28"/>
        <v/>
      </c>
      <c r="AK156" s="7"/>
      <c r="AL156" s="48"/>
      <c r="AN156" s="10" t="str">
        <f>IF(ISBLANK(AL156),"",IF(COUNTIF(Accounts!$B:$D,AL156),VLOOKUP(AL156,Accounts!$B:$D,2,FALSE),"-"))</f>
        <v/>
      </c>
      <c r="AO156" s="37" t="str">
        <f>IF(AQ156="","",AQ156/(1+(IF(COUNTIF(Accounts!$B:$D,AL156),VLOOKUP(AL156,Accounts!$B:$D,3,FALSE),0)/100)))</f>
        <v/>
      </c>
      <c r="AP156" s="37" t="str">
        <f t="shared" si="29"/>
        <v/>
      </c>
      <c r="AQ156" s="7"/>
      <c r="AR156" s="40" t="str">
        <f>IF(Accounts!$B155="","-",Accounts!$B155)</f>
        <v xml:space="preserve"> </v>
      </c>
      <c r="AS156" s="10">
        <f>IF(COUNTIF(Accounts!$B:$D,AR156),VLOOKUP(AR156,Accounts!$B:$D,2,FALSE),"-")</f>
        <v>0</v>
      </c>
      <c r="AT156" s="37" t="str">
        <f ca="1">IF(scratch!$B$55=TRUE,IF(AV156="","",AV156/(1+(IF(COUNTIF(Accounts!$B:$D,AR156),VLOOKUP(AR156,Accounts!$B:$D,3,FALSE),0)/100))),scratch!$B$52)</f>
        <v>Locked</v>
      </c>
      <c r="AU156" s="37" t="str">
        <f ca="1">IF(scratch!$B$55=TRUE,IF(AV156="","",AV156-AT156),scratch!$B$52)</f>
        <v>Locked</v>
      </c>
      <c r="AV156" s="51" t="str">
        <f ca="1">IF(scratch!$B$55=TRUE,SUMIF(Z$7:Z$1007,AR156,AE$7:AE$1007)+SUMIF(AF$7:AF$1007,AR156,AK$7:AK$1007)+SUMIF(AL$7:AL$1007,AR156,AQ$7:AQ$1007),scratch!$B$52)</f>
        <v>Locked</v>
      </c>
      <c r="AZ156" s="10" t="str">
        <f>IF(ISBLANK(AX156),"",IF(COUNTIF(Accounts!$B:$D,AX156),VLOOKUP(AX156,Accounts!$B:$D,2,FALSE),"-"))</f>
        <v/>
      </c>
      <c r="BA156" s="37" t="str">
        <f>IF(BC156="","",BC156/(1+(IF(COUNTIF(Accounts!$B:$D,AX156),VLOOKUP(AX156,Accounts!$B:$D,3,FALSE),0)/100)))</f>
        <v/>
      </c>
      <c r="BB156" s="37" t="str">
        <f t="shared" si="30"/>
        <v/>
      </c>
      <c r="BC156" s="7"/>
      <c r="BD156" s="48"/>
      <c r="BF156" s="10" t="str">
        <f>IF(ISBLANK(BD156),"",IF(COUNTIF(Accounts!$B:$D,BD156),VLOOKUP(BD156,Accounts!$B:$D,2,FALSE),"-"))</f>
        <v/>
      </c>
      <c r="BG156" s="37" t="str">
        <f>IF(BI156="","",BI156/(1+(IF(COUNTIF(Accounts!$B:$D,BD156),VLOOKUP(BD156,Accounts!$B:$D,3,FALSE),0)/100)))</f>
        <v/>
      </c>
      <c r="BH156" s="37" t="str">
        <f t="shared" si="31"/>
        <v/>
      </c>
      <c r="BI156" s="7"/>
      <c r="BJ156" s="48"/>
      <c r="BL156" s="10" t="str">
        <f>IF(ISBLANK(BJ156),"",IF(COUNTIF(Accounts!$B:$D,BJ156),VLOOKUP(BJ156,Accounts!$B:$D,2,FALSE),"-"))</f>
        <v/>
      </c>
      <c r="BM156" s="37" t="str">
        <f>IF(BO156="","",BO156/(1+(IF(COUNTIF(Accounts!$B:$D,BJ156),VLOOKUP(BJ156,Accounts!$B:$D,3,FALSE),0)/100)))</f>
        <v/>
      </c>
      <c r="BN156" s="37" t="str">
        <f t="shared" si="32"/>
        <v/>
      </c>
      <c r="BO156" s="7"/>
      <c r="BP156" s="40" t="str">
        <f>IF(Accounts!$B155="","-",Accounts!$B155)</f>
        <v xml:space="preserve"> </v>
      </c>
      <c r="BQ156" s="10">
        <f>IF(COUNTIF(Accounts!$B:$D,BP156),VLOOKUP(BP156,Accounts!$B:$D,2,FALSE),"-")</f>
        <v>0</v>
      </c>
      <c r="BR156" s="37" t="str">
        <f ca="1">IF(scratch!$B$55=TRUE,IF(BT156="","",BT156/(1+(IF(COUNTIF(Accounts!$B:$D,BP156),VLOOKUP(BP156,Accounts!$B:$D,3,FALSE),0)/100))),scratch!$B$52)</f>
        <v>Locked</v>
      </c>
      <c r="BS156" s="37" t="str">
        <f ca="1">IF(scratch!$B$55=TRUE,IF(BT156="","",BT156-BR156),scratch!$B$52)</f>
        <v>Locked</v>
      </c>
      <c r="BT156" s="51" t="str">
        <f ca="1">IF(scratch!$B$55=TRUE,SUMIF(AX$7:AX$1007,BP156,BC$7:BC$1007)+SUMIF(BD$7:BD$1007,BP156,BI$7:BI$1007)+SUMIF(BJ$7:BJ$1007,BP156,BO$7:BO$1007),scratch!$B$52)</f>
        <v>Locked</v>
      </c>
      <c r="BX156" s="10" t="str">
        <f>IF(ISBLANK(BV156),"",IF(COUNTIF(Accounts!$B:$D,BV156),VLOOKUP(BV156,Accounts!$B:$D,2,FALSE),"-"))</f>
        <v/>
      </c>
      <c r="BY156" s="37" t="str">
        <f>IF(CA156="","",CA156/(1+(IF(COUNTIF(Accounts!$B:$D,BV156),VLOOKUP(BV156,Accounts!$B:$D,3,FALSE),0)/100)))</f>
        <v/>
      </c>
      <c r="BZ156" s="37" t="str">
        <f t="shared" si="33"/>
        <v/>
      </c>
      <c r="CA156" s="7"/>
      <c r="CB156" s="48"/>
      <c r="CD156" s="10" t="str">
        <f>IF(ISBLANK(CB156),"",IF(COUNTIF(Accounts!$B:$D,CB156),VLOOKUP(CB156,Accounts!$B:$D,2,FALSE),"-"))</f>
        <v/>
      </c>
      <c r="CE156" s="37" t="str">
        <f>IF(CG156="","",CG156/(1+(IF(COUNTIF(Accounts!$B:$D,CB156),VLOOKUP(CB156,Accounts!$B:$D,3,FALSE),0)/100)))</f>
        <v/>
      </c>
      <c r="CF156" s="37" t="str">
        <f t="shared" si="34"/>
        <v/>
      </c>
      <c r="CG156" s="7"/>
      <c r="CH156" s="48"/>
      <c r="CJ156" s="10" t="str">
        <f>IF(ISBLANK(CH156),"",IF(COUNTIF(Accounts!$B:$D,CH156),VLOOKUP(CH156,Accounts!$B:$D,2,FALSE),"-"))</f>
        <v/>
      </c>
      <c r="CK156" s="37" t="str">
        <f>IF(CM156="","",CM156/(1+(IF(COUNTIF(Accounts!$B:$D,CH156),VLOOKUP(CH156,Accounts!$B:$D,3,FALSE),0)/100)))</f>
        <v/>
      </c>
      <c r="CL156" s="37" t="str">
        <f t="shared" si="35"/>
        <v/>
      </c>
      <c r="CM156" s="7"/>
      <c r="CN156" s="40" t="str">
        <f>IF(Accounts!$B155="","-",Accounts!$B155)</f>
        <v xml:space="preserve"> </v>
      </c>
      <c r="CO156" s="10">
        <f>IF(COUNTIF(Accounts!$B:$D,CN156),VLOOKUP(CN156,Accounts!$B:$D,2,FALSE),"-")</f>
        <v>0</v>
      </c>
      <c r="CP156" s="37" t="str">
        <f ca="1">IF(scratch!$B$55=TRUE,IF(CR156="","",CR156/(1+(IF(COUNTIF(Accounts!$B:$D,CN156),VLOOKUP(CN156,Accounts!$B:$D,3,FALSE),0)/100))),scratch!$B$52)</f>
        <v>Locked</v>
      </c>
      <c r="CQ156" s="37" t="str">
        <f ca="1">IF(scratch!$B$55=TRUE,IF(CR156="","",CR156-CP156),scratch!$B$52)</f>
        <v>Locked</v>
      </c>
      <c r="CR156" s="51" t="str">
        <f ca="1">IF(scratch!$B$55=TRUE,SUMIF(BV$7:BV$1007,CN156,CA$7:CA$1007)+SUMIF(CB$7:CB$1007,CN156,CG$7:CG$1007)+SUMIF(CH$7:CH$1007,CN156,CM$7:CM$1007),scratch!$B$52)</f>
        <v>Locked</v>
      </c>
      <c r="CT156" s="40" t="str">
        <f>IF(Accounts!$B155="","-",Accounts!$B155)</f>
        <v xml:space="preserve"> </v>
      </c>
      <c r="CU156" s="10">
        <f>IF(COUNTIF(Accounts!$B:$D,CT156),VLOOKUP(CT156,Accounts!$B:$D,2,FALSE),"-")</f>
        <v>0</v>
      </c>
      <c r="CV156" s="37" t="str">
        <f ca="1">IF(scratch!$B$55=TRUE,IF(CX156="","",CX156/(1+(IF(COUNTIF(Accounts!$B:$D,CT156),VLOOKUP(CT156,Accounts!$B:$D,3,FALSE),0)/100))),scratch!$B$52)</f>
        <v>Locked</v>
      </c>
      <c r="CW156" s="37" t="str">
        <f ca="1">IF(scratch!$B$55=TRUE,IF(CX156="","",CX156-CV156),scratch!$B$52)</f>
        <v>Locked</v>
      </c>
      <c r="CX156" s="51" t="str">
        <f ca="1">IF(scratch!$B$55=TRUE,SUMIF(T$7:T$1007,CT156,X$7:X1156)+SUMIF(AR$7:AR$1007,CT156,AV$7:AV$1007)+SUMIF(BP$7:BP$1007,CT156,BT$7:BT$1007)+SUMIF(CN$7:CN$1007,CT156,CR$7:CR$1007),scratch!$B$52)</f>
        <v>Locked</v>
      </c>
    </row>
    <row r="157" spans="4:102" x14ac:dyDescent="0.2">
      <c r="D157" s="10" t="str">
        <f>IF(ISBLANK(B157),"",IF(COUNTIF(Accounts!$B:$D,B157),VLOOKUP(B157,Accounts!$B:$D,2,FALSE),"-"))</f>
        <v/>
      </c>
      <c r="E157" s="37" t="str">
        <f>IF(G157="","",G157/(1+(IF(COUNTIF(Accounts!$B:$D,B157),VLOOKUP(B157,Accounts!$B:$D,3,FALSE),0)/100)))</f>
        <v/>
      </c>
      <c r="F157" s="37" t="str">
        <f t="shared" si="24"/>
        <v/>
      </c>
      <c r="G157" s="7"/>
      <c r="H157" s="48"/>
      <c r="J157" s="10" t="str">
        <f>IF(ISBLANK(H157),"",IF(COUNTIF(Accounts!$B:$D,H157),VLOOKUP(H157,Accounts!$B:$D,2,FALSE),"-"))</f>
        <v/>
      </c>
      <c r="K157" s="37" t="str">
        <f>IF(M157="","",M157/(1+(IF(COUNTIF(Accounts!$B:$D,H157),VLOOKUP(H157,Accounts!$B:$D,3,FALSE),0)/100)))</f>
        <v/>
      </c>
      <c r="L157" s="37" t="str">
        <f t="shared" si="25"/>
        <v/>
      </c>
      <c r="M157" s="7"/>
      <c r="N157" s="48"/>
      <c r="P157" s="10" t="str">
        <f>IF(ISBLANK(N157),"",IF(COUNTIF(Accounts!$B:$D,N157),VLOOKUP(N157,Accounts!$B:$D,2,FALSE),"-"))</f>
        <v/>
      </c>
      <c r="Q157" s="37" t="str">
        <f>IF(S157="","",S157/(1+(IF(COUNTIF(Accounts!$B:$D,N157),VLOOKUP(N157,Accounts!$B:$D,3,FALSE),0)/100)))</f>
        <v/>
      </c>
      <c r="R157" s="37" t="str">
        <f t="shared" si="26"/>
        <v/>
      </c>
      <c r="S157" s="7"/>
      <c r="T157" s="40" t="str">
        <f>IF(Accounts!$B156="","-",Accounts!$B156)</f>
        <v xml:space="preserve"> </v>
      </c>
      <c r="U157" s="10">
        <f>IF(COUNTIF(Accounts!$B:$D,T157),VLOOKUP(T157,Accounts!$B:$D,2,FALSE),"-")</f>
        <v>0</v>
      </c>
      <c r="V157" s="37" t="str">
        <f ca="1">IF(scratch!$B$55=TRUE,IF(X157="","",X157/(1+(IF(COUNTIF(Accounts!$B:$D,T157),VLOOKUP(T157,Accounts!$B:$D,3,FALSE),0)/100))),scratch!$B$52)</f>
        <v>Locked</v>
      </c>
      <c r="W157" s="37" t="str">
        <f ca="1">IF(scratch!$B$55=TRUE,IF(X157="","",X157-V157),scratch!$B$52)</f>
        <v>Locked</v>
      </c>
      <c r="X157" s="51" t="str">
        <f ca="1">IF(scratch!$B$55=TRUE,SUMIF(B$7:B$1007,T157,G$7:G$1007)+SUMIF(H$7:H$1007,T157,M$7:M$1007)+SUMIF(N$7:N$1007,T157,S$7:S$1007),scratch!$B$52)</f>
        <v>Locked</v>
      </c>
      <c r="AB157" s="10" t="str">
        <f>IF(ISBLANK(Z157),"",IF(COUNTIF(Accounts!$B:$D,Z157),VLOOKUP(Z157,Accounts!$B:$D,2,FALSE),"-"))</f>
        <v/>
      </c>
      <c r="AC157" s="37" t="str">
        <f>IF(AE157="","",AE157/(1+(IF(COUNTIF(Accounts!$B:$D,Z157),VLOOKUP(Z157,Accounts!$B:$D,3,FALSE),0)/100)))</f>
        <v/>
      </c>
      <c r="AD157" s="37" t="str">
        <f t="shared" si="27"/>
        <v/>
      </c>
      <c r="AE157" s="7"/>
      <c r="AF157" s="48"/>
      <c r="AH157" s="10" t="str">
        <f>IF(ISBLANK(AF157),"",IF(COUNTIF(Accounts!$B:$D,AF157),VLOOKUP(AF157,Accounts!$B:$D,2,FALSE),"-"))</f>
        <v/>
      </c>
      <c r="AI157" s="37" t="str">
        <f>IF(AK157="","",AK157/(1+(IF(COUNTIF(Accounts!$B:$D,AF157),VLOOKUP(AF157,Accounts!$B:$D,3,FALSE),0)/100)))</f>
        <v/>
      </c>
      <c r="AJ157" s="37" t="str">
        <f t="shared" si="28"/>
        <v/>
      </c>
      <c r="AK157" s="7"/>
      <c r="AL157" s="48"/>
      <c r="AN157" s="10" t="str">
        <f>IF(ISBLANK(AL157),"",IF(COUNTIF(Accounts!$B:$D,AL157),VLOOKUP(AL157,Accounts!$B:$D,2,FALSE),"-"))</f>
        <v/>
      </c>
      <c r="AO157" s="37" t="str">
        <f>IF(AQ157="","",AQ157/(1+(IF(COUNTIF(Accounts!$B:$D,AL157),VLOOKUP(AL157,Accounts!$B:$D,3,FALSE),0)/100)))</f>
        <v/>
      </c>
      <c r="AP157" s="37" t="str">
        <f t="shared" si="29"/>
        <v/>
      </c>
      <c r="AQ157" s="7"/>
      <c r="AR157" s="40" t="str">
        <f>IF(Accounts!$B156="","-",Accounts!$B156)</f>
        <v xml:space="preserve"> </v>
      </c>
      <c r="AS157" s="10">
        <f>IF(COUNTIF(Accounts!$B:$D,AR157),VLOOKUP(AR157,Accounts!$B:$D,2,FALSE),"-")</f>
        <v>0</v>
      </c>
      <c r="AT157" s="37" t="str">
        <f ca="1">IF(scratch!$B$55=TRUE,IF(AV157="","",AV157/(1+(IF(COUNTIF(Accounts!$B:$D,AR157),VLOOKUP(AR157,Accounts!$B:$D,3,FALSE),0)/100))),scratch!$B$52)</f>
        <v>Locked</v>
      </c>
      <c r="AU157" s="37" t="str">
        <f ca="1">IF(scratch!$B$55=TRUE,IF(AV157="","",AV157-AT157),scratch!$B$52)</f>
        <v>Locked</v>
      </c>
      <c r="AV157" s="51" t="str">
        <f ca="1">IF(scratch!$B$55=TRUE,SUMIF(Z$7:Z$1007,AR157,AE$7:AE$1007)+SUMIF(AF$7:AF$1007,AR157,AK$7:AK$1007)+SUMIF(AL$7:AL$1007,AR157,AQ$7:AQ$1007),scratch!$B$52)</f>
        <v>Locked</v>
      </c>
      <c r="AZ157" s="10" t="str">
        <f>IF(ISBLANK(AX157),"",IF(COUNTIF(Accounts!$B:$D,AX157),VLOOKUP(AX157,Accounts!$B:$D,2,FALSE),"-"))</f>
        <v/>
      </c>
      <c r="BA157" s="37" t="str">
        <f>IF(BC157="","",BC157/(1+(IF(COUNTIF(Accounts!$B:$D,AX157),VLOOKUP(AX157,Accounts!$B:$D,3,FALSE),0)/100)))</f>
        <v/>
      </c>
      <c r="BB157" s="37" t="str">
        <f t="shared" si="30"/>
        <v/>
      </c>
      <c r="BC157" s="7"/>
      <c r="BD157" s="48"/>
      <c r="BF157" s="10" t="str">
        <f>IF(ISBLANK(BD157),"",IF(COUNTIF(Accounts!$B:$D,BD157),VLOOKUP(BD157,Accounts!$B:$D,2,FALSE),"-"))</f>
        <v/>
      </c>
      <c r="BG157" s="37" t="str">
        <f>IF(BI157="","",BI157/(1+(IF(COUNTIF(Accounts!$B:$D,BD157),VLOOKUP(BD157,Accounts!$B:$D,3,FALSE),0)/100)))</f>
        <v/>
      </c>
      <c r="BH157" s="37" t="str">
        <f t="shared" si="31"/>
        <v/>
      </c>
      <c r="BI157" s="7"/>
      <c r="BJ157" s="48"/>
      <c r="BL157" s="10" t="str">
        <f>IF(ISBLANK(BJ157),"",IF(COUNTIF(Accounts!$B:$D,BJ157),VLOOKUP(BJ157,Accounts!$B:$D,2,FALSE),"-"))</f>
        <v/>
      </c>
      <c r="BM157" s="37" t="str">
        <f>IF(BO157="","",BO157/(1+(IF(COUNTIF(Accounts!$B:$D,BJ157),VLOOKUP(BJ157,Accounts!$B:$D,3,FALSE),0)/100)))</f>
        <v/>
      </c>
      <c r="BN157" s="37" t="str">
        <f t="shared" si="32"/>
        <v/>
      </c>
      <c r="BO157" s="7"/>
      <c r="BP157" s="40" t="str">
        <f>IF(Accounts!$B156="","-",Accounts!$B156)</f>
        <v xml:space="preserve"> </v>
      </c>
      <c r="BQ157" s="10">
        <f>IF(COUNTIF(Accounts!$B:$D,BP157),VLOOKUP(BP157,Accounts!$B:$D,2,FALSE),"-")</f>
        <v>0</v>
      </c>
      <c r="BR157" s="37" t="str">
        <f ca="1">IF(scratch!$B$55=TRUE,IF(BT157="","",BT157/(1+(IF(COUNTIF(Accounts!$B:$D,BP157),VLOOKUP(BP157,Accounts!$B:$D,3,FALSE),0)/100))),scratch!$B$52)</f>
        <v>Locked</v>
      </c>
      <c r="BS157" s="37" t="str">
        <f ca="1">IF(scratch!$B$55=TRUE,IF(BT157="","",BT157-BR157),scratch!$B$52)</f>
        <v>Locked</v>
      </c>
      <c r="BT157" s="51" t="str">
        <f ca="1">IF(scratch!$B$55=TRUE,SUMIF(AX$7:AX$1007,BP157,BC$7:BC$1007)+SUMIF(BD$7:BD$1007,BP157,BI$7:BI$1007)+SUMIF(BJ$7:BJ$1007,BP157,BO$7:BO$1007),scratch!$B$52)</f>
        <v>Locked</v>
      </c>
      <c r="BX157" s="10" t="str">
        <f>IF(ISBLANK(BV157),"",IF(COUNTIF(Accounts!$B:$D,BV157),VLOOKUP(BV157,Accounts!$B:$D,2,FALSE),"-"))</f>
        <v/>
      </c>
      <c r="BY157" s="37" t="str">
        <f>IF(CA157="","",CA157/(1+(IF(COUNTIF(Accounts!$B:$D,BV157),VLOOKUP(BV157,Accounts!$B:$D,3,FALSE),0)/100)))</f>
        <v/>
      </c>
      <c r="BZ157" s="37" t="str">
        <f t="shared" si="33"/>
        <v/>
      </c>
      <c r="CA157" s="7"/>
      <c r="CB157" s="48"/>
      <c r="CD157" s="10" t="str">
        <f>IF(ISBLANK(CB157),"",IF(COUNTIF(Accounts!$B:$D,CB157),VLOOKUP(CB157,Accounts!$B:$D,2,FALSE),"-"))</f>
        <v/>
      </c>
      <c r="CE157" s="37" t="str">
        <f>IF(CG157="","",CG157/(1+(IF(COUNTIF(Accounts!$B:$D,CB157),VLOOKUP(CB157,Accounts!$B:$D,3,FALSE),0)/100)))</f>
        <v/>
      </c>
      <c r="CF157" s="37" t="str">
        <f t="shared" si="34"/>
        <v/>
      </c>
      <c r="CG157" s="7"/>
      <c r="CH157" s="48"/>
      <c r="CJ157" s="10" t="str">
        <f>IF(ISBLANK(CH157),"",IF(COUNTIF(Accounts!$B:$D,CH157),VLOOKUP(CH157,Accounts!$B:$D,2,FALSE),"-"))</f>
        <v/>
      </c>
      <c r="CK157" s="37" t="str">
        <f>IF(CM157="","",CM157/(1+(IF(COUNTIF(Accounts!$B:$D,CH157),VLOOKUP(CH157,Accounts!$B:$D,3,FALSE),0)/100)))</f>
        <v/>
      </c>
      <c r="CL157" s="37" t="str">
        <f t="shared" si="35"/>
        <v/>
      </c>
      <c r="CM157" s="7"/>
      <c r="CN157" s="40" t="str">
        <f>IF(Accounts!$B156="","-",Accounts!$B156)</f>
        <v xml:space="preserve"> </v>
      </c>
      <c r="CO157" s="10">
        <f>IF(COUNTIF(Accounts!$B:$D,CN157),VLOOKUP(CN157,Accounts!$B:$D,2,FALSE),"-")</f>
        <v>0</v>
      </c>
      <c r="CP157" s="37" t="str">
        <f ca="1">IF(scratch!$B$55=TRUE,IF(CR157="","",CR157/(1+(IF(COUNTIF(Accounts!$B:$D,CN157),VLOOKUP(CN157,Accounts!$B:$D,3,FALSE),0)/100))),scratch!$B$52)</f>
        <v>Locked</v>
      </c>
      <c r="CQ157" s="37" t="str">
        <f ca="1">IF(scratch!$B$55=TRUE,IF(CR157="","",CR157-CP157),scratch!$B$52)</f>
        <v>Locked</v>
      </c>
      <c r="CR157" s="51" t="str">
        <f ca="1">IF(scratch!$B$55=TRUE,SUMIF(BV$7:BV$1007,CN157,CA$7:CA$1007)+SUMIF(CB$7:CB$1007,CN157,CG$7:CG$1007)+SUMIF(CH$7:CH$1007,CN157,CM$7:CM$1007),scratch!$B$52)</f>
        <v>Locked</v>
      </c>
      <c r="CT157" s="40" t="str">
        <f>IF(Accounts!$B156="","-",Accounts!$B156)</f>
        <v xml:space="preserve"> </v>
      </c>
      <c r="CU157" s="10">
        <f>IF(COUNTIF(Accounts!$B:$D,CT157),VLOOKUP(CT157,Accounts!$B:$D,2,FALSE),"-")</f>
        <v>0</v>
      </c>
      <c r="CV157" s="37" t="str">
        <f ca="1">IF(scratch!$B$55=TRUE,IF(CX157="","",CX157/(1+(IF(COUNTIF(Accounts!$B:$D,CT157),VLOOKUP(CT157,Accounts!$B:$D,3,FALSE),0)/100))),scratch!$B$52)</f>
        <v>Locked</v>
      </c>
      <c r="CW157" s="37" t="str">
        <f ca="1">IF(scratch!$B$55=TRUE,IF(CX157="","",CX157-CV157),scratch!$B$52)</f>
        <v>Locked</v>
      </c>
      <c r="CX157" s="51" t="str">
        <f ca="1">IF(scratch!$B$55=TRUE,SUMIF(T$7:T$1007,CT157,X$7:X1157)+SUMIF(AR$7:AR$1007,CT157,AV$7:AV$1007)+SUMIF(BP$7:BP$1007,CT157,BT$7:BT$1007)+SUMIF(CN$7:CN$1007,CT157,CR$7:CR$1007),scratch!$B$52)</f>
        <v>Locked</v>
      </c>
    </row>
    <row r="158" spans="4:102" x14ac:dyDescent="0.2">
      <c r="D158" s="10" t="str">
        <f>IF(ISBLANK(B158),"",IF(COUNTIF(Accounts!$B:$D,B158),VLOOKUP(B158,Accounts!$B:$D,2,FALSE),"-"))</f>
        <v/>
      </c>
      <c r="E158" s="37" t="str">
        <f>IF(G158="","",G158/(1+(IF(COUNTIF(Accounts!$B:$D,B158),VLOOKUP(B158,Accounts!$B:$D,3,FALSE),0)/100)))</f>
        <v/>
      </c>
      <c r="F158" s="37" t="str">
        <f t="shared" si="24"/>
        <v/>
      </c>
      <c r="G158" s="7"/>
      <c r="H158" s="48"/>
      <c r="J158" s="10" t="str">
        <f>IF(ISBLANK(H158),"",IF(COUNTIF(Accounts!$B:$D,H158),VLOOKUP(H158,Accounts!$B:$D,2,FALSE),"-"))</f>
        <v/>
      </c>
      <c r="K158" s="37" t="str">
        <f>IF(M158="","",M158/(1+(IF(COUNTIF(Accounts!$B:$D,H158),VLOOKUP(H158,Accounts!$B:$D,3,FALSE),0)/100)))</f>
        <v/>
      </c>
      <c r="L158" s="37" t="str">
        <f t="shared" si="25"/>
        <v/>
      </c>
      <c r="M158" s="7"/>
      <c r="N158" s="48"/>
      <c r="P158" s="10" t="str">
        <f>IF(ISBLANK(N158),"",IF(COUNTIF(Accounts!$B:$D,N158),VLOOKUP(N158,Accounts!$B:$D,2,FALSE),"-"))</f>
        <v/>
      </c>
      <c r="Q158" s="37" t="str">
        <f>IF(S158="","",S158/(1+(IF(COUNTIF(Accounts!$B:$D,N158),VLOOKUP(N158,Accounts!$B:$D,3,FALSE),0)/100)))</f>
        <v/>
      </c>
      <c r="R158" s="37" t="str">
        <f t="shared" si="26"/>
        <v/>
      </c>
      <c r="S158" s="7"/>
      <c r="T158" s="40" t="str">
        <f>IF(Accounts!$B157="","-",Accounts!$B157)</f>
        <v xml:space="preserve"> </v>
      </c>
      <c r="U158" s="10">
        <f>IF(COUNTIF(Accounts!$B:$D,T158),VLOOKUP(T158,Accounts!$B:$D,2,FALSE),"-")</f>
        <v>0</v>
      </c>
      <c r="V158" s="37" t="str">
        <f ca="1">IF(scratch!$B$55=TRUE,IF(X158="","",X158/(1+(IF(COUNTIF(Accounts!$B:$D,T158),VLOOKUP(T158,Accounts!$B:$D,3,FALSE),0)/100))),scratch!$B$52)</f>
        <v>Locked</v>
      </c>
      <c r="W158" s="37" t="str">
        <f ca="1">IF(scratch!$B$55=TRUE,IF(X158="","",X158-V158),scratch!$B$52)</f>
        <v>Locked</v>
      </c>
      <c r="X158" s="51" t="str">
        <f ca="1">IF(scratch!$B$55=TRUE,SUMIF(B$7:B$1007,T158,G$7:G$1007)+SUMIF(H$7:H$1007,T158,M$7:M$1007)+SUMIF(N$7:N$1007,T158,S$7:S$1007),scratch!$B$52)</f>
        <v>Locked</v>
      </c>
      <c r="AB158" s="10" t="str">
        <f>IF(ISBLANK(Z158),"",IF(COUNTIF(Accounts!$B:$D,Z158),VLOOKUP(Z158,Accounts!$B:$D,2,FALSE),"-"))</f>
        <v/>
      </c>
      <c r="AC158" s="37" t="str">
        <f>IF(AE158="","",AE158/(1+(IF(COUNTIF(Accounts!$B:$D,Z158),VLOOKUP(Z158,Accounts!$B:$D,3,FALSE),0)/100)))</f>
        <v/>
      </c>
      <c r="AD158" s="37" t="str">
        <f t="shared" si="27"/>
        <v/>
      </c>
      <c r="AE158" s="7"/>
      <c r="AF158" s="48"/>
      <c r="AH158" s="10" t="str">
        <f>IF(ISBLANK(AF158),"",IF(COUNTIF(Accounts!$B:$D,AF158),VLOOKUP(AF158,Accounts!$B:$D,2,FALSE),"-"))</f>
        <v/>
      </c>
      <c r="AI158" s="37" t="str">
        <f>IF(AK158="","",AK158/(1+(IF(COUNTIF(Accounts!$B:$D,AF158),VLOOKUP(AF158,Accounts!$B:$D,3,FALSE),0)/100)))</f>
        <v/>
      </c>
      <c r="AJ158" s="37" t="str">
        <f t="shared" si="28"/>
        <v/>
      </c>
      <c r="AK158" s="7"/>
      <c r="AL158" s="48"/>
      <c r="AN158" s="10" t="str">
        <f>IF(ISBLANK(AL158),"",IF(COUNTIF(Accounts!$B:$D,AL158),VLOOKUP(AL158,Accounts!$B:$D,2,FALSE),"-"))</f>
        <v/>
      </c>
      <c r="AO158" s="37" t="str">
        <f>IF(AQ158="","",AQ158/(1+(IF(COUNTIF(Accounts!$B:$D,AL158),VLOOKUP(AL158,Accounts!$B:$D,3,FALSE),0)/100)))</f>
        <v/>
      </c>
      <c r="AP158" s="37" t="str">
        <f t="shared" si="29"/>
        <v/>
      </c>
      <c r="AQ158" s="7"/>
      <c r="AR158" s="40" t="str">
        <f>IF(Accounts!$B157="","-",Accounts!$B157)</f>
        <v xml:space="preserve"> </v>
      </c>
      <c r="AS158" s="10">
        <f>IF(COUNTIF(Accounts!$B:$D,AR158),VLOOKUP(AR158,Accounts!$B:$D,2,FALSE),"-")</f>
        <v>0</v>
      </c>
      <c r="AT158" s="37" t="str">
        <f ca="1">IF(scratch!$B$55=TRUE,IF(AV158="","",AV158/(1+(IF(COUNTIF(Accounts!$B:$D,AR158),VLOOKUP(AR158,Accounts!$B:$D,3,FALSE),0)/100))),scratch!$B$52)</f>
        <v>Locked</v>
      </c>
      <c r="AU158" s="37" t="str">
        <f ca="1">IF(scratch!$B$55=TRUE,IF(AV158="","",AV158-AT158),scratch!$B$52)</f>
        <v>Locked</v>
      </c>
      <c r="AV158" s="51" t="str">
        <f ca="1">IF(scratch!$B$55=TRUE,SUMIF(Z$7:Z$1007,AR158,AE$7:AE$1007)+SUMIF(AF$7:AF$1007,AR158,AK$7:AK$1007)+SUMIF(AL$7:AL$1007,AR158,AQ$7:AQ$1007),scratch!$B$52)</f>
        <v>Locked</v>
      </c>
      <c r="AZ158" s="10" t="str">
        <f>IF(ISBLANK(AX158),"",IF(COUNTIF(Accounts!$B:$D,AX158),VLOOKUP(AX158,Accounts!$B:$D,2,FALSE),"-"))</f>
        <v/>
      </c>
      <c r="BA158" s="37" t="str">
        <f>IF(BC158="","",BC158/(1+(IF(COUNTIF(Accounts!$B:$D,AX158),VLOOKUP(AX158,Accounts!$B:$D,3,FALSE),0)/100)))</f>
        <v/>
      </c>
      <c r="BB158" s="37" t="str">
        <f t="shared" si="30"/>
        <v/>
      </c>
      <c r="BC158" s="7"/>
      <c r="BD158" s="48"/>
      <c r="BF158" s="10" t="str">
        <f>IF(ISBLANK(BD158),"",IF(COUNTIF(Accounts!$B:$D,BD158),VLOOKUP(BD158,Accounts!$B:$D,2,FALSE),"-"))</f>
        <v/>
      </c>
      <c r="BG158" s="37" t="str">
        <f>IF(BI158="","",BI158/(1+(IF(COUNTIF(Accounts!$B:$D,BD158),VLOOKUP(BD158,Accounts!$B:$D,3,FALSE),0)/100)))</f>
        <v/>
      </c>
      <c r="BH158" s="37" t="str">
        <f t="shared" si="31"/>
        <v/>
      </c>
      <c r="BI158" s="7"/>
      <c r="BJ158" s="48"/>
      <c r="BL158" s="10" t="str">
        <f>IF(ISBLANK(BJ158),"",IF(COUNTIF(Accounts!$B:$D,BJ158),VLOOKUP(BJ158,Accounts!$B:$D,2,FALSE),"-"))</f>
        <v/>
      </c>
      <c r="BM158" s="37" t="str">
        <f>IF(BO158="","",BO158/(1+(IF(COUNTIF(Accounts!$B:$D,BJ158),VLOOKUP(BJ158,Accounts!$B:$D,3,FALSE),0)/100)))</f>
        <v/>
      </c>
      <c r="BN158" s="37" t="str">
        <f t="shared" si="32"/>
        <v/>
      </c>
      <c r="BO158" s="7"/>
      <c r="BP158" s="40" t="str">
        <f>IF(Accounts!$B157="","-",Accounts!$B157)</f>
        <v xml:space="preserve"> </v>
      </c>
      <c r="BQ158" s="10">
        <f>IF(COUNTIF(Accounts!$B:$D,BP158),VLOOKUP(BP158,Accounts!$B:$D,2,FALSE),"-")</f>
        <v>0</v>
      </c>
      <c r="BR158" s="37" t="str">
        <f ca="1">IF(scratch!$B$55=TRUE,IF(BT158="","",BT158/(1+(IF(COUNTIF(Accounts!$B:$D,BP158),VLOOKUP(BP158,Accounts!$B:$D,3,FALSE),0)/100))),scratch!$B$52)</f>
        <v>Locked</v>
      </c>
      <c r="BS158" s="37" t="str">
        <f ca="1">IF(scratch!$B$55=TRUE,IF(BT158="","",BT158-BR158),scratch!$B$52)</f>
        <v>Locked</v>
      </c>
      <c r="BT158" s="51" t="str">
        <f ca="1">IF(scratch!$B$55=TRUE,SUMIF(AX$7:AX$1007,BP158,BC$7:BC$1007)+SUMIF(BD$7:BD$1007,BP158,BI$7:BI$1007)+SUMIF(BJ$7:BJ$1007,BP158,BO$7:BO$1007),scratch!$B$52)</f>
        <v>Locked</v>
      </c>
      <c r="BX158" s="10" t="str">
        <f>IF(ISBLANK(BV158),"",IF(COUNTIF(Accounts!$B:$D,BV158),VLOOKUP(BV158,Accounts!$B:$D,2,FALSE),"-"))</f>
        <v/>
      </c>
      <c r="BY158" s="37" t="str">
        <f>IF(CA158="","",CA158/(1+(IF(COUNTIF(Accounts!$B:$D,BV158),VLOOKUP(BV158,Accounts!$B:$D,3,FALSE),0)/100)))</f>
        <v/>
      </c>
      <c r="BZ158" s="37" t="str">
        <f t="shared" si="33"/>
        <v/>
      </c>
      <c r="CA158" s="7"/>
      <c r="CB158" s="48"/>
      <c r="CD158" s="10" t="str">
        <f>IF(ISBLANK(CB158),"",IF(COUNTIF(Accounts!$B:$D,CB158),VLOOKUP(CB158,Accounts!$B:$D,2,FALSE),"-"))</f>
        <v/>
      </c>
      <c r="CE158" s="37" t="str">
        <f>IF(CG158="","",CG158/(1+(IF(COUNTIF(Accounts!$B:$D,CB158),VLOOKUP(CB158,Accounts!$B:$D,3,FALSE),0)/100)))</f>
        <v/>
      </c>
      <c r="CF158" s="37" t="str">
        <f t="shared" si="34"/>
        <v/>
      </c>
      <c r="CG158" s="7"/>
      <c r="CH158" s="48"/>
      <c r="CJ158" s="10" t="str">
        <f>IF(ISBLANK(CH158),"",IF(COUNTIF(Accounts!$B:$D,CH158),VLOOKUP(CH158,Accounts!$B:$D,2,FALSE),"-"))</f>
        <v/>
      </c>
      <c r="CK158" s="37" t="str">
        <f>IF(CM158="","",CM158/(1+(IF(COUNTIF(Accounts!$B:$D,CH158),VLOOKUP(CH158,Accounts!$B:$D,3,FALSE),0)/100)))</f>
        <v/>
      </c>
      <c r="CL158" s="37" t="str">
        <f t="shared" si="35"/>
        <v/>
      </c>
      <c r="CM158" s="7"/>
      <c r="CN158" s="40" t="str">
        <f>IF(Accounts!$B157="","-",Accounts!$B157)</f>
        <v xml:space="preserve"> </v>
      </c>
      <c r="CO158" s="10">
        <f>IF(COUNTIF(Accounts!$B:$D,CN158),VLOOKUP(CN158,Accounts!$B:$D,2,FALSE),"-")</f>
        <v>0</v>
      </c>
      <c r="CP158" s="37" t="str">
        <f ca="1">IF(scratch!$B$55=TRUE,IF(CR158="","",CR158/(1+(IF(COUNTIF(Accounts!$B:$D,CN158),VLOOKUP(CN158,Accounts!$B:$D,3,FALSE),0)/100))),scratch!$B$52)</f>
        <v>Locked</v>
      </c>
      <c r="CQ158" s="37" t="str">
        <f ca="1">IF(scratch!$B$55=TRUE,IF(CR158="","",CR158-CP158),scratch!$B$52)</f>
        <v>Locked</v>
      </c>
      <c r="CR158" s="51" t="str">
        <f ca="1">IF(scratch!$B$55=TRUE,SUMIF(BV$7:BV$1007,CN158,CA$7:CA$1007)+SUMIF(CB$7:CB$1007,CN158,CG$7:CG$1007)+SUMIF(CH$7:CH$1007,CN158,CM$7:CM$1007),scratch!$B$52)</f>
        <v>Locked</v>
      </c>
      <c r="CT158" s="40" t="str">
        <f>IF(Accounts!$B157="","-",Accounts!$B157)</f>
        <v xml:space="preserve"> </v>
      </c>
      <c r="CU158" s="10">
        <f>IF(COUNTIF(Accounts!$B:$D,CT158),VLOOKUP(CT158,Accounts!$B:$D,2,FALSE),"-")</f>
        <v>0</v>
      </c>
      <c r="CV158" s="37" t="str">
        <f ca="1">IF(scratch!$B$55=TRUE,IF(CX158="","",CX158/(1+(IF(COUNTIF(Accounts!$B:$D,CT158),VLOOKUP(CT158,Accounts!$B:$D,3,FALSE),0)/100))),scratch!$B$52)</f>
        <v>Locked</v>
      </c>
      <c r="CW158" s="37" t="str">
        <f ca="1">IF(scratch!$B$55=TRUE,IF(CX158="","",CX158-CV158),scratch!$B$52)</f>
        <v>Locked</v>
      </c>
      <c r="CX158" s="51" t="str">
        <f ca="1">IF(scratch!$B$55=TRUE,SUMIF(T$7:T$1007,CT158,X$7:X1158)+SUMIF(AR$7:AR$1007,CT158,AV$7:AV$1007)+SUMIF(BP$7:BP$1007,CT158,BT$7:BT$1007)+SUMIF(CN$7:CN$1007,CT158,CR$7:CR$1007),scratch!$B$52)</f>
        <v>Locked</v>
      </c>
    </row>
    <row r="159" spans="4:102" x14ac:dyDescent="0.2">
      <c r="D159" s="10" t="str">
        <f>IF(ISBLANK(B159),"",IF(COUNTIF(Accounts!$B:$D,B159),VLOOKUP(B159,Accounts!$B:$D,2,FALSE),"-"))</f>
        <v/>
      </c>
      <c r="E159" s="37" t="str">
        <f>IF(G159="","",G159/(1+(IF(COUNTIF(Accounts!$B:$D,B159),VLOOKUP(B159,Accounts!$B:$D,3,FALSE),0)/100)))</f>
        <v/>
      </c>
      <c r="F159" s="37" t="str">
        <f t="shared" si="24"/>
        <v/>
      </c>
      <c r="G159" s="7"/>
      <c r="H159" s="48"/>
      <c r="J159" s="10" t="str">
        <f>IF(ISBLANK(H159),"",IF(COUNTIF(Accounts!$B:$D,H159),VLOOKUP(H159,Accounts!$B:$D,2,FALSE),"-"))</f>
        <v/>
      </c>
      <c r="K159" s="37" t="str">
        <f>IF(M159="","",M159/(1+(IF(COUNTIF(Accounts!$B:$D,H159),VLOOKUP(H159,Accounts!$B:$D,3,FALSE),0)/100)))</f>
        <v/>
      </c>
      <c r="L159" s="37" t="str">
        <f t="shared" si="25"/>
        <v/>
      </c>
      <c r="M159" s="7"/>
      <c r="N159" s="48"/>
      <c r="P159" s="10" t="str">
        <f>IF(ISBLANK(N159),"",IF(COUNTIF(Accounts!$B:$D,N159),VLOOKUP(N159,Accounts!$B:$D,2,FALSE),"-"))</f>
        <v/>
      </c>
      <c r="Q159" s="37" t="str">
        <f>IF(S159="","",S159/(1+(IF(COUNTIF(Accounts!$B:$D,N159),VLOOKUP(N159,Accounts!$B:$D,3,FALSE),0)/100)))</f>
        <v/>
      </c>
      <c r="R159" s="37" t="str">
        <f t="shared" si="26"/>
        <v/>
      </c>
      <c r="S159" s="7"/>
      <c r="T159" s="40" t="str">
        <f>IF(Accounts!$B158="","-",Accounts!$B158)</f>
        <v xml:space="preserve"> </v>
      </c>
      <c r="U159" s="10">
        <f>IF(COUNTIF(Accounts!$B:$D,T159),VLOOKUP(T159,Accounts!$B:$D,2,FALSE),"-")</f>
        <v>0</v>
      </c>
      <c r="V159" s="37" t="str">
        <f ca="1">IF(scratch!$B$55=TRUE,IF(X159="","",X159/(1+(IF(COUNTIF(Accounts!$B:$D,T159),VLOOKUP(T159,Accounts!$B:$D,3,FALSE),0)/100))),scratch!$B$52)</f>
        <v>Locked</v>
      </c>
      <c r="W159" s="37" t="str">
        <f ca="1">IF(scratch!$B$55=TRUE,IF(X159="","",X159-V159),scratch!$B$52)</f>
        <v>Locked</v>
      </c>
      <c r="X159" s="51" t="str">
        <f ca="1">IF(scratch!$B$55=TRUE,SUMIF(B$7:B$1007,T159,G$7:G$1007)+SUMIF(H$7:H$1007,T159,M$7:M$1007)+SUMIF(N$7:N$1007,T159,S$7:S$1007),scratch!$B$52)</f>
        <v>Locked</v>
      </c>
      <c r="AB159" s="10" t="str">
        <f>IF(ISBLANK(Z159),"",IF(COUNTIF(Accounts!$B:$D,Z159),VLOOKUP(Z159,Accounts!$B:$D,2,FALSE),"-"))</f>
        <v/>
      </c>
      <c r="AC159" s="37" t="str">
        <f>IF(AE159="","",AE159/(1+(IF(COUNTIF(Accounts!$B:$D,Z159),VLOOKUP(Z159,Accounts!$B:$D,3,FALSE),0)/100)))</f>
        <v/>
      </c>
      <c r="AD159" s="37" t="str">
        <f t="shared" si="27"/>
        <v/>
      </c>
      <c r="AE159" s="7"/>
      <c r="AF159" s="48"/>
      <c r="AH159" s="10" t="str">
        <f>IF(ISBLANK(AF159),"",IF(COUNTIF(Accounts!$B:$D,AF159),VLOOKUP(AF159,Accounts!$B:$D,2,FALSE),"-"))</f>
        <v/>
      </c>
      <c r="AI159" s="37" t="str">
        <f>IF(AK159="","",AK159/(1+(IF(COUNTIF(Accounts!$B:$D,AF159),VLOOKUP(AF159,Accounts!$B:$D,3,FALSE),0)/100)))</f>
        <v/>
      </c>
      <c r="AJ159" s="37" t="str">
        <f t="shared" si="28"/>
        <v/>
      </c>
      <c r="AK159" s="7"/>
      <c r="AL159" s="48"/>
      <c r="AN159" s="10" t="str">
        <f>IF(ISBLANK(AL159),"",IF(COUNTIF(Accounts!$B:$D,AL159),VLOOKUP(AL159,Accounts!$B:$D,2,FALSE),"-"))</f>
        <v/>
      </c>
      <c r="AO159" s="37" t="str">
        <f>IF(AQ159="","",AQ159/(1+(IF(COUNTIF(Accounts!$B:$D,AL159),VLOOKUP(AL159,Accounts!$B:$D,3,FALSE),0)/100)))</f>
        <v/>
      </c>
      <c r="AP159" s="37" t="str">
        <f t="shared" si="29"/>
        <v/>
      </c>
      <c r="AQ159" s="7"/>
      <c r="AR159" s="40" t="str">
        <f>IF(Accounts!$B158="","-",Accounts!$B158)</f>
        <v xml:space="preserve"> </v>
      </c>
      <c r="AS159" s="10">
        <f>IF(COUNTIF(Accounts!$B:$D,AR159),VLOOKUP(AR159,Accounts!$B:$D,2,FALSE),"-")</f>
        <v>0</v>
      </c>
      <c r="AT159" s="37" t="str">
        <f ca="1">IF(scratch!$B$55=TRUE,IF(AV159="","",AV159/(1+(IF(COUNTIF(Accounts!$B:$D,AR159),VLOOKUP(AR159,Accounts!$B:$D,3,FALSE),0)/100))),scratch!$B$52)</f>
        <v>Locked</v>
      </c>
      <c r="AU159" s="37" t="str">
        <f ca="1">IF(scratch!$B$55=TRUE,IF(AV159="","",AV159-AT159),scratch!$B$52)</f>
        <v>Locked</v>
      </c>
      <c r="AV159" s="51" t="str">
        <f ca="1">IF(scratch!$B$55=TRUE,SUMIF(Z$7:Z$1007,AR159,AE$7:AE$1007)+SUMIF(AF$7:AF$1007,AR159,AK$7:AK$1007)+SUMIF(AL$7:AL$1007,AR159,AQ$7:AQ$1007),scratch!$B$52)</f>
        <v>Locked</v>
      </c>
      <c r="AZ159" s="10" t="str">
        <f>IF(ISBLANK(AX159),"",IF(COUNTIF(Accounts!$B:$D,AX159),VLOOKUP(AX159,Accounts!$B:$D,2,FALSE),"-"))</f>
        <v/>
      </c>
      <c r="BA159" s="37" t="str">
        <f>IF(BC159="","",BC159/(1+(IF(COUNTIF(Accounts!$B:$D,AX159),VLOOKUP(AX159,Accounts!$B:$D,3,FALSE),0)/100)))</f>
        <v/>
      </c>
      <c r="BB159" s="37" t="str">
        <f t="shared" si="30"/>
        <v/>
      </c>
      <c r="BC159" s="7"/>
      <c r="BD159" s="48"/>
      <c r="BF159" s="10" t="str">
        <f>IF(ISBLANK(BD159),"",IF(COUNTIF(Accounts!$B:$D,BD159),VLOOKUP(BD159,Accounts!$B:$D,2,FALSE),"-"))</f>
        <v/>
      </c>
      <c r="BG159" s="37" t="str">
        <f>IF(BI159="","",BI159/(1+(IF(COUNTIF(Accounts!$B:$D,BD159),VLOOKUP(BD159,Accounts!$B:$D,3,FALSE),0)/100)))</f>
        <v/>
      </c>
      <c r="BH159" s="37" t="str">
        <f t="shared" si="31"/>
        <v/>
      </c>
      <c r="BI159" s="7"/>
      <c r="BJ159" s="48"/>
      <c r="BL159" s="10" t="str">
        <f>IF(ISBLANK(BJ159),"",IF(COUNTIF(Accounts!$B:$D,BJ159),VLOOKUP(BJ159,Accounts!$B:$D,2,FALSE),"-"))</f>
        <v/>
      </c>
      <c r="BM159" s="37" t="str">
        <f>IF(BO159="","",BO159/(1+(IF(COUNTIF(Accounts!$B:$D,BJ159),VLOOKUP(BJ159,Accounts!$B:$D,3,FALSE),0)/100)))</f>
        <v/>
      </c>
      <c r="BN159" s="37" t="str">
        <f t="shared" si="32"/>
        <v/>
      </c>
      <c r="BO159" s="7"/>
      <c r="BP159" s="40" t="str">
        <f>IF(Accounts!$B158="","-",Accounts!$B158)</f>
        <v xml:space="preserve"> </v>
      </c>
      <c r="BQ159" s="10">
        <f>IF(COUNTIF(Accounts!$B:$D,BP159),VLOOKUP(BP159,Accounts!$B:$D,2,FALSE),"-")</f>
        <v>0</v>
      </c>
      <c r="BR159" s="37" t="str">
        <f ca="1">IF(scratch!$B$55=TRUE,IF(BT159="","",BT159/(1+(IF(COUNTIF(Accounts!$B:$D,BP159),VLOOKUP(BP159,Accounts!$B:$D,3,FALSE),0)/100))),scratch!$B$52)</f>
        <v>Locked</v>
      </c>
      <c r="BS159" s="37" t="str">
        <f ca="1">IF(scratch!$B$55=TRUE,IF(BT159="","",BT159-BR159),scratch!$B$52)</f>
        <v>Locked</v>
      </c>
      <c r="BT159" s="51" t="str">
        <f ca="1">IF(scratch!$B$55=TRUE,SUMIF(AX$7:AX$1007,BP159,BC$7:BC$1007)+SUMIF(BD$7:BD$1007,BP159,BI$7:BI$1007)+SUMIF(BJ$7:BJ$1007,BP159,BO$7:BO$1007),scratch!$B$52)</f>
        <v>Locked</v>
      </c>
      <c r="BX159" s="10" t="str">
        <f>IF(ISBLANK(BV159),"",IF(COUNTIF(Accounts!$B:$D,BV159),VLOOKUP(BV159,Accounts!$B:$D,2,FALSE),"-"))</f>
        <v/>
      </c>
      <c r="BY159" s="37" t="str">
        <f>IF(CA159="","",CA159/(1+(IF(COUNTIF(Accounts!$B:$D,BV159),VLOOKUP(BV159,Accounts!$B:$D,3,FALSE),0)/100)))</f>
        <v/>
      </c>
      <c r="BZ159" s="37" t="str">
        <f t="shared" si="33"/>
        <v/>
      </c>
      <c r="CA159" s="7"/>
      <c r="CB159" s="48"/>
      <c r="CD159" s="10" t="str">
        <f>IF(ISBLANK(CB159),"",IF(COUNTIF(Accounts!$B:$D,CB159),VLOOKUP(CB159,Accounts!$B:$D,2,FALSE),"-"))</f>
        <v/>
      </c>
      <c r="CE159" s="37" t="str">
        <f>IF(CG159="","",CG159/(1+(IF(COUNTIF(Accounts!$B:$D,CB159),VLOOKUP(CB159,Accounts!$B:$D,3,FALSE),0)/100)))</f>
        <v/>
      </c>
      <c r="CF159" s="37" t="str">
        <f t="shared" si="34"/>
        <v/>
      </c>
      <c r="CG159" s="7"/>
      <c r="CH159" s="48"/>
      <c r="CJ159" s="10" t="str">
        <f>IF(ISBLANK(CH159),"",IF(COUNTIF(Accounts!$B:$D,CH159),VLOOKUP(CH159,Accounts!$B:$D,2,FALSE),"-"))</f>
        <v/>
      </c>
      <c r="CK159" s="37" t="str">
        <f>IF(CM159="","",CM159/(1+(IF(COUNTIF(Accounts!$B:$D,CH159),VLOOKUP(CH159,Accounts!$B:$D,3,FALSE),0)/100)))</f>
        <v/>
      </c>
      <c r="CL159" s="37" t="str">
        <f t="shared" si="35"/>
        <v/>
      </c>
      <c r="CM159" s="7"/>
      <c r="CN159" s="40" t="str">
        <f>IF(Accounts!$B158="","-",Accounts!$B158)</f>
        <v xml:space="preserve"> </v>
      </c>
      <c r="CO159" s="10">
        <f>IF(COUNTIF(Accounts!$B:$D,CN159),VLOOKUP(CN159,Accounts!$B:$D,2,FALSE),"-")</f>
        <v>0</v>
      </c>
      <c r="CP159" s="37" t="str">
        <f ca="1">IF(scratch!$B$55=TRUE,IF(CR159="","",CR159/(1+(IF(COUNTIF(Accounts!$B:$D,CN159),VLOOKUP(CN159,Accounts!$B:$D,3,FALSE),0)/100))),scratch!$B$52)</f>
        <v>Locked</v>
      </c>
      <c r="CQ159" s="37" t="str">
        <f ca="1">IF(scratch!$B$55=TRUE,IF(CR159="","",CR159-CP159),scratch!$B$52)</f>
        <v>Locked</v>
      </c>
      <c r="CR159" s="51" t="str">
        <f ca="1">IF(scratch!$B$55=TRUE,SUMIF(BV$7:BV$1007,CN159,CA$7:CA$1007)+SUMIF(CB$7:CB$1007,CN159,CG$7:CG$1007)+SUMIF(CH$7:CH$1007,CN159,CM$7:CM$1007),scratch!$B$52)</f>
        <v>Locked</v>
      </c>
      <c r="CT159" s="40" t="str">
        <f>IF(Accounts!$B158="","-",Accounts!$B158)</f>
        <v xml:space="preserve"> </v>
      </c>
      <c r="CU159" s="10">
        <f>IF(COUNTIF(Accounts!$B:$D,CT159),VLOOKUP(CT159,Accounts!$B:$D,2,FALSE),"-")</f>
        <v>0</v>
      </c>
      <c r="CV159" s="37" t="str">
        <f ca="1">IF(scratch!$B$55=TRUE,IF(CX159="","",CX159/(1+(IF(COUNTIF(Accounts!$B:$D,CT159),VLOOKUP(CT159,Accounts!$B:$D,3,FALSE),0)/100))),scratch!$B$52)</f>
        <v>Locked</v>
      </c>
      <c r="CW159" s="37" t="str">
        <f ca="1">IF(scratch!$B$55=TRUE,IF(CX159="","",CX159-CV159),scratch!$B$52)</f>
        <v>Locked</v>
      </c>
      <c r="CX159" s="51" t="str">
        <f ca="1">IF(scratch!$B$55=TRUE,SUMIF(T$7:T$1007,CT159,X$7:X1159)+SUMIF(AR$7:AR$1007,CT159,AV$7:AV$1007)+SUMIF(BP$7:BP$1007,CT159,BT$7:BT$1007)+SUMIF(CN$7:CN$1007,CT159,CR$7:CR$1007),scratch!$B$52)</f>
        <v>Locked</v>
      </c>
    </row>
    <row r="160" spans="4:102" x14ac:dyDescent="0.2">
      <c r="D160" s="10" t="str">
        <f>IF(ISBLANK(B160),"",IF(COUNTIF(Accounts!$B:$D,B160),VLOOKUP(B160,Accounts!$B:$D,2,FALSE),"-"))</f>
        <v/>
      </c>
      <c r="E160" s="37" t="str">
        <f>IF(G160="","",G160/(1+(IF(COUNTIF(Accounts!$B:$D,B160),VLOOKUP(B160,Accounts!$B:$D,3,FALSE),0)/100)))</f>
        <v/>
      </c>
      <c r="F160" s="37" t="str">
        <f t="shared" si="24"/>
        <v/>
      </c>
      <c r="G160" s="7"/>
      <c r="H160" s="48"/>
      <c r="J160" s="10" t="str">
        <f>IF(ISBLANK(H160),"",IF(COUNTIF(Accounts!$B:$D,H160),VLOOKUP(H160,Accounts!$B:$D,2,FALSE),"-"))</f>
        <v/>
      </c>
      <c r="K160" s="37" t="str">
        <f>IF(M160="","",M160/(1+(IF(COUNTIF(Accounts!$B:$D,H160),VLOOKUP(H160,Accounts!$B:$D,3,FALSE),0)/100)))</f>
        <v/>
      </c>
      <c r="L160" s="37" t="str">
        <f t="shared" si="25"/>
        <v/>
      </c>
      <c r="M160" s="7"/>
      <c r="N160" s="48"/>
      <c r="P160" s="10" t="str">
        <f>IF(ISBLANK(N160),"",IF(COUNTIF(Accounts!$B:$D,N160),VLOOKUP(N160,Accounts!$B:$D,2,FALSE),"-"))</f>
        <v/>
      </c>
      <c r="Q160" s="37" t="str">
        <f>IF(S160="","",S160/(1+(IF(COUNTIF(Accounts!$B:$D,N160),VLOOKUP(N160,Accounts!$B:$D,3,FALSE),0)/100)))</f>
        <v/>
      </c>
      <c r="R160" s="37" t="str">
        <f t="shared" si="26"/>
        <v/>
      </c>
      <c r="S160" s="7"/>
      <c r="T160" s="40" t="str">
        <f>IF(Accounts!$B159="","-",Accounts!$B159)</f>
        <v xml:space="preserve"> </v>
      </c>
      <c r="U160" s="10">
        <f>IF(COUNTIF(Accounts!$B:$D,T160),VLOOKUP(T160,Accounts!$B:$D,2,FALSE),"-")</f>
        <v>0</v>
      </c>
      <c r="V160" s="37" t="str">
        <f ca="1">IF(scratch!$B$55=TRUE,IF(X160="","",X160/(1+(IF(COUNTIF(Accounts!$B:$D,T160),VLOOKUP(T160,Accounts!$B:$D,3,FALSE),0)/100))),scratch!$B$52)</f>
        <v>Locked</v>
      </c>
      <c r="W160" s="37" t="str">
        <f ca="1">IF(scratch!$B$55=TRUE,IF(X160="","",X160-V160),scratch!$B$52)</f>
        <v>Locked</v>
      </c>
      <c r="X160" s="51" t="str">
        <f ca="1">IF(scratch!$B$55=TRUE,SUMIF(B$7:B$1007,T160,G$7:G$1007)+SUMIF(H$7:H$1007,T160,M$7:M$1007)+SUMIF(N$7:N$1007,T160,S$7:S$1007),scratch!$B$52)</f>
        <v>Locked</v>
      </c>
      <c r="AB160" s="10" t="str">
        <f>IF(ISBLANK(Z160),"",IF(COUNTIF(Accounts!$B:$D,Z160),VLOOKUP(Z160,Accounts!$B:$D,2,FALSE),"-"))</f>
        <v/>
      </c>
      <c r="AC160" s="37" t="str">
        <f>IF(AE160="","",AE160/(1+(IF(COUNTIF(Accounts!$B:$D,Z160),VLOOKUP(Z160,Accounts!$B:$D,3,FALSE),0)/100)))</f>
        <v/>
      </c>
      <c r="AD160" s="37" t="str">
        <f t="shared" si="27"/>
        <v/>
      </c>
      <c r="AE160" s="7"/>
      <c r="AF160" s="48"/>
      <c r="AH160" s="10" t="str">
        <f>IF(ISBLANK(AF160),"",IF(COUNTIF(Accounts!$B:$D,AF160),VLOOKUP(AF160,Accounts!$B:$D,2,FALSE),"-"))</f>
        <v/>
      </c>
      <c r="AI160" s="37" t="str">
        <f>IF(AK160="","",AK160/(1+(IF(COUNTIF(Accounts!$B:$D,AF160),VLOOKUP(AF160,Accounts!$B:$D,3,FALSE),0)/100)))</f>
        <v/>
      </c>
      <c r="AJ160" s="37" t="str">
        <f t="shared" si="28"/>
        <v/>
      </c>
      <c r="AK160" s="7"/>
      <c r="AL160" s="48"/>
      <c r="AN160" s="10" t="str">
        <f>IF(ISBLANK(AL160),"",IF(COUNTIF(Accounts!$B:$D,AL160),VLOOKUP(AL160,Accounts!$B:$D,2,FALSE),"-"))</f>
        <v/>
      </c>
      <c r="AO160" s="37" t="str">
        <f>IF(AQ160="","",AQ160/(1+(IF(COUNTIF(Accounts!$B:$D,AL160),VLOOKUP(AL160,Accounts!$B:$D,3,FALSE),0)/100)))</f>
        <v/>
      </c>
      <c r="AP160" s="37" t="str">
        <f t="shared" si="29"/>
        <v/>
      </c>
      <c r="AQ160" s="7"/>
      <c r="AR160" s="40" t="str">
        <f>IF(Accounts!$B159="","-",Accounts!$B159)</f>
        <v xml:space="preserve"> </v>
      </c>
      <c r="AS160" s="10">
        <f>IF(COUNTIF(Accounts!$B:$D,AR160),VLOOKUP(AR160,Accounts!$B:$D,2,FALSE),"-")</f>
        <v>0</v>
      </c>
      <c r="AT160" s="37" t="str">
        <f ca="1">IF(scratch!$B$55=TRUE,IF(AV160="","",AV160/(1+(IF(COUNTIF(Accounts!$B:$D,AR160),VLOOKUP(AR160,Accounts!$B:$D,3,FALSE),0)/100))),scratch!$B$52)</f>
        <v>Locked</v>
      </c>
      <c r="AU160" s="37" t="str">
        <f ca="1">IF(scratch!$B$55=TRUE,IF(AV160="","",AV160-AT160),scratch!$B$52)</f>
        <v>Locked</v>
      </c>
      <c r="AV160" s="51" t="str">
        <f ca="1">IF(scratch!$B$55=TRUE,SUMIF(Z$7:Z$1007,AR160,AE$7:AE$1007)+SUMIF(AF$7:AF$1007,AR160,AK$7:AK$1007)+SUMIF(AL$7:AL$1007,AR160,AQ$7:AQ$1007),scratch!$B$52)</f>
        <v>Locked</v>
      </c>
      <c r="AZ160" s="10" t="str">
        <f>IF(ISBLANK(AX160),"",IF(COUNTIF(Accounts!$B:$D,AX160),VLOOKUP(AX160,Accounts!$B:$D,2,FALSE),"-"))</f>
        <v/>
      </c>
      <c r="BA160" s="37" t="str">
        <f>IF(BC160="","",BC160/(1+(IF(COUNTIF(Accounts!$B:$D,AX160),VLOOKUP(AX160,Accounts!$B:$D,3,FALSE),0)/100)))</f>
        <v/>
      </c>
      <c r="BB160" s="37" t="str">
        <f t="shared" si="30"/>
        <v/>
      </c>
      <c r="BC160" s="7"/>
      <c r="BD160" s="48"/>
      <c r="BF160" s="10" t="str">
        <f>IF(ISBLANK(BD160),"",IF(COUNTIF(Accounts!$B:$D,BD160),VLOOKUP(BD160,Accounts!$B:$D,2,FALSE),"-"))</f>
        <v/>
      </c>
      <c r="BG160" s="37" t="str">
        <f>IF(BI160="","",BI160/(1+(IF(COUNTIF(Accounts!$B:$D,BD160),VLOOKUP(BD160,Accounts!$B:$D,3,FALSE),0)/100)))</f>
        <v/>
      </c>
      <c r="BH160" s="37" t="str">
        <f t="shared" si="31"/>
        <v/>
      </c>
      <c r="BI160" s="7"/>
      <c r="BJ160" s="48"/>
      <c r="BL160" s="10" t="str">
        <f>IF(ISBLANK(BJ160),"",IF(COUNTIF(Accounts!$B:$D,BJ160),VLOOKUP(BJ160,Accounts!$B:$D,2,FALSE),"-"))</f>
        <v/>
      </c>
      <c r="BM160" s="37" t="str">
        <f>IF(BO160="","",BO160/(1+(IF(COUNTIF(Accounts!$B:$D,BJ160),VLOOKUP(BJ160,Accounts!$B:$D,3,FALSE),0)/100)))</f>
        <v/>
      </c>
      <c r="BN160" s="37" t="str">
        <f t="shared" si="32"/>
        <v/>
      </c>
      <c r="BO160" s="7"/>
      <c r="BP160" s="40" t="str">
        <f>IF(Accounts!$B159="","-",Accounts!$B159)</f>
        <v xml:space="preserve"> </v>
      </c>
      <c r="BQ160" s="10">
        <f>IF(COUNTIF(Accounts!$B:$D,BP160),VLOOKUP(BP160,Accounts!$B:$D,2,FALSE),"-")</f>
        <v>0</v>
      </c>
      <c r="BR160" s="37" t="str">
        <f ca="1">IF(scratch!$B$55=TRUE,IF(BT160="","",BT160/(1+(IF(COUNTIF(Accounts!$B:$D,BP160),VLOOKUP(BP160,Accounts!$B:$D,3,FALSE),0)/100))),scratch!$B$52)</f>
        <v>Locked</v>
      </c>
      <c r="BS160" s="37" t="str">
        <f ca="1">IF(scratch!$B$55=TRUE,IF(BT160="","",BT160-BR160),scratch!$B$52)</f>
        <v>Locked</v>
      </c>
      <c r="BT160" s="51" t="str">
        <f ca="1">IF(scratch!$B$55=TRUE,SUMIF(AX$7:AX$1007,BP160,BC$7:BC$1007)+SUMIF(BD$7:BD$1007,BP160,BI$7:BI$1007)+SUMIF(BJ$7:BJ$1007,BP160,BO$7:BO$1007),scratch!$B$52)</f>
        <v>Locked</v>
      </c>
      <c r="BX160" s="10" t="str">
        <f>IF(ISBLANK(BV160),"",IF(COUNTIF(Accounts!$B:$D,BV160),VLOOKUP(BV160,Accounts!$B:$D,2,FALSE),"-"))</f>
        <v/>
      </c>
      <c r="BY160" s="37" t="str">
        <f>IF(CA160="","",CA160/(1+(IF(COUNTIF(Accounts!$B:$D,BV160),VLOOKUP(BV160,Accounts!$B:$D,3,FALSE),0)/100)))</f>
        <v/>
      </c>
      <c r="BZ160" s="37" t="str">
        <f t="shared" si="33"/>
        <v/>
      </c>
      <c r="CA160" s="7"/>
      <c r="CB160" s="48"/>
      <c r="CD160" s="10" t="str">
        <f>IF(ISBLANK(CB160),"",IF(COUNTIF(Accounts!$B:$D,CB160),VLOOKUP(CB160,Accounts!$B:$D,2,FALSE),"-"))</f>
        <v/>
      </c>
      <c r="CE160" s="37" t="str">
        <f>IF(CG160="","",CG160/(1+(IF(COUNTIF(Accounts!$B:$D,CB160),VLOOKUP(CB160,Accounts!$B:$D,3,FALSE),0)/100)))</f>
        <v/>
      </c>
      <c r="CF160" s="37" t="str">
        <f t="shared" si="34"/>
        <v/>
      </c>
      <c r="CG160" s="7"/>
      <c r="CH160" s="48"/>
      <c r="CJ160" s="10" t="str">
        <f>IF(ISBLANK(CH160),"",IF(COUNTIF(Accounts!$B:$D,CH160),VLOOKUP(CH160,Accounts!$B:$D,2,FALSE),"-"))</f>
        <v/>
      </c>
      <c r="CK160" s="37" t="str">
        <f>IF(CM160="","",CM160/(1+(IF(COUNTIF(Accounts!$B:$D,CH160),VLOOKUP(CH160,Accounts!$B:$D,3,FALSE),0)/100)))</f>
        <v/>
      </c>
      <c r="CL160" s="37" t="str">
        <f t="shared" si="35"/>
        <v/>
      </c>
      <c r="CM160" s="7"/>
      <c r="CN160" s="40" t="str">
        <f>IF(Accounts!$B159="","-",Accounts!$B159)</f>
        <v xml:space="preserve"> </v>
      </c>
      <c r="CO160" s="10">
        <f>IF(COUNTIF(Accounts!$B:$D,CN160),VLOOKUP(CN160,Accounts!$B:$D,2,FALSE),"-")</f>
        <v>0</v>
      </c>
      <c r="CP160" s="37" t="str">
        <f ca="1">IF(scratch!$B$55=TRUE,IF(CR160="","",CR160/(1+(IF(COUNTIF(Accounts!$B:$D,CN160),VLOOKUP(CN160,Accounts!$B:$D,3,FALSE),0)/100))),scratch!$B$52)</f>
        <v>Locked</v>
      </c>
      <c r="CQ160" s="37" t="str">
        <f ca="1">IF(scratch!$B$55=TRUE,IF(CR160="","",CR160-CP160),scratch!$B$52)</f>
        <v>Locked</v>
      </c>
      <c r="CR160" s="51" t="str">
        <f ca="1">IF(scratch!$B$55=TRUE,SUMIF(BV$7:BV$1007,CN160,CA$7:CA$1007)+SUMIF(CB$7:CB$1007,CN160,CG$7:CG$1007)+SUMIF(CH$7:CH$1007,CN160,CM$7:CM$1007),scratch!$B$52)</f>
        <v>Locked</v>
      </c>
      <c r="CT160" s="40" t="str">
        <f>IF(Accounts!$B159="","-",Accounts!$B159)</f>
        <v xml:space="preserve"> </v>
      </c>
      <c r="CU160" s="10">
        <f>IF(COUNTIF(Accounts!$B:$D,CT160),VLOOKUP(CT160,Accounts!$B:$D,2,FALSE),"-")</f>
        <v>0</v>
      </c>
      <c r="CV160" s="37" t="str">
        <f ca="1">IF(scratch!$B$55=TRUE,IF(CX160="","",CX160/(1+(IF(COUNTIF(Accounts!$B:$D,CT160),VLOOKUP(CT160,Accounts!$B:$D,3,FALSE),0)/100))),scratch!$B$52)</f>
        <v>Locked</v>
      </c>
      <c r="CW160" s="37" t="str">
        <f ca="1">IF(scratch!$B$55=TRUE,IF(CX160="","",CX160-CV160),scratch!$B$52)</f>
        <v>Locked</v>
      </c>
      <c r="CX160" s="51" t="str">
        <f ca="1">IF(scratch!$B$55=TRUE,SUMIF(T$7:T$1007,CT160,X$7:X1160)+SUMIF(AR$7:AR$1007,CT160,AV$7:AV$1007)+SUMIF(BP$7:BP$1007,CT160,BT$7:BT$1007)+SUMIF(CN$7:CN$1007,CT160,CR$7:CR$1007),scratch!$B$52)</f>
        <v>Locked</v>
      </c>
    </row>
    <row r="161" spans="4:102" x14ac:dyDescent="0.2">
      <c r="D161" s="10" t="str">
        <f>IF(ISBLANK(B161),"",IF(COUNTIF(Accounts!$B:$D,B161),VLOOKUP(B161,Accounts!$B:$D,2,FALSE),"-"))</f>
        <v/>
      </c>
      <c r="E161" s="37" t="str">
        <f>IF(G161="","",G161/(1+(IF(COUNTIF(Accounts!$B:$D,B161),VLOOKUP(B161,Accounts!$B:$D,3,FALSE),0)/100)))</f>
        <v/>
      </c>
      <c r="F161" s="37" t="str">
        <f t="shared" si="24"/>
        <v/>
      </c>
      <c r="G161" s="7"/>
      <c r="H161" s="48"/>
      <c r="J161" s="10" t="str">
        <f>IF(ISBLANK(H161),"",IF(COUNTIF(Accounts!$B:$D,H161),VLOOKUP(H161,Accounts!$B:$D,2,FALSE),"-"))</f>
        <v/>
      </c>
      <c r="K161" s="37" t="str">
        <f>IF(M161="","",M161/(1+(IF(COUNTIF(Accounts!$B:$D,H161),VLOOKUP(H161,Accounts!$B:$D,3,FALSE),0)/100)))</f>
        <v/>
      </c>
      <c r="L161" s="37" t="str">
        <f t="shared" si="25"/>
        <v/>
      </c>
      <c r="M161" s="7"/>
      <c r="N161" s="48"/>
      <c r="P161" s="10" t="str">
        <f>IF(ISBLANK(N161),"",IF(COUNTIF(Accounts!$B:$D,N161),VLOOKUP(N161,Accounts!$B:$D,2,FALSE),"-"))</f>
        <v/>
      </c>
      <c r="Q161" s="37" t="str">
        <f>IF(S161="","",S161/(1+(IF(COUNTIF(Accounts!$B:$D,N161),VLOOKUP(N161,Accounts!$B:$D,3,FALSE),0)/100)))</f>
        <v/>
      </c>
      <c r="R161" s="37" t="str">
        <f t="shared" si="26"/>
        <v/>
      </c>
      <c r="S161" s="7"/>
      <c r="T161" s="40" t="str">
        <f>IF(Accounts!$B160="","-",Accounts!$B160)</f>
        <v xml:space="preserve"> </v>
      </c>
      <c r="U161" s="10">
        <f>IF(COUNTIF(Accounts!$B:$D,T161),VLOOKUP(T161,Accounts!$B:$D,2,FALSE),"-")</f>
        <v>0</v>
      </c>
      <c r="V161" s="37" t="str">
        <f ca="1">IF(scratch!$B$55=TRUE,IF(X161="","",X161/(1+(IF(COUNTIF(Accounts!$B:$D,T161),VLOOKUP(T161,Accounts!$B:$D,3,FALSE),0)/100))),scratch!$B$52)</f>
        <v>Locked</v>
      </c>
      <c r="W161" s="37" t="str">
        <f ca="1">IF(scratch!$B$55=TRUE,IF(X161="","",X161-V161),scratch!$B$52)</f>
        <v>Locked</v>
      </c>
      <c r="X161" s="51" t="str">
        <f ca="1">IF(scratch!$B$55=TRUE,SUMIF(B$7:B$1007,T161,G$7:G$1007)+SUMIF(H$7:H$1007,T161,M$7:M$1007)+SUMIF(N$7:N$1007,T161,S$7:S$1007),scratch!$B$52)</f>
        <v>Locked</v>
      </c>
      <c r="AB161" s="10" t="str">
        <f>IF(ISBLANK(Z161),"",IF(COUNTIF(Accounts!$B:$D,Z161),VLOOKUP(Z161,Accounts!$B:$D,2,FALSE),"-"))</f>
        <v/>
      </c>
      <c r="AC161" s="37" t="str">
        <f>IF(AE161="","",AE161/(1+(IF(COUNTIF(Accounts!$B:$D,Z161),VLOOKUP(Z161,Accounts!$B:$D,3,FALSE),0)/100)))</f>
        <v/>
      </c>
      <c r="AD161" s="37" t="str">
        <f t="shared" si="27"/>
        <v/>
      </c>
      <c r="AE161" s="7"/>
      <c r="AF161" s="48"/>
      <c r="AH161" s="10" t="str">
        <f>IF(ISBLANK(AF161),"",IF(COUNTIF(Accounts!$B:$D,AF161),VLOOKUP(AF161,Accounts!$B:$D,2,FALSE),"-"))</f>
        <v/>
      </c>
      <c r="AI161" s="37" t="str">
        <f>IF(AK161="","",AK161/(1+(IF(COUNTIF(Accounts!$B:$D,AF161),VLOOKUP(AF161,Accounts!$B:$D,3,FALSE),0)/100)))</f>
        <v/>
      </c>
      <c r="AJ161" s="37" t="str">
        <f t="shared" si="28"/>
        <v/>
      </c>
      <c r="AK161" s="7"/>
      <c r="AL161" s="48"/>
      <c r="AN161" s="10" t="str">
        <f>IF(ISBLANK(AL161),"",IF(COUNTIF(Accounts!$B:$D,AL161),VLOOKUP(AL161,Accounts!$B:$D,2,FALSE),"-"))</f>
        <v/>
      </c>
      <c r="AO161" s="37" t="str">
        <f>IF(AQ161="","",AQ161/(1+(IF(COUNTIF(Accounts!$B:$D,AL161),VLOOKUP(AL161,Accounts!$B:$D,3,FALSE),0)/100)))</f>
        <v/>
      </c>
      <c r="AP161" s="37" t="str">
        <f t="shared" si="29"/>
        <v/>
      </c>
      <c r="AQ161" s="7"/>
      <c r="AR161" s="40" t="str">
        <f>IF(Accounts!$B160="","-",Accounts!$B160)</f>
        <v xml:space="preserve"> </v>
      </c>
      <c r="AS161" s="10">
        <f>IF(COUNTIF(Accounts!$B:$D,AR161),VLOOKUP(AR161,Accounts!$B:$D,2,FALSE),"-")</f>
        <v>0</v>
      </c>
      <c r="AT161" s="37" t="str">
        <f ca="1">IF(scratch!$B$55=TRUE,IF(AV161="","",AV161/(1+(IF(COUNTIF(Accounts!$B:$D,AR161),VLOOKUP(AR161,Accounts!$B:$D,3,FALSE),0)/100))),scratch!$B$52)</f>
        <v>Locked</v>
      </c>
      <c r="AU161" s="37" t="str">
        <f ca="1">IF(scratch!$B$55=TRUE,IF(AV161="","",AV161-AT161),scratch!$B$52)</f>
        <v>Locked</v>
      </c>
      <c r="AV161" s="51" t="str">
        <f ca="1">IF(scratch!$B$55=TRUE,SUMIF(Z$7:Z$1007,AR161,AE$7:AE$1007)+SUMIF(AF$7:AF$1007,AR161,AK$7:AK$1007)+SUMIF(AL$7:AL$1007,AR161,AQ$7:AQ$1007),scratch!$B$52)</f>
        <v>Locked</v>
      </c>
      <c r="AZ161" s="10" t="str">
        <f>IF(ISBLANK(AX161),"",IF(COUNTIF(Accounts!$B:$D,AX161),VLOOKUP(AX161,Accounts!$B:$D,2,FALSE),"-"))</f>
        <v/>
      </c>
      <c r="BA161" s="37" t="str">
        <f>IF(BC161="","",BC161/(1+(IF(COUNTIF(Accounts!$B:$D,AX161),VLOOKUP(AX161,Accounts!$B:$D,3,FALSE),0)/100)))</f>
        <v/>
      </c>
      <c r="BB161" s="37" t="str">
        <f t="shared" si="30"/>
        <v/>
      </c>
      <c r="BC161" s="7"/>
      <c r="BD161" s="48"/>
      <c r="BF161" s="10" t="str">
        <f>IF(ISBLANK(BD161),"",IF(COUNTIF(Accounts!$B:$D,BD161),VLOOKUP(BD161,Accounts!$B:$D,2,FALSE),"-"))</f>
        <v/>
      </c>
      <c r="BG161" s="37" t="str">
        <f>IF(BI161="","",BI161/(1+(IF(COUNTIF(Accounts!$B:$D,BD161),VLOOKUP(BD161,Accounts!$B:$D,3,FALSE),0)/100)))</f>
        <v/>
      </c>
      <c r="BH161" s="37" t="str">
        <f t="shared" si="31"/>
        <v/>
      </c>
      <c r="BI161" s="7"/>
      <c r="BJ161" s="48"/>
      <c r="BL161" s="10" t="str">
        <f>IF(ISBLANK(BJ161),"",IF(COUNTIF(Accounts!$B:$D,BJ161),VLOOKUP(BJ161,Accounts!$B:$D,2,FALSE),"-"))</f>
        <v/>
      </c>
      <c r="BM161" s="37" t="str">
        <f>IF(BO161="","",BO161/(1+(IF(COUNTIF(Accounts!$B:$D,BJ161),VLOOKUP(BJ161,Accounts!$B:$D,3,FALSE),0)/100)))</f>
        <v/>
      </c>
      <c r="BN161" s="37" t="str">
        <f t="shared" si="32"/>
        <v/>
      </c>
      <c r="BO161" s="7"/>
      <c r="BP161" s="40" t="str">
        <f>IF(Accounts!$B160="","-",Accounts!$B160)</f>
        <v xml:space="preserve"> </v>
      </c>
      <c r="BQ161" s="10">
        <f>IF(COUNTIF(Accounts!$B:$D,BP161),VLOOKUP(BP161,Accounts!$B:$D,2,FALSE),"-")</f>
        <v>0</v>
      </c>
      <c r="BR161" s="37" t="str">
        <f ca="1">IF(scratch!$B$55=TRUE,IF(BT161="","",BT161/(1+(IF(COUNTIF(Accounts!$B:$D,BP161),VLOOKUP(BP161,Accounts!$B:$D,3,FALSE),0)/100))),scratch!$B$52)</f>
        <v>Locked</v>
      </c>
      <c r="BS161" s="37" t="str">
        <f ca="1">IF(scratch!$B$55=TRUE,IF(BT161="","",BT161-BR161),scratch!$B$52)</f>
        <v>Locked</v>
      </c>
      <c r="BT161" s="51" t="str">
        <f ca="1">IF(scratch!$B$55=TRUE,SUMIF(AX$7:AX$1007,BP161,BC$7:BC$1007)+SUMIF(BD$7:BD$1007,BP161,BI$7:BI$1007)+SUMIF(BJ$7:BJ$1007,BP161,BO$7:BO$1007),scratch!$B$52)</f>
        <v>Locked</v>
      </c>
      <c r="BX161" s="10" t="str">
        <f>IF(ISBLANK(BV161),"",IF(COUNTIF(Accounts!$B:$D,BV161),VLOOKUP(BV161,Accounts!$B:$D,2,FALSE),"-"))</f>
        <v/>
      </c>
      <c r="BY161" s="37" t="str">
        <f>IF(CA161="","",CA161/(1+(IF(COUNTIF(Accounts!$B:$D,BV161),VLOOKUP(BV161,Accounts!$B:$D,3,FALSE),0)/100)))</f>
        <v/>
      </c>
      <c r="BZ161" s="37" t="str">
        <f t="shared" si="33"/>
        <v/>
      </c>
      <c r="CA161" s="7"/>
      <c r="CB161" s="48"/>
      <c r="CD161" s="10" t="str">
        <f>IF(ISBLANK(CB161),"",IF(COUNTIF(Accounts!$B:$D,CB161),VLOOKUP(CB161,Accounts!$B:$D,2,FALSE),"-"))</f>
        <v/>
      </c>
      <c r="CE161" s="37" t="str">
        <f>IF(CG161="","",CG161/(1+(IF(COUNTIF(Accounts!$B:$D,CB161),VLOOKUP(CB161,Accounts!$B:$D,3,FALSE),0)/100)))</f>
        <v/>
      </c>
      <c r="CF161" s="37" t="str">
        <f t="shared" si="34"/>
        <v/>
      </c>
      <c r="CG161" s="7"/>
      <c r="CH161" s="48"/>
      <c r="CJ161" s="10" t="str">
        <f>IF(ISBLANK(CH161),"",IF(COUNTIF(Accounts!$B:$D,CH161),VLOOKUP(CH161,Accounts!$B:$D,2,FALSE),"-"))</f>
        <v/>
      </c>
      <c r="CK161" s="37" t="str">
        <f>IF(CM161="","",CM161/(1+(IF(COUNTIF(Accounts!$B:$D,CH161),VLOOKUP(CH161,Accounts!$B:$D,3,FALSE),0)/100)))</f>
        <v/>
      </c>
      <c r="CL161" s="37" t="str">
        <f t="shared" si="35"/>
        <v/>
      </c>
      <c r="CM161" s="7"/>
      <c r="CN161" s="40" t="str">
        <f>IF(Accounts!$B160="","-",Accounts!$B160)</f>
        <v xml:space="preserve"> </v>
      </c>
      <c r="CO161" s="10">
        <f>IF(COUNTIF(Accounts!$B:$D,CN161),VLOOKUP(CN161,Accounts!$B:$D,2,FALSE),"-")</f>
        <v>0</v>
      </c>
      <c r="CP161" s="37" t="str">
        <f ca="1">IF(scratch!$B$55=TRUE,IF(CR161="","",CR161/(1+(IF(COUNTIF(Accounts!$B:$D,CN161),VLOOKUP(CN161,Accounts!$B:$D,3,FALSE),0)/100))),scratch!$B$52)</f>
        <v>Locked</v>
      </c>
      <c r="CQ161" s="37" t="str">
        <f ca="1">IF(scratch!$B$55=TRUE,IF(CR161="","",CR161-CP161),scratch!$B$52)</f>
        <v>Locked</v>
      </c>
      <c r="CR161" s="51" t="str">
        <f ca="1">IF(scratch!$B$55=TRUE,SUMIF(BV$7:BV$1007,CN161,CA$7:CA$1007)+SUMIF(CB$7:CB$1007,CN161,CG$7:CG$1007)+SUMIF(CH$7:CH$1007,CN161,CM$7:CM$1007),scratch!$B$52)</f>
        <v>Locked</v>
      </c>
      <c r="CT161" s="40" t="str">
        <f>IF(Accounts!$B160="","-",Accounts!$B160)</f>
        <v xml:space="preserve"> </v>
      </c>
      <c r="CU161" s="10">
        <f>IF(COUNTIF(Accounts!$B:$D,CT161),VLOOKUP(CT161,Accounts!$B:$D,2,FALSE),"-")</f>
        <v>0</v>
      </c>
      <c r="CV161" s="37" t="str">
        <f ca="1">IF(scratch!$B$55=TRUE,IF(CX161="","",CX161/(1+(IF(COUNTIF(Accounts!$B:$D,CT161),VLOOKUP(CT161,Accounts!$B:$D,3,FALSE),0)/100))),scratch!$B$52)</f>
        <v>Locked</v>
      </c>
      <c r="CW161" s="37" t="str">
        <f ca="1">IF(scratch!$B$55=TRUE,IF(CX161="","",CX161-CV161),scratch!$B$52)</f>
        <v>Locked</v>
      </c>
      <c r="CX161" s="51" t="str">
        <f ca="1">IF(scratch!$B$55=TRUE,SUMIF(T$7:T$1007,CT161,X$7:X1161)+SUMIF(AR$7:AR$1007,CT161,AV$7:AV$1007)+SUMIF(BP$7:BP$1007,CT161,BT$7:BT$1007)+SUMIF(CN$7:CN$1007,CT161,CR$7:CR$1007),scratch!$B$52)</f>
        <v>Locked</v>
      </c>
    </row>
    <row r="162" spans="4:102" x14ac:dyDescent="0.2">
      <c r="D162" s="10" t="str">
        <f>IF(ISBLANK(B162),"",IF(COUNTIF(Accounts!$B:$D,B162),VLOOKUP(B162,Accounts!$B:$D,2,FALSE),"-"))</f>
        <v/>
      </c>
      <c r="E162" s="37" t="str">
        <f>IF(G162="","",G162/(1+(IF(COUNTIF(Accounts!$B:$D,B162),VLOOKUP(B162,Accounts!$B:$D,3,FALSE),0)/100)))</f>
        <v/>
      </c>
      <c r="F162" s="37" t="str">
        <f t="shared" si="24"/>
        <v/>
      </c>
      <c r="G162" s="7"/>
      <c r="H162" s="48"/>
      <c r="J162" s="10" t="str">
        <f>IF(ISBLANK(H162),"",IF(COUNTIF(Accounts!$B:$D,H162),VLOOKUP(H162,Accounts!$B:$D,2,FALSE),"-"))</f>
        <v/>
      </c>
      <c r="K162" s="37" t="str">
        <f>IF(M162="","",M162/(1+(IF(COUNTIF(Accounts!$B:$D,H162),VLOOKUP(H162,Accounts!$B:$D,3,FALSE),0)/100)))</f>
        <v/>
      </c>
      <c r="L162" s="37" t="str">
        <f t="shared" si="25"/>
        <v/>
      </c>
      <c r="M162" s="7"/>
      <c r="N162" s="48"/>
      <c r="P162" s="10" t="str">
        <f>IF(ISBLANK(N162),"",IF(COUNTIF(Accounts!$B:$D,N162),VLOOKUP(N162,Accounts!$B:$D,2,FALSE),"-"))</f>
        <v/>
      </c>
      <c r="Q162" s="37" t="str">
        <f>IF(S162="","",S162/(1+(IF(COUNTIF(Accounts!$B:$D,N162),VLOOKUP(N162,Accounts!$B:$D,3,FALSE),0)/100)))</f>
        <v/>
      </c>
      <c r="R162" s="37" t="str">
        <f t="shared" si="26"/>
        <v/>
      </c>
      <c r="S162" s="7"/>
      <c r="T162" s="40" t="str">
        <f>IF(Accounts!$B161="","-",Accounts!$B161)</f>
        <v xml:space="preserve"> </v>
      </c>
      <c r="U162" s="10">
        <f>IF(COUNTIF(Accounts!$B:$D,T162),VLOOKUP(T162,Accounts!$B:$D,2,FALSE),"-")</f>
        <v>0</v>
      </c>
      <c r="V162" s="37" t="str">
        <f ca="1">IF(scratch!$B$55=TRUE,IF(X162="","",X162/(1+(IF(COUNTIF(Accounts!$B:$D,T162),VLOOKUP(T162,Accounts!$B:$D,3,FALSE),0)/100))),scratch!$B$52)</f>
        <v>Locked</v>
      </c>
      <c r="W162" s="37" t="str">
        <f ca="1">IF(scratch!$B$55=TRUE,IF(X162="","",X162-V162),scratch!$B$52)</f>
        <v>Locked</v>
      </c>
      <c r="X162" s="51" t="str">
        <f ca="1">IF(scratch!$B$55=TRUE,SUMIF(B$7:B$1007,T162,G$7:G$1007)+SUMIF(H$7:H$1007,T162,M$7:M$1007)+SUMIF(N$7:N$1007,T162,S$7:S$1007),scratch!$B$52)</f>
        <v>Locked</v>
      </c>
      <c r="AB162" s="10" t="str">
        <f>IF(ISBLANK(Z162),"",IF(COUNTIF(Accounts!$B:$D,Z162),VLOOKUP(Z162,Accounts!$B:$D,2,FALSE),"-"))</f>
        <v/>
      </c>
      <c r="AC162" s="37" t="str">
        <f>IF(AE162="","",AE162/(1+(IF(COUNTIF(Accounts!$B:$D,Z162),VLOOKUP(Z162,Accounts!$B:$D,3,FALSE),0)/100)))</f>
        <v/>
      </c>
      <c r="AD162" s="37" t="str">
        <f t="shared" si="27"/>
        <v/>
      </c>
      <c r="AE162" s="7"/>
      <c r="AF162" s="48"/>
      <c r="AH162" s="10" t="str">
        <f>IF(ISBLANK(AF162),"",IF(COUNTIF(Accounts!$B:$D,AF162),VLOOKUP(AF162,Accounts!$B:$D,2,FALSE),"-"))</f>
        <v/>
      </c>
      <c r="AI162" s="37" t="str">
        <f>IF(AK162="","",AK162/(1+(IF(COUNTIF(Accounts!$B:$D,AF162),VLOOKUP(AF162,Accounts!$B:$D,3,FALSE),0)/100)))</f>
        <v/>
      </c>
      <c r="AJ162" s="37" t="str">
        <f t="shared" si="28"/>
        <v/>
      </c>
      <c r="AK162" s="7"/>
      <c r="AL162" s="48"/>
      <c r="AN162" s="10" t="str">
        <f>IF(ISBLANK(AL162),"",IF(COUNTIF(Accounts!$B:$D,AL162),VLOOKUP(AL162,Accounts!$B:$D,2,FALSE),"-"))</f>
        <v/>
      </c>
      <c r="AO162" s="37" t="str">
        <f>IF(AQ162="","",AQ162/(1+(IF(COUNTIF(Accounts!$B:$D,AL162),VLOOKUP(AL162,Accounts!$B:$D,3,FALSE),0)/100)))</f>
        <v/>
      </c>
      <c r="AP162" s="37" t="str">
        <f t="shared" si="29"/>
        <v/>
      </c>
      <c r="AQ162" s="7"/>
      <c r="AR162" s="40" t="str">
        <f>IF(Accounts!$B161="","-",Accounts!$B161)</f>
        <v xml:space="preserve"> </v>
      </c>
      <c r="AS162" s="10">
        <f>IF(COUNTIF(Accounts!$B:$D,AR162),VLOOKUP(AR162,Accounts!$B:$D,2,FALSE),"-")</f>
        <v>0</v>
      </c>
      <c r="AT162" s="37" t="str">
        <f ca="1">IF(scratch!$B$55=TRUE,IF(AV162="","",AV162/(1+(IF(COUNTIF(Accounts!$B:$D,AR162),VLOOKUP(AR162,Accounts!$B:$D,3,FALSE),0)/100))),scratch!$B$52)</f>
        <v>Locked</v>
      </c>
      <c r="AU162" s="37" t="str">
        <f ca="1">IF(scratch!$B$55=TRUE,IF(AV162="","",AV162-AT162),scratch!$B$52)</f>
        <v>Locked</v>
      </c>
      <c r="AV162" s="51" t="str">
        <f ca="1">IF(scratch!$B$55=TRUE,SUMIF(Z$7:Z$1007,AR162,AE$7:AE$1007)+SUMIF(AF$7:AF$1007,AR162,AK$7:AK$1007)+SUMIF(AL$7:AL$1007,AR162,AQ$7:AQ$1007),scratch!$B$52)</f>
        <v>Locked</v>
      </c>
      <c r="AZ162" s="10" t="str">
        <f>IF(ISBLANK(AX162),"",IF(COUNTIF(Accounts!$B:$D,AX162),VLOOKUP(AX162,Accounts!$B:$D,2,FALSE),"-"))</f>
        <v/>
      </c>
      <c r="BA162" s="37" t="str">
        <f>IF(BC162="","",BC162/(1+(IF(COUNTIF(Accounts!$B:$D,AX162),VLOOKUP(AX162,Accounts!$B:$D,3,FALSE),0)/100)))</f>
        <v/>
      </c>
      <c r="BB162" s="37" t="str">
        <f t="shared" si="30"/>
        <v/>
      </c>
      <c r="BC162" s="7"/>
      <c r="BD162" s="48"/>
      <c r="BF162" s="10" t="str">
        <f>IF(ISBLANK(BD162),"",IF(COUNTIF(Accounts!$B:$D,BD162),VLOOKUP(BD162,Accounts!$B:$D,2,FALSE),"-"))</f>
        <v/>
      </c>
      <c r="BG162" s="37" t="str">
        <f>IF(BI162="","",BI162/(1+(IF(COUNTIF(Accounts!$B:$D,BD162),VLOOKUP(BD162,Accounts!$B:$D,3,FALSE),0)/100)))</f>
        <v/>
      </c>
      <c r="BH162" s="37" t="str">
        <f t="shared" si="31"/>
        <v/>
      </c>
      <c r="BI162" s="7"/>
      <c r="BJ162" s="48"/>
      <c r="BL162" s="10" t="str">
        <f>IF(ISBLANK(BJ162),"",IF(COUNTIF(Accounts!$B:$D,BJ162),VLOOKUP(BJ162,Accounts!$B:$D,2,FALSE),"-"))</f>
        <v/>
      </c>
      <c r="BM162" s="37" t="str">
        <f>IF(BO162="","",BO162/(1+(IF(COUNTIF(Accounts!$B:$D,BJ162),VLOOKUP(BJ162,Accounts!$B:$D,3,FALSE),0)/100)))</f>
        <v/>
      </c>
      <c r="BN162" s="37" t="str">
        <f t="shared" si="32"/>
        <v/>
      </c>
      <c r="BO162" s="7"/>
      <c r="BP162" s="40" t="str">
        <f>IF(Accounts!$B161="","-",Accounts!$B161)</f>
        <v xml:space="preserve"> </v>
      </c>
      <c r="BQ162" s="10">
        <f>IF(COUNTIF(Accounts!$B:$D,BP162),VLOOKUP(BP162,Accounts!$B:$D,2,FALSE),"-")</f>
        <v>0</v>
      </c>
      <c r="BR162" s="37" t="str">
        <f ca="1">IF(scratch!$B$55=TRUE,IF(BT162="","",BT162/(1+(IF(COUNTIF(Accounts!$B:$D,BP162),VLOOKUP(BP162,Accounts!$B:$D,3,FALSE),0)/100))),scratch!$B$52)</f>
        <v>Locked</v>
      </c>
      <c r="BS162" s="37" t="str">
        <f ca="1">IF(scratch!$B$55=TRUE,IF(BT162="","",BT162-BR162),scratch!$B$52)</f>
        <v>Locked</v>
      </c>
      <c r="BT162" s="51" t="str">
        <f ca="1">IF(scratch!$B$55=TRUE,SUMIF(AX$7:AX$1007,BP162,BC$7:BC$1007)+SUMIF(BD$7:BD$1007,BP162,BI$7:BI$1007)+SUMIF(BJ$7:BJ$1007,BP162,BO$7:BO$1007),scratch!$B$52)</f>
        <v>Locked</v>
      </c>
      <c r="BX162" s="10" t="str">
        <f>IF(ISBLANK(BV162),"",IF(COUNTIF(Accounts!$B:$D,BV162),VLOOKUP(BV162,Accounts!$B:$D,2,FALSE),"-"))</f>
        <v/>
      </c>
      <c r="BY162" s="37" t="str">
        <f>IF(CA162="","",CA162/(1+(IF(COUNTIF(Accounts!$B:$D,BV162),VLOOKUP(BV162,Accounts!$B:$D,3,FALSE),0)/100)))</f>
        <v/>
      </c>
      <c r="BZ162" s="37" t="str">
        <f t="shared" si="33"/>
        <v/>
      </c>
      <c r="CA162" s="7"/>
      <c r="CB162" s="48"/>
      <c r="CD162" s="10" t="str">
        <f>IF(ISBLANK(CB162),"",IF(COUNTIF(Accounts!$B:$D,CB162),VLOOKUP(CB162,Accounts!$B:$D,2,FALSE),"-"))</f>
        <v/>
      </c>
      <c r="CE162" s="37" t="str">
        <f>IF(CG162="","",CG162/(1+(IF(COUNTIF(Accounts!$B:$D,CB162),VLOOKUP(CB162,Accounts!$B:$D,3,FALSE),0)/100)))</f>
        <v/>
      </c>
      <c r="CF162" s="37" t="str">
        <f t="shared" si="34"/>
        <v/>
      </c>
      <c r="CG162" s="7"/>
      <c r="CH162" s="48"/>
      <c r="CJ162" s="10" t="str">
        <f>IF(ISBLANK(CH162),"",IF(COUNTIF(Accounts!$B:$D,CH162),VLOOKUP(CH162,Accounts!$B:$D,2,FALSE),"-"))</f>
        <v/>
      </c>
      <c r="CK162" s="37" t="str">
        <f>IF(CM162="","",CM162/(1+(IF(COUNTIF(Accounts!$B:$D,CH162),VLOOKUP(CH162,Accounts!$B:$D,3,FALSE),0)/100)))</f>
        <v/>
      </c>
      <c r="CL162" s="37" t="str">
        <f t="shared" si="35"/>
        <v/>
      </c>
      <c r="CM162" s="7"/>
      <c r="CN162" s="40" t="str">
        <f>IF(Accounts!$B161="","-",Accounts!$B161)</f>
        <v xml:space="preserve"> </v>
      </c>
      <c r="CO162" s="10">
        <f>IF(COUNTIF(Accounts!$B:$D,CN162),VLOOKUP(CN162,Accounts!$B:$D,2,FALSE),"-")</f>
        <v>0</v>
      </c>
      <c r="CP162" s="37" t="str">
        <f ca="1">IF(scratch!$B$55=TRUE,IF(CR162="","",CR162/(1+(IF(COUNTIF(Accounts!$B:$D,CN162),VLOOKUP(CN162,Accounts!$B:$D,3,FALSE),0)/100))),scratch!$B$52)</f>
        <v>Locked</v>
      </c>
      <c r="CQ162" s="37" t="str">
        <f ca="1">IF(scratch!$B$55=TRUE,IF(CR162="","",CR162-CP162),scratch!$B$52)</f>
        <v>Locked</v>
      </c>
      <c r="CR162" s="51" t="str">
        <f ca="1">IF(scratch!$B$55=TRUE,SUMIF(BV$7:BV$1007,CN162,CA$7:CA$1007)+SUMIF(CB$7:CB$1007,CN162,CG$7:CG$1007)+SUMIF(CH$7:CH$1007,CN162,CM$7:CM$1007),scratch!$B$52)</f>
        <v>Locked</v>
      </c>
      <c r="CT162" s="40" t="str">
        <f>IF(Accounts!$B161="","-",Accounts!$B161)</f>
        <v xml:space="preserve"> </v>
      </c>
      <c r="CU162" s="10">
        <f>IF(COUNTIF(Accounts!$B:$D,CT162),VLOOKUP(CT162,Accounts!$B:$D,2,FALSE),"-")</f>
        <v>0</v>
      </c>
      <c r="CV162" s="37" t="str">
        <f ca="1">IF(scratch!$B$55=TRUE,IF(CX162="","",CX162/(1+(IF(COUNTIF(Accounts!$B:$D,CT162),VLOOKUP(CT162,Accounts!$B:$D,3,FALSE),0)/100))),scratch!$B$52)</f>
        <v>Locked</v>
      </c>
      <c r="CW162" s="37" t="str">
        <f ca="1">IF(scratch!$B$55=TRUE,IF(CX162="","",CX162-CV162),scratch!$B$52)</f>
        <v>Locked</v>
      </c>
      <c r="CX162" s="51" t="str">
        <f ca="1">IF(scratch!$B$55=TRUE,SUMIF(T$7:T$1007,CT162,X$7:X1162)+SUMIF(AR$7:AR$1007,CT162,AV$7:AV$1007)+SUMIF(BP$7:BP$1007,CT162,BT$7:BT$1007)+SUMIF(CN$7:CN$1007,CT162,CR$7:CR$1007),scratch!$B$52)</f>
        <v>Locked</v>
      </c>
    </row>
    <row r="163" spans="4:102" x14ac:dyDescent="0.2">
      <c r="D163" s="10" t="str">
        <f>IF(ISBLANK(B163),"",IF(COUNTIF(Accounts!$B:$D,B163),VLOOKUP(B163,Accounts!$B:$D,2,FALSE),"-"))</f>
        <v/>
      </c>
      <c r="E163" s="37" t="str">
        <f>IF(G163="","",G163/(1+(IF(COUNTIF(Accounts!$B:$D,B163),VLOOKUP(B163,Accounts!$B:$D,3,FALSE),0)/100)))</f>
        <v/>
      </c>
      <c r="F163" s="37" t="str">
        <f t="shared" si="24"/>
        <v/>
      </c>
      <c r="G163" s="7"/>
      <c r="H163" s="48"/>
      <c r="J163" s="10" t="str">
        <f>IF(ISBLANK(H163),"",IF(COUNTIF(Accounts!$B:$D,H163),VLOOKUP(H163,Accounts!$B:$D,2,FALSE),"-"))</f>
        <v/>
      </c>
      <c r="K163" s="37" t="str">
        <f>IF(M163="","",M163/(1+(IF(COUNTIF(Accounts!$B:$D,H163),VLOOKUP(H163,Accounts!$B:$D,3,FALSE),0)/100)))</f>
        <v/>
      </c>
      <c r="L163" s="37" t="str">
        <f t="shared" si="25"/>
        <v/>
      </c>
      <c r="M163" s="7"/>
      <c r="N163" s="48"/>
      <c r="P163" s="10" t="str">
        <f>IF(ISBLANK(N163),"",IF(COUNTIF(Accounts!$B:$D,N163),VLOOKUP(N163,Accounts!$B:$D,2,FALSE),"-"))</f>
        <v/>
      </c>
      <c r="Q163" s="37" t="str">
        <f>IF(S163="","",S163/(1+(IF(COUNTIF(Accounts!$B:$D,N163),VLOOKUP(N163,Accounts!$B:$D,3,FALSE),0)/100)))</f>
        <v/>
      </c>
      <c r="R163" s="37" t="str">
        <f t="shared" si="26"/>
        <v/>
      </c>
      <c r="S163" s="7"/>
      <c r="T163" s="40" t="str">
        <f>IF(Accounts!$B162="","-",Accounts!$B162)</f>
        <v xml:space="preserve"> </v>
      </c>
      <c r="U163" s="10">
        <f>IF(COUNTIF(Accounts!$B:$D,T163),VLOOKUP(T163,Accounts!$B:$D,2,FALSE),"-")</f>
        <v>0</v>
      </c>
      <c r="V163" s="37" t="str">
        <f ca="1">IF(scratch!$B$55=TRUE,IF(X163="","",X163/(1+(IF(COUNTIF(Accounts!$B:$D,T163),VLOOKUP(T163,Accounts!$B:$D,3,FALSE),0)/100))),scratch!$B$52)</f>
        <v>Locked</v>
      </c>
      <c r="W163" s="37" t="str">
        <f ca="1">IF(scratch!$B$55=TRUE,IF(X163="","",X163-V163),scratch!$B$52)</f>
        <v>Locked</v>
      </c>
      <c r="X163" s="51" t="str">
        <f ca="1">IF(scratch!$B$55=TRUE,SUMIF(B$7:B$1007,T163,G$7:G$1007)+SUMIF(H$7:H$1007,T163,M$7:M$1007)+SUMIF(N$7:N$1007,T163,S$7:S$1007),scratch!$B$52)</f>
        <v>Locked</v>
      </c>
      <c r="AB163" s="10" t="str">
        <f>IF(ISBLANK(Z163),"",IF(COUNTIF(Accounts!$B:$D,Z163),VLOOKUP(Z163,Accounts!$B:$D,2,FALSE),"-"))</f>
        <v/>
      </c>
      <c r="AC163" s="37" t="str">
        <f>IF(AE163="","",AE163/(1+(IF(COUNTIF(Accounts!$B:$D,Z163),VLOOKUP(Z163,Accounts!$B:$D,3,FALSE),0)/100)))</f>
        <v/>
      </c>
      <c r="AD163" s="37" t="str">
        <f t="shared" si="27"/>
        <v/>
      </c>
      <c r="AE163" s="7"/>
      <c r="AF163" s="48"/>
      <c r="AH163" s="10" t="str">
        <f>IF(ISBLANK(AF163),"",IF(COUNTIF(Accounts!$B:$D,AF163),VLOOKUP(AF163,Accounts!$B:$D,2,FALSE),"-"))</f>
        <v/>
      </c>
      <c r="AI163" s="37" t="str">
        <f>IF(AK163="","",AK163/(1+(IF(COUNTIF(Accounts!$B:$D,AF163),VLOOKUP(AF163,Accounts!$B:$D,3,FALSE),0)/100)))</f>
        <v/>
      </c>
      <c r="AJ163" s="37" t="str">
        <f t="shared" si="28"/>
        <v/>
      </c>
      <c r="AK163" s="7"/>
      <c r="AL163" s="48"/>
      <c r="AN163" s="10" t="str">
        <f>IF(ISBLANK(AL163),"",IF(COUNTIF(Accounts!$B:$D,AL163),VLOOKUP(AL163,Accounts!$B:$D,2,FALSE),"-"))</f>
        <v/>
      </c>
      <c r="AO163" s="37" t="str">
        <f>IF(AQ163="","",AQ163/(1+(IF(COUNTIF(Accounts!$B:$D,AL163),VLOOKUP(AL163,Accounts!$B:$D,3,FALSE),0)/100)))</f>
        <v/>
      </c>
      <c r="AP163" s="37" t="str">
        <f t="shared" si="29"/>
        <v/>
      </c>
      <c r="AQ163" s="7"/>
      <c r="AR163" s="40" t="str">
        <f>IF(Accounts!$B162="","-",Accounts!$B162)</f>
        <v xml:space="preserve"> </v>
      </c>
      <c r="AS163" s="10">
        <f>IF(COUNTIF(Accounts!$B:$D,AR163),VLOOKUP(AR163,Accounts!$B:$D,2,FALSE),"-")</f>
        <v>0</v>
      </c>
      <c r="AT163" s="37" t="str">
        <f ca="1">IF(scratch!$B$55=TRUE,IF(AV163="","",AV163/(1+(IF(COUNTIF(Accounts!$B:$D,AR163),VLOOKUP(AR163,Accounts!$B:$D,3,FALSE),0)/100))),scratch!$B$52)</f>
        <v>Locked</v>
      </c>
      <c r="AU163" s="37" t="str">
        <f ca="1">IF(scratch!$B$55=TRUE,IF(AV163="","",AV163-AT163),scratch!$B$52)</f>
        <v>Locked</v>
      </c>
      <c r="AV163" s="51" t="str">
        <f ca="1">IF(scratch!$B$55=TRUE,SUMIF(Z$7:Z$1007,AR163,AE$7:AE$1007)+SUMIF(AF$7:AF$1007,AR163,AK$7:AK$1007)+SUMIF(AL$7:AL$1007,AR163,AQ$7:AQ$1007),scratch!$B$52)</f>
        <v>Locked</v>
      </c>
      <c r="AZ163" s="10" t="str">
        <f>IF(ISBLANK(AX163),"",IF(COUNTIF(Accounts!$B:$D,AX163),VLOOKUP(AX163,Accounts!$B:$D,2,FALSE),"-"))</f>
        <v/>
      </c>
      <c r="BA163" s="37" t="str">
        <f>IF(BC163="","",BC163/(1+(IF(COUNTIF(Accounts!$B:$D,AX163),VLOOKUP(AX163,Accounts!$B:$D,3,FALSE),0)/100)))</f>
        <v/>
      </c>
      <c r="BB163" s="37" t="str">
        <f t="shared" si="30"/>
        <v/>
      </c>
      <c r="BC163" s="7"/>
      <c r="BD163" s="48"/>
      <c r="BF163" s="10" t="str">
        <f>IF(ISBLANK(BD163),"",IF(COUNTIF(Accounts!$B:$D,BD163),VLOOKUP(BD163,Accounts!$B:$D,2,FALSE),"-"))</f>
        <v/>
      </c>
      <c r="BG163" s="37" t="str">
        <f>IF(BI163="","",BI163/(1+(IF(COUNTIF(Accounts!$B:$D,BD163),VLOOKUP(BD163,Accounts!$B:$D,3,FALSE),0)/100)))</f>
        <v/>
      </c>
      <c r="BH163" s="37" t="str">
        <f t="shared" si="31"/>
        <v/>
      </c>
      <c r="BI163" s="7"/>
      <c r="BJ163" s="48"/>
      <c r="BL163" s="10" t="str">
        <f>IF(ISBLANK(BJ163),"",IF(COUNTIF(Accounts!$B:$D,BJ163),VLOOKUP(BJ163,Accounts!$B:$D,2,FALSE),"-"))</f>
        <v/>
      </c>
      <c r="BM163" s="37" t="str">
        <f>IF(BO163="","",BO163/(1+(IF(COUNTIF(Accounts!$B:$D,BJ163),VLOOKUP(BJ163,Accounts!$B:$D,3,FALSE),0)/100)))</f>
        <v/>
      </c>
      <c r="BN163" s="37" t="str">
        <f t="shared" si="32"/>
        <v/>
      </c>
      <c r="BO163" s="7"/>
      <c r="BP163" s="40" t="str">
        <f>IF(Accounts!$B162="","-",Accounts!$B162)</f>
        <v xml:space="preserve"> </v>
      </c>
      <c r="BQ163" s="10">
        <f>IF(COUNTIF(Accounts!$B:$D,BP163),VLOOKUP(BP163,Accounts!$B:$D,2,FALSE),"-")</f>
        <v>0</v>
      </c>
      <c r="BR163" s="37" t="str">
        <f ca="1">IF(scratch!$B$55=TRUE,IF(BT163="","",BT163/(1+(IF(COUNTIF(Accounts!$B:$D,BP163),VLOOKUP(BP163,Accounts!$B:$D,3,FALSE),0)/100))),scratch!$B$52)</f>
        <v>Locked</v>
      </c>
      <c r="BS163" s="37" t="str">
        <f ca="1">IF(scratch!$B$55=TRUE,IF(BT163="","",BT163-BR163),scratch!$B$52)</f>
        <v>Locked</v>
      </c>
      <c r="BT163" s="51" t="str">
        <f ca="1">IF(scratch!$B$55=TRUE,SUMIF(AX$7:AX$1007,BP163,BC$7:BC$1007)+SUMIF(BD$7:BD$1007,BP163,BI$7:BI$1007)+SUMIF(BJ$7:BJ$1007,BP163,BO$7:BO$1007),scratch!$B$52)</f>
        <v>Locked</v>
      </c>
      <c r="BX163" s="10" t="str">
        <f>IF(ISBLANK(BV163),"",IF(COUNTIF(Accounts!$B:$D,BV163),VLOOKUP(BV163,Accounts!$B:$D,2,FALSE),"-"))</f>
        <v/>
      </c>
      <c r="BY163" s="37" t="str">
        <f>IF(CA163="","",CA163/(1+(IF(COUNTIF(Accounts!$B:$D,BV163),VLOOKUP(BV163,Accounts!$B:$D,3,FALSE),0)/100)))</f>
        <v/>
      </c>
      <c r="BZ163" s="37" t="str">
        <f t="shared" si="33"/>
        <v/>
      </c>
      <c r="CA163" s="7"/>
      <c r="CB163" s="48"/>
      <c r="CD163" s="10" t="str">
        <f>IF(ISBLANK(CB163),"",IF(COUNTIF(Accounts!$B:$D,CB163),VLOOKUP(CB163,Accounts!$B:$D,2,FALSE),"-"))</f>
        <v/>
      </c>
      <c r="CE163" s="37" t="str">
        <f>IF(CG163="","",CG163/(1+(IF(COUNTIF(Accounts!$B:$D,CB163),VLOOKUP(CB163,Accounts!$B:$D,3,FALSE),0)/100)))</f>
        <v/>
      </c>
      <c r="CF163" s="37" t="str">
        <f t="shared" si="34"/>
        <v/>
      </c>
      <c r="CG163" s="7"/>
      <c r="CH163" s="48"/>
      <c r="CJ163" s="10" t="str">
        <f>IF(ISBLANK(CH163),"",IF(COUNTIF(Accounts!$B:$D,CH163),VLOOKUP(CH163,Accounts!$B:$D,2,FALSE),"-"))</f>
        <v/>
      </c>
      <c r="CK163" s="37" t="str">
        <f>IF(CM163="","",CM163/(1+(IF(COUNTIF(Accounts!$B:$D,CH163),VLOOKUP(CH163,Accounts!$B:$D,3,FALSE),0)/100)))</f>
        <v/>
      </c>
      <c r="CL163" s="37" t="str">
        <f t="shared" si="35"/>
        <v/>
      </c>
      <c r="CM163" s="7"/>
      <c r="CN163" s="40" t="str">
        <f>IF(Accounts!$B162="","-",Accounts!$B162)</f>
        <v xml:space="preserve"> </v>
      </c>
      <c r="CO163" s="10">
        <f>IF(COUNTIF(Accounts!$B:$D,CN163),VLOOKUP(CN163,Accounts!$B:$D,2,FALSE),"-")</f>
        <v>0</v>
      </c>
      <c r="CP163" s="37" t="str">
        <f ca="1">IF(scratch!$B$55=TRUE,IF(CR163="","",CR163/(1+(IF(COUNTIF(Accounts!$B:$D,CN163),VLOOKUP(CN163,Accounts!$B:$D,3,FALSE),0)/100))),scratch!$B$52)</f>
        <v>Locked</v>
      </c>
      <c r="CQ163" s="37" t="str">
        <f ca="1">IF(scratch!$B$55=TRUE,IF(CR163="","",CR163-CP163),scratch!$B$52)</f>
        <v>Locked</v>
      </c>
      <c r="CR163" s="51" t="str">
        <f ca="1">IF(scratch!$B$55=TRUE,SUMIF(BV$7:BV$1007,CN163,CA$7:CA$1007)+SUMIF(CB$7:CB$1007,CN163,CG$7:CG$1007)+SUMIF(CH$7:CH$1007,CN163,CM$7:CM$1007),scratch!$B$52)</f>
        <v>Locked</v>
      </c>
      <c r="CT163" s="40" t="str">
        <f>IF(Accounts!$B162="","-",Accounts!$B162)</f>
        <v xml:space="preserve"> </v>
      </c>
      <c r="CU163" s="10">
        <f>IF(COUNTIF(Accounts!$B:$D,CT163),VLOOKUP(CT163,Accounts!$B:$D,2,FALSE),"-")</f>
        <v>0</v>
      </c>
      <c r="CV163" s="37" t="str">
        <f ca="1">IF(scratch!$B$55=TRUE,IF(CX163="","",CX163/(1+(IF(COUNTIF(Accounts!$B:$D,CT163),VLOOKUP(CT163,Accounts!$B:$D,3,FALSE),0)/100))),scratch!$B$52)</f>
        <v>Locked</v>
      </c>
      <c r="CW163" s="37" t="str">
        <f ca="1">IF(scratch!$B$55=TRUE,IF(CX163="","",CX163-CV163),scratch!$B$52)</f>
        <v>Locked</v>
      </c>
      <c r="CX163" s="51" t="str">
        <f ca="1">IF(scratch!$B$55=TRUE,SUMIF(T$7:T$1007,CT163,X$7:X1163)+SUMIF(AR$7:AR$1007,CT163,AV$7:AV$1007)+SUMIF(BP$7:BP$1007,CT163,BT$7:BT$1007)+SUMIF(CN$7:CN$1007,CT163,CR$7:CR$1007),scratch!$B$52)</f>
        <v>Locked</v>
      </c>
    </row>
    <row r="164" spans="4:102" x14ac:dyDescent="0.2">
      <c r="D164" s="10" t="str">
        <f>IF(ISBLANK(B164),"",IF(COUNTIF(Accounts!$B:$D,B164),VLOOKUP(B164,Accounts!$B:$D,2,FALSE),"-"))</f>
        <v/>
      </c>
      <c r="E164" s="37" t="str">
        <f>IF(G164="","",G164/(1+(IF(COUNTIF(Accounts!$B:$D,B164),VLOOKUP(B164,Accounts!$B:$D,3,FALSE),0)/100)))</f>
        <v/>
      </c>
      <c r="F164" s="37" t="str">
        <f t="shared" si="24"/>
        <v/>
      </c>
      <c r="G164" s="7"/>
      <c r="H164" s="48"/>
      <c r="J164" s="10" t="str">
        <f>IF(ISBLANK(H164),"",IF(COUNTIF(Accounts!$B:$D,H164),VLOOKUP(H164,Accounts!$B:$D,2,FALSE),"-"))</f>
        <v/>
      </c>
      <c r="K164" s="37" t="str">
        <f>IF(M164="","",M164/(1+(IF(COUNTIF(Accounts!$B:$D,H164),VLOOKUP(H164,Accounts!$B:$D,3,FALSE),0)/100)))</f>
        <v/>
      </c>
      <c r="L164" s="37" t="str">
        <f t="shared" si="25"/>
        <v/>
      </c>
      <c r="M164" s="7"/>
      <c r="N164" s="48"/>
      <c r="P164" s="10" t="str">
        <f>IF(ISBLANK(N164),"",IF(COUNTIF(Accounts!$B:$D,N164),VLOOKUP(N164,Accounts!$B:$D,2,FALSE),"-"))</f>
        <v/>
      </c>
      <c r="Q164" s="37" t="str">
        <f>IF(S164="","",S164/(1+(IF(COUNTIF(Accounts!$B:$D,N164),VLOOKUP(N164,Accounts!$B:$D,3,FALSE),0)/100)))</f>
        <v/>
      </c>
      <c r="R164" s="37" t="str">
        <f t="shared" si="26"/>
        <v/>
      </c>
      <c r="S164" s="7"/>
      <c r="T164" s="40" t="str">
        <f>IF(Accounts!$B163="","-",Accounts!$B163)</f>
        <v xml:space="preserve"> </v>
      </c>
      <c r="U164" s="10">
        <f>IF(COUNTIF(Accounts!$B:$D,T164),VLOOKUP(T164,Accounts!$B:$D,2,FALSE),"-")</f>
        <v>0</v>
      </c>
      <c r="V164" s="37" t="str">
        <f ca="1">IF(scratch!$B$55=TRUE,IF(X164="","",X164/(1+(IF(COUNTIF(Accounts!$B:$D,T164),VLOOKUP(T164,Accounts!$B:$D,3,FALSE),0)/100))),scratch!$B$52)</f>
        <v>Locked</v>
      </c>
      <c r="W164" s="37" t="str">
        <f ca="1">IF(scratch!$B$55=TRUE,IF(X164="","",X164-V164),scratch!$B$52)</f>
        <v>Locked</v>
      </c>
      <c r="X164" s="51" t="str">
        <f ca="1">IF(scratch!$B$55=TRUE,SUMIF(B$7:B$1007,T164,G$7:G$1007)+SUMIF(H$7:H$1007,T164,M$7:M$1007)+SUMIF(N$7:N$1007,T164,S$7:S$1007),scratch!$B$52)</f>
        <v>Locked</v>
      </c>
      <c r="AB164" s="10" t="str">
        <f>IF(ISBLANK(Z164),"",IF(COUNTIF(Accounts!$B:$D,Z164),VLOOKUP(Z164,Accounts!$B:$D,2,FALSE),"-"))</f>
        <v/>
      </c>
      <c r="AC164" s="37" t="str">
        <f>IF(AE164="","",AE164/(1+(IF(COUNTIF(Accounts!$B:$D,Z164),VLOOKUP(Z164,Accounts!$B:$D,3,FALSE),0)/100)))</f>
        <v/>
      </c>
      <c r="AD164" s="37" t="str">
        <f t="shared" si="27"/>
        <v/>
      </c>
      <c r="AE164" s="7"/>
      <c r="AF164" s="48"/>
      <c r="AH164" s="10" t="str">
        <f>IF(ISBLANK(AF164),"",IF(COUNTIF(Accounts!$B:$D,AF164),VLOOKUP(AF164,Accounts!$B:$D,2,FALSE),"-"))</f>
        <v/>
      </c>
      <c r="AI164" s="37" t="str">
        <f>IF(AK164="","",AK164/(1+(IF(COUNTIF(Accounts!$B:$D,AF164),VLOOKUP(AF164,Accounts!$B:$D,3,FALSE),0)/100)))</f>
        <v/>
      </c>
      <c r="AJ164" s="37" t="str">
        <f t="shared" si="28"/>
        <v/>
      </c>
      <c r="AK164" s="7"/>
      <c r="AL164" s="48"/>
      <c r="AN164" s="10" t="str">
        <f>IF(ISBLANK(AL164),"",IF(COUNTIF(Accounts!$B:$D,AL164),VLOOKUP(AL164,Accounts!$B:$D,2,FALSE),"-"))</f>
        <v/>
      </c>
      <c r="AO164" s="37" t="str">
        <f>IF(AQ164="","",AQ164/(1+(IF(COUNTIF(Accounts!$B:$D,AL164),VLOOKUP(AL164,Accounts!$B:$D,3,FALSE),0)/100)))</f>
        <v/>
      </c>
      <c r="AP164" s="37" t="str">
        <f t="shared" si="29"/>
        <v/>
      </c>
      <c r="AQ164" s="7"/>
      <c r="AR164" s="40" t="str">
        <f>IF(Accounts!$B163="","-",Accounts!$B163)</f>
        <v xml:space="preserve"> </v>
      </c>
      <c r="AS164" s="10">
        <f>IF(COUNTIF(Accounts!$B:$D,AR164),VLOOKUP(AR164,Accounts!$B:$D,2,FALSE),"-")</f>
        <v>0</v>
      </c>
      <c r="AT164" s="37" t="str">
        <f ca="1">IF(scratch!$B$55=TRUE,IF(AV164="","",AV164/(1+(IF(COUNTIF(Accounts!$B:$D,AR164),VLOOKUP(AR164,Accounts!$B:$D,3,FALSE),0)/100))),scratch!$B$52)</f>
        <v>Locked</v>
      </c>
      <c r="AU164" s="37" t="str">
        <f ca="1">IF(scratch!$B$55=TRUE,IF(AV164="","",AV164-AT164),scratch!$B$52)</f>
        <v>Locked</v>
      </c>
      <c r="AV164" s="51" t="str">
        <f ca="1">IF(scratch!$B$55=TRUE,SUMIF(Z$7:Z$1007,AR164,AE$7:AE$1007)+SUMIF(AF$7:AF$1007,AR164,AK$7:AK$1007)+SUMIF(AL$7:AL$1007,AR164,AQ$7:AQ$1007),scratch!$B$52)</f>
        <v>Locked</v>
      </c>
      <c r="AZ164" s="10" t="str">
        <f>IF(ISBLANK(AX164),"",IF(COUNTIF(Accounts!$B:$D,AX164),VLOOKUP(AX164,Accounts!$B:$D,2,FALSE),"-"))</f>
        <v/>
      </c>
      <c r="BA164" s="37" t="str">
        <f>IF(BC164="","",BC164/(1+(IF(COUNTIF(Accounts!$B:$D,AX164),VLOOKUP(AX164,Accounts!$B:$D,3,FALSE),0)/100)))</f>
        <v/>
      </c>
      <c r="BB164" s="37" t="str">
        <f t="shared" si="30"/>
        <v/>
      </c>
      <c r="BC164" s="7"/>
      <c r="BD164" s="48"/>
      <c r="BF164" s="10" t="str">
        <f>IF(ISBLANK(BD164),"",IF(COUNTIF(Accounts!$B:$D,BD164),VLOOKUP(BD164,Accounts!$B:$D,2,FALSE),"-"))</f>
        <v/>
      </c>
      <c r="BG164" s="37" t="str">
        <f>IF(BI164="","",BI164/(1+(IF(COUNTIF(Accounts!$B:$D,BD164),VLOOKUP(BD164,Accounts!$B:$D,3,FALSE),0)/100)))</f>
        <v/>
      </c>
      <c r="BH164" s="37" t="str">
        <f t="shared" si="31"/>
        <v/>
      </c>
      <c r="BI164" s="7"/>
      <c r="BJ164" s="48"/>
      <c r="BL164" s="10" t="str">
        <f>IF(ISBLANK(BJ164),"",IF(COUNTIF(Accounts!$B:$D,BJ164),VLOOKUP(BJ164,Accounts!$B:$D,2,FALSE),"-"))</f>
        <v/>
      </c>
      <c r="BM164" s="37" t="str">
        <f>IF(BO164="","",BO164/(1+(IF(COUNTIF(Accounts!$B:$D,BJ164),VLOOKUP(BJ164,Accounts!$B:$D,3,FALSE),0)/100)))</f>
        <v/>
      </c>
      <c r="BN164" s="37" t="str">
        <f t="shared" si="32"/>
        <v/>
      </c>
      <c r="BO164" s="7"/>
      <c r="BP164" s="40" t="str">
        <f>IF(Accounts!$B163="","-",Accounts!$B163)</f>
        <v xml:space="preserve"> </v>
      </c>
      <c r="BQ164" s="10">
        <f>IF(COUNTIF(Accounts!$B:$D,BP164),VLOOKUP(BP164,Accounts!$B:$D,2,FALSE),"-")</f>
        <v>0</v>
      </c>
      <c r="BR164" s="37" t="str">
        <f ca="1">IF(scratch!$B$55=TRUE,IF(BT164="","",BT164/(1+(IF(COUNTIF(Accounts!$B:$D,BP164),VLOOKUP(BP164,Accounts!$B:$D,3,FALSE),0)/100))),scratch!$B$52)</f>
        <v>Locked</v>
      </c>
      <c r="BS164" s="37" t="str">
        <f ca="1">IF(scratch!$B$55=TRUE,IF(BT164="","",BT164-BR164),scratch!$B$52)</f>
        <v>Locked</v>
      </c>
      <c r="BT164" s="51" t="str">
        <f ca="1">IF(scratch!$B$55=TRUE,SUMIF(AX$7:AX$1007,BP164,BC$7:BC$1007)+SUMIF(BD$7:BD$1007,BP164,BI$7:BI$1007)+SUMIF(BJ$7:BJ$1007,BP164,BO$7:BO$1007),scratch!$B$52)</f>
        <v>Locked</v>
      </c>
      <c r="BX164" s="10" t="str">
        <f>IF(ISBLANK(BV164),"",IF(COUNTIF(Accounts!$B:$D,BV164),VLOOKUP(BV164,Accounts!$B:$D,2,FALSE),"-"))</f>
        <v/>
      </c>
      <c r="BY164" s="37" t="str">
        <f>IF(CA164="","",CA164/(1+(IF(COUNTIF(Accounts!$B:$D,BV164),VLOOKUP(BV164,Accounts!$B:$D,3,FALSE),0)/100)))</f>
        <v/>
      </c>
      <c r="BZ164" s="37" t="str">
        <f t="shared" si="33"/>
        <v/>
      </c>
      <c r="CA164" s="7"/>
      <c r="CB164" s="48"/>
      <c r="CD164" s="10" t="str">
        <f>IF(ISBLANK(CB164),"",IF(COUNTIF(Accounts!$B:$D,CB164),VLOOKUP(CB164,Accounts!$B:$D,2,FALSE),"-"))</f>
        <v/>
      </c>
      <c r="CE164" s="37" t="str">
        <f>IF(CG164="","",CG164/(1+(IF(COUNTIF(Accounts!$B:$D,CB164),VLOOKUP(CB164,Accounts!$B:$D,3,FALSE),0)/100)))</f>
        <v/>
      </c>
      <c r="CF164" s="37" t="str">
        <f t="shared" si="34"/>
        <v/>
      </c>
      <c r="CG164" s="7"/>
      <c r="CH164" s="48"/>
      <c r="CJ164" s="10" t="str">
        <f>IF(ISBLANK(CH164),"",IF(COUNTIF(Accounts!$B:$D,CH164),VLOOKUP(CH164,Accounts!$B:$D,2,FALSE),"-"))</f>
        <v/>
      </c>
      <c r="CK164" s="37" t="str">
        <f>IF(CM164="","",CM164/(1+(IF(COUNTIF(Accounts!$B:$D,CH164),VLOOKUP(CH164,Accounts!$B:$D,3,FALSE),0)/100)))</f>
        <v/>
      </c>
      <c r="CL164" s="37" t="str">
        <f t="shared" si="35"/>
        <v/>
      </c>
      <c r="CM164" s="7"/>
      <c r="CN164" s="40" t="str">
        <f>IF(Accounts!$B163="","-",Accounts!$B163)</f>
        <v xml:space="preserve"> </v>
      </c>
      <c r="CO164" s="10">
        <f>IF(COUNTIF(Accounts!$B:$D,CN164),VLOOKUP(CN164,Accounts!$B:$D,2,FALSE),"-")</f>
        <v>0</v>
      </c>
      <c r="CP164" s="37" t="str">
        <f ca="1">IF(scratch!$B$55=TRUE,IF(CR164="","",CR164/(1+(IF(COUNTIF(Accounts!$B:$D,CN164),VLOOKUP(CN164,Accounts!$B:$D,3,FALSE),0)/100))),scratch!$B$52)</f>
        <v>Locked</v>
      </c>
      <c r="CQ164" s="37" t="str">
        <f ca="1">IF(scratch!$B$55=TRUE,IF(CR164="","",CR164-CP164),scratch!$B$52)</f>
        <v>Locked</v>
      </c>
      <c r="CR164" s="51" t="str">
        <f ca="1">IF(scratch!$B$55=TRUE,SUMIF(BV$7:BV$1007,CN164,CA$7:CA$1007)+SUMIF(CB$7:CB$1007,CN164,CG$7:CG$1007)+SUMIF(CH$7:CH$1007,CN164,CM$7:CM$1007),scratch!$B$52)</f>
        <v>Locked</v>
      </c>
      <c r="CT164" s="40" t="str">
        <f>IF(Accounts!$B163="","-",Accounts!$B163)</f>
        <v xml:space="preserve"> </v>
      </c>
      <c r="CU164" s="10">
        <f>IF(COUNTIF(Accounts!$B:$D,CT164),VLOOKUP(CT164,Accounts!$B:$D,2,FALSE),"-")</f>
        <v>0</v>
      </c>
      <c r="CV164" s="37" t="str">
        <f ca="1">IF(scratch!$B$55=TRUE,IF(CX164="","",CX164/(1+(IF(COUNTIF(Accounts!$B:$D,CT164),VLOOKUP(CT164,Accounts!$B:$D,3,FALSE),0)/100))),scratch!$B$52)</f>
        <v>Locked</v>
      </c>
      <c r="CW164" s="37" t="str">
        <f ca="1">IF(scratch!$B$55=TRUE,IF(CX164="","",CX164-CV164),scratch!$B$52)</f>
        <v>Locked</v>
      </c>
      <c r="CX164" s="51" t="str">
        <f ca="1">IF(scratch!$B$55=TRUE,SUMIF(T$7:T$1007,CT164,X$7:X1164)+SUMIF(AR$7:AR$1007,CT164,AV$7:AV$1007)+SUMIF(BP$7:BP$1007,CT164,BT$7:BT$1007)+SUMIF(CN$7:CN$1007,CT164,CR$7:CR$1007),scratch!$B$52)</f>
        <v>Locked</v>
      </c>
    </row>
    <row r="165" spans="4:102" x14ac:dyDescent="0.2">
      <c r="D165" s="10" t="str">
        <f>IF(ISBLANK(B165),"",IF(COUNTIF(Accounts!$B:$D,B165),VLOOKUP(B165,Accounts!$B:$D,2,FALSE),"-"))</f>
        <v/>
      </c>
      <c r="E165" s="37" t="str">
        <f>IF(G165="","",G165/(1+(IF(COUNTIF(Accounts!$B:$D,B165),VLOOKUP(B165,Accounts!$B:$D,3,FALSE),0)/100)))</f>
        <v/>
      </c>
      <c r="F165" s="37" t="str">
        <f t="shared" si="24"/>
        <v/>
      </c>
      <c r="G165" s="7"/>
      <c r="H165" s="48"/>
      <c r="J165" s="10" t="str">
        <f>IF(ISBLANK(H165),"",IF(COUNTIF(Accounts!$B:$D,H165),VLOOKUP(H165,Accounts!$B:$D,2,FALSE),"-"))</f>
        <v/>
      </c>
      <c r="K165" s="37" t="str">
        <f>IF(M165="","",M165/(1+(IF(COUNTIF(Accounts!$B:$D,H165),VLOOKUP(H165,Accounts!$B:$D,3,FALSE),0)/100)))</f>
        <v/>
      </c>
      <c r="L165" s="37" t="str">
        <f t="shared" si="25"/>
        <v/>
      </c>
      <c r="M165" s="7"/>
      <c r="N165" s="48"/>
      <c r="P165" s="10" t="str">
        <f>IF(ISBLANK(N165),"",IF(COUNTIF(Accounts!$B:$D,N165),VLOOKUP(N165,Accounts!$B:$D,2,FALSE),"-"))</f>
        <v/>
      </c>
      <c r="Q165" s="37" t="str">
        <f>IF(S165="","",S165/(1+(IF(COUNTIF(Accounts!$B:$D,N165),VLOOKUP(N165,Accounts!$B:$D,3,FALSE),0)/100)))</f>
        <v/>
      </c>
      <c r="R165" s="37" t="str">
        <f t="shared" si="26"/>
        <v/>
      </c>
      <c r="S165" s="7"/>
      <c r="T165" s="40" t="str">
        <f>IF(Accounts!$B164="","-",Accounts!$B164)</f>
        <v xml:space="preserve"> </v>
      </c>
      <c r="U165" s="10">
        <f>IF(COUNTIF(Accounts!$B:$D,T165),VLOOKUP(T165,Accounts!$B:$D,2,FALSE),"-")</f>
        <v>0</v>
      </c>
      <c r="V165" s="37" t="str">
        <f ca="1">IF(scratch!$B$55=TRUE,IF(X165="","",X165/(1+(IF(COUNTIF(Accounts!$B:$D,T165),VLOOKUP(T165,Accounts!$B:$D,3,FALSE),0)/100))),scratch!$B$52)</f>
        <v>Locked</v>
      </c>
      <c r="W165" s="37" t="str">
        <f ca="1">IF(scratch!$B$55=TRUE,IF(X165="","",X165-V165),scratch!$B$52)</f>
        <v>Locked</v>
      </c>
      <c r="X165" s="51" t="str">
        <f ca="1">IF(scratch!$B$55=TRUE,SUMIF(B$7:B$1007,T165,G$7:G$1007)+SUMIF(H$7:H$1007,T165,M$7:M$1007)+SUMIF(N$7:N$1007,T165,S$7:S$1007),scratch!$B$52)</f>
        <v>Locked</v>
      </c>
      <c r="AB165" s="10" t="str">
        <f>IF(ISBLANK(Z165),"",IF(COUNTIF(Accounts!$B:$D,Z165),VLOOKUP(Z165,Accounts!$B:$D,2,FALSE),"-"))</f>
        <v/>
      </c>
      <c r="AC165" s="37" t="str">
        <f>IF(AE165="","",AE165/(1+(IF(COUNTIF(Accounts!$B:$D,Z165),VLOOKUP(Z165,Accounts!$B:$D,3,FALSE),0)/100)))</f>
        <v/>
      </c>
      <c r="AD165" s="37" t="str">
        <f t="shared" si="27"/>
        <v/>
      </c>
      <c r="AE165" s="7"/>
      <c r="AF165" s="48"/>
      <c r="AH165" s="10" t="str">
        <f>IF(ISBLANK(AF165),"",IF(COUNTIF(Accounts!$B:$D,AF165),VLOOKUP(AF165,Accounts!$B:$D,2,FALSE),"-"))</f>
        <v/>
      </c>
      <c r="AI165" s="37" t="str">
        <f>IF(AK165="","",AK165/(1+(IF(COUNTIF(Accounts!$B:$D,AF165),VLOOKUP(AF165,Accounts!$B:$D,3,FALSE),0)/100)))</f>
        <v/>
      </c>
      <c r="AJ165" s="37" t="str">
        <f t="shared" si="28"/>
        <v/>
      </c>
      <c r="AK165" s="7"/>
      <c r="AL165" s="48"/>
      <c r="AN165" s="10" t="str">
        <f>IF(ISBLANK(AL165),"",IF(COUNTIF(Accounts!$B:$D,AL165),VLOOKUP(AL165,Accounts!$B:$D,2,FALSE),"-"))</f>
        <v/>
      </c>
      <c r="AO165" s="37" t="str">
        <f>IF(AQ165="","",AQ165/(1+(IF(COUNTIF(Accounts!$B:$D,AL165),VLOOKUP(AL165,Accounts!$B:$D,3,FALSE),0)/100)))</f>
        <v/>
      </c>
      <c r="AP165" s="37" t="str">
        <f t="shared" si="29"/>
        <v/>
      </c>
      <c r="AQ165" s="7"/>
      <c r="AR165" s="40" t="str">
        <f>IF(Accounts!$B164="","-",Accounts!$B164)</f>
        <v xml:space="preserve"> </v>
      </c>
      <c r="AS165" s="10">
        <f>IF(COUNTIF(Accounts!$B:$D,AR165),VLOOKUP(AR165,Accounts!$B:$D,2,FALSE),"-")</f>
        <v>0</v>
      </c>
      <c r="AT165" s="37" t="str">
        <f ca="1">IF(scratch!$B$55=TRUE,IF(AV165="","",AV165/(1+(IF(COUNTIF(Accounts!$B:$D,AR165),VLOOKUP(AR165,Accounts!$B:$D,3,FALSE),0)/100))),scratch!$B$52)</f>
        <v>Locked</v>
      </c>
      <c r="AU165" s="37" t="str">
        <f ca="1">IF(scratch!$B$55=TRUE,IF(AV165="","",AV165-AT165),scratch!$B$52)</f>
        <v>Locked</v>
      </c>
      <c r="AV165" s="51" t="str">
        <f ca="1">IF(scratch!$B$55=TRUE,SUMIF(Z$7:Z$1007,AR165,AE$7:AE$1007)+SUMIF(AF$7:AF$1007,AR165,AK$7:AK$1007)+SUMIF(AL$7:AL$1007,AR165,AQ$7:AQ$1007),scratch!$B$52)</f>
        <v>Locked</v>
      </c>
      <c r="AZ165" s="10" t="str">
        <f>IF(ISBLANK(AX165),"",IF(COUNTIF(Accounts!$B:$D,AX165),VLOOKUP(AX165,Accounts!$B:$D,2,FALSE),"-"))</f>
        <v/>
      </c>
      <c r="BA165" s="37" t="str">
        <f>IF(BC165="","",BC165/(1+(IF(COUNTIF(Accounts!$B:$D,AX165),VLOOKUP(AX165,Accounts!$B:$D,3,FALSE),0)/100)))</f>
        <v/>
      </c>
      <c r="BB165" s="37" t="str">
        <f t="shared" si="30"/>
        <v/>
      </c>
      <c r="BC165" s="7"/>
      <c r="BD165" s="48"/>
      <c r="BF165" s="10" t="str">
        <f>IF(ISBLANK(BD165),"",IF(COUNTIF(Accounts!$B:$D,BD165),VLOOKUP(BD165,Accounts!$B:$D,2,FALSE),"-"))</f>
        <v/>
      </c>
      <c r="BG165" s="37" t="str">
        <f>IF(BI165="","",BI165/(1+(IF(COUNTIF(Accounts!$B:$D,BD165),VLOOKUP(BD165,Accounts!$B:$D,3,FALSE),0)/100)))</f>
        <v/>
      </c>
      <c r="BH165" s="37" t="str">
        <f t="shared" si="31"/>
        <v/>
      </c>
      <c r="BI165" s="7"/>
      <c r="BJ165" s="48"/>
      <c r="BL165" s="10" t="str">
        <f>IF(ISBLANK(BJ165),"",IF(COUNTIF(Accounts!$B:$D,BJ165),VLOOKUP(BJ165,Accounts!$B:$D,2,FALSE),"-"))</f>
        <v/>
      </c>
      <c r="BM165" s="37" t="str">
        <f>IF(BO165="","",BO165/(1+(IF(COUNTIF(Accounts!$B:$D,BJ165),VLOOKUP(BJ165,Accounts!$B:$D,3,FALSE),0)/100)))</f>
        <v/>
      </c>
      <c r="BN165" s="37" t="str">
        <f t="shared" si="32"/>
        <v/>
      </c>
      <c r="BO165" s="7"/>
      <c r="BP165" s="40" t="str">
        <f>IF(Accounts!$B164="","-",Accounts!$B164)</f>
        <v xml:space="preserve"> </v>
      </c>
      <c r="BQ165" s="10">
        <f>IF(COUNTIF(Accounts!$B:$D,BP165),VLOOKUP(BP165,Accounts!$B:$D,2,FALSE),"-")</f>
        <v>0</v>
      </c>
      <c r="BR165" s="37" t="str">
        <f ca="1">IF(scratch!$B$55=TRUE,IF(BT165="","",BT165/(1+(IF(COUNTIF(Accounts!$B:$D,BP165),VLOOKUP(BP165,Accounts!$B:$D,3,FALSE),0)/100))),scratch!$B$52)</f>
        <v>Locked</v>
      </c>
      <c r="BS165" s="37" t="str">
        <f ca="1">IF(scratch!$B$55=TRUE,IF(BT165="","",BT165-BR165),scratch!$B$52)</f>
        <v>Locked</v>
      </c>
      <c r="BT165" s="51" t="str">
        <f ca="1">IF(scratch!$B$55=TRUE,SUMIF(AX$7:AX$1007,BP165,BC$7:BC$1007)+SUMIF(BD$7:BD$1007,BP165,BI$7:BI$1007)+SUMIF(BJ$7:BJ$1007,BP165,BO$7:BO$1007),scratch!$B$52)</f>
        <v>Locked</v>
      </c>
      <c r="BX165" s="10" t="str">
        <f>IF(ISBLANK(BV165),"",IF(COUNTIF(Accounts!$B:$D,BV165),VLOOKUP(BV165,Accounts!$B:$D,2,FALSE),"-"))</f>
        <v/>
      </c>
      <c r="BY165" s="37" t="str">
        <f>IF(CA165="","",CA165/(1+(IF(COUNTIF(Accounts!$B:$D,BV165),VLOOKUP(BV165,Accounts!$B:$D,3,FALSE),0)/100)))</f>
        <v/>
      </c>
      <c r="BZ165" s="37" t="str">
        <f t="shared" si="33"/>
        <v/>
      </c>
      <c r="CA165" s="7"/>
      <c r="CB165" s="48"/>
      <c r="CD165" s="10" t="str">
        <f>IF(ISBLANK(CB165),"",IF(COUNTIF(Accounts!$B:$D,CB165),VLOOKUP(CB165,Accounts!$B:$D,2,FALSE),"-"))</f>
        <v/>
      </c>
      <c r="CE165" s="37" t="str">
        <f>IF(CG165="","",CG165/(1+(IF(COUNTIF(Accounts!$B:$D,CB165),VLOOKUP(CB165,Accounts!$B:$D,3,FALSE),0)/100)))</f>
        <v/>
      </c>
      <c r="CF165" s="37" t="str">
        <f t="shared" si="34"/>
        <v/>
      </c>
      <c r="CG165" s="7"/>
      <c r="CH165" s="48"/>
      <c r="CJ165" s="10" t="str">
        <f>IF(ISBLANK(CH165),"",IF(COUNTIF(Accounts!$B:$D,CH165),VLOOKUP(CH165,Accounts!$B:$D,2,FALSE),"-"))</f>
        <v/>
      </c>
      <c r="CK165" s="37" t="str">
        <f>IF(CM165="","",CM165/(1+(IF(COUNTIF(Accounts!$B:$D,CH165),VLOOKUP(CH165,Accounts!$B:$D,3,FALSE),0)/100)))</f>
        <v/>
      </c>
      <c r="CL165" s="37" t="str">
        <f t="shared" si="35"/>
        <v/>
      </c>
      <c r="CM165" s="7"/>
      <c r="CN165" s="40" t="str">
        <f>IF(Accounts!$B164="","-",Accounts!$B164)</f>
        <v xml:space="preserve"> </v>
      </c>
      <c r="CO165" s="10">
        <f>IF(COUNTIF(Accounts!$B:$D,CN165),VLOOKUP(CN165,Accounts!$B:$D,2,FALSE),"-")</f>
        <v>0</v>
      </c>
      <c r="CP165" s="37" t="str">
        <f ca="1">IF(scratch!$B$55=TRUE,IF(CR165="","",CR165/(1+(IF(COUNTIF(Accounts!$B:$D,CN165),VLOOKUP(CN165,Accounts!$B:$D,3,FALSE),0)/100))),scratch!$B$52)</f>
        <v>Locked</v>
      </c>
      <c r="CQ165" s="37" t="str">
        <f ca="1">IF(scratch!$B$55=TRUE,IF(CR165="","",CR165-CP165),scratch!$B$52)</f>
        <v>Locked</v>
      </c>
      <c r="CR165" s="51" t="str">
        <f ca="1">IF(scratch!$B$55=TRUE,SUMIF(BV$7:BV$1007,CN165,CA$7:CA$1007)+SUMIF(CB$7:CB$1007,CN165,CG$7:CG$1007)+SUMIF(CH$7:CH$1007,CN165,CM$7:CM$1007),scratch!$B$52)</f>
        <v>Locked</v>
      </c>
      <c r="CT165" s="40" t="str">
        <f>IF(Accounts!$B164="","-",Accounts!$B164)</f>
        <v xml:space="preserve"> </v>
      </c>
      <c r="CU165" s="10">
        <f>IF(COUNTIF(Accounts!$B:$D,CT165),VLOOKUP(CT165,Accounts!$B:$D,2,FALSE),"-")</f>
        <v>0</v>
      </c>
      <c r="CV165" s="37" t="str">
        <f ca="1">IF(scratch!$B$55=TRUE,IF(CX165="","",CX165/(1+(IF(COUNTIF(Accounts!$B:$D,CT165),VLOOKUP(CT165,Accounts!$B:$D,3,FALSE),0)/100))),scratch!$B$52)</f>
        <v>Locked</v>
      </c>
      <c r="CW165" s="37" t="str">
        <f ca="1">IF(scratch!$B$55=TRUE,IF(CX165="","",CX165-CV165),scratch!$B$52)</f>
        <v>Locked</v>
      </c>
      <c r="CX165" s="51" t="str">
        <f ca="1">IF(scratch!$B$55=TRUE,SUMIF(T$7:T$1007,CT165,X$7:X1165)+SUMIF(AR$7:AR$1007,CT165,AV$7:AV$1007)+SUMIF(BP$7:BP$1007,CT165,BT$7:BT$1007)+SUMIF(CN$7:CN$1007,CT165,CR$7:CR$1007),scratch!$B$52)</f>
        <v>Locked</v>
      </c>
    </row>
    <row r="166" spans="4:102" x14ac:dyDescent="0.2">
      <c r="D166" s="10" t="str">
        <f>IF(ISBLANK(B166),"",IF(COUNTIF(Accounts!$B:$D,B166),VLOOKUP(B166,Accounts!$B:$D,2,FALSE),"-"))</f>
        <v/>
      </c>
      <c r="E166" s="37" t="str">
        <f>IF(G166="","",G166/(1+(IF(COUNTIF(Accounts!$B:$D,B166),VLOOKUP(B166,Accounts!$B:$D,3,FALSE),0)/100)))</f>
        <v/>
      </c>
      <c r="F166" s="37" t="str">
        <f t="shared" si="24"/>
        <v/>
      </c>
      <c r="G166" s="7"/>
      <c r="H166" s="48"/>
      <c r="J166" s="10" t="str">
        <f>IF(ISBLANK(H166),"",IF(COUNTIF(Accounts!$B:$D,H166),VLOOKUP(H166,Accounts!$B:$D,2,FALSE),"-"))</f>
        <v/>
      </c>
      <c r="K166" s="37" t="str">
        <f>IF(M166="","",M166/(1+(IF(COUNTIF(Accounts!$B:$D,H166),VLOOKUP(H166,Accounts!$B:$D,3,FALSE),0)/100)))</f>
        <v/>
      </c>
      <c r="L166" s="37" t="str">
        <f t="shared" si="25"/>
        <v/>
      </c>
      <c r="M166" s="7"/>
      <c r="N166" s="48"/>
      <c r="P166" s="10" t="str">
        <f>IF(ISBLANK(N166),"",IF(COUNTIF(Accounts!$B:$D,N166),VLOOKUP(N166,Accounts!$B:$D,2,FALSE),"-"))</f>
        <v/>
      </c>
      <c r="Q166" s="37" t="str">
        <f>IF(S166="","",S166/(1+(IF(COUNTIF(Accounts!$B:$D,N166),VLOOKUP(N166,Accounts!$B:$D,3,FALSE),0)/100)))</f>
        <v/>
      </c>
      <c r="R166" s="37" t="str">
        <f t="shared" si="26"/>
        <v/>
      </c>
      <c r="S166" s="7"/>
      <c r="T166" s="40" t="str">
        <f>IF(Accounts!$B165="","-",Accounts!$B165)</f>
        <v xml:space="preserve"> </v>
      </c>
      <c r="U166" s="10">
        <f>IF(COUNTIF(Accounts!$B:$D,T166),VLOOKUP(T166,Accounts!$B:$D,2,FALSE),"-")</f>
        <v>0</v>
      </c>
      <c r="V166" s="37" t="str">
        <f ca="1">IF(scratch!$B$55=TRUE,IF(X166="","",X166/(1+(IF(COUNTIF(Accounts!$B:$D,T166),VLOOKUP(T166,Accounts!$B:$D,3,FALSE),0)/100))),scratch!$B$52)</f>
        <v>Locked</v>
      </c>
      <c r="W166" s="37" t="str">
        <f ca="1">IF(scratch!$B$55=TRUE,IF(X166="","",X166-V166),scratch!$B$52)</f>
        <v>Locked</v>
      </c>
      <c r="X166" s="51" t="str">
        <f ca="1">IF(scratch!$B$55=TRUE,SUMIF(B$7:B$1007,T166,G$7:G$1007)+SUMIF(H$7:H$1007,T166,M$7:M$1007)+SUMIF(N$7:N$1007,T166,S$7:S$1007),scratch!$B$52)</f>
        <v>Locked</v>
      </c>
      <c r="AB166" s="10" t="str">
        <f>IF(ISBLANK(Z166),"",IF(COUNTIF(Accounts!$B:$D,Z166),VLOOKUP(Z166,Accounts!$B:$D,2,FALSE),"-"))</f>
        <v/>
      </c>
      <c r="AC166" s="37" t="str">
        <f>IF(AE166="","",AE166/(1+(IF(COUNTIF(Accounts!$B:$D,Z166),VLOOKUP(Z166,Accounts!$B:$D,3,FALSE),0)/100)))</f>
        <v/>
      </c>
      <c r="AD166" s="37" t="str">
        <f t="shared" si="27"/>
        <v/>
      </c>
      <c r="AE166" s="7"/>
      <c r="AF166" s="48"/>
      <c r="AH166" s="10" t="str">
        <f>IF(ISBLANK(AF166),"",IF(COUNTIF(Accounts!$B:$D,AF166),VLOOKUP(AF166,Accounts!$B:$D,2,FALSE),"-"))</f>
        <v/>
      </c>
      <c r="AI166" s="37" t="str">
        <f>IF(AK166="","",AK166/(1+(IF(COUNTIF(Accounts!$B:$D,AF166),VLOOKUP(AF166,Accounts!$B:$D,3,FALSE),0)/100)))</f>
        <v/>
      </c>
      <c r="AJ166" s="37" t="str">
        <f t="shared" si="28"/>
        <v/>
      </c>
      <c r="AK166" s="7"/>
      <c r="AL166" s="48"/>
      <c r="AN166" s="10" t="str">
        <f>IF(ISBLANK(AL166),"",IF(COUNTIF(Accounts!$B:$D,AL166),VLOOKUP(AL166,Accounts!$B:$D,2,FALSE),"-"))</f>
        <v/>
      </c>
      <c r="AO166" s="37" t="str">
        <f>IF(AQ166="","",AQ166/(1+(IF(COUNTIF(Accounts!$B:$D,AL166),VLOOKUP(AL166,Accounts!$B:$D,3,FALSE),0)/100)))</f>
        <v/>
      </c>
      <c r="AP166" s="37" t="str">
        <f t="shared" si="29"/>
        <v/>
      </c>
      <c r="AQ166" s="7"/>
      <c r="AR166" s="40" t="str">
        <f>IF(Accounts!$B165="","-",Accounts!$B165)</f>
        <v xml:space="preserve"> </v>
      </c>
      <c r="AS166" s="10">
        <f>IF(COUNTIF(Accounts!$B:$D,AR166),VLOOKUP(AR166,Accounts!$B:$D,2,FALSE),"-")</f>
        <v>0</v>
      </c>
      <c r="AT166" s="37" t="str">
        <f ca="1">IF(scratch!$B$55=TRUE,IF(AV166="","",AV166/(1+(IF(COUNTIF(Accounts!$B:$D,AR166),VLOOKUP(AR166,Accounts!$B:$D,3,FALSE),0)/100))),scratch!$B$52)</f>
        <v>Locked</v>
      </c>
      <c r="AU166" s="37" t="str">
        <f ca="1">IF(scratch!$B$55=TRUE,IF(AV166="","",AV166-AT166),scratch!$B$52)</f>
        <v>Locked</v>
      </c>
      <c r="AV166" s="51" t="str">
        <f ca="1">IF(scratch!$B$55=TRUE,SUMIF(Z$7:Z$1007,AR166,AE$7:AE$1007)+SUMIF(AF$7:AF$1007,AR166,AK$7:AK$1007)+SUMIF(AL$7:AL$1007,AR166,AQ$7:AQ$1007),scratch!$B$52)</f>
        <v>Locked</v>
      </c>
      <c r="AZ166" s="10" t="str">
        <f>IF(ISBLANK(AX166),"",IF(COUNTIF(Accounts!$B:$D,AX166),VLOOKUP(AX166,Accounts!$B:$D,2,FALSE),"-"))</f>
        <v/>
      </c>
      <c r="BA166" s="37" t="str">
        <f>IF(BC166="","",BC166/(1+(IF(COUNTIF(Accounts!$B:$D,AX166),VLOOKUP(AX166,Accounts!$B:$D,3,FALSE),0)/100)))</f>
        <v/>
      </c>
      <c r="BB166" s="37" t="str">
        <f t="shared" si="30"/>
        <v/>
      </c>
      <c r="BC166" s="7"/>
      <c r="BD166" s="48"/>
      <c r="BF166" s="10" t="str">
        <f>IF(ISBLANK(BD166),"",IF(COUNTIF(Accounts!$B:$D,BD166),VLOOKUP(BD166,Accounts!$B:$D,2,FALSE),"-"))</f>
        <v/>
      </c>
      <c r="BG166" s="37" t="str">
        <f>IF(BI166="","",BI166/(1+(IF(COUNTIF(Accounts!$B:$D,BD166),VLOOKUP(BD166,Accounts!$B:$D,3,FALSE),0)/100)))</f>
        <v/>
      </c>
      <c r="BH166" s="37" t="str">
        <f t="shared" si="31"/>
        <v/>
      </c>
      <c r="BI166" s="7"/>
      <c r="BJ166" s="48"/>
      <c r="BL166" s="10" t="str">
        <f>IF(ISBLANK(BJ166),"",IF(COUNTIF(Accounts!$B:$D,BJ166),VLOOKUP(BJ166,Accounts!$B:$D,2,FALSE),"-"))</f>
        <v/>
      </c>
      <c r="BM166" s="37" t="str">
        <f>IF(BO166="","",BO166/(1+(IF(COUNTIF(Accounts!$B:$D,BJ166),VLOOKUP(BJ166,Accounts!$B:$D,3,FALSE),0)/100)))</f>
        <v/>
      </c>
      <c r="BN166" s="37" t="str">
        <f t="shared" si="32"/>
        <v/>
      </c>
      <c r="BO166" s="7"/>
      <c r="BP166" s="40" t="str">
        <f>IF(Accounts!$B165="","-",Accounts!$B165)</f>
        <v xml:space="preserve"> </v>
      </c>
      <c r="BQ166" s="10">
        <f>IF(COUNTIF(Accounts!$B:$D,BP166),VLOOKUP(BP166,Accounts!$B:$D,2,FALSE),"-")</f>
        <v>0</v>
      </c>
      <c r="BR166" s="37" t="str">
        <f ca="1">IF(scratch!$B$55=TRUE,IF(BT166="","",BT166/(1+(IF(COUNTIF(Accounts!$B:$D,BP166),VLOOKUP(BP166,Accounts!$B:$D,3,FALSE),0)/100))),scratch!$B$52)</f>
        <v>Locked</v>
      </c>
      <c r="BS166" s="37" t="str">
        <f ca="1">IF(scratch!$B$55=TRUE,IF(BT166="","",BT166-BR166),scratch!$B$52)</f>
        <v>Locked</v>
      </c>
      <c r="BT166" s="51" t="str">
        <f ca="1">IF(scratch!$B$55=TRUE,SUMIF(AX$7:AX$1007,BP166,BC$7:BC$1007)+SUMIF(BD$7:BD$1007,BP166,BI$7:BI$1007)+SUMIF(BJ$7:BJ$1007,BP166,BO$7:BO$1007),scratch!$B$52)</f>
        <v>Locked</v>
      </c>
      <c r="BX166" s="10" t="str">
        <f>IF(ISBLANK(BV166),"",IF(COUNTIF(Accounts!$B:$D,BV166),VLOOKUP(BV166,Accounts!$B:$D,2,FALSE),"-"))</f>
        <v/>
      </c>
      <c r="BY166" s="37" t="str">
        <f>IF(CA166="","",CA166/(1+(IF(COUNTIF(Accounts!$B:$D,BV166),VLOOKUP(BV166,Accounts!$B:$D,3,FALSE),0)/100)))</f>
        <v/>
      </c>
      <c r="BZ166" s="37" t="str">
        <f t="shared" si="33"/>
        <v/>
      </c>
      <c r="CA166" s="7"/>
      <c r="CB166" s="48"/>
      <c r="CD166" s="10" t="str">
        <f>IF(ISBLANK(CB166),"",IF(COUNTIF(Accounts!$B:$D,CB166),VLOOKUP(CB166,Accounts!$B:$D,2,FALSE),"-"))</f>
        <v/>
      </c>
      <c r="CE166" s="37" t="str">
        <f>IF(CG166="","",CG166/(1+(IF(COUNTIF(Accounts!$B:$D,CB166),VLOOKUP(CB166,Accounts!$B:$D,3,FALSE),0)/100)))</f>
        <v/>
      </c>
      <c r="CF166" s="37" t="str">
        <f t="shared" si="34"/>
        <v/>
      </c>
      <c r="CG166" s="7"/>
      <c r="CH166" s="48"/>
      <c r="CJ166" s="10" t="str">
        <f>IF(ISBLANK(CH166),"",IF(COUNTIF(Accounts!$B:$D,CH166),VLOOKUP(CH166,Accounts!$B:$D,2,FALSE),"-"))</f>
        <v/>
      </c>
      <c r="CK166" s="37" t="str">
        <f>IF(CM166="","",CM166/(1+(IF(COUNTIF(Accounts!$B:$D,CH166),VLOOKUP(CH166,Accounts!$B:$D,3,FALSE),0)/100)))</f>
        <v/>
      </c>
      <c r="CL166" s="37" t="str">
        <f t="shared" si="35"/>
        <v/>
      </c>
      <c r="CM166" s="7"/>
      <c r="CN166" s="40" t="str">
        <f>IF(Accounts!$B165="","-",Accounts!$B165)</f>
        <v xml:space="preserve"> </v>
      </c>
      <c r="CO166" s="10">
        <f>IF(COUNTIF(Accounts!$B:$D,CN166),VLOOKUP(CN166,Accounts!$B:$D,2,FALSE),"-")</f>
        <v>0</v>
      </c>
      <c r="CP166" s="37" t="str">
        <f ca="1">IF(scratch!$B$55=TRUE,IF(CR166="","",CR166/(1+(IF(COUNTIF(Accounts!$B:$D,CN166),VLOOKUP(CN166,Accounts!$B:$D,3,FALSE),0)/100))),scratch!$B$52)</f>
        <v>Locked</v>
      </c>
      <c r="CQ166" s="37" t="str">
        <f ca="1">IF(scratch!$B$55=TRUE,IF(CR166="","",CR166-CP166),scratch!$B$52)</f>
        <v>Locked</v>
      </c>
      <c r="CR166" s="51" t="str">
        <f ca="1">IF(scratch!$B$55=TRUE,SUMIF(BV$7:BV$1007,CN166,CA$7:CA$1007)+SUMIF(CB$7:CB$1007,CN166,CG$7:CG$1007)+SUMIF(CH$7:CH$1007,CN166,CM$7:CM$1007),scratch!$B$52)</f>
        <v>Locked</v>
      </c>
      <c r="CT166" s="40" t="str">
        <f>IF(Accounts!$B165="","-",Accounts!$B165)</f>
        <v xml:space="preserve"> </v>
      </c>
      <c r="CU166" s="10">
        <f>IF(COUNTIF(Accounts!$B:$D,CT166),VLOOKUP(CT166,Accounts!$B:$D,2,FALSE),"-")</f>
        <v>0</v>
      </c>
      <c r="CV166" s="37" t="str">
        <f ca="1">IF(scratch!$B$55=TRUE,IF(CX166="","",CX166/(1+(IF(COUNTIF(Accounts!$B:$D,CT166),VLOOKUP(CT166,Accounts!$B:$D,3,FALSE),0)/100))),scratch!$B$52)</f>
        <v>Locked</v>
      </c>
      <c r="CW166" s="37" t="str">
        <f ca="1">IF(scratch!$B$55=TRUE,IF(CX166="","",CX166-CV166),scratch!$B$52)</f>
        <v>Locked</v>
      </c>
      <c r="CX166" s="51" t="str">
        <f ca="1">IF(scratch!$B$55=TRUE,SUMIF(T$7:T$1007,CT166,X$7:X1166)+SUMIF(AR$7:AR$1007,CT166,AV$7:AV$1007)+SUMIF(BP$7:BP$1007,CT166,BT$7:BT$1007)+SUMIF(CN$7:CN$1007,CT166,CR$7:CR$1007),scratch!$B$52)</f>
        <v>Locked</v>
      </c>
    </row>
    <row r="167" spans="4:102" x14ac:dyDescent="0.2">
      <c r="D167" s="10" t="str">
        <f>IF(ISBLANK(B167),"",IF(COUNTIF(Accounts!$B:$D,B167),VLOOKUP(B167,Accounts!$B:$D,2,FALSE),"-"))</f>
        <v/>
      </c>
      <c r="E167" s="37" t="str">
        <f>IF(G167="","",G167/(1+(IF(COUNTIF(Accounts!$B:$D,B167),VLOOKUP(B167,Accounts!$B:$D,3,FALSE),0)/100)))</f>
        <v/>
      </c>
      <c r="F167" s="37" t="str">
        <f t="shared" si="24"/>
        <v/>
      </c>
      <c r="G167" s="7"/>
      <c r="H167" s="48"/>
      <c r="J167" s="10" t="str">
        <f>IF(ISBLANK(H167),"",IF(COUNTIF(Accounts!$B:$D,H167),VLOOKUP(H167,Accounts!$B:$D,2,FALSE),"-"))</f>
        <v/>
      </c>
      <c r="K167" s="37" t="str">
        <f>IF(M167="","",M167/(1+(IF(COUNTIF(Accounts!$B:$D,H167),VLOOKUP(H167,Accounts!$B:$D,3,FALSE),0)/100)))</f>
        <v/>
      </c>
      <c r="L167" s="37" t="str">
        <f t="shared" si="25"/>
        <v/>
      </c>
      <c r="M167" s="7"/>
      <c r="N167" s="48"/>
      <c r="P167" s="10" t="str">
        <f>IF(ISBLANK(N167),"",IF(COUNTIF(Accounts!$B:$D,N167),VLOOKUP(N167,Accounts!$B:$D,2,FALSE),"-"))</f>
        <v/>
      </c>
      <c r="Q167" s="37" t="str">
        <f>IF(S167="","",S167/(1+(IF(COUNTIF(Accounts!$B:$D,N167),VLOOKUP(N167,Accounts!$B:$D,3,FALSE),0)/100)))</f>
        <v/>
      </c>
      <c r="R167" s="37" t="str">
        <f t="shared" si="26"/>
        <v/>
      </c>
      <c r="S167" s="7"/>
      <c r="T167" s="40" t="str">
        <f>IF(Accounts!$B166="","-",Accounts!$B166)</f>
        <v xml:space="preserve"> </v>
      </c>
      <c r="U167" s="10">
        <f>IF(COUNTIF(Accounts!$B:$D,T167),VLOOKUP(T167,Accounts!$B:$D,2,FALSE),"-")</f>
        <v>0</v>
      </c>
      <c r="V167" s="37" t="str">
        <f ca="1">IF(scratch!$B$55=TRUE,IF(X167="","",X167/(1+(IF(COUNTIF(Accounts!$B:$D,T167),VLOOKUP(T167,Accounts!$B:$D,3,FALSE),0)/100))),scratch!$B$52)</f>
        <v>Locked</v>
      </c>
      <c r="W167" s="37" t="str">
        <f ca="1">IF(scratch!$B$55=TRUE,IF(X167="","",X167-V167),scratch!$B$52)</f>
        <v>Locked</v>
      </c>
      <c r="X167" s="51" t="str">
        <f ca="1">IF(scratch!$B$55=TRUE,SUMIF(B$7:B$1007,T167,G$7:G$1007)+SUMIF(H$7:H$1007,T167,M$7:M$1007)+SUMIF(N$7:N$1007,T167,S$7:S$1007),scratch!$B$52)</f>
        <v>Locked</v>
      </c>
      <c r="AB167" s="10" t="str">
        <f>IF(ISBLANK(Z167),"",IF(COUNTIF(Accounts!$B:$D,Z167),VLOOKUP(Z167,Accounts!$B:$D,2,FALSE),"-"))</f>
        <v/>
      </c>
      <c r="AC167" s="37" t="str">
        <f>IF(AE167="","",AE167/(1+(IF(COUNTIF(Accounts!$B:$D,Z167),VLOOKUP(Z167,Accounts!$B:$D,3,FALSE),0)/100)))</f>
        <v/>
      </c>
      <c r="AD167" s="37" t="str">
        <f t="shared" si="27"/>
        <v/>
      </c>
      <c r="AE167" s="7"/>
      <c r="AF167" s="48"/>
      <c r="AH167" s="10" t="str">
        <f>IF(ISBLANK(AF167),"",IF(COUNTIF(Accounts!$B:$D,AF167),VLOOKUP(AF167,Accounts!$B:$D,2,FALSE),"-"))</f>
        <v/>
      </c>
      <c r="AI167" s="37" t="str">
        <f>IF(AK167="","",AK167/(1+(IF(COUNTIF(Accounts!$B:$D,AF167),VLOOKUP(AF167,Accounts!$B:$D,3,FALSE),0)/100)))</f>
        <v/>
      </c>
      <c r="AJ167" s="37" t="str">
        <f t="shared" si="28"/>
        <v/>
      </c>
      <c r="AK167" s="7"/>
      <c r="AL167" s="48"/>
      <c r="AN167" s="10" t="str">
        <f>IF(ISBLANK(AL167),"",IF(COUNTIF(Accounts!$B:$D,AL167),VLOOKUP(AL167,Accounts!$B:$D,2,FALSE),"-"))</f>
        <v/>
      </c>
      <c r="AO167" s="37" t="str">
        <f>IF(AQ167="","",AQ167/(1+(IF(COUNTIF(Accounts!$B:$D,AL167),VLOOKUP(AL167,Accounts!$B:$D,3,FALSE),0)/100)))</f>
        <v/>
      </c>
      <c r="AP167" s="37" t="str">
        <f t="shared" si="29"/>
        <v/>
      </c>
      <c r="AQ167" s="7"/>
      <c r="AR167" s="40" t="str">
        <f>IF(Accounts!$B166="","-",Accounts!$B166)</f>
        <v xml:space="preserve"> </v>
      </c>
      <c r="AS167" s="10">
        <f>IF(COUNTIF(Accounts!$B:$D,AR167),VLOOKUP(AR167,Accounts!$B:$D,2,FALSE),"-")</f>
        <v>0</v>
      </c>
      <c r="AT167" s="37" t="str">
        <f ca="1">IF(scratch!$B$55=TRUE,IF(AV167="","",AV167/(1+(IF(COUNTIF(Accounts!$B:$D,AR167),VLOOKUP(AR167,Accounts!$B:$D,3,FALSE),0)/100))),scratch!$B$52)</f>
        <v>Locked</v>
      </c>
      <c r="AU167" s="37" t="str">
        <f ca="1">IF(scratch!$B$55=TRUE,IF(AV167="","",AV167-AT167),scratch!$B$52)</f>
        <v>Locked</v>
      </c>
      <c r="AV167" s="51" t="str">
        <f ca="1">IF(scratch!$B$55=TRUE,SUMIF(Z$7:Z$1007,AR167,AE$7:AE$1007)+SUMIF(AF$7:AF$1007,AR167,AK$7:AK$1007)+SUMIF(AL$7:AL$1007,AR167,AQ$7:AQ$1007),scratch!$B$52)</f>
        <v>Locked</v>
      </c>
      <c r="AZ167" s="10" t="str">
        <f>IF(ISBLANK(AX167),"",IF(COUNTIF(Accounts!$B:$D,AX167),VLOOKUP(AX167,Accounts!$B:$D,2,FALSE),"-"))</f>
        <v/>
      </c>
      <c r="BA167" s="37" t="str">
        <f>IF(BC167="","",BC167/(1+(IF(COUNTIF(Accounts!$B:$D,AX167),VLOOKUP(AX167,Accounts!$B:$D,3,FALSE),0)/100)))</f>
        <v/>
      </c>
      <c r="BB167" s="37" t="str">
        <f t="shared" si="30"/>
        <v/>
      </c>
      <c r="BC167" s="7"/>
      <c r="BD167" s="48"/>
      <c r="BF167" s="10" t="str">
        <f>IF(ISBLANK(BD167),"",IF(COUNTIF(Accounts!$B:$D,BD167),VLOOKUP(BD167,Accounts!$B:$D,2,FALSE),"-"))</f>
        <v/>
      </c>
      <c r="BG167" s="37" t="str">
        <f>IF(BI167="","",BI167/(1+(IF(COUNTIF(Accounts!$B:$D,BD167),VLOOKUP(BD167,Accounts!$B:$D,3,FALSE),0)/100)))</f>
        <v/>
      </c>
      <c r="BH167" s="37" t="str">
        <f t="shared" si="31"/>
        <v/>
      </c>
      <c r="BI167" s="7"/>
      <c r="BJ167" s="48"/>
      <c r="BL167" s="10" t="str">
        <f>IF(ISBLANK(BJ167),"",IF(COUNTIF(Accounts!$B:$D,BJ167),VLOOKUP(BJ167,Accounts!$B:$D,2,FALSE),"-"))</f>
        <v/>
      </c>
      <c r="BM167" s="37" t="str">
        <f>IF(BO167="","",BO167/(1+(IF(COUNTIF(Accounts!$B:$D,BJ167),VLOOKUP(BJ167,Accounts!$B:$D,3,FALSE),0)/100)))</f>
        <v/>
      </c>
      <c r="BN167" s="37" t="str">
        <f t="shared" si="32"/>
        <v/>
      </c>
      <c r="BO167" s="7"/>
      <c r="BP167" s="40" t="str">
        <f>IF(Accounts!$B166="","-",Accounts!$B166)</f>
        <v xml:space="preserve"> </v>
      </c>
      <c r="BQ167" s="10">
        <f>IF(COUNTIF(Accounts!$B:$D,BP167),VLOOKUP(BP167,Accounts!$B:$D,2,FALSE),"-")</f>
        <v>0</v>
      </c>
      <c r="BR167" s="37" t="str">
        <f ca="1">IF(scratch!$B$55=TRUE,IF(BT167="","",BT167/(1+(IF(COUNTIF(Accounts!$B:$D,BP167),VLOOKUP(BP167,Accounts!$B:$D,3,FALSE),0)/100))),scratch!$B$52)</f>
        <v>Locked</v>
      </c>
      <c r="BS167" s="37" t="str">
        <f ca="1">IF(scratch!$B$55=TRUE,IF(BT167="","",BT167-BR167),scratch!$B$52)</f>
        <v>Locked</v>
      </c>
      <c r="BT167" s="51" t="str">
        <f ca="1">IF(scratch!$B$55=TRUE,SUMIF(AX$7:AX$1007,BP167,BC$7:BC$1007)+SUMIF(BD$7:BD$1007,BP167,BI$7:BI$1007)+SUMIF(BJ$7:BJ$1007,BP167,BO$7:BO$1007),scratch!$B$52)</f>
        <v>Locked</v>
      </c>
      <c r="BX167" s="10" t="str">
        <f>IF(ISBLANK(BV167),"",IF(COUNTIF(Accounts!$B:$D,BV167),VLOOKUP(BV167,Accounts!$B:$D,2,FALSE),"-"))</f>
        <v/>
      </c>
      <c r="BY167" s="37" t="str">
        <f>IF(CA167="","",CA167/(1+(IF(COUNTIF(Accounts!$B:$D,BV167),VLOOKUP(BV167,Accounts!$B:$D,3,FALSE),0)/100)))</f>
        <v/>
      </c>
      <c r="BZ167" s="37" t="str">
        <f t="shared" si="33"/>
        <v/>
      </c>
      <c r="CA167" s="7"/>
      <c r="CB167" s="48"/>
      <c r="CD167" s="10" t="str">
        <f>IF(ISBLANK(CB167),"",IF(COUNTIF(Accounts!$B:$D,CB167),VLOOKUP(CB167,Accounts!$B:$D,2,FALSE),"-"))</f>
        <v/>
      </c>
      <c r="CE167" s="37" t="str">
        <f>IF(CG167="","",CG167/(1+(IF(COUNTIF(Accounts!$B:$D,CB167),VLOOKUP(CB167,Accounts!$B:$D,3,FALSE),0)/100)))</f>
        <v/>
      </c>
      <c r="CF167" s="37" t="str">
        <f t="shared" si="34"/>
        <v/>
      </c>
      <c r="CG167" s="7"/>
      <c r="CH167" s="48"/>
      <c r="CJ167" s="10" t="str">
        <f>IF(ISBLANK(CH167),"",IF(COUNTIF(Accounts!$B:$D,CH167),VLOOKUP(CH167,Accounts!$B:$D,2,FALSE),"-"))</f>
        <v/>
      </c>
      <c r="CK167" s="37" t="str">
        <f>IF(CM167="","",CM167/(1+(IF(COUNTIF(Accounts!$B:$D,CH167),VLOOKUP(CH167,Accounts!$B:$D,3,FALSE),0)/100)))</f>
        <v/>
      </c>
      <c r="CL167" s="37" t="str">
        <f t="shared" si="35"/>
        <v/>
      </c>
      <c r="CM167" s="7"/>
      <c r="CN167" s="40" t="str">
        <f>IF(Accounts!$B166="","-",Accounts!$B166)</f>
        <v xml:space="preserve"> </v>
      </c>
      <c r="CO167" s="10">
        <f>IF(COUNTIF(Accounts!$B:$D,CN167),VLOOKUP(CN167,Accounts!$B:$D,2,FALSE),"-")</f>
        <v>0</v>
      </c>
      <c r="CP167" s="37" t="str">
        <f ca="1">IF(scratch!$B$55=TRUE,IF(CR167="","",CR167/(1+(IF(COUNTIF(Accounts!$B:$D,CN167),VLOOKUP(CN167,Accounts!$B:$D,3,FALSE),0)/100))),scratch!$B$52)</f>
        <v>Locked</v>
      </c>
      <c r="CQ167" s="37" t="str">
        <f ca="1">IF(scratch!$B$55=TRUE,IF(CR167="","",CR167-CP167),scratch!$B$52)</f>
        <v>Locked</v>
      </c>
      <c r="CR167" s="51" t="str">
        <f ca="1">IF(scratch!$B$55=TRUE,SUMIF(BV$7:BV$1007,CN167,CA$7:CA$1007)+SUMIF(CB$7:CB$1007,CN167,CG$7:CG$1007)+SUMIF(CH$7:CH$1007,CN167,CM$7:CM$1007),scratch!$B$52)</f>
        <v>Locked</v>
      </c>
      <c r="CT167" s="40" t="str">
        <f>IF(Accounts!$B166="","-",Accounts!$B166)</f>
        <v xml:space="preserve"> </v>
      </c>
      <c r="CU167" s="10">
        <f>IF(COUNTIF(Accounts!$B:$D,CT167),VLOOKUP(CT167,Accounts!$B:$D,2,FALSE),"-")</f>
        <v>0</v>
      </c>
      <c r="CV167" s="37" t="str">
        <f ca="1">IF(scratch!$B$55=TRUE,IF(CX167="","",CX167/(1+(IF(COUNTIF(Accounts!$B:$D,CT167),VLOOKUP(CT167,Accounts!$B:$D,3,FALSE),0)/100))),scratch!$B$52)</f>
        <v>Locked</v>
      </c>
      <c r="CW167" s="37" t="str">
        <f ca="1">IF(scratch!$B$55=TRUE,IF(CX167="","",CX167-CV167),scratch!$B$52)</f>
        <v>Locked</v>
      </c>
      <c r="CX167" s="51" t="str">
        <f ca="1">IF(scratch!$B$55=TRUE,SUMIF(T$7:T$1007,CT167,X$7:X1167)+SUMIF(AR$7:AR$1007,CT167,AV$7:AV$1007)+SUMIF(BP$7:BP$1007,CT167,BT$7:BT$1007)+SUMIF(CN$7:CN$1007,CT167,CR$7:CR$1007),scratch!$B$52)</f>
        <v>Locked</v>
      </c>
    </row>
    <row r="168" spans="4:102" x14ac:dyDescent="0.2">
      <c r="D168" s="10" t="str">
        <f>IF(ISBLANK(B168),"",IF(COUNTIF(Accounts!$B:$D,B168),VLOOKUP(B168,Accounts!$B:$D,2,FALSE),"-"))</f>
        <v/>
      </c>
      <c r="E168" s="37" t="str">
        <f>IF(G168="","",G168/(1+(IF(COUNTIF(Accounts!$B:$D,B168),VLOOKUP(B168,Accounts!$B:$D,3,FALSE),0)/100)))</f>
        <v/>
      </c>
      <c r="F168" s="37" t="str">
        <f t="shared" si="24"/>
        <v/>
      </c>
      <c r="G168" s="7"/>
      <c r="H168" s="48"/>
      <c r="J168" s="10" t="str">
        <f>IF(ISBLANK(H168),"",IF(COUNTIF(Accounts!$B:$D,H168),VLOOKUP(H168,Accounts!$B:$D,2,FALSE),"-"))</f>
        <v/>
      </c>
      <c r="K168" s="37" t="str">
        <f>IF(M168="","",M168/(1+(IF(COUNTIF(Accounts!$B:$D,H168),VLOOKUP(H168,Accounts!$B:$D,3,FALSE),0)/100)))</f>
        <v/>
      </c>
      <c r="L168" s="37" t="str">
        <f t="shared" si="25"/>
        <v/>
      </c>
      <c r="M168" s="7"/>
      <c r="N168" s="48"/>
      <c r="P168" s="10" t="str">
        <f>IF(ISBLANK(N168),"",IF(COUNTIF(Accounts!$B:$D,N168),VLOOKUP(N168,Accounts!$B:$D,2,FALSE),"-"))</f>
        <v/>
      </c>
      <c r="Q168" s="37" t="str">
        <f>IF(S168="","",S168/(1+(IF(COUNTIF(Accounts!$B:$D,N168),VLOOKUP(N168,Accounts!$B:$D,3,FALSE),0)/100)))</f>
        <v/>
      </c>
      <c r="R168" s="37" t="str">
        <f t="shared" si="26"/>
        <v/>
      </c>
      <c r="S168" s="7"/>
      <c r="T168" s="40" t="str">
        <f>IF(Accounts!$B167="","-",Accounts!$B167)</f>
        <v xml:space="preserve"> </v>
      </c>
      <c r="U168" s="10">
        <f>IF(COUNTIF(Accounts!$B:$D,T168),VLOOKUP(T168,Accounts!$B:$D,2,FALSE),"-")</f>
        <v>0</v>
      </c>
      <c r="V168" s="37" t="str">
        <f ca="1">IF(scratch!$B$55=TRUE,IF(X168="","",X168/(1+(IF(COUNTIF(Accounts!$B:$D,T168),VLOOKUP(T168,Accounts!$B:$D,3,FALSE),0)/100))),scratch!$B$52)</f>
        <v>Locked</v>
      </c>
      <c r="W168" s="37" t="str">
        <f ca="1">IF(scratch!$B$55=TRUE,IF(X168="","",X168-V168),scratch!$B$52)</f>
        <v>Locked</v>
      </c>
      <c r="X168" s="51" t="str">
        <f ca="1">IF(scratch!$B$55=TRUE,SUMIF(B$7:B$1007,T168,G$7:G$1007)+SUMIF(H$7:H$1007,T168,M$7:M$1007)+SUMIF(N$7:N$1007,T168,S$7:S$1007),scratch!$B$52)</f>
        <v>Locked</v>
      </c>
      <c r="AB168" s="10" t="str">
        <f>IF(ISBLANK(Z168),"",IF(COUNTIF(Accounts!$B:$D,Z168),VLOOKUP(Z168,Accounts!$B:$D,2,FALSE),"-"))</f>
        <v/>
      </c>
      <c r="AC168" s="37" t="str">
        <f>IF(AE168="","",AE168/(1+(IF(COUNTIF(Accounts!$B:$D,Z168),VLOOKUP(Z168,Accounts!$B:$D,3,FALSE),0)/100)))</f>
        <v/>
      </c>
      <c r="AD168" s="37" t="str">
        <f t="shared" si="27"/>
        <v/>
      </c>
      <c r="AE168" s="7"/>
      <c r="AF168" s="48"/>
      <c r="AH168" s="10" t="str">
        <f>IF(ISBLANK(AF168),"",IF(COUNTIF(Accounts!$B:$D,AF168),VLOOKUP(AF168,Accounts!$B:$D,2,FALSE),"-"))</f>
        <v/>
      </c>
      <c r="AI168" s="37" t="str">
        <f>IF(AK168="","",AK168/(1+(IF(COUNTIF(Accounts!$B:$D,AF168),VLOOKUP(AF168,Accounts!$B:$D,3,FALSE),0)/100)))</f>
        <v/>
      </c>
      <c r="AJ168" s="37" t="str">
        <f t="shared" si="28"/>
        <v/>
      </c>
      <c r="AK168" s="7"/>
      <c r="AL168" s="48"/>
      <c r="AN168" s="10" t="str">
        <f>IF(ISBLANK(AL168),"",IF(COUNTIF(Accounts!$B:$D,AL168),VLOOKUP(AL168,Accounts!$B:$D,2,FALSE),"-"))</f>
        <v/>
      </c>
      <c r="AO168" s="37" t="str">
        <f>IF(AQ168="","",AQ168/(1+(IF(COUNTIF(Accounts!$B:$D,AL168),VLOOKUP(AL168,Accounts!$B:$D,3,FALSE),0)/100)))</f>
        <v/>
      </c>
      <c r="AP168" s="37" t="str">
        <f t="shared" si="29"/>
        <v/>
      </c>
      <c r="AQ168" s="7"/>
      <c r="AR168" s="40" t="str">
        <f>IF(Accounts!$B167="","-",Accounts!$B167)</f>
        <v xml:space="preserve"> </v>
      </c>
      <c r="AS168" s="10">
        <f>IF(COUNTIF(Accounts!$B:$D,AR168),VLOOKUP(AR168,Accounts!$B:$D,2,FALSE),"-")</f>
        <v>0</v>
      </c>
      <c r="AT168" s="37" t="str">
        <f ca="1">IF(scratch!$B$55=TRUE,IF(AV168="","",AV168/(1+(IF(COUNTIF(Accounts!$B:$D,AR168),VLOOKUP(AR168,Accounts!$B:$D,3,FALSE),0)/100))),scratch!$B$52)</f>
        <v>Locked</v>
      </c>
      <c r="AU168" s="37" t="str">
        <f ca="1">IF(scratch!$B$55=TRUE,IF(AV168="","",AV168-AT168),scratch!$B$52)</f>
        <v>Locked</v>
      </c>
      <c r="AV168" s="51" t="str">
        <f ca="1">IF(scratch!$B$55=TRUE,SUMIF(Z$7:Z$1007,AR168,AE$7:AE$1007)+SUMIF(AF$7:AF$1007,AR168,AK$7:AK$1007)+SUMIF(AL$7:AL$1007,AR168,AQ$7:AQ$1007),scratch!$B$52)</f>
        <v>Locked</v>
      </c>
      <c r="AZ168" s="10" t="str">
        <f>IF(ISBLANK(AX168),"",IF(COUNTIF(Accounts!$B:$D,AX168),VLOOKUP(AX168,Accounts!$B:$D,2,FALSE),"-"))</f>
        <v/>
      </c>
      <c r="BA168" s="37" t="str">
        <f>IF(BC168="","",BC168/(1+(IF(COUNTIF(Accounts!$B:$D,AX168),VLOOKUP(AX168,Accounts!$B:$D,3,FALSE),0)/100)))</f>
        <v/>
      </c>
      <c r="BB168" s="37" t="str">
        <f t="shared" si="30"/>
        <v/>
      </c>
      <c r="BC168" s="7"/>
      <c r="BD168" s="48"/>
      <c r="BF168" s="10" t="str">
        <f>IF(ISBLANK(BD168),"",IF(COUNTIF(Accounts!$B:$D,BD168),VLOOKUP(BD168,Accounts!$B:$D,2,FALSE),"-"))</f>
        <v/>
      </c>
      <c r="BG168" s="37" t="str">
        <f>IF(BI168="","",BI168/(1+(IF(COUNTIF(Accounts!$B:$D,BD168),VLOOKUP(BD168,Accounts!$B:$D,3,FALSE),0)/100)))</f>
        <v/>
      </c>
      <c r="BH168" s="37" t="str">
        <f t="shared" si="31"/>
        <v/>
      </c>
      <c r="BI168" s="7"/>
      <c r="BJ168" s="48"/>
      <c r="BL168" s="10" t="str">
        <f>IF(ISBLANK(BJ168),"",IF(COUNTIF(Accounts!$B:$D,BJ168),VLOOKUP(BJ168,Accounts!$B:$D,2,FALSE),"-"))</f>
        <v/>
      </c>
      <c r="BM168" s="37" t="str">
        <f>IF(BO168="","",BO168/(1+(IF(COUNTIF(Accounts!$B:$D,BJ168),VLOOKUP(BJ168,Accounts!$B:$D,3,FALSE),0)/100)))</f>
        <v/>
      </c>
      <c r="BN168" s="37" t="str">
        <f t="shared" si="32"/>
        <v/>
      </c>
      <c r="BO168" s="7"/>
      <c r="BP168" s="40" t="str">
        <f>IF(Accounts!$B167="","-",Accounts!$B167)</f>
        <v xml:space="preserve"> </v>
      </c>
      <c r="BQ168" s="10">
        <f>IF(COUNTIF(Accounts!$B:$D,BP168),VLOOKUP(BP168,Accounts!$B:$D,2,FALSE),"-")</f>
        <v>0</v>
      </c>
      <c r="BR168" s="37" t="str">
        <f ca="1">IF(scratch!$B$55=TRUE,IF(BT168="","",BT168/(1+(IF(COUNTIF(Accounts!$B:$D,BP168),VLOOKUP(BP168,Accounts!$B:$D,3,FALSE),0)/100))),scratch!$B$52)</f>
        <v>Locked</v>
      </c>
      <c r="BS168" s="37" t="str">
        <f ca="1">IF(scratch!$B$55=TRUE,IF(BT168="","",BT168-BR168),scratch!$B$52)</f>
        <v>Locked</v>
      </c>
      <c r="BT168" s="51" t="str">
        <f ca="1">IF(scratch!$B$55=TRUE,SUMIF(AX$7:AX$1007,BP168,BC$7:BC$1007)+SUMIF(BD$7:BD$1007,BP168,BI$7:BI$1007)+SUMIF(BJ$7:BJ$1007,BP168,BO$7:BO$1007),scratch!$B$52)</f>
        <v>Locked</v>
      </c>
      <c r="BX168" s="10" t="str">
        <f>IF(ISBLANK(BV168),"",IF(COUNTIF(Accounts!$B:$D,BV168),VLOOKUP(BV168,Accounts!$B:$D,2,FALSE),"-"))</f>
        <v/>
      </c>
      <c r="BY168" s="37" t="str">
        <f>IF(CA168="","",CA168/(1+(IF(COUNTIF(Accounts!$B:$D,BV168),VLOOKUP(BV168,Accounts!$B:$D,3,FALSE),0)/100)))</f>
        <v/>
      </c>
      <c r="BZ168" s="37" t="str">
        <f t="shared" si="33"/>
        <v/>
      </c>
      <c r="CA168" s="7"/>
      <c r="CB168" s="48"/>
      <c r="CD168" s="10" t="str">
        <f>IF(ISBLANK(CB168),"",IF(COUNTIF(Accounts!$B:$D,CB168),VLOOKUP(CB168,Accounts!$B:$D,2,FALSE),"-"))</f>
        <v/>
      </c>
      <c r="CE168" s="37" t="str">
        <f>IF(CG168="","",CG168/(1+(IF(COUNTIF(Accounts!$B:$D,CB168),VLOOKUP(CB168,Accounts!$B:$D,3,FALSE),0)/100)))</f>
        <v/>
      </c>
      <c r="CF168" s="37" t="str">
        <f t="shared" si="34"/>
        <v/>
      </c>
      <c r="CG168" s="7"/>
      <c r="CH168" s="48"/>
      <c r="CJ168" s="10" t="str">
        <f>IF(ISBLANK(CH168),"",IF(COUNTIF(Accounts!$B:$D,CH168),VLOOKUP(CH168,Accounts!$B:$D,2,FALSE),"-"))</f>
        <v/>
      </c>
      <c r="CK168" s="37" t="str">
        <f>IF(CM168="","",CM168/(1+(IF(COUNTIF(Accounts!$B:$D,CH168),VLOOKUP(CH168,Accounts!$B:$D,3,FALSE),0)/100)))</f>
        <v/>
      </c>
      <c r="CL168" s="37" t="str">
        <f t="shared" si="35"/>
        <v/>
      </c>
      <c r="CM168" s="7"/>
      <c r="CN168" s="40" t="str">
        <f>IF(Accounts!$B167="","-",Accounts!$B167)</f>
        <v xml:space="preserve"> </v>
      </c>
      <c r="CO168" s="10">
        <f>IF(COUNTIF(Accounts!$B:$D,CN168),VLOOKUP(CN168,Accounts!$B:$D,2,FALSE),"-")</f>
        <v>0</v>
      </c>
      <c r="CP168" s="37" t="str">
        <f ca="1">IF(scratch!$B$55=TRUE,IF(CR168="","",CR168/(1+(IF(COUNTIF(Accounts!$B:$D,CN168),VLOOKUP(CN168,Accounts!$B:$D,3,FALSE),0)/100))),scratch!$B$52)</f>
        <v>Locked</v>
      </c>
      <c r="CQ168" s="37" t="str">
        <f ca="1">IF(scratch!$B$55=TRUE,IF(CR168="","",CR168-CP168),scratch!$B$52)</f>
        <v>Locked</v>
      </c>
      <c r="CR168" s="51" t="str">
        <f ca="1">IF(scratch!$B$55=TRUE,SUMIF(BV$7:BV$1007,CN168,CA$7:CA$1007)+SUMIF(CB$7:CB$1007,CN168,CG$7:CG$1007)+SUMIF(CH$7:CH$1007,CN168,CM$7:CM$1007),scratch!$B$52)</f>
        <v>Locked</v>
      </c>
      <c r="CT168" s="40" t="str">
        <f>IF(Accounts!$B167="","-",Accounts!$B167)</f>
        <v xml:space="preserve"> </v>
      </c>
      <c r="CU168" s="10">
        <f>IF(COUNTIF(Accounts!$B:$D,CT168),VLOOKUP(CT168,Accounts!$B:$D,2,FALSE),"-")</f>
        <v>0</v>
      </c>
      <c r="CV168" s="37" t="str">
        <f ca="1">IF(scratch!$B$55=TRUE,IF(CX168="","",CX168/(1+(IF(COUNTIF(Accounts!$B:$D,CT168),VLOOKUP(CT168,Accounts!$B:$D,3,FALSE),0)/100))),scratch!$B$52)</f>
        <v>Locked</v>
      </c>
      <c r="CW168" s="37" t="str">
        <f ca="1">IF(scratch!$B$55=TRUE,IF(CX168="","",CX168-CV168),scratch!$B$52)</f>
        <v>Locked</v>
      </c>
      <c r="CX168" s="51" t="str">
        <f ca="1">IF(scratch!$B$55=TRUE,SUMIF(T$7:T$1007,CT168,X$7:X1168)+SUMIF(AR$7:AR$1007,CT168,AV$7:AV$1007)+SUMIF(BP$7:BP$1007,CT168,BT$7:BT$1007)+SUMIF(CN$7:CN$1007,CT168,CR$7:CR$1007),scratch!$B$52)</f>
        <v>Locked</v>
      </c>
    </row>
    <row r="169" spans="4:102" x14ac:dyDescent="0.2">
      <c r="D169" s="10" t="str">
        <f>IF(ISBLANK(B169),"",IF(COUNTIF(Accounts!$B:$D,B169),VLOOKUP(B169,Accounts!$B:$D,2,FALSE),"-"))</f>
        <v/>
      </c>
      <c r="E169" s="37" t="str">
        <f>IF(G169="","",G169/(1+(IF(COUNTIF(Accounts!$B:$D,B169),VLOOKUP(B169,Accounts!$B:$D,3,FALSE),0)/100)))</f>
        <v/>
      </c>
      <c r="F169" s="37" t="str">
        <f t="shared" si="24"/>
        <v/>
      </c>
      <c r="G169" s="7"/>
      <c r="H169" s="48"/>
      <c r="J169" s="10" t="str">
        <f>IF(ISBLANK(H169),"",IF(COUNTIF(Accounts!$B:$D,H169),VLOOKUP(H169,Accounts!$B:$D,2,FALSE),"-"))</f>
        <v/>
      </c>
      <c r="K169" s="37" t="str">
        <f>IF(M169="","",M169/(1+(IF(COUNTIF(Accounts!$B:$D,H169),VLOOKUP(H169,Accounts!$B:$D,3,FALSE),0)/100)))</f>
        <v/>
      </c>
      <c r="L169" s="37" t="str">
        <f t="shared" si="25"/>
        <v/>
      </c>
      <c r="M169" s="7"/>
      <c r="N169" s="48"/>
      <c r="P169" s="10" t="str">
        <f>IF(ISBLANK(N169),"",IF(COUNTIF(Accounts!$B:$D,N169),VLOOKUP(N169,Accounts!$B:$D,2,FALSE),"-"))</f>
        <v/>
      </c>
      <c r="Q169" s="37" t="str">
        <f>IF(S169="","",S169/(1+(IF(COUNTIF(Accounts!$B:$D,N169),VLOOKUP(N169,Accounts!$B:$D,3,FALSE),0)/100)))</f>
        <v/>
      </c>
      <c r="R169" s="37" t="str">
        <f t="shared" si="26"/>
        <v/>
      </c>
      <c r="S169" s="7"/>
      <c r="T169" s="40" t="str">
        <f>IF(Accounts!$B168="","-",Accounts!$B168)</f>
        <v xml:space="preserve"> </v>
      </c>
      <c r="U169" s="10">
        <f>IF(COUNTIF(Accounts!$B:$D,T169),VLOOKUP(T169,Accounts!$B:$D,2,FALSE),"-")</f>
        <v>0</v>
      </c>
      <c r="V169" s="37" t="str">
        <f ca="1">IF(scratch!$B$55=TRUE,IF(X169="","",X169/(1+(IF(COUNTIF(Accounts!$B:$D,T169),VLOOKUP(T169,Accounts!$B:$D,3,FALSE),0)/100))),scratch!$B$52)</f>
        <v>Locked</v>
      </c>
      <c r="W169" s="37" t="str">
        <f ca="1">IF(scratch!$B$55=TRUE,IF(X169="","",X169-V169),scratch!$B$52)</f>
        <v>Locked</v>
      </c>
      <c r="X169" s="51" t="str">
        <f ca="1">IF(scratch!$B$55=TRUE,SUMIF(B$7:B$1007,T169,G$7:G$1007)+SUMIF(H$7:H$1007,T169,M$7:M$1007)+SUMIF(N$7:N$1007,T169,S$7:S$1007),scratch!$B$52)</f>
        <v>Locked</v>
      </c>
      <c r="AB169" s="10" t="str">
        <f>IF(ISBLANK(Z169),"",IF(COUNTIF(Accounts!$B:$D,Z169),VLOOKUP(Z169,Accounts!$B:$D,2,FALSE),"-"))</f>
        <v/>
      </c>
      <c r="AC169" s="37" t="str">
        <f>IF(AE169="","",AE169/(1+(IF(COUNTIF(Accounts!$B:$D,Z169),VLOOKUP(Z169,Accounts!$B:$D,3,FALSE),0)/100)))</f>
        <v/>
      </c>
      <c r="AD169" s="37" t="str">
        <f t="shared" si="27"/>
        <v/>
      </c>
      <c r="AE169" s="7"/>
      <c r="AF169" s="48"/>
      <c r="AH169" s="10" t="str">
        <f>IF(ISBLANK(AF169),"",IF(COUNTIF(Accounts!$B:$D,AF169),VLOOKUP(AF169,Accounts!$B:$D,2,FALSE),"-"))</f>
        <v/>
      </c>
      <c r="AI169" s="37" t="str">
        <f>IF(AK169="","",AK169/(1+(IF(COUNTIF(Accounts!$B:$D,AF169),VLOOKUP(AF169,Accounts!$B:$D,3,FALSE),0)/100)))</f>
        <v/>
      </c>
      <c r="AJ169" s="37" t="str">
        <f t="shared" si="28"/>
        <v/>
      </c>
      <c r="AK169" s="7"/>
      <c r="AL169" s="48"/>
      <c r="AN169" s="10" t="str">
        <f>IF(ISBLANK(AL169),"",IF(COUNTIF(Accounts!$B:$D,AL169),VLOOKUP(AL169,Accounts!$B:$D,2,FALSE),"-"))</f>
        <v/>
      </c>
      <c r="AO169" s="37" t="str">
        <f>IF(AQ169="","",AQ169/(1+(IF(COUNTIF(Accounts!$B:$D,AL169),VLOOKUP(AL169,Accounts!$B:$D,3,FALSE),0)/100)))</f>
        <v/>
      </c>
      <c r="AP169" s="37" t="str">
        <f t="shared" si="29"/>
        <v/>
      </c>
      <c r="AQ169" s="7"/>
      <c r="AR169" s="40" t="str">
        <f>IF(Accounts!$B168="","-",Accounts!$B168)</f>
        <v xml:space="preserve"> </v>
      </c>
      <c r="AS169" s="10">
        <f>IF(COUNTIF(Accounts!$B:$D,AR169),VLOOKUP(AR169,Accounts!$B:$D,2,FALSE),"-")</f>
        <v>0</v>
      </c>
      <c r="AT169" s="37" t="str">
        <f ca="1">IF(scratch!$B$55=TRUE,IF(AV169="","",AV169/(1+(IF(COUNTIF(Accounts!$B:$D,AR169),VLOOKUP(AR169,Accounts!$B:$D,3,FALSE),0)/100))),scratch!$B$52)</f>
        <v>Locked</v>
      </c>
      <c r="AU169" s="37" t="str">
        <f ca="1">IF(scratch!$B$55=TRUE,IF(AV169="","",AV169-AT169),scratch!$B$52)</f>
        <v>Locked</v>
      </c>
      <c r="AV169" s="51" t="str">
        <f ca="1">IF(scratch!$B$55=TRUE,SUMIF(Z$7:Z$1007,AR169,AE$7:AE$1007)+SUMIF(AF$7:AF$1007,AR169,AK$7:AK$1007)+SUMIF(AL$7:AL$1007,AR169,AQ$7:AQ$1007),scratch!$B$52)</f>
        <v>Locked</v>
      </c>
      <c r="AZ169" s="10" t="str">
        <f>IF(ISBLANK(AX169),"",IF(COUNTIF(Accounts!$B:$D,AX169),VLOOKUP(AX169,Accounts!$B:$D,2,FALSE),"-"))</f>
        <v/>
      </c>
      <c r="BA169" s="37" t="str">
        <f>IF(BC169="","",BC169/(1+(IF(COUNTIF(Accounts!$B:$D,AX169),VLOOKUP(AX169,Accounts!$B:$D,3,FALSE),0)/100)))</f>
        <v/>
      </c>
      <c r="BB169" s="37" t="str">
        <f t="shared" si="30"/>
        <v/>
      </c>
      <c r="BC169" s="7"/>
      <c r="BD169" s="48"/>
      <c r="BF169" s="10" t="str">
        <f>IF(ISBLANK(BD169),"",IF(COUNTIF(Accounts!$B:$D,BD169),VLOOKUP(BD169,Accounts!$B:$D,2,FALSE),"-"))</f>
        <v/>
      </c>
      <c r="BG169" s="37" t="str">
        <f>IF(BI169="","",BI169/(1+(IF(COUNTIF(Accounts!$B:$D,BD169),VLOOKUP(BD169,Accounts!$B:$D,3,FALSE),0)/100)))</f>
        <v/>
      </c>
      <c r="BH169" s="37" t="str">
        <f t="shared" si="31"/>
        <v/>
      </c>
      <c r="BI169" s="7"/>
      <c r="BJ169" s="48"/>
      <c r="BL169" s="10" t="str">
        <f>IF(ISBLANK(BJ169),"",IF(COUNTIF(Accounts!$B:$D,BJ169),VLOOKUP(BJ169,Accounts!$B:$D,2,FALSE),"-"))</f>
        <v/>
      </c>
      <c r="BM169" s="37" t="str">
        <f>IF(BO169="","",BO169/(1+(IF(COUNTIF(Accounts!$B:$D,BJ169),VLOOKUP(BJ169,Accounts!$B:$D,3,FALSE),0)/100)))</f>
        <v/>
      </c>
      <c r="BN169" s="37" t="str">
        <f t="shared" si="32"/>
        <v/>
      </c>
      <c r="BO169" s="7"/>
      <c r="BP169" s="40" t="str">
        <f>IF(Accounts!$B168="","-",Accounts!$B168)</f>
        <v xml:space="preserve"> </v>
      </c>
      <c r="BQ169" s="10">
        <f>IF(COUNTIF(Accounts!$B:$D,BP169),VLOOKUP(BP169,Accounts!$B:$D,2,FALSE),"-")</f>
        <v>0</v>
      </c>
      <c r="BR169" s="37" t="str">
        <f ca="1">IF(scratch!$B$55=TRUE,IF(BT169="","",BT169/(1+(IF(COUNTIF(Accounts!$B:$D,BP169),VLOOKUP(BP169,Accounts!$B:$D,3,FALSE),0)/100))),scratch!$B$52)</f>
        <v>Locked</v>
      </c>
      <c r="BS169" s="37" t="str">
        <f ca="1">IF(scratch!$B$55=TRUE,IF(BT169="","",BT169-BR169),scratch!$B$52)</f>
        <v>Locked</v>
      </c>
      <c r="BT169" s="51" t="str">
        <f ca="1">IF(scratch!$B$55=TRUE,SUMIF(AX$7:AX$1007,BP169,BC$7:BC$1007)+SUMIF(BD$7:BD$1007,BP169,BI$7:BI$1007)+SUMIF(BJ$7:BJ$1007,BP169,BO$7:BO$1007),scratch!$B$52)</f>
        <v>Locked</v>
      </c>
      <c r="BX169" s="10" t="str">
        <f>IF(ISBLANK(BV169),"",IF(COUNTIF(Accounts!$B:$D,BV169),VLOOKUP(BV169,Accounts!$B:$D,2,FALSE),"-"))</f>
        <v/>
      </c>
      <c r="BY169" s="37" t="str">
        <f>IF(CA169="","",CA169/(1+(IF(COUNTIF(Accounts!$B:$D,BV169),VLOOKUP(BV169,Accounts!$B:$D,3,FALSE),0)/100)))</f>
        <v/>
      </c>
      <c r="BZ169" s="37" t="str">
        <f t="shared" si="33"/>
        <v/>
      </c>
      <c r="CA169" s="7"/>
      <c r="CB169" s="48"/>
      <c r="CD169" s="10" t="str">
        <f>IF(ISBLANK(CB169),"",IF(COUNTIF(Accounts!$B:$D,CB169),VLOOKUP(CB169,Accounts!$B:$D,2,FALSE),"-"))</f>
        <v/>
      </c>
      <c r="CE169" s="37" t="str">
        <f>IF(CG169="","",CG169/(1+(IF(COUNTIF(Accounts!$B:$D,CB169),VLOOKUP(CB169,Accounts!$B:$D,3,FALSE),0)/100)))</f>
        <v/>
      </c>
      <c r="CF169" s="37" t="str">
        <f t="shared" si="34"/>
        <v/>
      </c>
      <c r="CG169" s="7"/>
      <c r="CH169" s="48"/>
      <c r="CJ169" s="10" t="str">
        <f>IF(ISBLANK(CH169),"",IF(COUNTIF(Accounts!$B:$D,CH169),VLOOKUP(CH169,Accounts!$B:$D,2,FALSE),"-"))</f>
        <v/>
      </c>
      <c r="CK169" s="37" t="str">
        <f>IF(CM169="","",CM169/(1+(IF(COUNTIF(Accounts!$B:$D,CH169),VLOOKUP(CH169,Accounts!$B:$D,3,FALSE),0)/100)))</f>
        <v/>
      </c>
      <c r="CL169" s="37" t="str">
        <f t="shared" si="35"/>
        <v/>
      </c>
      <c r="CM169" s="7"/>
      <c r="CN169" s="40" t="str">
        <f>IF(Accounts!$B168="","-",Accounts!$B168)</f>
        <v xml:space="preserve"> </v>
      </c>
      <c r="CO169" s="10">
        <f>IF(COUNTIF(Accounts!$B:$D,CN169),VLOOKUP(CN169,Accounts!$B:$D,2,FALSE),"-")</f>
        <v>0</v>
      </c>
      <c r="CP169" s="37" t="str">
        <f ca="1">IF(scratch!$B$55=TRUE,IF(CR169="","",CR169/(1+(IF(COUNTIF(Accounts!$B:$D,CN169),VLOOKUP(CN169,Accounts!$B:$D,3,FALSE),0)/100))),scratch!$B$52)</f>
        <v>Locked</v>
      </c>
      <c r="CQ169" s="37" t="str">
        <f ca="1">IF(scratch!$B$55=TRUE,IF(CR169="","",CR169-CP169),scratch!$B$52)</f>
        <v>Locked</v>
      </c>
      <c r="CR169" s="51" t="str">
        <f ca="1">IF(scratch!$B$55=TRUE,SUMIF(BV$7:BV$1007,CN169,CA$7:CA$1007)+SUMIF(CB$7:CB$1007,CN169,CG$7:CG$1007)+SUMIF(CH$7:CH$1007,CN169,CM$7:CM$1007),scratch!$B$52)</f>
        <v>Locked</v>
      </c>
      <c r="CT169" s="40" t="str">
        <f>IF(Accounts!$B168="","-",Accounts!$B168)</f>
        <v xml:space="preserve"> </v>
      </c>
      <c r="CU169" s="10">
        <f>IF(COUNTIF(Accounts!$B:$D,CT169),VLOOKUP(CT169,Accounts!$B:$D,2,FALSE),"-")</f>
        <v>0</v>
      </c>
      <c r="CV169" s="37" t="str">
        <f ca="1">IF(scratch!$B$55=TRUE,IF(CX169="","",CX169/(1+(IF(COUNTIF(Accounts!$B:$D,CT169),VLOOKUP(CT169,Accounts!$B:$D,3,FALSE),0)/100))),scratch!$B$52)</f>
        <v>Locked</v>
      </c>
      <c r="CW169" s="37" t="str">
        <f ca="1">IF(scratch!$B$55=TRUE,IF(CX169="","",CX169-CV169),scratch!$B$52)</f>
        <v>Locked</v>
      </c>
      <c r="CX169" s="51" t="str">
        <f ca="1">IF(scratch!$B$55=TRUE,SUMIF(T$7:T$1007,CT169,X$7:X1169)+SUMIF(AR$7:AR$1007,CT169,AV$7:AV$1007)+SUMIF(BP$7:BP$1007,CT169,BT$7:BT$1007)+SUMIF(CN$7:CN$1007,CT169,CR$7:CR$1007),scratch!$B$52)</f>
        <v>Locked</v>
      </c>
    </row>
    <row r="170" spans="4:102" x14ac:dyDescent="0.2">
      <c r="D170" s="10" t="str">
        <f>IF(ISBLANK(B170),"",IF(COUNTIF(Accounts!$B:$D,B170),VLOOKUP(B170,Accounts!$B:$D,2,FALSE),"-"))</f>
        <v/>
      </c>
      <c r="E170" s="37" t="str">
        <f>IF(G170="","",G170/(1+(IF(COUNTIF(Accounts!$B:$D,B170),VLOOKUP(B170,Accounts!$B:$D,3,FALSE),0)/100)))</f>
        <v/>
      </c>
      <c r="F170" s="37" t="str">
        <f t="shared" si="24"/>
        <v/>
      </c>
      <c r="G170" s="7"/>
      <c r="H170" s="48"/>
      <c r="J170" s="10" t="str">
        <f>IF(ISBLANK(H170),"",IF(COUNTIF(Accounts!$B:$D,H170),VLOOKUP(H170,Accounts!$B:$D,2,FALSE),"-"))</f>
        <v/>
      </c>
      <c r="K170" s="37" t="str">
        <f>IF(M170="","",M170/(1+(IF(COUNTIF(Accounts!$B:$D,H170),VLOOKUP(H170,Accounts!$B:$D,3,FALSE),0)/100)))</f>
        <v/>
      </c>
      <c r="L170" s="37" t="str">
        <f t="shared" si="25"/>
        <v/>
      </c>
      <c r="M170" s="7"/>
      <c r="N170" s="48"/>
      <c r="P170" s="10" t="str">
        <f>IF(ISBLANK(N170),"",IF(COUNTIF(Accounts!$B:$D,N170),VLOOKUP(N170,Accounts!$B:$D,2,FALSE),"-"))</f>
        <v/>
      </c>
      <c r="Q170" s="37" t="str">
        <f>IF(S170="","",S170/(1+(IF(COUNTIF(Accounts!$B:$D,N170),VLOOKUP(N170,Accounts!$B:$D,3,FALSE),0)/100)))</f>
        <v/>
      </c>
      <c r="R170" s="37" t="str">
        <f t="shared" si="26"/>
        <v/>
      </c>
      <c r="S170" s="7"/>
      <c r="T170" s="40" t="str">
        <f>IF(Accounts!$B169="","-",Accounts!$B169)</f>
        <v xml:space="preserve"> </v>
      </c>
      <c r="U170" s="10">
        <f>IF(COUNTIF(Accounts!$B:$D,T170),VLOOKUP(T170,Accounts!$B:$D,2,FALSE),"-")</f>
        <v>0</v>
      </c>
      <c r="V170" s="37" t="str">
        <f ca="1">IF(scratch!$B$55=TRUE,IF(X170="","",X170/(1+(IF(COUNTIF(Accounts!$B:$D,T170),VLOOKUP(T170,Accounts!$B:$D,3,FALSE),0)/100))),scratch!$B$52)</f>
        <v>Locked</v>
      </c>
      <c r="W170" s="37" t="str">
        <f ca="1">IF(scratch!$B$55=TRUE,IF(X170="","",X170-V170),scratch!$B$52)</f>
        <v>Locked</v>
      </c>
      <c r="X170" s="51" t="str">
        <f ca="1">IF(scratch!$B$55=TRUE,SUMIF(B$7:B$1007,T170,G$7:G$1007)+SUMIF(H$7:H$1007,T170,M$7:M$1007)+SUMIF(N$7:N$1007,T170,S$7:S$1007),scratch!$B$52)</f>
        <v>Locked</v>
      </c>
      <c r="AB170" s="10" t="str">
        <f>IF(ISBLANK(Z170),"",IF(COUNTIF(Accounts!$B:$D,Z170),VLOOKUP(Z170,Accounts!$B:$D,2,FALSE),"-"))</f>
        <v/>
      </c>
      <c r="AC170" s="37" t="str">
        <f>IF(AE170="","",AE170/(1+(IF(COUNTIF(Accounts!$B:$D,Z170),VLOOKUP(Z170,Accounts!$B:$D,3,FALSE),0)/100)))</f>
        <v/>
      </c>
      <c r="AD170" s="37" t="str">
        <f t="shared" si="27"/>
        <v/>
      </c>
      <c r="AE170" s="7"/>
      <c r="AF170" s="48"/>
      <c r="AH170" s="10" t="str">
        <f>IF(ISBLANK(AF170),"",IF(COUNTIF(Accounts!$B:$D,AF170),VLOOKUP(AF170,Accounts!$B:$D,2,FALSE),"-"))</f>
        <v/>
      </c>
      <c r="AI170" s="37" t="str">
        <f>IF(AK170="","",AK170/(1+(IF(COUNTIF(Accounts!$B:$D,AF170),VLOOKUP(AF170,Accounts!$B:$D,3,FALSE),0)/100)))</f>
        <v/>
      </c>
      <c r="AJ170" s="37" t="str">
        <f t="shared" si="28"/>
        <v/>
      </c>
      <c r="AK170" s="7"/>
      <c r="AL170" s="48"/>
      <c r="AN170" s="10" t="str">
        <f>IF(ISBLANK(AL170),"",IF(COUNTIF(Accounts!$B:$D,AL170),VLOOKUP(AL170,Accounts!$B:$D,2,FALSE),"-"))</f>
        <v/>
      </c>
      <c r="AO170" s="37" t="str">
        <f>IF(AQ170="","",AQ170/(1+(IF(COUNTIF(Accounts!$B:$D,AL170),VLOOKUP(AL170,Accounts!$B:$D,3,FALSE),0)/100)))</f>
        <v/>
      </c>
      <c r="AP170" s="37" t="str">
        <f t="shared" si="29"/>
        <v/>
      </c>
      <c r="AQ170" s="7"/>
      <c r="AR170" s="40" t="str">
        <f>IF(Accounts!$B169="","-",Accounts!$B169)</f>
        <v xml:space="preserve"> </v>
      </c>
      <c r="AS170" s="10">
        <f>IF(COUNTIF(Accounts!$B:$D,AR170),VLOOKUP(AR170,Accounts!$B:$D,2,FALSE),"-")</f>
        <v>0</v>
      </c>
      <c r="AT170" s="37" t="str">
        <f ca="1">IF(scratch!$B$55=TRUE,IF(AV170="","",AV170/(1+(IF(COUNTIF(Accounts!$B:$D,AR170),VLOOKUP(AR170,Accounts!$B:$D,3,FALSE),0)/100))),scratch!$B$52)</f>
        <v>Locked</v>
      </c>
      <c r="AU170" s="37" t="str">
        <f ca="1">IF(scratch!$B$55=TRUE,IF(AV170="","",AV170-AT170),scratch!$B$52)</f>
        <v>Locked</v>
      </c>
      <c r="AV170" s="51" t="str">
        <f ca="1">IF(scratch!$B$55=TRUE,SUMIF(Z$7:Z$1007,AR170,AE$7:AE$1007)+SUMIF(AF$7:AF$1007,AR170,AK$7:AK$1007)+SUMIF(AL$7:AL$1007,AR170,AQ$7:AQ$1007),scratch!$B$52)</f>
        <v>Locked</v>
      </c>
      <c r="AZ170" s="10" t="str">
        <f>IF(ISBLANK(AX170),"",IF(COUNTIF(Accounts!$B:$D,AX170),VLOOKUP(AX170,Accounts!$B:$D,2,FALSE),"-"))</f>
        <v/>
      </c>
      <c r="BA170" s="37" t="str">
        <f>IF(BC170="","",BC170/(1+(IF(COUNTIF(Accounts!$B:$D,AX170),VLOOKUP(AX170,Accounts!$B:$D,3,FALSE),0)/100)))</f>
        <v/>
      </c>
      <c r="BB170" s="37" t="str">
        <f t="shared" si="30"/>
        <v/>
      </c>
      <c r="BC170" s="7"/>
      <c r="BD170" s="48"/>
      <c r="BF170" s="10" t="str">
        <f>IF(ISBLANK(BD170),"",IF(COUNTIF(Accounts!$B:$D,BD170),VLOOKUP(BD170,Accounts!$B:$D,2,FALSE),"-"))</f>
        <v/>
      </c>
      <c r="BG170" s="37" t="str">
        <f>IF(BI170="","",BI170/(1+(IF(COUNTIF(Accounts!$B:$D,BD170),VLOOKUP(BD170,Accounts!$B:$D,3,FALSE),0)/100)))</f>
        <v/>
      </c>
      <c r="BH170" s="37" t="str">
        <f t="shared" si="31"/>
        <v/>
      </c>
      <c r="BI170" s="7"/>
      <c r="BJ170" s="48"/>
      <c r="BL170" s="10" t="str">
        <f>IF(ISBLANK(BJ170),"",IF(COUNTIF(Accounts!$B:$D,BJ170),VLOOKUP(BJ170,Accounts!$B:$D,2,FALSE),"-"))</f>
        <v/>
      </c>
      <c r="BM170" s="37" t="str">
        <f>IF(BO170="","",BO170/(1+(IF(COUNTIF(Accounts!$B:$D,BJ170),VLOOKUP(BJ170,Accounts!$B:$D,3,FALSE),0)/100)))</f>
        <v/>
      </c>
      <c r="BN170" s="37" t="str">
        <f t="shared" si="32"/>
        <v/>
      </c>
      <c r="BO170" s="7"/>
      <c r="BP170" s="40" t="str">
        <f>IF(Accounts!$B169="","-",Accounts!$B169)</f>
        <v xml:space="preserve"> </v>
      </c>
      <c r="BQ170" s="10">
        <f>IF(COUNTIF(Accounts!$B:$D,BP170),VLOOKUP(BP170,Accounts!$B:$D,2,FALSE),"-")</f>
        <v>0</v>
      </c>
      <c r="BR170" s="37" t="str">
        <f ca="1">IF(scratch!$B$55=TRUE,IF(BT170="","",BT170/(1+(IF(COUNTIF(Accounts!$B:$D,BP170),VLOOKUP(BP170,Accounts!$B:$D,3,FALSE),0)/100))),scratch!$B$52)</f>
        <v>Locked</v>
      </c>
      <c r="BS170" s="37" t="str">
        <f ca="1">IF(scratch!$B$55=TRUE,IF(BT170="","",BT170-BR170),scratch!$B$52)</f>
        <v>Locked</v>
      </c>
      <c r="BT170" s="51" t="str">
        <f ca="1">IF(scratch!$B$55=TRUE,SUMIF(AX$7:AX$1007,BP170,BC$7:BC$1007)+SUMIF(BD$7:BD$1007,BP170,BI$7:BI$1007)+SUMIF(BJ$7:BJ$1007,BP170,BO$7:BO$1007),scratch!$B$52)</f>
        <v>Locked</v>
      </c>
      <c r="BX170" s="10" t="str">
        <f>IF(ISBLANK(BV170),"",IF(COUNTIF(Accounts!$B:$D,BV170),VLOOKUP(BV170,Accounts!$B:$D,2,FALSE),"-"))</f>
        <v/>
      </c>
      <c r="BY170" s="37" t="str">
        <f>IF(CA170="","",CA170/(1+(IF(COUNTIF(Accounts!$B:$D,BV170),VLOOKUP(BV170,Accounts!$B:$D,3,FALSE),0)/100)))</f>
        <v/>
      </c>
      <c r="BZ170" s="37" t="str">
        <f t="shared" si="33"/>
        <v/>
      </c>
      <c r="CA170" s="7"/>
      <c r="CB170" s="48"/>
      <c r="CD170" s="10" t="str">
        <f>IF(ISBLANK(CB170),"",IF(COUNTIF(Accounts!$B:$D,CB170),VLOOKUP(CB170,Accounts!$B:$D,2,FALSE),"-"))</f>
        <v/>
      </c>
      <c r="CE170" s="37" t="str">
        <f>IF(CG170="","",CG170/(1+(IF(COUNTIF(Accounts!$B:$D,CB170),VLOOKUP(CB170,Accounts!$B:$D,3,FALSE),0)/100)))</f>
        <v/>
      </c>
      <c r="CF170" s="37" t="str">
        <f t="shared" si="34"/>
        <v/>
      </c>
      <c r="CG170" s="7"/>
      <c r="CH170" s="48"/>
      <c r="CJ170" s="10" t="str">
        <f>IF(ISBLANK(CH170),"",IF(COUNTIF(Accounts!$B:$D,CH170),VLOOKUP(CH170,Accounts!$B:$D,2,FALSE),"-"))</f>
        <v/>
      </c>
      <c r="CK170" s="37" t="str">
        <f>IF(CM170="","",CM170/(1+(IF(COUNTIF(Accounts!$B:$D,CH170),VLOOKUP(CH170,Accounts!$B:$D,3,FALSE),0)/100)))</f>
        <v/>
      </c>
      <c r="CL170" s="37" t="str">
        <f t="shared" si="35"/>
        <v/>
      </c>
      <c r="CM170" s="7"/>
      <c r="CN170" s="40" t="str">
        <f>IF(Accounts!$B169="","-",Accounts!$B169)</f>
        <v xml:space="preserve"> </v>
      </c>
      <c r="CO170" s="10">
        <f>IF(COUNTIF(Accounts!$B:$D,CN170),VLOOKUP(CN170,Accounts!$B:$D,2,FALSE),"-")</f>
        <v>0</v>
      </c>
      <c r="CP170" s="37" t="str">
        <f ca="1">IF(scratch!$B$55=TRUE,IF(CR170="","",CR170/(1+(IF(COUNTIF(Accounts!$B:$D,CN170),VLOOKUP(CN170,Accounts!$B:$D,3,FALSE),0)/100))),scratch!$B$52)</f>
        <v>Locked</v>
      </c>
      <c r="CQ170" s="37" t="str">
        <f ca="1">IF(scratch!$B$55=TRUE,IF(CR170="","",CR170-CP170),scratch!$B$52)</f>
        <v>Locked</v>
      </c>
      <c r="CR170" s="51" t="str">
        <f ca="1">IF(scratch!$B$55=TRUE,SUMIF(BV$7:BV$1007,CN170,CA$7:CA$1007)+SUMIF(CB$7:CB$1007,CN170,CG$7:CG$1007)+SUMIF(CH$7:CH$1007,CN170,CM$7:CM$1007),scratch!$B$52)</f>
        <v>Locked</v>
      </c>
      <c r="CT170" s="40" t="str">
        <f>IF(Accounts!$B169="","-",Accounts!$B169)</f>
        <v xml:space="preserve"> </v>
      </c>
      <c r="CU170" s="10">
        <f>IF(COUNTIF(Accounts!$B:$D,CT170),VLOOKUP(CT170,Accounts!$B:$D,2,FALSE),"-")</f>
        <v>0</v>
      </c>
      <c r="CV170" s="37" t="str">
        <f ca="1">IF(scratch!$B$55=TRUE,IF(CX170="","",CX170/(1+(IF(COUNTIF(Accounts!$B:$D,CT170),VLOOKUP(CT170,Accounts!$B:$D,3,FALSE),0)/100))),scratch!$B$52)</f>
        <v>Locked</v>
      </c>
      <c r="CW170" s="37" t="str">
        <f ca="1">IF(scratch!$B$55=TRUE,IF(CX170="","",CX170-CV170),scratch!$B$52)</f>
        <v>Locked</v>
      </c>
      <c r="CX170" s="51" t="str">
        <f ca="1">IF(scratch!$B$55=TRUE,SUMIF(T$7:T$1007,CT170,X$7:X1170)+SUMIF(AR$7:AR$1007,CT170,AV$7:AV$1007)+SUMIF(BP$7:BP$1007,CT170,BT$7:BT$1007)+SUMIF(CN$7:CN$1007,CT170,CR$7:CR$1007),scratch!$B$52)</f>
        <v>Locked</v>
      </c>
    </row>
    <row r="171" spans="4:102" x14ac:dyDescent="0.2">
      <c r="D171" s="10" t="str">
        <f>IF(ISBLANK(B171),"",IF(COUNTIF(Accounts!$B:$D,B171),VLOOKUP(B171,Accounts!$B:$D,2,FALSE),"-"))</f>
        <v/>
      </c>
      <c r="E171" s="37" t="str">
        <f>IF(G171="","",G171/(1+(IF(COUNTIF(Accounts!$B:$D,B171),VLOOKUP(B171,Accounts!$B:$D,3,FALSE),0)/100)))</f>
        <v/>
      </c>
      <c r="F171" s="37" t="str">
        <f t="shared" si="24"/>
        <v/>
      </c>
      <c r="G171" s="7"/>
      <c r="H171" s="48"/>
      <c r="J171" s="10" t="str">
        <f>IF(ISBLANK(H171),"",IF(COUNTIF(Accounts!$B:$D,H171),VLOOKUP(H171,Accounts!$B:$D,2,FALSE),"-"))</f>
        <v/>
      </c>
      <c r="K171" s="37" t="str">
        <f>IF(M171="","",M171/(1+(IF(COUNTIF(Accounts!$B:$D,H171),VLOOKUP(H171,Accounts!$B:$D,3,FALSE),0)/100)))</f>
        <v/>
      </c>
      <c r="L171" s="37" t="str">
        <f t="shared" si="25"/>
        <v/>
      </c>
      <c r="M171" s="7"/>
      <c r="N171" s="48"/>
      <c r="P171" s="10" t="str">
        <f>IF(ISBLANK(N171),"",IF(COUNTIF(Accounts!$B:$D,N171),VLOOKUP(N171,Accounts!$B:$D,2,FALSE),"-"))</f>
        <v/>
      </c>
      <c r="Q171" s="37" t="str">
        <f>IF(S171="","",S171/(1+(IF(COUNTIF(Accounts!$B:$D,N171),VLOOKUP(N171,Accounts!$B:$D,3,FALSE),0)/100)))</f>
        <v/>
      </c>
      <c r="R171" s="37" t="str">
        <f t="shared" si="26"/>
        <v/>
      </c>
      <c r="S171" s="7"/>
      <c r="T171" s="40" t="str">
        <f>IF(Accounts!$B170="","-",Accounts!$B170)</f>
        <v xml:space="preserve"> </v>
      </c>
      <c r="U171" s="10">
        <f>IF(COUNTIF(Accounts!$B:$D,T171),VLOOKUP(T171,Accounts!$B:$D,2,FALSE),"-")</f>
        <v>0</v>
      </c>
      <c r="V171" s="37" t="str">
        <f ca="1">IF(scratch!$B$55=TRUE,IF(X171="","",X171/(1+(IF(COUNTIF(Accounts!$B:$D,T171),VLOOKUP(T171,Accounts!$B:$D,3,FALSE),0)/100))),scratch!$B$52)</f>
        <v>Locked</v>
      </c>
      <c r="W171" s="37" t="str">
        <f ca="1">IF(scratch!$B$55=TRUE,IF(X171="","",X171-V171),scratch!$B$52)</f>
        <v>Locked</v>
      </c>
      <c r="X171" s="51" t="str">
        <f ca="1">IF(scratch!$B$55=TRUE,SUMIF(B$7:B$1007,T171,G$7:G$1007)+SUMIF(H$7:H$1007,T171,M$7:M$1007)+SUMIF(N$7:N$1007,T171,S$7:S$1007),scratch!$B$52)</f>
        <v>Locked</v>
      </c>
      <c r="AB171" s="10" t="str">
        <f>IF(ISBLANK(Z171),"",IF(COUNTIF(Accounts!$B:$D,Z171),VLOOKUP(Z171,Accounts!$B:$D,2,FALSE),"-"))</f>
        <v/>
      </c>
      <c r="AC171" s="37" t="str">
        <f>IF(AE171="","",AE171/(1+(IF(COUNTIF(Accounts!$B:$D,Z171),VLOOKUP(Z171,Accounts!$B:$D,3,FALSE),0)/100)))</f>
        <v/>
      </c>
      <c r="AD171" s="37" t="str">
        <f t="shared" si="27"/>
        <v/>
      </c>
      <c r="AE171" s="7"/>
      <c r="AF171" s="48"/>
      <c r="AH171" s="10" t="str">
        <f>IF(ISBLANK(AF171),"",IF(COUNTIF(Accounts!$B:$D,AF171),VLOOKUP(AF171,Accounts!$B:$D,2,FALSE),"-"))</f>
        <v/>
      </c>
      <c r="AI171" s="37" t="str">
        <f>IF(AK171="","",AK171/(1+(IF(COUNTIF(Accounts!$B:$D,AF171),VLOOKUP(AF171,Accounts!$B:$D,3,FALSE),0)/100)))</f>
        <v/>
      </c>
      <c r="AJ171" s="37" t="str">
        <f t="shared" si="28"/>
        <v/>
      </c>
      <c r="AK171" s="7"/>
      <c r="AL171" s="48"/>
      <c r="AN171" s="10" t="str">
        <f>IF(ISBLANK(AL171),"",IF(COUNTIF(Accounts!$B:$D,AL171),VLOOKUP(AL171,Accounts!$B:$D,2,FALSE),"-"))</f>
        <v/>
      </c>
      <c r="AO171" s="37" t="str">
        <f>IF(AQ171="","",AQ171/(1+(IF(COUNTIF(Accounts!$B:$D,AL171),VLOOKUP(AL171,Accounts!$B:$D,3,FALSE),0)/100)))</f>
        <v/>
      </c>
      <c r="AP171" s="37" t="str">
        <f t="shared" si="29"/>
        <v/>
      </c>
      <c r="AQ171" s="7"/>
      <c r="AR171" s="40" t="str">
        <f>IF(Accounts!$B170="","-",Accounts!$B170)</f>
        <v xml:space="preserve"> </v>
      </c>
      <c r="AS171" s="10">
        <f>IF(COUNTIF(Accounts!$B:$D,AR171),VLOOKUP(AR171,Accounts!$B:$D,2,FALSE),"-")</f>
        <v>0</v>
      </c>
      <c r="AT171" s="37" t="str">
        <f ca="1">IF(scratch!$B$55=TRUE,IF(AV171="","",AV171/(1+(IF(COUNTIF(Accounts!$B:$D,AR171),VLOOKUP(AR171,Accounts!$B:$D,3,FALSE),0)/100))),scratch!$B$52)</f>
        <v>Locked</v>
      </c>
      <c r="AU171" s="37" t="str">
        <f ca="1">IF(scratch!$B$55=TRUE,IF(AV171="","",AV171-AT171),scratch!$B$52)</f>
        <v>Locked</v>
      </c>
      <c r="AV171" s="51" t="str">
        <f ca="1">IF(scratch!$B$55=TRUE,SUMIF(Z$7:Z$1007,AR171,AE$7:AE$1007)+SUMIF(AF$7:AF$1007,AR171,AK$7:AK$1007)+SUMIF(AL$7:AL$1007,AR171,AQ$7:AQ$1007),scratch!$B$52)</f>
        <v>Locked</v>
      </c>
      <c r="AZ171" s="10" t="str">
        <f>IF(ISBLANK(AX171),"",IF(COUNTIF(Accounts!$B:$D,AX171),VLOOKUP(AX171,Accounts!$B:$D,2,FALSE),"-"))</f>
        <v/>
      </c>
      <c r="BA171" s="37" t="str">
        <f>IF(BC171="","",BC171/(1+(IF(COUNTIF(Accounts!$B:$D,AX171),VLOOKUP(AX171,Accounts!$B:$D,3,FALSE),0)/100)))</f>
        <v/>
      </c>
      <c r="BB171" s="37" t="str">
        <f t="shared" si="30"/>
        <v/>
      </c>
      <c r="BC171" s="7"/>
      <c r="BD171" s="48"/>
      <c r="BF171" s="10" t="str">
        <f>IF(ISBLANK(BD171),"",IF(COUNTIF(Accounts!$B:$D,BD171),VLOOKUP(BD171,Accounts!$B:$D,2,FALSE),"-"))</f>
        <v/>
      </c>
      <c r="BG171" s="37" t="str">
        <f>IF(BI171="","",BI171/(1+(IF(COUNTIF(Accounts!$B:$D,BD171),VLOOKUP(BD171,Accounts!$B:$D,3,FALSE),0)/100)))</f>
        <v/>
      </c>
      <c r="BH171" s="37" t="str">
        <f t="shared" si="31"/>
        <v/>
      </c>
      <c r="BI171" s="7"/>
      <c r="BJ171" s="48"/>
      <c r="BL171" s="10" t="str">
        <f>IF(ISBLANK(BJ171),"",IF(COUNTIF(Accounts!$B:$D,BJ171),VLOOKUP(BJ171,Accounts!$B:$D,2,FALSE),"-"))</f>
        <v/>
      </c>
      <c r="BM171" s="37" t="str">
        <f>IF(BO171="","",BO171/(1+(IF(COUNTIF(Accounts!$B:$D,BJ171),VLOOKUP(BJ171,Accounts!$B:$D,3,FALSE),0)/100)))</f>
        <v/>
      </c>
      <c r="BN171" s="37" t="str">
        <f t="shared" si="32"/>
        <v/>
      </c>
      <c r="BO171" s="7"/>
      <c r="BP171" s="40" t="str">
        <f>IF(Accounts!$B170="","-",Accounts!$B170)</f>
        <v xml:space="preserve"> </v>
      </c>
      <c r="BQ171" s="10">
        <f>IF(COUNTIF(Accounts!$B:$D,BP171),VLOOKUP(BP171,Accounts!$B:$D,2,FALSE),"-")</f>
        <v>0</v>
      </c>
      <c r="BR171" s="37" t="str">
        <f ca="1">IF(scratch!$B$55=TRUE,IF(BT171="","",BT171/(1+(IF(COUNTIF(Accounts!$B:$D,BP171),VLOOKUP(BP171,Accounts!$B:$D,3,FALSE),0)/100))),scratch!$B$52)</f>
        <v>Locked</v>
      </c>
      <c r="BS171" s="37" t="str">
        <f ca="1">IF(scratch!$B$55=TRUE,IF(BT171="","",BT171-BR171),scratch!$B$52)</f>
        <v>Locked</v>
      </c>
      <c r="BT171" s="51" t="str">
        <f ca="1">IF(scratch!$B$55=TRUE,SUMIF(AX$7:AX$1007,BP171,BC$7:BC$1007)+SUMIF(BD$7:BD$1007,BP171,BI$7:BI$1007)+SUMIF(BJ$7:BJ$1007,BP171,BO$7:BO$1007),scratch!$B$52)</f>
        <v>Locked</v>
      </c>
      <c r="BX171" s="10" t="str">
        <f>IF(ISBLANK(BV171),"",IF(COUNTIF(Accounts!$B:$D,BV171),VLOOKUP(BV171,Accounts!$B:$D,2,FALSE),"-"))</f>
        <v/>
      </c>
      <c r="BY171" s="37" t="str">
        <f>IF(CA171="","",CA171/(1+(IF(COUNTIF(Accounts!$B:$D,BV171),VLOOKUP(BV171,Accounts!$B:$D,3,FALSE),0)/100)))</f>
        <v/>
      </c>
      <c r="BZ171" s="37" t="str">
        <f t="shared" si="33"/>
        <v/>
      </c>
      <c r="CA171" s="7"/>
      <c r="CB171" s="48"/>
      <c r="CD171" s="10" t="str">
        <f>IF(ISBLANK(CB171),"",IF(COUNTIF(Accounts!$B:$D,CB171),VLOOKUP(CB171,Accounts!$B:$D,2,FALSE),"-"))</f>
        <v/>
      </c>
      <c r="CE171" s="37" t="str">
        <f>IF(CG171="","",CG171/(1+(IF(COUNTIF(Accounts!$B:$D,CB171),VLOOKUP(CB171,Accounts!$B:$D,3,FALSE),0)/100)))</f>
        <v/>
      </c>
      <c r="CF171" s="37" t="str">
        <f t="shared" si="34"/>
        <v/>
      </c>
      <c r="CG171" s="7"/>
      <c r="CH171" s="48"/>
      <c r="CJ171" s="10" t="str">
        <f>IF(ISBLANK(CH171),"",IF(COUNTIF(Accounts!$B:$D,CH171),VLOOKUP(CH171,Accounts!$B:$D,2,FALSE),"-"))</f>
        <v/>
      </c>
      <c r="CK171" s="37" t="str">
        <f>IF(CM171="","",CM171/(1+(IF(COUNTIF(Accounts!$B:$D,CH171),VLOOKUP(CH171,Accounts!$B:$D,3,FALSE),0)/100)))</f>
        <v/>
      </c>
      <c r="CL171" s="37" t="str">
        <f t="shared" si="35"/>
        <v/>
      </c>
      <c r="CM171" s="7"/>
      <c r="CN171" s="40" t="str">
        <f>IF(Accounts!$B170="","-",Accounts!$B170)</f>
        <v xml:space="preserve"> </v>
      </c>
      <c r="CO171" s="10">
        <f>IF(COUNTIF(Accounts!$B:$D,CN171),VLOOKUP(CN171,Accounts!$B:$D,2,FALSE),"-")</f>
        <v>0</v>
      </c>
      <c r="CP171" s="37" t="str">
        <f ca="1">IF(scratch!$B$55=TRUE,IF(CR171="","",CR171/(1+(IF(COUNTIF(Accounts!$B:$D,CN171),VLOOKUP(CN171,Accounts!$B:$D,3,FALSE),0)/100))),scratch!$B$52)</f>
        <v>Locked</v>
      </c>
      <c r="CQ171" s="37" t="str">
        <f ca="1">IF(scratch!$B$55=TRUE,IF(CR171="","",CR171-CP171),scratch!$B$52)</f>
        <v>Locked</v>
      </c>
      <c r="CR171" s="51" t="str">
        <f ca="1">IF(scratch!$B$55=TRUE,SUMIF(BV$7:BV$1007,CN171,CA$7:CA$1007)+SUMIF(CB$7:CB$1007,CN171,CG$7:CG$1007)+SUMIF(CH$7:CH$1007,CN171,CM$7:CM$1007),scratch!$B$52)</f>
        <v>Locked</v>
      </c>
      <c r="CT171" s="40" t="str">
        <f>IF(Accounts!$B170="","-",Accounts!$B170)</f>
        <v xml:space="preserve"> </v>
      </c>
      <c r="CU171" s="10">
        <f>IF(COUNTIF(Accounts!$B:$D,CT171),VLOOKUP(CT171,Accounts!$B:$D,2,FALSE),"-")</f>
        <v>0</v>
      </c>
      <c r="CV171" s="37" t="str">
        <f ca="1">IF(scratch!$B$55=TRUE,IF(CX171="","",CX171/(1+(IF(COUNTIF(Accounts!$B:$D,CT171),VLOOKUP(CT171,Accounts!$B:$D,3,FALSE),0)/100))),scratch!$B$52)</f>
        <v>Locked</v>
      </c>
      <c r="CW171" s="37" t="str">
        <f ca="1">IF(scratch!$B$55=TRUE,IF(CX171="","",CX171-CV171),scratch!$B$52)</f>
        <v>Locked</v>
      </c>
      <c r="CX171" s="51" t="str">
        <f ca="1">IF(scratch!$B$55=TRUE,SUMIF(T$7:T$1007,CT171,X$7:X1171)+SUMIF(AR$7:AR$1007,CT171,AV$7:AV$1007)+SUMIF(BP$7:BP$1007,CT171,BT$7:BT$1007)+SUMIF(CN$7:CN$1007,CT171,CR$7:CR$1007),scratch!$B$52)</f>
        <v>Locked</v>
      </c>
    </row>
    <row r="172" spans="4:102" x14ac:dyDescent="0.2">
      <c r="D172" s="10" t="str">
        <f>IF(ISBLANK(B172),"",IF(COUNTIF(Accounts!$B:$D,B172),VLOOKUP(B172,Accounts!$B:$D,2,FALSE),"-"))</f>
        <v/>
      </c>
      <c r="E172" s="37" t="str">
        <f>IF(G172="","",G172/(1+(IF(COUNTIF(Accounts!$B:$D,B172),VLOOKUP(B172,Accounts!$B:$D,3,FALSE),0)/100)))</f>
        <v/>
      </c>
      <c r="F172" s="37" t="str">
        <f t="shared" si="24"/>
        <v/>
      </c>
      <c r="G172" s="7"/>
      <c r="H172" s="48"/>
      <c r="J172" s="10" t="str">
        <f>IF(ISBLANK(H172),"",IF(COUNTIF(Accounts!$B:$D,H172),VLOOKUP(H172,Accounts!$B:$D,2,FALSE),"-"))</f>
        <v/>
      </c>
      <c r="K172" s="37" t="str">
        <f>IF(M172="","",M172/(1+(IF(COUNTIF(Accounts!$B:$D,H172),VLOOKUP(H172,Accounts!$B:$D,3,FALSE),0)/100)))</f>
        <v/>
      </c>
      <c r="L172" s="37" t="str">
        <f t="shared" si="25"/>
        <v/>
      </c>
      <c r="M172" s="7"/>
      <c r="N172" s="48"/>
      <c r="P172" s="10" t="str">
        <f>IF(ISBLANK(N172),"",IF(COUNTIF(Accounts!$B:$D,N172),VLOOKUP(N172,Accounts!$B:$D,2,FALSE),"-"))</f>
        <v/>
      </c>
      <c r="Q172" s="37" t="str">
        <f>IF(S172="","",S172/(1+(IF(COUNTIF(Accounts!$B:$D,N172),VLOOKUP(N172,Accounts!$B:$D,3,FALSE),0)/100)))</f>
        <v/>
      </c>
      <c r="R172" s="37" t="str">
        <f t="shared" si="26"/>
        <v/>
      </c>
      <c r="S172" s="7"/>
      <c r="T172" s="40" t="str">
        <f>IF(Accounts!$B171="","-",Accounts!$B171)</f>
        <v xml:space="preserve"> </v>
      </c>
      <c r="U172" s="10">
        <f>IF(COUNTIF(Accounts!$B:$D,T172),VLOOKUP(T172,Accounts!$B:$D,2,FALSE),"-")</f>
        <v>0</v>
      </c>
      <c r="V172" s="37" t="str">
        <f ca="1">IF(scratch!$B$55=TRUE,IF(X172="","",X172/(1+(IF(COUNTIF(Accounts!$B:$D,T172),VLOOKUP(T172,Accounts!$B:$D,3,FALSE),0)/100))),scratch!$B$52)</f>
        <v>Locked</v>
      </c>
      <c r="W172" s="37" t="str">
        <f ca="1">IF(scratch!$B$55=TRUE,IF(X172="","",X172-V172),scratch!$B$52)</f>
        <v>Locked</v>
      </c>
      <c r="X172" s="51" t="str">
        <f ca="1">IF(scratch!$B$55=TRUE,SUMIF(B$7:B$1007,T172,G$7:G$1007)+SUMIF(H$7:H$1007,T172,M$7:M$1007)+SUMIF(N$7:N$1007,T172,S$7:S$1007),scratch!$B$52)</f>
        <v>Locked</v>
      </c>
      <c r="AB172" s="10" t="str">
        <f>IF(ISBLANK(Z172),"",IF(COUNTIF(Accounts!$B:$D,Z172),VLOOKUP(Z172,Accounts!$B:$D,2,FALSE),"-"))</f>
        <v/>
      </c>
      <c r="AC172" s="37" t="str">
        <f>IF(AE172="","",AE172/(1+(IF(COUNTIF(Accounts!$B:$D,Z172),VLOOKUP(Z172,Accounts!$B:$D,3,FALSE),0)/100)))</f>
        <v/>
      </c>
      <c r="AD172" s="37" t="str">
        <f t="shared" si="27"/>
        <v/>
      </c>
      <c r="AE172" s="7"/>
      <c r="AF172" s="48"/>
      <c r="AH172" s="10" t="str">
        <f>IF(ISBLANK(AF172),"",IF(COUNTIF(Accounts!$B:$D,AF172),VLOOKUP(AF172,Accounts!$B:$D,2,FALSE),"-"))</f>
        <v/>
      </c>
      <c r="AI172" s="37" t="str">
        <f>IF(AK172="","",AK172/(1+(IF(COUNTIF(Accounts!$B:$D,AF172),VLOOKUP(AF172,Accounts!$B:$D,3,FALSE),0)/100)))</f>
        <v/>
      </c>
      <c r="AJ172" s="37" t="str">
        <f t="shared" si="28"/>
        <v/>
      </c>
      <c r="AK172" s="7"/>
      <c r="AL172" s="48"/>
      <c r="AN172" s="10" t="str">
        <f>IF(ISBLANK(AL172),"",IF(COUNTIF(Accounts!$B:$D,AL172),VLOOKUP(AL172,Accounts!$B:$D,2,FALSE),"-"))</f>
        <v/>
      </c>
      <c r="AO172" s="37" t="str">
        <f>IF(AQ172="","",AQ172/(1+(IF(COUNTIF(Accounts!$B:$D,AL172),VLOOKUP(AL172,Accounts!$B:$D,3,FALSE),0)/100)))</f>
        <v/>
      </c>
      <c r="AP172" s="37" t="str">
        <f t="shared" si="29"/>
        <v/>
      </c>
      <c r="AQ172" s="7"/>
      <c r="AR172" s="40" t="str">
        <f>IF(Accounts!$B171="","-",Accounts!$B171)</f>
        <v xml:space="preserve"> </v>
      </c>
      <c r="AS172" s="10">
        <f>IF(COUNTIF(Accounts!$B:$D,AR172),VLOOKUP(AR172,Accounts!$B:$D,2,FALSE),"-")</f>
        <v>0</v>
      </c>
      <c r="AT172" s="37" t="str">
        <f ca="1">IF(scratch!$B$55=TRUE,IF(AV172="","",AV172/(1+(IF(COUNTIF(Accounts!$B:$D,AR172),VLOOKUP(AR172,Accounts!$B:$D,3,FALSE),0)/100))),scratch!$B$52)</f>
        <v>Locked</v>
      </c>
      <c r="AU172" s="37" t="str">
        <f ca="1">IF(scratch!$B$55=TRUE,IF(AV172="","",AV172-AT172),scratch!$B$52)</f>
        <v>Locked</v>
      </c>
      <c r="AV172" s="51" t="str">
        <f ca="1">IF(scratch!$B$55=TRUE,SUMIF(Z$7:Z$1007,AR172,AE$7:AE$1007)+SUMIF(AF$7:AF$1007,AR172,AK$7:AK$1007)+SUMIF(AL$7:AL$1007,AR172,AQ$7:AQ$1007),scratch!$B$52)</f>
        <v>Locked</v>
      </c>
      <c r="AZ172" s="10" t="str">
        <f>IF(ISBLANK(AX172),"",IF(COUNTIF(Accounts!$B:$D,AX172),VLOOKUP(AX172,Accounts!$B:$D,2,FALSE),"-"))</f>
        <v/>
      </c>
      <c r="BA172" s="37" t="str">
        <f>IF(BC172="","",BC172/(1+(IF(COUNTIF(Accounts!$B:$D,AX172),VLOOKUP(AX172,Accounts!$B:$D,3,FALSE),0)/100)))</f>
        <v/>
      </c>
      <c r="BB172" s="37" t="str">
        <f t="shared" si="30"/>
        <v/>
      </c>
      <c r="BC172" s="7"/>
      <c r="BD172" s="48"/>
      <c r="BF172" s="10" t="str">
        <f>IF(ISBLANK(BD172),"",IF(COUNTIF(Accounts!$B:$D,BD172),VLOOKUP(BD172,Accounts!$B:$D,2,FALSE),"-"))</f>
        <v/>
      </c>
      <c r="BG172" s="37" t="str">
        <f>IF(BI172="","",BI172/(1+(IF(COUNTIF(Accounts!$B:$D,BD172),VLOOKUP(BD172,Accounts!$B:$D,3,FALSE),0)/100)))</f>
        <v/>
      </c>
      <c r="BH172" s="37" t="str">
        <f t="shared" si="31"/>
        <v/>
      </c>
      <c r="BI172" s="7"/>
      <c r="BJ172" s="48"/>
      <c r="BL172" s="10" t="str">
        <f>IF(ISBLANK(BJ172),"",IF(COUNTIF(Accounts!$B:$D,BJ172),VLOOKUP(BJ172,Accounts!$B:$D,2,FALSE),"-"))</f>
        <v/>
      </c>
      <c r="BM172" s="37" t="str">
        <f>IF(BO172="","",BO172/(1+(IF(COUNTIF(Accounts!$B:$D,BJ172),VLOOKUP(BJ172,Accounts!$B:$D,3,FALSE),0)/100)))</f>
        <v/>
      </c>
      <c r="BN172" s="37" t="str">
        <f t="shared" si="32"/>
        <v/>
      </c>
      <c r="BO172" s="7"/>
      <c r="BP172" s="40" t="str">
        <f>IF(Accounts!$B171="","-",Accounts!$B171)</f>
        <v xml:space="preserve"> </v>
      </c>
      <c r="BQ172" s="10">
        <f>IF(COUNTIF(Accounts!$B:$D,BP172),VLOOKUP(BP172,Accounts!$B:$D,2,FALSE),"-")</f>
        <v>0</v>
      </c>
      <c r="BR172" s="37" t="str">
        <f ca="1">IF(scratch!$B$55=TRUE,IF(BT172="","",BT172/(1+(IF(COUNTIF(Accounts!$B:$D,BP172),VLOOKUP(BP172,Accounts!$B:$D,3,FALSE),0)/100))),scratch!$B$52)</f>
        <v>Locked</v>
      </c>
      <c r="BS172" s="37" t="str">
        <f ca="1">IF(scratch!$B$55=TRUE,IF(BT172="","",BT172-BR172),scratch!$B$52)</f>
        <v>Locked</v>
      </c>
      <c r="BT172" s="51" t="str">
        <f ca="1">IF(scratch!$B$55=TRUE,SUMIF(AX$7:AX$1007,BP172,BC$7:BC$1007)+SUMIF(BD$7:BD$1007,BP172,BI$7:BI$1007)+SUMIF(BJ$7:BJ$1007,BP172,BO$7:BO$1007),scratch!$B$52)</f>
        <v>Locked</v>
      </c>
      <c r="BX172" s="10" t="str">
        <f>IF(ISBLANK(BV172),"",IF(COUNTIF(Accounts!$B:$D,BV172),VLOOKUP(BV172,Accounts!$B:$D,2,FALSE),"-"))</f>
        <v/>
      </c>
      <c r="BY172" s="37" t="str">
        <f>IF(CA172="","",CA172/(1+(IF(COUNTIF(Accounts!$B:$D,BV172),VLOOKUP(BV172,Accounts!$B:$D,3,FALSE),0)/100)))</f>
        <v/>
      </c>
      <c r="BZ172" s="37" t="str">
        <f t="shared" si="33"/>
        <v/>
      </c>
      <c r="CA172" s="7"/>
      <c r="CB172" s="48"/>
      <c r="CD172" s="10" t="str">
        <f>IF(ISBLANK(CB172),"",IF(COUNTIF(Accounts!$B:$D,CB172),VLOOKUP(CB172,Accounts!$B:$D,2,FALSE),"-"))</f>
        <v/>
      </c>
      <c r="CE172" s="37" t="str">
        <f>IF(CG172="","",CG172/(1+(IF(COUNTIF(Accounts!$B:$D,CB172),VLOOKUP(CB172,Accounts!$B:$D,3,FALSE),0)/100)))</f>
        <v/>
      </c>
      <c r="CF172" s="37" t="str">
        <f t="shared" si="34"/>
        <v/>
      </c>
      <c r="CG172" s="7"/>
      <c r="CH172" s="48"/>
      <c r="CJ172" s="10" t="str">
        <f>IF(ISBLANK(CH172),"",IF(COUNTIF(Accounts!$B:$D,CH172),VLOOKUP(CH172,Accounts!$B:$D,2,FALSE),"-"))</f>
        <v/>
      </c>
      <c r="CK172" s="37" t="str">
        <f>IF(CM172="","",CM172/(1+(IF(COUNTIF(Accounts!$B:$D,CH172),VLOOKUP(CH172,Accounts!$B:$D,3,FALSE),0)/100)))</f>
        <v/>
      </c>
      <c r="CL172" s="37" t="str">
        <f t="shared" si="35"/>
        <v/>
      </c>
      <c r="CM172" s="7"/>
      <c r="CN172" s="40" t="str">
        <f>IF(Accounts!$B171="","-",Accounts!$B171)</f>
        <v xml:space="preserve"> </v>
      </c>
      <c r="CO172" s="10">
        <f>IF(COUNTIF(Accounts!$B:$D,CN172),VLOOKUP(CN172,Accounts!$B:$D,2,FALSE),"-")</f>
        <v>0</v>
      </c>
      <c r="CP172" s="37" t="str">
        <f ca="1">IF(scratch!$B$55=TRUE,IF(CR172="","",CR172/(1+(IF(COUNTIF(Accounts!$B:$D,CN172),VLOOKUP(CN172,Accounts!$B:$D,3,FALSE),0)/100))),scratch!$B$52)</f>
        <v>Locked</v>
      </c>
      <c r="CQ172" s="37" t="str">
        <f ca="1">IF(scratch!$B$55=TRUE,IF(CR172="","",CR172-CP172),scratch!$B$52)</f>
        <v>Locked</v>
      </c>
      <c r="CR172" s="51" t="str">
        <f ca="1">IF(scratch!$B$55=TRUE,SUMIF(BV$7:BV$1007,CN172,CA$7:CA$1007)+SUMIF(CB$7:CB$1007,CN172,CG$7:CG$1007)+SUMIF(CH$7:CH$1007,CN172,CM$7:CM$1007),scratch!$B$52)</f>
        <v>Locked</v>
      </c>
      <c r="CT172" s="40" t="str">
        <f>IF(Accounts!$B171="","-",Accounts!$B171)</f>
        <v xml:space="preserve"> </v>
      </c>
      <c r="CU172" s="10">
        <f>IF(COUNTIF(Accounts!$B:$D,CT172),VLOOKUP(CT172,Accounts!$B:$D,2,FALSE),"-")</f>
        <v>0</v>
      </c>
      <c r="CV172" s="37" t="str">
        <f ca="1">IF(scratch!$B$55=TRUE,IF(CX172="","",CX172/(1+(IF(COUNTIF(Accounts!$B:$D,CT172),VLOOKUP(CT172,Accounts!$B:$D,3,FALSE),0)/100))),scratch!$B$52)</f>
        <v>Locked</v>
      </c>
      <c r="CW172" s="37" t="str">
        <f ca="1">IF(scratch!$B$55=TRUE,IF(CX172="","",CX172-CV172),scratch!$B$52)</f>
        <v>Locked</v>
      </c>
      <c r="CX172" s="51" t="str">
        <f ca="1">IF(scratch!$B$55=TRUE,SUMIF(T$7:T$1007,CT172,X$7:X1172)+SUMIF(AR$7:AR$1007,CT172,AV$7:AV$1007)+SUMIF(BP$7:BP$1007,CT172,BT$7:BT$1007)+SUMIF(CN$7:CN$1007,CT172,CR$7:CR$1007),scratch!$B$52)</f>
        <v>Locked</v>
      </c>
    </row>
    <row r="173" spans="4:102" x14ac:dyDescent="0.2">
      <c r="D173" s="10" t="str">
        <f>IF(ISBLANK(B173),"",IF(COUNTIF(Accounts!$B:$D,B173),VLOOKUP(B173,Accounts!$B:$D,2,FALSE),"-"))</f>
        <v/>
      </c>
      <c r="E173" s="37" t="str">
        <f>IF(G173="","",G173/(1+(IF(COUNTIF(Accounts!$B:$D,B173),VLOOKUP(B173,Accounts!$B:$D,3,FALSE),0)/100)))</f>
        <v/>
      </c>
      <c r="F173" s="37" t="str">
        <f t="shared" si="24"/>
        <v/>
      </c>
      <c r="G173" s="7"/>
      <c r="H173" s="48"/>
      <c r="J173" s="10" t="str">
        <f>IF(ISBLANK(H173),"",IF(COUNTIF(Accounts!$B:$D,H173),VLOOKUP(H173,Accounts!$B:$D,2,FALSE),"-"))</f>
        <v/>
      </c>
      <c r="K173" s="37" t="str">
        <f>IF(M173="","",M173/(1+(IF(COUNTIF(Accounts!$B:$D,H173),VLOOKUP(H173,Accounts!$B:$D,3,FALSE),0)/100)))</f>
        <v/>
      </c>
      <c r="L173" s="37" t="str">
        <f t="shared" si="25"/>
        <v/>
      </c>
      <c r="M173" s="7"/>
      <c r="N173" s="48"/>
      <c r="P173" s="10" t="str">
        <f>IF(ISBLANK(N173),"",IF(COUNTIF(Accounts!$B:$D,N173),VLOOKUP(N173,Accounts!$B:$D,2,FALSE),"-"))</f>
        <v/>
      </c>
      <c r="Q173" s="37" t="str">
        <f>IF(S173="","",S173/(1+(IF(COUNTIF(Accounts!$B:$D,N173),VLOOKUP(N173,Accounts!$B:$D,3,FALSE),0)/100)))</f>
        <v/>
      </c>
      <c r="R173" s="37" t="str">
        <f t="shared" si="26"/>
        <v/>
      </c>
      <c r="S173" s="7"/>
      <c r="T173" s="40" t="str">
        <f>IF(Accounts!$B172="","-",Accounts!$B172)</f>
        <v xml:space="preserve"> </v>
      </c>
      <c r="U173" s="10">
        <f>IF(COUNTIF(Accounts!$B:$D,T173),VLOOKUP(T173,Accounts!$B:$D,2,FALSE),"-")</f>
        <v>0</v>
      </c>
      <c r="V173" s="37" t="str">
        <f ca="1">IF(scratch!$B$55=TRUE,IF(X173="","",X173/(1+(IF(COUNTIF(Accounts!$B:$D,T173),VLOOKUP(T173,Accounts!$B:$D,3,FALSE),0)/100))),scratch!$B$52)</f>
        <v>Locked</v>
      </c>
      <c r="W173" s="37" t="str">
        <f ca="1">IF(scratch!$B$55=TRUE,IF(X173="","",X173-V173),scratch!$B$52)</f>
        <v>Locked</v>
      </c>
      <c r="X173" s="51" t="str">
        <f ca="1">IF(scratch!$B$55=TRUE,SUMIF(B$7:B$1007,T173,G$7:G$1007)+SUMIF(H$7:H$1007,T173,M$7:M$1007)+SUMIF(N$7:N$1007,T173,S$7:S$1007),scratch!$B$52)</f>
        <v>Locked</v>
      </c>
      <c r="AB173" s="10" t="str">
        <f>IF(ISBLANK(Z173),"",IF(COUNTIF(Accounts!$B:$D,Z173),VLOOKUP(Z173,Accounts!$B:$D,2,FALSE),"-"))</f>
        <v/>
      </c>
      <c r="AC173" s="37" t="str">
        <f>IF(AE173="","",AE173/(1+(IF(COUNTIF(Accounts!$B:$D,Z173),VLOOKUP(Z173,Accounts!$B:$D,3,FALSE),0)/100)))</f>
        <v/>
      </c>
      <c r="AD173" s="37" t="str">
        <f t="shared" si="27"/>
        <v/>
      </c>
      <c r="AE173" s="7"/>
      <c r="AF173" s="48"/>
      <c r="AH173" s="10" t="str">
        <f>IF(ISBLANK(AF173),"",IF(COUNTIF(Accounts!$B:$D,AF173),VLOOKUP(AF173,Accounts!$B:$D,2,FALSE),"-"))</f>
        <v/>
      </c>
      <c r="AI173" s="37" t="str">
        <f>IF(AK173="","",AK173/(1+(IF(COUNTIF(Accounts!$B:$D,AF173),VLOOKUP(AF173,Accounts!$B:$D,3,FALSE),0)/100)))</f>
        <v/>
      </c>
      <c r="AJ173" s="37" t="str">
        <f t="shared" si="28"/>
        <v/>
      </c>
      <c r="AK173" s="7"/>
      <c r="AL173" s="48"/>
      <c r="AN173" s="10" t="str">
        <f>IF(ISBLANK(AL173),"",IF(COUNTIF(Accounts!$B:$D,AL173),VLOOKUP(AL173,Accounts!$B:$D,2,FALSE),"-"))</f>
        <v/>
      </c>
      <c r="AO173" s="37" t="str">
        <f>IF(AQ173="","",AQ173/(1+(IF(COUNTIF(Accounts!$B:$D,AL173),VLOOKUP(AL173,Accounts!$B:$D,3,FALSE),0)/100)))</f>
        <v/>
      </c>
      <c r="AP173" s="37" t="str">
        <f t="shared" si="29"/>
        <v/>
      </c>
      <c r="AQ173" s="7"/>
      <c r="AR173" s="40" t="str">
        <f>IF(Accounts!$B172="","-",Accounts!$B172)</f>
        <v xml:space="preserve"> </v>
      </c>
      <c r="AS173" s="10">
        <f>IF(COUNTIF(Accounts!$B:$D,AR173),VLOOKUP(AR173,Accounts!$B:$D,2,FALSE),"-")</f>
        <v>0</v>
      </c>
      <c r="AT173" s="37" t="str">
        <f ca="1">IF(scratch!$B$55=TRUE,IF(AV173="","",AV173/(1+(IF(COUNTIF(Accounts!$B:$D,AR173),VLOOKUP(AR173,Accounts!$B:$D,3,FALSE),0)/100))),scratch!$B$52)</f>
        <v>Locked</v>
      </c>
      <c r="AU173" s="37" t="str">
        <f ca="1">IF(scratch!$B$55=TRUE,IF(AV173="","",AV173-AT173),scratch!$B$52)</f>
        <v>Locked</v>
      </c>
      <c r="AV173" s="51" t="str">
        <f ca="1">IF(scratch!$B$55=TRUE,SUMIF(Z$7:Z$1007,AR173,AE$7:AE$1007)+SUMIF(AF$7:AF$1007,AR173,AK$7:AK$1007)+SUMIF(AL$7:AL$1007,AR173,AQ$7:AQ$1007),scratch!$B$52)</f>
        <v>Locked</v>
      </c>
      <c r="AZ173" s="10" t="str">
        <f>IF(ISBLANK(AX173),"",IF(COUNTIF(Accounts!$B:$D,AX173),VLOOKUP(AX173,Accounts!$B:$D,2,FALSE),"-"))</f>
        <v/>
      </c>
      <c r="BA173" s="37" t="str">
        <f>IF(BC173="","",BC173/(1+(IF(COUNTIF(Accounts!$B:$D,AX173),VLOOKUP(AX173,Accounts!$B:$D,3,FALSE),0)/100)))</f>
        <v/>
      </c>
      <c r="BB173" s="37" t="str">
        <f t="shared" si="30"/>
        <v/>
      </c>
      <c r="BC173" s="7"/>
      <c r="BD173" s="48"/>
      <c r="BF173" s="10" t="str">
        <f>IF(ISBLANK(BD173),"",IF(COUNTIF(Accounts!$B:$D,BD173),VLOOKUP(BD173,Accounts!$B:$D,2,FALSE),"-"))</f>
        <v/>
      </c>
      <c r="BG173" s="37" t="str">
        <f>IF(BI173="","",BI173/(1+(IF(COUNTIF(Accounts!$B:$D,BD173),VLOOKUP(BD173,Accounts!$B:$D,3,FALSE),0)/100)))</f>
        <v/>
      </c>
      <c r="BH173" s="37" t="str">
        <f t="shared" si="31"/>
        <v/>
      </c>
      <c r="BI173" s="7"/>
      <c r="BJ173" s="48"/>
      <c r="BL173" s="10" t="str">
        <f>IF(ISBLANK(BJ173),"",IF(COUNTIF(Accounts!$B:$D,BJ173),VLOOKUP(BJ173,Accounts!$B:$D,2,FALSE),"-"))</f>
        <v/>
      </c>
      <c r="BM173" s="37" t="str">
        <f>IF(BO173="","",BO173/(1+(IF(COUNTIF(Accounts!$B:$D,BJ173),VLOOKUP(BJ173,Accounts!$B:$D,3,FALSE),0)/100)))</f>
        <v/>
      </c>
      <c r="BN173" s="37" t="str">
        <f t="shared" si="32"/>
        <v/>
      </c>
      <c r="BO173" s="7"/>
      <c r="BP173" s="40" t="str">
        <f>IF(Accounts!$B172="","-",Accounts!$B172)</f>
        <v xml:space="preserve"> </v>
      </c>
      <c r="BQ173" s="10">
        <f>IF(COUNTIF(Accounts!$B:$D,BP173),VLOOKUP(BP173,Accounts!$B:$D,2,FALSE),"-")</f>
        <v>0</v>
      </c>
      <c r="BR173" s="37" t="str">
        <f ca="1">IF(scratch!$B$55=TRUE,IF(BT173="","",BT173/(1+(IF(COUNTIF(Accounts!$B:$D,BP173),VLOOKUP(BP173,Accounts!$B:$D,3,FALSE),0)/100))),scratch!$B$52)</f>
        <v>Locked</v>
      </c>
      <c r="BS173" s="37" t="str">
        <f ca="1">IF(scratch!$B$55=TRUE,IF(BT173="","",BT173-BR173),scratch!$B$52)</f>
        <v>Locked</v>
      </c>
      <c r="BT173" s="51" t="str">
        <f ca="1">IF(scratch!$B$55=TRUE,SUMIF(AX$7:AX$1007,BP173,BC$7:BC$1007)+SUMIF(BD$7:BD$1007,BP173,BI$7:BI$1007)+SUMIF(BJ$7:BJ$1007,BP173,BO$7:BO$1007),scratch!$B$52)</f>
        <v>Locked</v>
      </c>
      <c r="BX173" s="10" t="str">
        <f>IF(ISBLANK(BV173),"",IF(COUNTIF(Accounts!$B:$D,BV173),VLOOKUP(BV173,Accounts!$B:$D,2,FALSE),"-"))</f>
        <v/>
      </c>
      <c r="BY173" s="37" t="str">
        <f>IF(CA173="","",CA173/(1+(IF(COUNTIF(Accounts!$B:$D,BV173),VLOOKUP(BV173,Accounts!$B:$D,3,FALSE),0)/100)))</f>
        <v/>
      </c>
      <c r="BZ173" s="37" t="str">
        <f t="shared" si="33"/>
        <v/>
      </c>
      <c r="CA173" s="7"/>
      <c r="CB173" s="48"/>
      <c r="CD173" s="10" t="str">
        <f>IF(ISBLANK(CB173),"",IF(COUNTIF(Accounts!$B:$D,CB173),VLOOKUP(CB173,Accounts!$B:$D,2,FALSE),"-"))</f>
        <v/>
      </c>
      <c r="CE173" s="37" t="str">
        <f>IF(CG173="","",CG173/(1+(IF(COUNTIF(Accounts!$B:$D,CB173),VLOOKUP(CB173,Accounts!$B:$D,3,FALSE),0)/100)))</f>
        <v/>
      </c>
      <c r="CF173" s="37" t="str">
        <f t="shared" si="34"/>
        <v/>
      </c>
      <c r="CG173" s="7"/>
      <c r="CH173" s="48"/>
      <c r="CJ173" s="10" t="str">
        <f>IF(ISBLANK(CH173),"",IF(COUNTIF(Accounts!$B:$D,CH173),VLOOKUP(CH173,Accounts!$B:$D,2,FALSE),"-"))</f>
        <v/>
      </c>
      <c r="CK173" s="37" t="str">
        <f>IF(CM173="","",CM173/(1+(IF(COUNTIF(Accounts!$B:$D,CH173),VLOOKUP(CH173,Accounts!$B:$D,3,FALSE),0)/100)))</f>
        <v/>
      </c>
      <c r="CL173" s="37" t="str">
        <f t="shared" si="35"/>
        <v/>
      </c>
      <c r="CM173" s="7"/>
      <c r="CN173" s="40" t="str">
        <f>IF(Accounts!$B172="","-",Accounts!$B172)</f>
        <v xml:space="preserve"> </v>
      </c>
      <c r="CO173" s="10">
        <f>IF(COUNTIF(Accounts!$B:$D,CN173),VLOOKUP(CN173,Accounts!$B:$D,2,FALSE),"-")</f>
        <v>0</v>
      </c>
      <c r="CP173" s="37" t="str">
        <f ca="1">IF(scratch!$B$55=TRUE,IF(CR173="","",CR173/(1+(IF(COUNTIF(Accounts!$B:$D,CN173),VLOOKUP(CN173,Accounts!$B:$D,3,FALSE),0)/100))),scratch!$B$52)</f>
        <v>Locked</v>
      </c>
      <c r="CQ173" s="37" t="str">
        <f ca="1">IF(scratch!$B$55=TRUE,IF(CR173="","",CR173-CP173),scratch!$B$52)</f>
        <v>Locked</v>
      </c>
      <c r="CR173" s="51" t="str">
        <f ca="1">IF(scratch!$B$55=TRUE,SUMIF(BV$7:BV$1007,CN173,CA$7:CA$1007)+SUMIF(CB$7:CB$1007,CN173,CG$7:CG$1007)+SUMIF(CH$7:CH$1007,CN173,CM$7:CM$1007),scratch!$B$52)</f>
        <v>Locked</v>
      </c>
      <c r="CT173" s="40" t="str">
        <f>IF(Accounts!$B172="","-",Accounts!$B172)</f>
        <v xml:space="preserve"> </v>
      </c>
      <c r="CU173" s="10">
        <f>IF(COUNTIF(Accounts!$B:$D,CT173),VLOOKUP(CT173,Accounts!$B:$D,2,FALSE),"-")</f>
        <v>0</v>
      </c>
      <c r="CV173" s="37" t="str">
        <f ca="1">IF(scratch!$B$55=TRUE,IF(CX173="","",CX173/(1+(IF(COUNTIF(Accounts!$B:$D,CT173),VLOOKUP(CT173,Accounts!$B:$D,3,FALSE),0)/100))),scratch!$B$52)</f>
        <v>Locked</v>
      </c>
      <c r="CW173" s="37" t="str">
        <f ca="1">IF(scratch!$B$55=TRUE,IF(CX173="","",CX173-CV173),scratch!$B$52)</f>
        <v>Locked</v>
      </c>
      <c r="CX173" s="51" t="str">
        <f ca="1">IF(scratch!$B$55=TRUE,SUMIF(T$7:T$1007,CT173,X$7:X1173)+SUMIF(AR$7:AR$1007,CT173,AV$7:AV$1007)+SUMIF(BP$7:BP$1007,CT173,BT$7:BT$1007)+SUMIF(CN$7:CN$1007,CT173,CR$7:CR$1007),scratch!$B$52)</f>
        <v>Locked</v>
      </c>
    </row>
    <row r="174" spans="4:102" x14ac:dyDescent="0.2">
      <c r="D174" s="10" t="str">
        <f>IF(ISBLANK(B174),"",IF(COUNTIF(Accounts!$B:$D,B174),VLOOKUP(B174,Accounts!$B:$D,2,FALSE),"-"))</f>
        <v/>
      </c>
      <c r="E174" s="37" t="str">
        <f>IF(G174="","",G174/(1+(IF(COUNTIF(Accounts!$B:$D,B174),VLOOKUP(B174,Accounts!$B:$D,3,FALSE),0)/100)))</f>
        <v/>
      </c>
      <c r="F174" s="37" t="str">
        <f t="shared" si="24"/>
        <v/>
      </c>
      <c r="G174" s="7"/>
      <c r="H174" s="48"/>
      <c r="J174" s="10" t="str">
        <f>IF(ISBLANK(H174),"",IF(COUNTIF(Accounts!$B:$D,H174),VLOOKUP(H174,Accounts!$B:$D,2,FALSE),"-"))</f>
        <v/>
      </c>
      <c r="K174" s="37" t="str">
        <f>IF(M174="","",M174/(1+(IF(COUNTIF(Accounts!$B:$D,H174),VLOOKUP(H174,Accounts!$B:$D,3,FALSE),0)/100)))</f>
        <v/>
      </c>
      <c r="L174" s="37" t="str">
        <f t="shared" si="25"/>
        <v/>
      </c>
      <c r="M174" s="7"/>
      <c r="N174" s="48"/>
      <c r="P174" s="10" t="str">
        <f>IF(ISBLANK(N174),"",IF(COUNTIF(Accounts!$B:$D,N174),VLOOKUP(N174,Accounts!$B:$D,2,FALSE),"-"))</f>
        <v/>
      </c>
      <c r="Q174" s="37" t="str">
        <f>IF(S174="","",S174/(1+(IF(COUNTIF(Accounts!$B:$D,N174),VLOOKUP(N174,Accounts!$B:$D,3,FALSE),0)/100)))</f>
        <v/>
      </c>
      <c r="R174" s="37" t="str">
        <f t="shared" si="26"/>
        <v/>
      </c>
      <c r="S174" s="7"/>
      <c r="T174" s="40" t="str">
        <f>IF(Accounts!$B173="","-",Accounts!$B173)</f>
        <v xml:space="preserve"> </v>
      </c>
      <c r="U174" s="10">
        <f>IF(COUNTIF(Accounts!$B:$D,T174),VLOOKUP(T174,Accounts!$B:$D,2,FALSE),"-")</f>
        <v>0</v>
      </c>
      <c r="V174" s="37" t="str">
        <f ca="1">IF(scratch!$B$55=TRUE,IF(X174="","",X174/(1+(IF(COUNTIF(Accounts!$B:$D,T174),VLOOKUP(T174,Accounts!$B:$D,3,FALSE),0)/100))),scratch!$B$52)</f>
        <v>Locked</v>
      </c>
      <c r="W174" s="37" t="str">
        <f ca="1">IF(scratch!$B$55=TRUE,IF(X174="","",X174-V174),scratch!$B$52)</f>
        <v>Locked</v>
      </c>
      <c r="X174" s="51" t="str">
        <f ca="1">IF(scratch!$B$55=TRUE,SUMIF(B$7:B$1007,T174,G$7:G$1007)+SUMIF(H$7:H$1007,T174,M$7:M$1007)+SUMIF(N$7:N$1007,T174,S$7:S$1007),scratch!$B$52)</f>
        <v>Locked</v>
      </c>
      <c r="AB174" s="10" t="str">
        <f>IF(ISBLANK(Z174),"",IF(COUNTIF(Accounts!$B:$D,Z174),VLOOKUP(Z174,Accounts!$B:$D,2,FALSE),"-"))</f>
        <v/>
      </c>
      <c r="AC174" s="37" t="str">
        <f>IF(AE174="","",AE174/(1+(IF(COUNTIF(Accounts!$B:$D,Z174),VLOOKUP(Z174,Accounts!$B:$D,3,FALSE),0)/100)))</f>
        <v/>
      </c>
      <c r="AD174" s="37" t="str">
        <f t="shared" si="27"/>
        <v/>
      </c>
      <c r="AE174" s="7"/>
      <c r="AF174" s="48"/>
      <c r="AH174" s="10" t="str">
        <f>IF(ISBLANK(AF174),"",IF(COUNTIF(Accounts!$B:$D,AF174),VLOOKUP(AF174,Accounts!$B:$D,2,FALSE),"-"))</f>
        <v/>
      </c>
      <c r="AI174" s="37" t="str">
        <f>IF(AK174="","",AK174/(1+(IF(COUNTIF(Accounts!$B:$D,AF174),VLOOKUP(AF174,Accounts!$B:$D,3,FALSE),0)/100)))</f>
        <v/>
      </c>
      <c r="AJ174" s="37" t="str">
        <f t="shared" si="28"/>
        <v/>
      </c>
      <c r="AK174" s="7"/>
      <c r="AL174" s="48"/>
      <c r="AN174" s="10" t="str">
        <f>IF(ISBLANK(AL174),"",IF(COUNTIF(Accounts!$B:$D,AL174),VLOOKUP(AL174,Accounts!$B:$D,2,FALSE),"-"))</f>
        <v/>
      </c>
      <c r="AO174" s="37" t="str">
        <f>IF(AQ174="","",AQ174/(1+(IF(COUNTIF(Accounts!$B:$D,AL174),VLOOKUP(AL174,Accounts!$B:$D,3,FALSE),0)/100)))</f>
        <v/>
      </c>
      <c r="AP174" s="37" t="str">
        <f t="shared" si="29"/>
        <v/>
      </c>
      <c r="AQ174" s="7"/>
      <c r="AR174" s="40" t="str">
        <f>IF(Accounts!$B173="","-",Accounts!$B173)</f>
        <v xml:space="preserve"> </v>
      </c>
      <c r="AS174" s="10">
        <f>IF(COUNTIF(Accounts!$B:$D,AR174),VLOOKUP(AR174,Accounts!$B:$D,2,FALSE),"-")</f>
        <v>0</v>
      </c>
      <c r="AT174" s="37" t="str">
        <f ca="1">IF(scratch!$B$55=TRUE,IF(AV174="","",AV174/(1+(IF(COUNTIF(Accounts!$B:$D,AR174),VLOOKUP(AR174,Accounts!$B:$D,3,FALSE),0)/100))),scratch!$B$52)</f>
        <v>Locked</v>
      </c>
      <c r="AU174" s="37" t="str">
        <f ca="1">IF(scratch!$B$55=TRUE,IF(AV174="","",AV174-AT174),scratch!$B$52)</f>
        <v>Locked</v>
      </c>
      <c r="AV174" s="51" t="str">
        <f ca="1">IF(scratch!$B$55=TRUE,SUMIF(Z$7:Z$1007,AR174,AE$7:AE$1007)+SUMIF(AF$7:AF$1007,AR174,AK$7:AK$1007)+SUMIF(AL$7:AL$1007,AR174,AQ$7:AQ$1007),scratch!$B$52)</f>
        <v>Locked</v>
      </c>
      <c r="AZ174" s="10" t="str">
        <f>IF(ISBLANK(AX174),"",IF(COUNTIF(Accounts!$B:$D,AX174),VLOOKUP(AX174,Accounts!$B:$D,2,FALSE),"-"))</f>
        <v/>
      </c>
      <c r="BA174" s="37" t="str">
        <f>IF(BC174="","",BC174/(1+(IF(COUNTIF(Accounts!$B:$D,AX174),VLOOKUP(AX174,Accounts!$B:$D,3,FALSE),0)/100)))</f>
        <v/>
      </c>
      <c r="BB174" s="37" t="str">
        <f t="shared" si="30"/>
        <v/>
      </c>
      <c r="BC174" s="7"/>
      <c r="BD174" s="48"/>
      <c r="BF174" s="10" t="str">
        <f>IF(ISBLANK(BD174),"",IF(COUNTIF(Accounts!$B:$D,BD174),VLOOKUP(BD174,Accounts!$B:$D,2,FALSE),"-"))</f>
        <v/>
      </c>
      <c r="BG174" s="37" t="str">
        <f>IF(BI174="","",BI174/(1+(IF(COUNTIF(Accounts!$B:$D,BD174),VLOOKUP(BD174,Accounts!$B:$D,3,FALSE),0)/100)))</f>
        <v/>
      </c>
      <c r="BH174" s="37" t="str">
        <f t="shared" si="31"/>
        <v/>
      </c>
      <c r="BI174" s="7"/>
      <c r="BJ174" s="48"/>
      <c r="BL174" s="10" t="str">
        <f>IF(ISBLANK(BJ174),"",IF(COUNTIF(Accounts!$B:$D,BJ174),VLOOKUP(BJ174,Accounts!$B:$D,2,FALSE),"-"))</f>
        <v/>
      </c>
      <c r="BM174" s="37" t="str">
        <f>IF(BO174="","",BO174/(1+(IF(COUNTIF(Accounts!$B:$D,BJ174),VLOOKUP(BJ174,Accounts!$B:$D,3,FALSE),0)/100)))</f>
        <v/>
      </c>
      <c r="BN174" s="37" t="str">
        <f t="shared" si="32"/>
        <v/>
      </c>
      <c r="BO174" s="7"/>
      <c r="BP174" s="40" t="str">
        <f>IF(Accounts!$B173="","-",Accounts!$B173)</f>
        <v xml:space="preserve"> </v>
      </c>
      <c r="BQ174" s="10">
        <f>IF(COUNTIF(Accounts!$B:$D,BP174),VLOOKUP(BP174,Accounts!$B:$D,2,FALSE),"-")</f>
        <v>0</v>
      </c>
      <c r="BR174" s="37" t="str">
        <f ca="1">IF(scratch!$B$55=TRUE,IF(BT174="","",BT174/(1+(IF(COUNTIF(Accounts!$B:$D,BP174),VLOOKUP(BP174,Accounts!$B:$D,3,FALSE),0)/100))),scratch!$B$52)</f>
        <v>Locked</v>
      </c>
      <c r="BS174" s="37" t="str">
        <f ca="1">IF(scratch!$B$55=TRUE,IF(BT174="","",BT174-BR174),scratch!$B$52)</f>
        <v>Locked</v>
      </c>
      <c r="BT174" s="51" t="str">
        <f ca="1">IF(scratch!$B$55=TRUE,SUMIF(AX$7:AX$1007,BP174,BC$7:BC$1007)+SUMIF(BD$7:BD$1007,BP174,BI$7:BI$1007)+SUMIF(BJ$7:BJ$1007,BP174,BO$7:BO$1007),scratch!$B$52)</f>
        <v>Locked</v>
      </c>
      <c r="BX174" s="10" t="str">
        <f>IF(ISBLANK(BV174),"",IF(COUNTIF(Accounts!$B:$D,BV174),VLOOKUP(BV174,Accounts!$B:$D,2,FALSE),"-"))</f>
        <v/>
      </c>
      <c r="BY174" s="37" t="str">
        <f>IF(CA174="","",CA174/(1+(IF(COUNTIF(Accounts!$B:$D,BV174),VLOOKUP(BV174,Accounts!$B:$D,3,FALSE),0)/100)))</f>
        <v/>
      </c>
      <c r="BZ174" s="37" t="str">
        <f t="shared" si="33"/>
        <v/>
      </c>
      <c r="CA174" s="7"/>
      <c r="CB174" s="48"/>
      <c r="CD174" s="10" t="str">
        <f>IF(ISBLANK(CB174),"",IF(COUNTIF(Accounts!$B:$D,CB174),VLOOKUP(CB174,Accounts!$B:$D,2,FALSE),"-"))</f>
        <v/>
      </c>
      <c r="CE174" s="37" t="str">
        <f>IF(CG174="","",CG174/(1+(IF(COUNTIF(Accounts!$B:$D,CB174),VLOOKUP(CB174,Accounts!$B:$D,3,FALSE),0)/100)))</f>
        <v/>
      </c>
      <c r="CF174" s="37" t="str">
        <f t="shared" si="34"/>
        <v/>
      </c>
      <c r="CG174" s="7"/>
      <c r="CH174" s="48"/>
      <c r="CJ174" s="10" t="str">
        <f>IF(ISBLANK(CH174),"",IF(COUNTIF(Accounts!$B:$D,CH174),VLOOKUP(CH174,Accounts!$B:$D,2,FALSE),"-"))</f>
        <v/>
      </c>
      <c r="CK174" s="37" t="str">
        <f>IF(CM174="","",CM174/(1+(IF(COUNTIF(Accounts!$B:$D,CH174),VLOOKUP(CH174,Accounts!$B:$D,3,FALSE),0)/100)))</f>
        <v/>
      </c>
      <c r="CL174" s="37" t="str">
        <f t="shared" si="35"/>
        <v/>
      </c>
      <c r="CM174" s="7"/>
      <c r="CN174" s="40" t="str">
        <f>IF(Accounts!$B173="","-",Accounts!$B173)</f>
        <v xml:space="preserve"> </v>
      </c>
      <c r="CO174" s="10">
        <f>IF(COUNTIF(Accounts!$B:$D,CN174),VLOOKUP(CN174,Accounts!$B:$D,2,FALSE),"-")</f>
        <v>0</v>
      </c>
      <c r="CP174" s="37" t="str">
        <f ca="1">IF(scratch!$B$55=TRUE,IF(CR174="","",CR174/(1+(IF(COUNTIF(Accounts!$B:$D,CN174),VLOOKUP(CN174,Accounts!$B:$D,3,FALSE),0)/100))),scratch!$B$52)</f>
        <v>Locked</v>
      </c>
      <c r="CQ174" s="37" t="str">
        <f ca="1">IF(scratch!$B$55=TRUE,IF(CR174="","",CR174-CP174),scratch!$B$52)</f>
        <v>Locked</v>
      </c>
      <c r="CR174" s="51" t="str">
        <f ca="1">IF(scratch!$B$55=TRUE,SUMIF(BV$7:BV$1007,CN174,CA$7:CA$1007)+SUMIF(CB$7:CB$1007,CN174,CG$7:CG$1007)+SUMIF(CH$7:CH$1007,CN174,CM$7:CM$1007),scratch!$B$52)</f>
        <v>Locked</v>
      </c>
      <c r="CT174" s="40" t="str">
        <f>IF(Accounts!$B173="","-",Accounts!$B173)</f>
        <v xml:space="preserve"> </v>
      </c>
      <c r="CU174" s="10">
        <f>IF(COUNTIF(Accounts!$B:$D,CT174),VLOOKUP(CT174,Accounts!$B:$D,2,FALSE),"-")</f>
        <v>0</v>
      </c>
      <c r="CV174" s="37" t="str">
        <f ca="1">IF(scratch!$B$55=TRUE,IF(CX174="","",CX174/(1+(IF(COUNTIF(Accounts!$B:$D,CT174),VLOOKUP(CT174,Accounts!$B:$D,3,FALSE),0)/100))),scratch!$B$52)</f>
        <v>Locked</v>
      </c>
      <c r="CW174" s="37" t="str">
        <f ca="1">IF(scratch!$B$55=TRUE,IF(CX174="","",CX174-CV174),scratch!$B$52)</f>
        <v>Locked</v>
      </c>
      <c r="CX174" s="51" t="str">
        <f ca="1">IF(scratch!$B$55=TRUE,SUMIF(T$7:T$1007,CT174,X$7:X1174)+SUMIF(AR$7:AR$1007,CT174,AV$7:AV$1007)+SUMIF(BP$7:BP$1007,CT174,BT$7:BT$1007)+SUMIF(CN$7:CN$1007,CT174,CR$7:CR$1007),scratch!$B$52)</f>
        <v>Locked</v>
      </c>
    </row>
    <row r="175" spans="4:102" x14ac:dyDescent="0.2">
      <c r="D175" s="10" t="str">
        <f>IF(ISBLANK(B175),"",IF(COUNTIF(Accounts!$B:$D,B175),VLOOKUP(B175,Accounts!$B:$D,2,FALSE),"-"))</f>
        <v/>
      </c>
      <c r="E175" s="37" t="str">
        <f>IF(G175="","",G175/(1+(IF(COUNTIF(Accounts!$B:$D,B175),VLOOKUP(B175,Accounts!$B:$D,3,FALSE),0)/100)))</f>
        <v/>
      </c>
      <c r="F175" s="37" t="str">
        <f t="shared" si="24"/>
        <v/>
      </c>
      <c r="G175" s="7"/>
      <c r="H175" s="48"/>
      <c r="J175" s="10" t="str">
        <f>IF(ISBLANK(H175),"",IF(COUNTIF(Accounts!$B:$D,H175),VLOOKUP(H175,Accounts!$B:$D,2,FALSE),"-"))</f>
        <v/>
      </c>
      <c r="K175" s="37" t="str">
        <f>IF(M175="","",M175/(1+(IF(COUNTIF(Accounts!$B:$D,H175),VLOOKUP(H175,Accounts!$B:$D,3,FALSE),0)/100)))</f>
        <v/>
      </c>
      <c r="L175" s="37" t="str">
        <f t="shared" si="25"/>
        <v/>
      </c>
      <c r="M175" s="7"/>
      <c r="N175" s="48"/>
      <c r="P175" s="10" t="str">
        <f>IF(ISBLANK(N175),"",IF(COUNTIF(Accounts!$B:$D,N175),VLOOKUP(N175,Accounts!$B:$D,2,FALSE),"-"))</f>
        <v/>
      </c>
      <c r="Q175" s="37" t="str">
        <f>IF(S175="","",S175/(1+(IF(COUNTIF(Accounts!$B:$D,N175),VLOOKUP(N175,Accounts!$B:$D,3,FALSE),0)/100)))</f>
        <v/>
      </c>
      <c r="R175" s="37" t="str">
        <f t="shared" si="26"/>
        <v/>
      </c>
      <c r="S175" s="7"/>
      <c r="T175" s="40" t="str">
        <f>IF(Accounts!$B174="","-",Accounts!$B174)</f>
        <v xml:space="preserve"> </v>
      </c>
      <c r="U175" s="10">
        <f>IF(COUNTIF(Accounts!$B:$D,T175),VLOOKUP(T175,Accounts!$B:$D,2,FALSE),"-")</f>
        <v>0</v>
      </c>
      <c r="V175" s="37" t="str">
        <f ca="1">IF(scratch!$B$55=TRUE,IF(X175="","",X175/(1+(IF(COUNTIF(Accounts!$B:$D,T175),VLOOKUP(T175,Accounts!$B:$D,3,FALSE),0)/100))),scratch!$B$52)</f>
        <v>Locked</v>
      </c>
      <c r="W175" s="37" t="str">
        <f ca="1">IF(scratch!$B$55=TRUE,IF(X175="","",X175-V175),scratch!$B$52)</f>
        <v>Locked</v>
      </c>
      <c r="X175" s="51" t="str">
        <f ca="1">IF(scratch!$B$55=TRUE,SUMIF(B$7:B$1007,T175,G$7:G$1007)+SUMIF(H$7:H$1007,T175,M$7:M$1007)+SUMIF(N$7:N$1007,T175,S$7:S$1007),scratch!$B$52)</f>
        <v>Locked</v>
      </c>
      <c r="AB175" s="10" t="str">
        <f>IF(ISBLANK(Z175),"",IF(COUNTIF(Accounts!$B:$D,Z175),VLOOKUP(Z175,Accounts!$B:$D,2,FALSE),"-"))</f>
        <v/>
      </c>
      <c r="AC175" s="37" t="str">
        <f>IF(AE175="","",AE175/(1+(IF(COUNTIF(Accounts!$B:$D,Z175),VLOOKUP(Z175,Accounts!$B:$D,3,FALSE),0)/100)))</f>
        <v/>
      </c>
      <c r="AD175" s="37" t="str">
        <f t="shared" si="27"/>
        <v/>
      </c>
      <c r="AE175" s="7"/>
      <c r="AF175" s="48"/>
      <c r="AH175" s="10" t="str">
        <f>IF(ISBLANK(AF175),"",IF(COUNTIF(Accounts!$B:$D,AF175),VLOOKUP(AF175,Accounts!$B:$D,2,FALSE),"-"))</f>
        <v/>
      </c>
      <c r="AI175" s="37" t="str">
        <f>IF(AK175="","",AK175/(1+(IF(COUNTIF(Accounts!$B:$D,AF175),VLOOKUP(AF175,Accounts!$B:$D,3,FALSE),0)/100)))</f>
        <v/>
      </c>
      <c r="AJ175" s="37" t="str">
        <f t="shared" si="28"/>
        <v/>
      </c>
      <c r="AK175" s="7"/>
      <c r="AL175" s="48"/>
      <c r="AN175" s="10" t="str">
        <f>IF(ISBLANK(AL175),"",IF(COUNTIF(Accounts!$B:$D,AL175),VLOOKUP(AL175,Accounts!$B:$D,2,FALSE),"-"))</f>
        <v/>
      </c>
      <c r="AO175" s="37" t="str">
        <f>IF(AQ175="","",AQ175/(1+(IF(COUNTIF(Accounts!$B:$D,AL175),VLOOKUP(AL175,Accounts!$B:$D,3,FALSE),0)/100)))</f>
        <v/>
      </c>
      <c r="AP175" s="37" t="str">
        <f t="shared" si="29"/>
        <v/>
      </c>
      <c r="AQ175" s="7"/>
      <c r="AR175" s="40" t="str">
        <f>IF(Accounts!$B174="","-",Accounts!$B174)</f>
        <v xml:space="preserve"> </v>
      </c>
      <c r="AS175" s="10">
        <f>IF(COUNTIF(Accounts!$B:$D,AR175),VLOOKUP(AR175,Accounts!$B:$D,2,FALSE),"-")</f>
        <v>0</v>
      </c>
      <c r="AT175" s="37" t="str">
        <f ca="1">IF(scratch!$B$55=TRUE,IF(AV175="","",AV175/(1+(IF(COUNTIF(Accounts!$B:$D,AR175),VLOOKUP(AR175,Accounts!$B:$D,3,FALSE),0)/100))),scratch!$B$52)</f>
        <v>Locked</v>
      </c>
      <c r="AU175" s="37" t="str">
        <f ca="1">IF(scratch!$B$55=TRUE,IF(AV175="","",AV175-AT175),scratch!$B$52)</f>
        <v>Locked</v>
      </c>
      <c r="AV175" s="51" t="str">
        <f ca="1">IF(scratch!$B$55=TRUE,SUMIF(Z$7:Z$1007,AR175,AE$7:AE$1007)+SUMIF(AF$7:AF$1007,AR175,AK$7:AK$1007)+SUMIF(AL$7:AL$1007,AR175,AQ$7:AQ$1007),scratch!$B$52)</f>
        <v>Locked</v>
      </c>
      <c r="AZ175" s="10" t="str">
        <f>IF(ISBLANK(AX175),"",IF(COUNTIF(Accounts!$B:$D,AX175),VLOOKUP(AX175,Accounts!$B:$D,2,FALSE),"-"))</f>
        <v/>
      </c>
      <c r="BA175" s="37" t="str">
        <f>IF(BC175="","",BC175/(1+(IF(COUNTIF(Accounts!$B:$D,AX175),VLOOKUP(AX175,Accounts!$B:$D,3,FALSE),0)/100)))</f>
        <v/>
      </c>
      <c r="BB175" s="37" t="str">
        <f t="shared" si="30"/>
        <v/>
      </c>
      <c r="BC175" s="7"/>
      <c r="BD175" s="48"/>
      <c r="BF175" s="10" t="str">
        <f>IF(ISBLANK(BD175),"",IF(COUNTIF(Accounts!$B:$D,BD175),VLOOKUP(BD175,Accounts!$B:$D,2,FALSE),"-"))</f>
        <v/>
      </c>
      <c r="BG175" s="37" t="str">
        <f>IF(BI175="","",BI175/(1+(IF(COUNTIF(Accounts!$B:$D,BD175),VLOOKUP(BD175,Accounts!$B:$D,3,FALSE),0)/100)))</f>
        <v/>
      </c>
      <c r="BH175" s="37" t="str">
        <f t="shared" si="31"/>
        <v/>
      </c>
      <c r="BI175" s="7"/>
      <c r="BJ175" s="48"/>
      <c r="BL175" s="10" t="str">
        <f>IF(ISBLANK(BJ175),"",IF(COUNTIF(Accounts!$B:$D,BJ175),VLOOKUP(BJ175,Accounts!$B:$D,2,FALSE),"-"))</f>
        <v/>
      </c>
      <c r="BM175" s="37" t="str">
        <f>IF(BO175="","",BO175/(1+(IF(COUNTIF(Accounts!$B:$D,BJ175),VLOOKUP(BJ175,Accounts!$B:$D,3,FALSE),0)/100)))</f>
        <v/>
      </c>
      <c r="BN175" s="37" t="str">
        <f t="shared" si="32"/>
        <v/>
      </c>
      <c r="BO175" s="7"/>
      <c r="BP175" s="40" t="str">
        <f>IF(Accounts!$B174="","-",Accounts!$B174)</f>
        <v xml:space="preserve"> </v>
      </c>
      <c r="BQ175" s="10">
        <f>IF(COUNTIF(Accounts!$B:$D,BP175),VLOOKUP(BP175,Accounts!$B:$D,2,FALSE),"-")</f>
        <v>0</v>
      </c>
      <c r="BR175" s="37" t="str">
        <f ca="1">IF(scratch!$B$55=TRUE,IF(BT175="","",BT175/(1+(IF(COUNTIF(Accounts!$B:$D,BP175),VLOOKUP(BP175,Accounts!$B:$D,3,FALSE),0)/100))),scratch!$B$52)</f>
        <v>Locked</v>
      </c>
      <c r="BS175" s="37" t="str">
        <f ca="1">IF(scratch!$B$55=TRUE,IF(BT175="","",BT175-BR175),scratch!$B$52)</f>
        <v>Locked</v>
      </c>
      <c r="BT175" s="51" t="str">
        <f ca="1">IF(scratch!$B$55=TRUE,SUMIF(AX$7:AX$1007,BP175,BC$7:BC$1007)+SUMIF(BD$7:BD$1007,BP175,BI$7:BI$1007)+SUMIF(BJ$7:BJ$1007,BP175,BO$7:BO$1007),scratch!$B$52)</f>
        <v>Locked</v>
      </c>
      <c r="BX175" s="10" t="str">
        <f>IF(ISBLANK(BV175),"",IF(COUNTIF(Accounts!$B:$D,BV175),VLOOKUP(BV175,Accounts!$B:$D,2,FALSE),"-"))</f>
        <v/>
      </c>
      <c r="BY175" s="37" t="str">
        <f>IF(CA175="","",CA175/(1+(IF(COUNTIF(Accounts!$B:$D,BV175),VLOOKUP(BV175,Accounts!$B:$D,3,FALSE),0)/100)))</f>
        <v/>
      </c>
      <c r="BZ175" s="37" t="str">
        <f t="shared" si="33"/>
        <v/>
      </c>
      <c r="CA175" s="7"/>
      <c r="CB175" s="48"/>
      <c r="CD175" s="10" t="str">
        <f>IF(ISBLANK(CB175),"",IF(COUNTIF(Accounts!$B:$D,CB175),VLOOKUP(CB175,Accounts!$B:$D,2,FALSE),"-"))</f>
        <v/>
      </c>
      <c r="CE175" s="37" t="str">
        <f>IF(CG175="","",CG175/(1+(IF(COUNTIF(Accounts!$B:$D,CB175),VLOOKUP(CB175,Accounts!$B:$D,3,FALSE),0)/100)))</f>
        <v/>
      </c>
      <c r="CF175" s="37" t="str">
        <f t="shared" si="34"/>
        <v/>
      </c>
      <c r="CG175" s="7"/>
      <c r="CH175" s="48"/>
      <c r="CJ175" s="10" t="str">
        <f>IF(ISBLANK(CH175),"",IF(COUNTIF(Accounts!$B:$D,CH175),VLOOKUP(CH175,Accounts!$B:$D,2,FALSE),"-"))</f>
        <v/>
      </c>
      <c r="CK175" s="37" t="str">
        <f>IF(CM175="","",CM175/(1+(IF(COUNTIF(Accounts!$B:$D,CH175),VLOOKUP(CH175,Accounts!$B:$D,3,FALSE),0)/100)))</f>
        <v/>
      </c>
      <c r="CL175" s="37" t="str">
        <f t="shared" si="35"/>
        <v/>
      </c>
      <c r="CM175" s="7"/>
      <c r="CN175" s="40" t="str">
        <f>IF(Accounts!$B174="","-",Accounts!$B174)</f>
        <v xml:space="preserve"> </v>
      </c>
      <c r="CO175" s="10">
        <f>IF(COUNTIF(Accounts!$B:$D,CN175),VLOOKUP(CN175,Accounts!$B:$D,2,FALSE),"-")</f>
        <v>0</v>
      </c>
      <c r="CP175" s="37" t="str">
        <f ca="1">IF(scratch!$B$55=TRUE,IF(CR175="","",CR175/(1+(IF(COUNTIF(Accounts!$B:$D,CN175),VLOOKUP(CN175,Accounts!$B:$D,3,FALSE),0)/100))),scratch!$B$52)</f>
        <v>Locked</v>
      </c>
      <c r="CQ175" s="37" t="str">
        <f ca="1">IF(scratch!$B$55=TRUE,IF(CR175="","",CR175-CP175),scratch!$B$52)</f>
        <v>Locked</v>
      </c>
      <c r="CR175" s="51" t="str">
        <f ca="1">IF(scratch!$B$55=TRUE,SUMIF(BV$7:BV$1007,CN175,CA$7:CA$1007)+SUMIF(CB$7:CB$1007,CN175,CG$7:CG$1007)+SUMIF(CH$7:CH$1007,CN175,CM$7:CM$1007),scratch!$B$52)</f>
        <v>Locked</v>
      </c>
      <c r="CT175" s="40" t="str">
        <f>IF(Accounts!$B174="","-",Accounts!$B174)</f>
        <v xml:space="preserve"> </v>
      </c>
      <c r="CU175" s="10">
        <f>IF(COUNTIF(Accounts!$B:$D,CT175),VLOOKUP(CT175,Accounts!$B:$D,2,FALSE),"-")</f>
        <v>0</v>
      </c>
      <c r="CV175" s="37" t="str">
        <f ca="1">IF(scratch!$B$55=TRUE,IF(CX175="","",CX175/(1+(IF(COUNTIF(Accounts!$B:$D,CT175),VLOOKUP(CT175,Accounts!$B:$D,3,FALSE),0)/100))),scratch!$B$52)</f>
        <v>Locked</v>
      </c>
      <c r="CW175" s="37" t="str">
        <f ca="1">IF(scratch!$B$55=TRUE,IF(CX175="","",CX175-CV175),scratch!$B$52)</f>
        <v>Locked</v>
      </c>
      <c r="CX175" s="51" t="str">
        <f ca="1">IF(scratch!$B$55=TRUE,SUMIF(T$7:T$1007,CT175,X$7:X1175)+SUMIF(AR$7:AR$1007,CT175,AV$7:AV$1007)+SUMIF(BP$7:BP$1007,CT175,BT$7:BT$1007)+SUMIF(CN$7:CN$1007,CT175,CR$7:CR$1007),scratch!$B$52)</f>
        <v>Locked</v>
      </c>
    </row>
    <row r="176" spans="4:102" x14ac:dyDescent="0.2">
      <c r="D176" s="10" t="str">
        <f>IF(ISBLANK(B176),"",IF(COUNTIF(Accounts!$B:$D,B176),VLOOKUP(B176,Accounts!$B:$D,2,FALSE),"-"))</f>
        <v/>
      </c>
      <c r="E176" s="37" t="str">
        <f>IF(G176="","",G176/(1+(IF(COUNTIF(Accounts!$B:$D,B176),VLOOKUP(B176,Accounts!$B:$D,3,FALSE),0)/100)))</f>
        <v/>
      </c>
      <c r="F176" s="37" t="str">
        <f t="shared" si="24"/>
        <v/>
      </c>
      <c r="G176" s="7"/>
      <c r="H176" s="48"/>
      <c r="J176" s="10" t="str">
        <f>IF(ISBLANK(H176),"",IF(COUNTIF(Accounts!$B:$D,H176),VLOOKUP(H176,Accounts!$B:$D,2,FALSE),"-"))</f>
        <v/>
      </c>
      <c r="K176" s="37" t="str">
        <f>IF(M176="","",M176/(1+(IF(COUNTIF(Accounts!$B:$D,H176),VLOOKUP(H176,Accounts!$B:$D,3,FALSE),0)/100)))</f>
        <v/>
      </c>
      <c r="L176" s="37" t="str">
        <f t="shared" si="25"/>
        <v/>
      </c>
      <c r="M176" s="7"/>
      <c r="N176" s="48"/>
      <c r="P176" s="10" t="str">
        <f>IF(ISBLANK(N176),"",IF(COUNTIF(Accounts!$B:$D,N176),VLOOKUP(N176,Accounts!$B:$D,2,FALSE),"-"))</f>
        <v/>
      </c>
      <c r="Q176" s="37" t="str">
        <f>IF(S176="","",S176/(1+(IF(COUNTIF(Accounts!$B:$D,N176),VLOOKUP(N176,Accounts!$B:$D,3,FALSE),0)/100)))</f>
        <v/>
      </c>
      <c r="R176" s="37" t="str">
        <f t="shared" si="26"/>
        <v/>
      </c>
      <c r="S176" s="7"/>
      <c r="T176" s="40" t="str">
        <f>IF(Accounts!$B175="","-",Accounts!$B175)</f>
        <v xml:space="preserve"> </v>
      </c>
      <c r="U176" s="10">
        <f>IF(COUNTIF(Accounts!$B:$D,T176),VLOOKUP(T176,Accounts!$B:$D,2,FALSE),"-")</f>
        <v>0</v>
      </c>
      <c r="V176" s="37" t="str">
        <f ca="1">IF(scratch!$B$55=TRUE,IF(X176="","",X176/(1+(IF(COUNTIF(Accounts!$B:$D,T176),VLOOKUP(T176,Accounts!$B:$D,3,FALSE),0)/100))),scratch!$B$52)</f>
        <v>Locked</v>
      </c>
      <c r="W176" s="37" t="str">
        <f ca="1">IF(scratch!$B$55=TRUE,IF(X176="","",X176-V176),scratch!$B$52)</f>
        <v>Locked</v>
      </c>
      <c r="X176" s="51" t="str">
        <f ca="1">IF(scratch!$B$55=TRUE,SUMIF(B$7:B$1007,T176,G$7:G$1007)+SUMIF(H$7:H$1007,T176,M$7:M$1007)+SUMIF(N$7:N$1007,T176,S$7:S$1007),scratch!$B$52)</f>
        <v>Locked</v>
      </c>
      <c r="AB176" s="10" t="str">
        <f>IF(ISBLANK(Z176),"",IF(COUNTIF(Accounts!$B:$D,Z176),VLOOKUP(Z176,Accounts!$B:$D,2,FALSE),"-"))</f>
        <v/>
      </c>
      <c r="AC176" s="37" t="str">
        <f>IF(AE176="","",AE176/(1+(IF(COUNTIF(Accounts!$B:$D,Z176),VLOOKUP(Z176,Accounts!$B:$D,3,FALSE),0)/100)))</f>
        <v/>
      </c>
      <c r="AD176" s="37" t="str">
        <f t="shared" si="27"/>
        <v/>
      </c>
      <c r="AE176" s="7"/>
      <c r="AF176" s="48"/>
      <c r="AH176" s="10" t="str">
        <f>IF(ISBLANK(AF176),"",IF(COUNTIF(Accounts!$B:$D,AF176),VLOOKUP(AF176,Accounts!$B:$D,2,FALSE),"-"))</f>
        <v/>
      </c>
      <c r="AI176" s="37" t="str">
        <f>IF(AK176="","",AK176/(1+(IF(COUNTIF(Accounts!$B:$D,AF176),VLOOKUP(AF176,Accounts!$B:$D,3,FALSE),0)/100)))</f>
        <v/>
      </c>
      <c r="AJ176" s="37" t="str">
        <f t="shared" si="28"/>
        <v/>
      </c>
      <c r="AK176" s="7"/>
      <c r="AL176" s="48"/>
      <c r="AN176" s="10" t="str">
        <f>IF(ISBLANK(AL176),"",IF(COUNTIF(Accounts!$B:$D,AL176),VLOOKUP(AL176,Accounts!$B:$D,2,FALSE),"-"))</f>
        <v/>
      </c>
      <c r="AO176" s="37" t="str">
        <f>IF(AQ176="","",AQ176/(1+(IF(COUNTIF(Accounts!$B:$D,AL176),VLOOKUP(AL176,Accounts!$B:$D,3,FALSE),0)/100)))</f>
        <v/>
      </c>
      <c r="AP176" s="37" t="str">
        <f t="shared" si="29"/>
        <v/>
      </c>
      <c r="AQ176" s="7"/>
      <c r="AR176" s="40" t="str">
        <f>IF(Accounts!$B175="","-",Accounts!$B175)</f>
        <v xml:space="preserve"> </v>
      </c>
      <c r="AS176" s="10">
        <f>IF(COUNTIF(Accounts!$B:$D,AR176),VLOOKUP(AR176,Accounts!$B:$D,2,FALSE),"-")</f>
        <v>0</v>
      </c>
      <c r="AT176" s="37" t="str">
        <f ca="1">IF(scratch!$B$55=TRUE,IF(AV176="","",AV176/(1+(IF(COUNTIF(Accounts!$B:$D,AR176),VLOOKUP(AR176,Accounts!$B:$D,3,FALSE),0)/100))),scratch!$B$52)</f>
        <v>Locked</v>
      </c>
      <c r="AU176" s="37" t="str">
        <f ca="1">IF(scratch!$B$55=TRUE,IF(AV176="","",AV176-AT176),scratch!$B$52)</f>
        <v>Locked</v>
      </c>
      <c r="AV176" s="51" t="str">
        <f ca="1">IF(scratch!$B$55=TRUE,SUMIF(Z$7:Z$1007,AR176,AE$7:AE$1007)+SUMIF(AF$7:AF$1007,AR176,AK$7:AK$1007)+SUMIF(AL$7:AL$1007,AR176,AQ$7:AQ$1007),scratch!$B$52)</f>
        <v>Locked</v>
      </c>
      <c r="AZ176" s="10" t="str">
        <f>IF(ISBLANK(AX176),"",IF(COUNTIF(Accounts!$B:$D,AX176),VLOOKUP(AX176,Accounts!$B:$D,2,FALSE),"-"))</f>
        <v/>
      </c>
      <c r="BA176" s="37" t="str">
        <f>IF(BC176="","",BC176/(1+(IF(COUNTIF(Accounts!$B:$D,AX176),VLOOKUP(AX176,Accounts!$B:$D,3,FALSE),0)/100)))</f>
        <v/>
      </c>
      <c r="BB176" s="37" t="str">
        <f t="shared" si="30"/>
        <v/>
      </c>
      <c r="BC176" s="7"/>
      <c r="BD176" s="48"/>
      <c r="BF176" s="10" t="str">
        <f>IF(ISBLANK(BD176),"",IF(COUNTIF(Accounts!$B:$D,BD176),VLOOKUP(BD176,Accounts!$B:$D,2,FALSE),"-"))</f>
        <v/>
      </c>
      <c r="BG176" s="37" t="str">
        <f>IF(BI176="","",BI176/(1+(IF(COUNTIF(Accounts!$B:$D,BD176),VLOOKUP(BD176,Accounts!$B:$D,3,FALSE),0)/100)))</f>
        <v/>
      </c>
      <c r="BH176" s="37" t="str">
        <f t="shared" si="31"/>
        <v/>
      </c>
      <c r="BI176" s="7"/>
      <c r="BJ176" s="48"/>
      <c r="BL176" s="10" t="str">
        <f>IF(ISBLANK(BJ176),"",IF(COUNTIF(Accounts!$B:$D,BJ176),VLOOKUP(BJ176,Accounts!$B:$D,2,FALSE),"-"))</f>
        <v/>
      </c>
      <c r="BM176" s="37" t="str">
        <f>IF(BO176="","",BO176/(1+(IF(COUNTIF(Accounts!$B:$D,BJ176),VLOOKUP(BJ176,Accounts!$B:$D,3,FALSE),0)/100)))</f>
        <v/>
      </c>
      <c r="BN176" s="37" t="str">
        <f t="shared" si="32"/>
        <v/>
      </c>
      <c r="BO176" s="7"/>
      <c r="BP176" s="40" t="str">
        <f>IF(Accounts!$B175="","-",Accounts!$B175)</f>
        <v xml:space="preserve"> </v>
      </c>
      <c r="BQ176" s="10">
        <f>IF(COUNTIF(Accounts!$B:$D,BP176),VLOOKUP(BP176,Accounts!$B:$D,2,FALSE),"-")</f>
        <v>0</v>
      </c>
      <c r="BR176" s="37" t="str">
        <f ca="1">IF(scratch!$B$55=TRUE,IF(BT176="","",BT176/(1+(IF(COUNTIF(Accounts!$B:$D,BP176),VLOOKUP(BP176,Accounts!$B:$D,3,FALSE),0)/100))),scratch!$B$52)</f>
        <v>Locked</v>
      </c>
      <c r="BS176" s="37" t="str">
        <f ca="1">IF(scratch!$B$55=TRUE,IF(BT176="","",BT176-BR176),scratch!$B$52)</f>
        <v>Locked</v>
      </c>
      <c r="BT176" s="51" t="str">
        <f ca="1">IF(scratch!$B$55=TRUE,SUMIF(AX$7:AX$1007,BP176,BC$7:BC$1007)+SUMIF(BD$7:BD$1007,BP176,BI$7:BI$1007)+SUMIF(BJ$7:BJ$1007,BP176,BO$7:BO$1007),scratch!$B$52)</f>
        <v>Locked</v>
      </c>
      <c r="BX176" s="10" t="str">
        <f>IF(ISBLANK(BV176),"",IF(COUNTIF(Accounts!$B:$D,BV176),VLOOKUP(BV176,Accounts!$B:$D,2,FALSE),"-"))</f>
        <v/>
      </c>
      <c r="BY176" s="37" t="str">
        <f>IF(CA176="","",CA176/(1+(IF(COUNTIF(Accounts!$B:$D,BV176),VLOOKUP(BV176,Accounts!$B:$D,3,FALSE),0)/100)))</f>
        <v/>
      </c>
      <c r="BZ176" s="37" t="str">
        <f t="shared" si="33"/>
        <v/>
      </c>
      <c r="CA176" s="7"/>
      <c r="CB176" s="48"/>
      <c r="CD176" s="10" t="str">
        <f>IF(ISBLANK(CB176),"",IF(COUNTIF(Accounts!$B:$D,CB176),VLOOKUP(CB176,Accounts!$B:$D,2,FALSE),"-"))</f>
        <v/>
      </c>
      <c r="CE176" s="37" t="str">
        <f>IF(CG176="","",CG176/(1+(IF(COUNTIF(Accounts!$B:$D,CB176),VLOOKUP(CB176,Accounts!$B:$D,3,FALSE),0)/100)))</f>
        <v/>
      </c>
      <c r="CF176" s="37" t="str">
        <f t="shared" si="34"/>
        <v/>
      </c>
      <c r="CG176" s="7"/>
      <c r="CH176" s="48"/>
      <c r="CJ176" s="10" t="str">
        <f>IF(ISBLANK(CH176),"",IF(COUNTIF(Accounts!$B:$D,CH176),VLOOKUP(CH176,Accounts!$B:$D,2,FALSE),"-"))</f>
        <v/>
      </c>
      <c r="CK176" s="37" t="str">
        <f>IF(CM176="","",CM176/(1+(IF(COUNTIF(Accounts!$B:$D,CH176),VLOOKUP(CH176,Accounts!$B:$D,3,FALSE),0)/100)))</f>
        <v/>
      </c>
      <c r="CL176" s="37" t="str">
        <f t="shared" si="35"/>
        <v/>
      </c>
      <c r="CM176" s="7"/>
      <c r="CN176" s="40" t="str">
        <f>IF(Accounts!$B175="","-",Accounts!$B175)</f>
        <v xml:space="preserve"> </v>
      </c>
      <c r="CO176" s="10">
        <f>IF(COUNTIF(Accounts!$B:$D,CN176),VLOOKUP(CN176,Accounts!$B:$D,2,FALSE),"-")</f>
        <v>0</v>
      </c>
      <c r="CP176" s="37" t="str">
        <f ca="1">IF(scratch!$B$55=TRUE,IF(CR176="","",CR176/(1+(IF(COUNTIF(Accounts!$B:$D,CN176),VLOOKUP(CN176,Accounts!$B:$D,3,FALSE),0)/100))),scratch!$B$52)</f>
        <v>Locked</v>
      </c>
      <c r="CQ176" s="37" t="str">
        <f ca="1">IF(scratch!$B$55=TRUE,IF(CR176="","",CR176-CP176),scratch!$B$52)</f>
        <v>Locked</v>
      </c>
      <c r="CR176" s="51" t="str">
        <f ca="1">IF(scratch!$B$55=TRUE,SUMIF(BV$7:BV$1007,CN176,CA$7:CA$1007)+SUMIF(CB$7:CB$1007,CN176,CG$7:CG$1007)+SUMIF(CH$7:CH$1007,CN176,CM$7:CM$1007),scratch!$B$52)</f>
        <v>Locked</v>
      </c>
      <c r="CT176" s="40" t="str">
        <f>IF(Accounts!$B175="","-",Accounts!$B175)</f>
        <v xml:space="preserve"> </v>
      </c>
      <c r="CU176" s="10">
        <f>IF(COUNTIF(Accounts!$B:$D,CT176),VLOOKUP(CT176,Accounts!$B:$D,2,FALSE),"-")</f>
        <v>0</v>
      </c>
      <c r="CV176" s="37" t="str">
        <f ca="1">IF(scratch!$B$55=TRUE,IF(CX176="","",CX176/(1+(IF(COUNTIF(Accounts!$B:$D,CT176),VLOOKUP(CT176,Accounts!$B:$D,3,FALSE),0)/100))),scratch!$B$52)</f>
        <v>Locked</v>
      </c>
      <c r="CW176" s="37" t="str">
        <f ca="1">IF(scratch!$B$55=TRUE,IF(CX176="","",CX176-CV176),scratch!$B$52)</f>
        <v>Locked</v>
      </c>
      <c r="CX176" s="51" t="str">
        <f ca="1">IF(scratch!$B$55=TRUE,SUMIF(T$7:T$1007,CT176,X$7:X1176)+SUMIF(AR$7:AR$1007,CT176,AV$7:AV$1007)+SUMIF(BP$7:BP$1007,CT176,BT$7:BT$1007)+SUMIF(CN$7:CN$1007,CT176,CR$7:CR$1007),scratch!$B$52)</f>
        <v>Locked</v>
      </c>
    </row>
    <row r="177" spans="4:102" x14ac:dyDescent="0.2">
      <c r="D177" s="10" t="str">
        <f>IF(ISBLANK(B177),"",IF(COUNTIF(Accounts!$B:$D,B177),VLOOKUP(B177,Accounts!$B:$D,2,FALSE),"-"))</f>
        <v/>
      </c>
      <c r="E177" s="37" t="str">
        <f>IF(G177="","",G177/(1+(IF(COUNTIF(Accounts!$B:$D,B177),VLOOKUP(B177,Accounts!$B:$D,3,FALSE),0)/100)))</f>
        <v/>
      </c>
      <c r="F177" s="37" t="str">
        <f t="shared" si="24"/>
        <v/>
      </c>
      <c r="G177" s="7"/>
      <c r="H177" s="48"/>
      <c r="J177" s="10" t="str">
        <f>IF(ISBLANK(H177),"",IF(COUNTIF(Accounts!$B:$D,H177),VLOOKUP(H177,Accounts!$B:$D,2,FALSE),"-"))</f>
        <v/>
      </c>
      <c r="K177" s="37" t="str">
        <f>IF(M177="","",M177/(1+(IF(COUNTIF(Accounts!$B:$D,H177),VLOOKUP(H177,Accounts!$B:$D,3,FALSE),0)/100)))</f>
        <v/>
      </c>
      <c r="L177" s="37" t="str">
        <f t="shared" si="25"/>
        <v/>
      </c>
      <c r="M177" s="7"/>
      <c r="N177" s="48"/>
      <c r="P177" s="10" t="str">
        <f>IF(ISBLANK(N177),"",IF(COUNTIF(Accounts!$B:$D,N177),VLOOKUP(N177,Accounts!$B:$D,2,FALSE),"-"))</f>
        <v/>
      </c>
      <c r="Q177" s="37" t="str">
        <f>IF(S177="","",S177/(1+(IF(COUNTIF(Accounts!$B:$D,N177),VLOOKUP(N177,Accounts!$B:$D,3,FALSE),0)/100)))</f>
        <v/>
      </c>
      <c r="R177" s="37" t="str">
        <f t="shared" si="26"/>
        <v/>
      </c>
      <c r="S177" s="7"/>
      <c r="T177" s="40" t="str">
        <f>IF(Accounts!$B176="","-",Accounts!$B176)</f>
        <v xml:space="preserve"> </v>
      </c>
      <c r="U177" s="10">
        <f>IF(COUNTIF(Accounts!$B:$D,T177),VLOOKUP(T177,Accounts!$B:$D,2,FALSE),"-")</f>
        <v>0</v>
      </c>
      <c r="V177" s="37" t="str">
        <f ca="1">IF(scratch!$B$55=TRUE,IF(X177="","",X177/(1+(IF(COUNTIF(Accounts!$B:$D,T177),VLOOKUP(T177,Accounts!$B:$D,3,FALSE),0)/100))),scratch!$B$52)</f>
        <v>Locked</v>
      </c>
      <c r="W177" s="37" t="str">
        <f ca="1">IF(scratch!$B$55=TRUE,IF(X177="","",X177-V177),scratch!$B$52)</f>
        <v>Locked</v>
      </c>
      <c r="X177" s="51" t="str">
        <f ca="1">IF(scratch!$B$55=TRUE,SUMIF(B$7:B$1007,T177,G$7:G$1007)+SUMIF(H$7:H$1007,T177,M$7:M$1007)+SUMIF(N$7:N$1007,T177,S$7:S$1007),scratch!$B$52)</f>
        <v>Locked</v>
      </c>
      <c r="AB177" s="10" t="str">
        <f>IF(ISBLANK(Z177),"",IF(COUNTIF(Accounts!$B:$D,Z177),VLOOKUP(Z177,Accounts!$B:$D,2,FALSE),"-"))</f>
        <v/>
      </c>
      <c r="AC177" s="37" t="str">
        <f>IF(AE177="","",AE177/(1+(IF(COUNTIF(Accounts!$B:$D,Z177),VLOOKUP(Z177,Accounts!$B:$D,3,FALSE),0)/100)))</f>
        <v/>
      </c>
      <c r="AD177" s="37" t="str">
        <f t="shared" si="27"/>
        <v/>
      </c>
      <c r="AE177" s="7"/>
      <c r="AF177" s="48"/>
      <c r="AH177" s="10" t="str">
        <f>IF(ISBLANK(AF177),"",IF(COUNTIF(Accounts!$B:$D,AF177),VLOOKUP(AF177,Accounts!$B:$D,2,FALSE),"-"))</f>
        <v/>
      </c>
      <c r="AI177" s="37" t="str">
        <f>IF(AK177="","",AK177/(1+(IF(COUNTIF(Accounts!$B:$D,AF177),VLOOKUP(AF177,Accounts!$B:$D,3,FALSE),0)/100)))</f>
        <v/>
      </c>
      <c r="AJ177" s="37" t="str">
        <f t="shared" si="28"/>
        <v/>
      </c>
      <c r="AK177" s="7"/>
      <c r="AL177" s="48"/>
      <c r="AN177" s="10" t="str">
        <f>IF(ISBLANK(AL177),"",IF(COUNTIF(Accounts!$B:$D,AL177),VLOOKUP(AL177,Accounts!$B:$D,2,FALSE),"-"))</f>
        <v/>
      </c>
      <c r="AO177" s="37" t="str">
        <f>IF(AQ177="","",AQ177/(1+(IF(COUNTIF(Accounts!$B:$D,AL177),VLOOKUP(AL177,Accounts!$B:$D,3,FALSE),0)/100)))</f>
        <v/>
      </c>
      <c r="AP177" s="37" t="str">
        <f t="shared" si="29"/>
        <v/>
      </c>
      <c r="AQ177" s="7"/>
      <c r="AR177" s="40" t="str">
        <f>IF(Accounts!$B176="","-",Accounts!$B176)</f>
        <v xml:space="preserve"> </v>
      </c>
      <c r="AS177" s="10">
        <f>IF(COUNTIF(Accounts!$B:$D,AR177),VLOOKUP(AR177,Accounts!$B:$D,2,FALSE),"-")</f>
        <v>0</v>
      </c>
      <c r="AT177" s="37" t="str">
        <f ca="1">IF(scratch!$B$55=TRUE,IF(AV177="","",AV177/(1+(IF(COUNTIF(Accounts!$B:$D,AR177),VLOOKUP(AR177,Accounts!$B:$D,3,FALSE),0)/100))),scratch!$B$52)</f>
        <v>Locked</v>
      </c>
      <c r="AU177" s="37" t="str">
        <f ca="1">IF(scratch!$B$55=TRUE,IF(AV177="","",AV177-AT177),scratch!$B$52)</f>
        <v>Locked</v>
      </c>
      <c r="AV177" s="51" t="str">
        <f ca="1">IF(scratch!$B$55=TRUE,SUMIF(Z$7:Z$1007,AR177,AE$7:AE$1007)+SUMIF(AF$7:AF$1007,AR177,AK$7:AK$1007)+SUMIF(AL$7:AL$1007,AR177,AQ$7:AQ$1007),scratch!$B$52)</f>
        <v>Locked</v>
      </c>
      <c r="AZ177" s="10" t="str">
        <f>IF(ISBLANK(AX177),"",IF(COUNTIF(Accounts!$B:$D,AX177),VLOOKUP(AX177,Accounts!$B:$D,2,FALSE),"-"))</f>
        <v/>
      </c>
      <c r="BA177" s="37" t="str">
        <f>IF(BC177="","",BC177/(1+(IF(COUNTIF(Accounts!$B:$D,AX177),VLOOKUP(AX177,Accounts!$B:$D,3,FALSE),0)/100)))</f>
        <v/>
      </c>
      <c r="BB177" s="37" t="str">
        <f t="shared" si="30"/>
        <v/>
      </c>
      <c r="BC177" s="7"/>
      <c r="BD177" s="48"/>
      <c r="BF177" s="10" t="str">
        <f>IF(ISBLANK(BD177),"",IF(COUNTIF(Accounts!$B:$D,BD177),VLOOKUP(BD177,Accounts!$B:$D,2,FALSE),"-"))</f>
        <v/>
      </c>
      <c r="BG177" s="37" t="str">
        <f>IF(BI177="","",BI177/(1+(IF(COUNTIF(Accounts!$B:$D,BD177),VLOOKUP(BD177,Accounts!$B:$D,3,FALSE),0)/100)))</f>
        <v/>
      </c>
      <c r="BH177" s="37" t="str">
        <f t="shared" si="31"/>
        <v/>
      </c>
      <c r="BI177" s="7"/>
      <c r="BJ177" s="48"/>
      <c r="BL177" s="10" t="str">
        <f>IF(ISBLANK(BJ177),"",IF(COUNTIF(Accounts!$B:$D,BJ177),VLOOKUP(BJ177,Accounts!$B:$D,2,FALSE),"-"))</f>
        <v/>
      </c>
      <c r="BM177" s="37" t="str">
        <f>IF(BO177="","",BO177/(1+(IF(COUNTIF(Accounts!$B:$D,BJ177),VLOOKUP(BJ177,Accounts!$B:$D,3,FALSE),0)/100)))</f>
        <v/>
      </c>
      <c r="BN177" s="37" t="str">
        <f t="shared" si="32"/>
        <v/>
      </c>
      <c r="BO177" s="7"/>
      <c r="BP177" s="40" t="str">
        <f>IF(Accounts!$B176="","-",Accounts!$B176)</f>
        <v xml:space="preserve"> </v>
      </c>
      <c r="BQ177" s="10">
        <f>IF(COUNTIF(Accounts!$B:$D,BP177),VLOOKUP(BP177,Accounts!$B:$D,2,FALSE),"-")</f>
        <v>0</v>
      </c>
      <c r="BR177" s="37" t="str">
        <f ca="1">IF(scratch!$B$55=TRUE,IF(BT177="","",BT177/(1+(IF(COUNTIF(Accounts!$B:$D,BP177),VLOOKUP(BP177,Accounts!$B:$D,3,FALSE),0)/100))),scratch!$B$52)</f>
        <v>Locked</v>
      </c>
      <c r="BS177" s="37" t="str">
        <f ca="1">IF(scratch!$B$55=TRUE,IF(BT177="","",BT177-BR177),scratch!$B$52)</f>
        <v>Locked</v>
      </c>
      <c r="BT177" s="51" t="str">
        <f ca="1">IF(scratch!$B$55=TRUE,SUMIF(AX$7:AX$1007,BP177,BC$7:BC$1007)+SUMIF(BD$7:BD$1007,BP177,BI$7:BI$1007)+SUMIF(BJ$7:BJ$1007,BP177,BO$7:BO$1007),scratch!$B$52)</f>
        <v>Locked</v>
      </c>
      <c r="BX177" s="10" t="str">
        <f>IF(ISBLANK(BV177),"",IF(COUNTIF(Accounts!$B:$D,BV177),VLOOKUP(BV177,Accounts!$B:$D,2,FALSE),"-"))</f>
        <v/>
      </c>
      <c r="BY177" s="37" t="str">
        <f>IF(CA177="","",CA177/(1+(IF(COUNTIF(Accounts!$B:$D,BV177),VLOOKUP(BV177,Accounts!$B:$D,3,FALSE),0)/100)))</f>
        <v/>
      </c>
      <c r="BZ177" s="37" t="str">
        <f t="shared" si="33"/>
        <v/>
      </c>
      <c r="CA177" s="7"/>
      <c r="CB177" s="48"/>
      <c r="CD177" s="10" t="str">
        <f>IF(ISBLANK(CB177),"",IF(COUNTIF(Accounts!$B:$D,CB177),VLOOKUP(CB177,Accounts!$B:$D,2,FALSE),"-"))</f>
        <v/>
      </c>
      <c r="CE177" s="37" t="str">
        <f>IF(CG177="","",CG177/(1+(IF(COUNTIF(Accounts!$B:$D,CB177),VLOOKUP(CB177,Accounts!$B:$D,3,FALSE),0)/100)))</f>
        <v/>
      </c>
      <c r="CF177" s="37" t="str">
        <f t="shared" si="34"/>
        <v/>
      </c>
      <c r="CG177" s="7"/>
      <c r="CH177" s="48"/>
      <c r="CJ177" s="10" t="str">
        <f>IF(ISBLANK(CH177),"",IF(COUNTIF(Accounts!$B:$D,CH177),VLOOKUP(CH177,Accounts!$B:$D,2,FALSE),"-"))</f>
        <v/>
      </c>
      <c r="CK177" s="37" t="str">
        <f>IF(CM177="","",CM177/(1+(IF(COUNTIF(Accounts!$B:$D,CH177),VLOOKUP(CH177,Accounts!$B:$D,3,FALSE),0)/100)))</f>
        <v/>
      </c>
      <c r="CL177" s="37" t="str">
        <f t="shared" si="35"/>
        <v/>
      </c>
      <c r="CM177" s="7"/>
      <c r="CN177" s="40" t="str">
        <f>IF(Accounts!$B176="","-",Accounts!$B176)</f>
        <v xml:space="preserve"> </v>
      </c>
      <c r="CO177" s="10">
        <f>IF(COUNTIF(Accounts!$B:$D,CN177),VLOOKUP(CN177,Accounts!$B:$D,2,FALSE),"-")</f>
        <v>0</v>
      </c>
      <c r="CP177" s="37" t="str">
        <f ca="1">IF(scratch!$B$55=TRUE,IF(CR177="","",CR177/(1+(IF(COUNTIF(Accounts!$B:$D,CN177),VLOOKUP(CN177,Accounts!$B:$D,3,FALSE),0)/100))),scratch!$B$52)</f>
        <v>Locked</v>
      </c>
      <c r="CQ177" s="37" t="str">
        <f ca="1">IF(scratch!$B$55=TRUE,IF(CR177="","",CR177-CP177),scratch!$B$52)</f>
        <v>Locked</v>
      </c>
      <c r="CR177" s="51" t="str">
        <f ca="1">IF(scratch!$B$55=TRUE,SUMIF(BV$7:BV$1007,CN177,CA$7:CA$1007)+SUMIF(CB$7:CB$1007,CN177,CG$7:CG$1007)+SUMIF(CH$7:CH$1007,CN177,CM$7:CM$1007),scratch!$B$52)</f>
        <v>Locked</v>
      </c>
      <c r="CT177" s="40" t="str">
        <f>IF(Accounts!$B176="","-",Accounts!$B176)</f>
        <v xml:space="preserve"> </v>
      </c>
      <c r="CU177" s="10">
        <f>IF(COUNTIF(Accounts!$B:$D,CT177),VLOOKUP(CT177,Accounts!$B:$D,2,FALSE),"-")</f>
        <v>0</v>
      </c>
      <c r="CV177" s="37" t="str">
        <f ca="1">IF(scratch!$B$55=TRUE,IF(CX177="","",CX177/(1+(IF(COUNTIF(Accounts!$B:$D,CT177),VLOOKUP(CT177,Accounts!$B:$D,3,FALSE),0)/100))),scratch!$B$52)</f>
        <v>Locked</v>
      </c>
      <c r="CW177" s="37" t="str">
        <f ca="1">IF(scratch!$B$55=TRUE,IF(CX177="","",CX177-CV177),scratch!$B$52)</f>
        <v>Locked</v>
      </c>
      <c r="CX177" s="51" t="str">
        <f ca="1">IF(scratch!$B$55=TRUE,SUMIF(T$7:T$1007,CT177,X$7:X1177)+SUMIF(AR$7:AR$1007,CT177,AV$7:AV$1007)+SUMIF(BP$7:BP$1007,CT177,BT$7:BT$1007)+SUMIF(CN$7:CN$1007,CT177,CR$7:CR$1007),scratch!$B$52)</f>
        <v>Locked</v>
      </c>
    </row>
    <row r="178" spans="4:102" x14ac:dyDescent="0.2">
      <c r="D178" s="10" t="str">
        <f>IF(ISBLANK(B178),"",IF(COUNTIF(Accounts!$B:$D,B178),VLOOKUP(B178,Accounts!$B:$D,2,FALSE),"-"))</f>
        <v/>
      </c>
      <c r="E178" s="37" t="str">
        <f>IF(G178="","",G178/(1+(IF(COUNTIF(Accounts!$B:$D,B178),VLOOKUP(B178,Accounts!$B:$D,3,FALSE),0)/100)))</f>
        <v/>
      </c>
      <c r="F178" s="37" t="str">
        <f t="shared" si="24"/>
        <v/>
      </c>
      <c r="G178" s="7"/>
      <c r="H178" s="48"/>
      <c r="J178" s="10" t="str">
        <f>IF(ISBLANK(H178),"",IF(COUNTIF(Accounts!$B:$D,H178),VLOOKUP(H178,Accounts!$B:$D,2,FALSE),"-"))</f>
        <v/>
      </c>
      <c r="K178" s="37" t="str">
        <f>IF(M178="","",M178/(1+(IF(COUNTIF(Accounts!$B:$D,H178),VLOOKUP(H178,Accounts!$B:$D,3,FALSE),0)/100)))</f>
        <v/>
      </c>
      <c r="L178" s="37" t="str">
        <f t="shared" si="25"/>
        <v/>
      </c>
      <c r="M178" s="7"/>
      <c r="N178" s="48"/>
      <c r="P178" s="10" t="str">
        <f>IF(ISBLANK(N178),"",IF(COUNTIF(Accounts!$B:$D,N178),VLOOKUP(N178,Accounts!$B:$D,2,FALSE),"-"))</f>
        <v/>
      </c>
      <c r="Q178" s="37" t="str">
        <f>IF(S178="","",S178/(1+(IF(COUNTIF(Accounts!$B:$D,N178),VLOOKUP(N178,Accounts!$B:$D,3,FALSE),0)/100)))</f>
        <v/>
      </c>
      <c r="R178" s="37" t="str">
        <f t="shared" si="26"/>
        <v/>
      </c>
      <c r="S178" s="7"/>
      <c r="T178" s="40" t="str">
        <f>IF(Accounts!$B177="","-",Accounts!$B177)</f>
        <v xml:space="preserve"> </v>
      </c>
      <c r="U178" s="10">
        <f>IF(COUNTIF(Accounts!$B:$D,T178),VLOOKUP(T178,Accounts!$B:$D,2,FALSE),"-")</f>
        <v>0</v>
      </c>
      <c r="V178" s="37" t="str">
        <f ca="1">IF(scratch!$B$55=TRUE,IF(X178="","",X178/(1+(IF(COUNTIF(Accounts!$B:$D,T178),VLOOKUP(T178,Accounts!$B:$D,3,FALSE),0)/100))),scratch!$B$52)</f>
        <v>Locked</v>
      </c>
      <c r="W178" s="37" t="str">
        <f ca="1">IF(scratch!$B$55=TRUE,IF(X178="","",X178-V178),scratch!$B$52)</f>
        <v>Locked</v>
      </c>
      <c r="X178" s="51" t="str">
        <f ca="1">IF(scratch!$B$55=TRUE,SUMIF(B$7:B$1007,T178,G$7:G$1007)+SUMIF(H$7:H$1007,T178,M$7:M$1007)+SUMIF(N$7:N$1007,T178,S$7:S$1007),scratch!$B$52)</f>
        <v>Locked</v>
      </c>
      <c r="AB178" s="10" t="str">
        <f>IF(ISBLANK(Z178),"",IF(COUNTIF(Accounts!$B:$D,Z178),VLOOKUP(Z178,Accounts!$B:$D,2,FALSE),"-"))</f>
        <v/>
      </c>
      <c r="AC178" s="37" t="str">
        <f>IF(AE178="","",AE178/(1+(IF(COUNTIF(Accounts!$B:$D,Z178),VLOOKUP(Z178,Accounts!$B:$D,3,FALSE),0)/100)))</f>
        <v/>
      </c>
      <c r="AD178" s="37" t="str">
        <f t="shared" si="27"/>
        <v/>
      </c>
      <c r="AE178" s="7"/>
      <c r="AF178" s="48"/>
      <c r="AH178" s="10" t="str">
        <f>IF(ISBLANK(AF178),"",IF(COUNTIF(Accounts!$B:$D,AF178),VLOOKUP(AF178,Accounts!$B:$D,2,FALSE),"-"))</f>
        <v/>
      </c>
      <c r="AI178" s="37" t="str">
        <f>IF(AK178="","",AK178/(1+(IF(COUNTIF(Accounts!$B:$D,AF178),VLOOKUP(AF178,Accounts!$B:$D,3,FALSE),0)/100)))</f>
        <v/>
      </c>
      <c r="AJ178" s="37" t="str">
        <f t="shared" si="28"/>
        <v/>
      </c>
      <c r="AK178" s="7"/>
      <c r="AL178" s="48"/>
      <c r="AN178" s="10" t="str">
        <f>IF(ISBLANK(AL178),"",IF(COUNTIF(Accounts!$B:$D,AL178),VLOOKUP(AL178,Accounts!$B:$D,2,FALSE),"-"))</f>
        <v/>
      </c>
      <c r="AO178" s="37" t="str">
        <f>IF(AQ178="","",AQ178/(1+(IF(COUNTIF(Accounts!$B:$D,AL178),VLOOKUP(AL178,Accounts!$B:$D,3,FALSE),0)/100)))</f>
        <v/>
      </c>
      <c r="AP178" s="37" t="str">
        <f t="shared" si="29"/>
        <v/>
      </c>
      <c r="AQ178" s="7"/>
      <c r="AR178" s="40" t="str">
        <f>IF(Accounts!$B177="","-",Accounts!$B177)</f>
        <v xml:space="preserve"> </v>
      </c>
      <c r="AS178" s="10">
        <f>IF(COUNTIF(Accounts!$B:$D,AR178),VLOOKUP(AR178,Accounts!$B:$D,2,FALSE),"-")</f>
        <v>0</v>
      </c>
      <c r="AT178" s="37" t="str">
        <f ca="1">IF(scratch!$B$55=TRUE,IF(AV178="","",AV178/(1+(IF(COUNTIF(Accounts!$B:$D,AR178),VLOOKUP(AR178,Accounts!$B:$D,3,FALSE),0)/100))),scratch!$B$52)</f>
        <v>Locked</v>
      </c>
      <c r="AU178" s="37" t="str">
        <f ca="1">IF(scratch!$B$55=TRUE,IF(AV178="","",AV178-AT178),scratch!$B$52)</f>
        <v>Locked</v>
      </c>
      <c r="AV178" s="51" t="str">
        <f ca="1">IF(scratch!$B$55=TRUE,SUMIF(Z$7:Z$1007,AR178,AE$7:AE$1007)+SUMIF(AF$7:AF$1007,AR178,AK$7:AK$1007)+SUMIF(AL$7:AL$1007,AR178,AQ$7:AQ$1007),scratch!$B$52)</f>
        <v>Locked</v>
      </c>
      <c r="AZ178" s="10" t="str">
        <f>IF(ISBLANK(AX178),"",IF(COUNTIF(Accounts!$B:$D,AX178),VLOOKUP(AX178,Accounts!$B:$D,2,FALSE),"-"))</f>
        <v/>
      </c>
      <c r="BA178" s="37" t="str">
        <f>IF(BC178="","",BC178/(1+(IF(COUNTIF(Accounts!$B:$D,AX178),VLOOKUP(AX178,Accounts!$B:$D,3,FALSE),0)/100)))</f>
        <v/>
      </c>
      <c r="BB178" s="37" t="str">
        <f t="shared" si="30"/>
        <v/>
      </c>
      <c r="BC178" s="7"/>
      <c r="BD178" s="48"/>
      <c r="BF178" s="10" t="str">
        <f>IF(ISBLANK(BD178),"",IF(COUNTIF(Accounts!$B:$D,BD178),VLOOKUP(BD178,Accounts!$B:$D,2,FALSE),"-"))</f>
        <v/>
      </c>
      <c r="BG178" s="37" t="str">
        <f>IF(BI178="","",BI178/(1+(IF(COUNTIF(Accounts!$B:$D,BD178),VLOOKUP(BD178,Accounts!$B:$D,3,FALSE),0)/100)))</f>
        <v/>
      </c>
      <c r="BH178" s="37" t="str">
        <f t="shared" si="31"/>
        <v/>
      </c>
      <c r="BI178" s="7"/>
      <c r="BJ178" s="48"/>
      <c r="BL178" s="10" t="str">
        <f>IF(ISBLANK(BJ178),"",IF(COUNTIF(Accounts!$B:$D,BJ178),VLOOKUP(BJ178,Accounts!$B:$D,2,FALSE),"-"))</f>
        <v/>
      </c>
      <c r="BM178" s="37" t="str">
        <f>IF(BO178="","",BO178/(1+(IF(COUNTIF(Accounts!$B:$D,BJ178),VLOOKUP(BJ178,Accounts!$B:$D,3,FALSE),0)/100)))</f>
        <v/>
      </c>
      <c r="BN178" s="37" t="str">
        <f t="shared" si="32"/>
        <v/>
      </c>
      <c r="BO178" s="7"/>
      <c r="BP178" s="40" t="str">
        <f>IF(Accounts!$B177="","-",Accounts!$B177)</f>
        <v xml:space="preserve"> </v>
      </c>
      <c r="BQ178" s="10">
        <f>IF(COUNTIF(Accounts!$B:$D,BP178),VLOOKUP(BP178,Accounts!$B:$D,2,FALSE),"-")</f>
        <v>0</v>
      </c>
      <c r="BR178" s="37" t="str">
        <f ca="1">IF(scratch!$B$55=TRUE,IF(BT178="","",BT178/(1+(IF(COUNTIF(Accounts!$B:$D,BP178),VLOOKUP(BP178,Accounts!$B:$D,3,FALSE),0)/100))),scratch!$B$52)</f>
        <v>Locked</v>
      </c>
      <c r="BS178" s="37" t="str">
        <f ca="1">IF(scratch!$B$55=TRUE,IF(BT178="","",BT178-BR178),scratch!$B$52)</f>
        <v>Locked</v>
      </c>
      <c r="BT178" s="51" t="str">
        <f ca="1">IF(scratch!$B$55=TRUE,SUMIF(AX$7:AX$1007,BP178,BC$7:BC$1007)+SUMIF(BD$7:BD$1007,BP178,BI$7:BI$1007)+SUMIF(BJ$7:BJ$1007,BP178,BO$7:BO$1007),scratch!$B$52)</f>
        <v>Locked</v>
      </c>
      <c r="BX178" s="10" t="str">
        <f>IF(ISBLANK(BV178),"",IF(COUNTIF(Accounts!$B:$D,BV178),VLOOKUP(BV178,Accounts!$B:$D,2,FALSE),"-"))</f>
        <v/>
      </c>
      <c r="BY178" s="37" t="str">
        <f>IF(CA178="","",CA178/(1+(IF(COUNTIF(Accounts!$B:$D,BV178),VLOOKUP(BV178,Accounts!$B:$D,3,FALSE),0)/100)))</f>
        <v/>
      </c>
      <c r="BZ178" s="37" t="str">
        <f t="shared" si="33"/>
        <v/>
      </c>
      <c r="CA178" s="7"/>
      <c r="CB178" s="48"/>
      <c r="CD178" s="10" t="str">
        <f>IF(ISBLANK(CB178),"",IF(COUNTIF(Accounts!$B:$D,CB178),VLOOKUP(CB178,Accounts!$B:$D,2,FALSE),"-"))</f>
        <v/>
      </c>
      <c r="CE178" s="37" t="str">
        <f>IF(CG178="","",CG178/(1+(IF(COUNTIF(Accounts!$B:$D,CB178),VLOOKUP(CB178,Accounts!$B:$D,3,FALSE),0)/100)))</f>
        <v/>
      </c>
      <c r="CF178" s="37" t="str">
        <f t="shared" si="34"/>
        <v/>
      </c>
      <c r="CG178" s="7"/>
      <c r="CH178" s="48"/>
      <c r="CJ178" s="10" t="str">
        <f>IF(ISBLANK(CH178),"",IF(COUNTIF(Accounts!$B:$D,CH178),VLOOKUP(CH178,Accounts!$B:$D,2,FALSE),"-"))</f>
        <v/>
      </c>
      <c r="CK178" s="37" t="str">
        <f>IF(CM178="","",CM178/(1+(IF(COUNTIF(Accounts!$B:$D,CH178),VLOOKUP(CH178,Accounts!$B:$D,3,FALSE),0)/100)))</f>
        <v/>
      </c>
      <c r="CL178" s="37" t="str">
        <f t="shared" si="35"/>
        <v/>
      </c>
      <c r="CM178" s="7"/>
      <c r="CN178" s="40" t="str">
        <f>IF(Accounts!$B177="","-",Accounts!$B177)</f>
        <v xml:space="preserve"> </v>
      </c>
      <c r="CO178" s="10">
        <f>IF(COUNTIF(Accounts!$B:$D,CN178),VLOOKUP(CN178,Accounts!$B:$D,2,FALSE),"-")</f>
        <v>0</v>
      </c>
      <c r="CP178" s="37" t="str">
        <f ca="1">IF(scratch!$B$55=TRUE,IF(CR178="","",CR178/(1+(IF(COUNTIF(Accounts!$B:$D,CN178),VLOOKUP(CN178,Accounts!$B:$D,3,FALSE),0)/100))),scratch!$B$52)</f>
        <v>Locked</v>
      </c>
      <c r="CQ178" s="37" t="str">
        <f ca="1">IF(scratch!$B$55=TRUE,IF(CR178="","",CR178-CP178),scratch!$B$52)</f>
        <v>Locked</v>
      </c>
      <c r="CR178" s="51" t="str">
        <f ca="1">IF(scratch!$B$55=TRUE,SUMIF(BV$7:BV$1007,CN178,CA$7:CA$1007)+SUMIF(CB$7:CB$1007,CN178,CG$7:CG$1007)+SUMIF(CH$7:CH$1007,CN178,CM$7:CM$1007),scratch!$B$52)</f>
        <v>Locked</v>
      </c>
      <c r="CT178" s="40" t="str">
        <f>IF(Accounts!$B177="","-",Accounts!$B177)</f>
        <v xml:space="preserve"> </v>
      </c>
      <c r="CU178" s="10">
        <f>IF(COUNTIF(Accounts!$B:$D,CT178),VLOOKUP(CT178,Accounts!$B:$D,2,FALSE),"-")</f>
        <v>0</v>
      </c>
      <c r="CV178" s="37" t="str">
        <f ca="1">IF(scratch!$B$55=TRUE,IF(CX178="","",CX178/(1+(IF(COUNTIF(Accounts!$B:$D,CT178),VLOOKUP(CT178,Accounts!$B:$D,3,FALSE),0)/100))),scratch!$B$52)</f>
        <v>Locked</v>
      </c>
      <c r="CW178" s="37" t="str">
        <f ca="1">IF(scratch!$B$55=TRUE,IF(CX178="","",CX178-CV178),scratch!$B$52)</f>
        <v>Locked</v>
      </c>
      <c r="CX178" s="51" t="str">
        <f ca="1">IF(scratch!$B$55=TRUE,SUMIF(T$7:T$1007,CT178,X$7:X1178)+SUMIF(AR$7:AR$1007,CT178,AV$7:AV$1007)+SUMIF(BP$7:BP$1007,CT178,BT$7:BT$1007)+SUMIF(CN$7:CN$1007,CT178,CR$7:CR$1007),scratch!$B$52)</f>
        <v>Locked</v>
      </c>
    </row>
    <row r="179" spans="4:102" x14ac:dyDescent="0.2">
      <c r="D179" s="10" t="str">
        <f>IF(ISBLANK(B179),"",IF(COUNTIF(Accounts!$B:$D,B179),VLOOKUP(B179,Accounts!$B:$D,2,FALSE),"-"))</f>
        <v/>
      </c>
      <c r="E179" s="37" t="str">
        <f>IF(G179="","",G179/(1+(IF(COUNTIF(Accounts!$B:$D,B179),VLOOKUP(B179,Accounts!$B:$D,3,FALSE),0)/100)))</f>
        <v/>
      </c>
      <c r="F179" s="37" t="str">
        <f t="shared" si="24"/>
        <v/>
      </c>
      <c r="G179" s="7"/>
      <c r="H179" s="48"/>
      <c r="J179" s="10" t="str">
        <f>IF(ISBLANK(H179),"",IF(COUNTIF(Accounts!$B:$D,H179),VLOOKUP(H179,Accounts!$B:$D,2,FALSE),"-"))</f>
        <v/>
      </c>
      <c r="K179" s="37" t="str">
        <f>IF(M179="","",M179/(1+(IF(COUNTIF(Accounts!$B:$D,H179),VLOOKUP(H179,Accounts!$B:$D,3,FALSE),0)/100)))</f>
        <v/>
      </c>
      <c r="L179" s="37" t="str">
        <f t="shared" si="25"/>
        <v/>
      </c>
      <c r="M179" s="7"/>
      <c r="N179" s="48"/>
      <c r="P179" s="10" t="str">
        <f>IF(ISBLANK(N179),"",IF(COUNTIF(Accounts!$B:$D,N179),VLOOKUP(N179,Accounts!$B:$D,2,FALSE),"-"))</f>
        <v/>
      </c>
      <c r="Q179" s="37" t="str">
        <f>IF(S179="","",S179/(1+(IF(COUNTIF(Accounts!$B:$D,N179),VLOOKUP(N179,Accounts!$B:$D,3,FALSE),0)/100)))</f>
        <v/>
      </c>
      <c r="R179" s="37" t="str">
        <f t="shared" si="26"/>
        <v/>
      </c>
      <c r="S179" s="7"/>
      <c r="T179" s="40" t="str">
        <f>IF(Accounts!$B178="","-",Accounts!$B178)</f>
        <v xml:space="preserve"> </v>
      </c>
      <c r="U179" s="10">
        <f>IF(COUNTIF(Accounts!$B:$D,T179),VLOOKUP(T179,Accounts!$B:$D,2,FALSE),"-")</f>
        <v>0</v>
      </c>
      <c r="V179" s="37" t="str">
        <f ca="1">IF(scratch!$B$55=TRUE,IF(X179="","",X179/(1+(IF(COUNTIF(Accounts!$B:$D,T179),VLOOKUP(T179,Accounts!$B:$D,3,FALSE),0)/100))),scratch!$B$52)</f>
        <v>Locked</v>
      </c>
      <c r="W179" s="37" t="str">
        <f ca="1">IF(scratch!$B$55=TRUE,IF(X179="","",X179-V179),scratch!$B$52)</f>
        <v>Locked</v>
      </c>
      <c r="X179" s="51" t="str">
        <f ca="1">IF(scratch!$B$55=TRUE,SUMIF(B$7:B$1007,T179,G$7:G$1007)+SUMIF(H$7:H$1007,T179,M$7:M$1007)+SUMIF(N$7:N$1007,T179,S$7:S$1007),scratch!$B$52)</f>
        <v>Locked</v>
      </c>
      <c r="AB179" s="10" t="str">
        <f>IF(ISBLANK(Z179),"",IF(COUNTIF(Accounts!$B:$D,Z179),VLOOKUP(Z179,Accounts!$B:$D,2,FALSE),"-"))</f>
        <v/>
      </c>
      <c r="AC179" s="37" t="str">
        <f>IF(AE179="","",AE179/(1+(IF(COUNTIF(Accounts!$B:$D,Z179),VLOOKUP(Z179,Accounts!$B:$D,3,FALSE),0)/100)))</f>
        <v/>
      </c>
      <c r="AD179" s="37" t="str">
        <f t="shared" si="27"/>
        <v/>
      </c>
      <c r="AE179" s="7"/>
      <c r="AF179" s="48"/>
      <c r="AH179" s="10" t="str">
        <f>IF(ISBLANK(AF179),"",IF(COUNTIF(Accounts!$B:$D,AF179),VLOOKUP(AF179,Accounts!$B:$D,2,FALSE),"-"))</f>
        <v/>
      </c>
      <c r="AI179" s="37" t="str">
        <f>IF(AK179="","",AK179/(1+(IF(COUNTIF(Accounts!$B:$D,AF179),VLOOKUP(AF179,Accounts!$B:$D,3,FALSE),0)/100)))</f>
        <v/>
      </c>
      <c r="AJ179" s="37" t="str">
        <f t="shared" si="28"/>
        <v/>
      </c>
      <c r="AK179" s="7"/>
      <c r="AL179" s="48"/>
      <c r="AN179" s="10" t="str">
        <f>IF(ISBLANK(AL179),"",IF(COUNTIF(Accounts!$B:$D,AL179),VLOOKUP(AL179,Accounts!$B:$D,2,FALSE),"-"))</f>
        <v/>
      </c>
      <c r="AO179" s="37" t="str">
        <f>IF(AQ179="","",AQ179/(1+(IF(COUNTIF(Accounts!$B:$D,AL179),VLOOKUP(AL179,Accounts!$B:$D,3,FALSE),0)/100)))</f>
        <v/>
      </c>
      <c r="AP179" s="37" t="str">
        <f t="shared" si="29"/>
        <v/>
      </c>
      <c r="AQ179" s="7"/>
      <c r="AR179" s="40" t="str">
        <f>IF(Accounts!$B178="","-",Accounts!$B178)</f>
        <v xml:space="preserve"> </v>
      </c>
      <c r="AS179" s="10">
        <f>IF(COUNTIF(Accounts!$B:$D,AR179),VLOOKUP(AR179,Accounts!$B:$D,2,FALSE),"-")</f>
        <v>0</v>
      </c>
      <c r="AT179" s="37" t="str">
        <f ca="1">IF(scratch!$B$55=TRUE,IF(AV179="","",AV179/(1+(IF(COUNTIF(Accounts!$B:$D,AR179),VLOOKUP(AR179,Accounts!$B:$D,3,FALSE),0)/100))),scratch!$B$52)</f>
        <v>Locked</v>
      </c>
      <c r="AU179" s="37" t="str">
        <f ca="1">IF(scratch!$B$55=TRUE,IF(AV179="","",AV179-AT179),scratch!$B$52)</f>
        <v>Locked</v>
      </c>
      <c r="AV179" s="51" t="str">
        <f ca="1">IF(scratch!$B$55=TRUE,SUMIF(Z$7:Z$1007,AR179,AE$7:AE$1007)+SUMIF(AF$7:AF$1007,AR179,AK$7:AK$1007)+SUMIF(AL$7:AL$1007,AR179,AQ$7:AQ$1007),scratch!$B$52)</f>
        <v>Locked</v>
      </c>
      <c r="AZ179" s="10" t="str">
        <f>IF(ISBLANK(AX179),"",IF(COUNTIF(Accounts!$B:$D,AX179),VLOOKUP(AX179,Accounts!$B:$D,2,FALSE),"-"))</f>
        <v/>
      </c>
      <c r="BA179" s="37" t="str">
        <f>IF(BC179="","",BC179/(1+(IF(COUNTIF(Accounts!$B:$D,AX179),VLOOKUP(AX179,Accounts!$B:$D,3,FALSE),0)/100)))</f>
        <v/>
      </c>
      <c r="BB179" s="37" t="str">
        <f t="shared" si="30"/>
        <v/>
      </c>
      <c r="BC179" s="7"/>
      <c r="BD179" s="48"/>
      <c r="BF179" s="10" t="str">
        <f>IF(ISBLANK(BD179),"",IF(COUNTIF(Accounts!$B:$D,BD179),VLOOKUP(BD179,Accounts!$B:$D,2,FALSE),"-"))</f>
        <v/>
      </c>
      <c r="BG179" s="37" t="str">
        <f>IF(BI179="","",BI179/(1+(IF(COUNTIF(Accounts!$B:$D,BD179),VLOOKUP(BD179,Accounts!$B:$D,3,FALSE),0)/100)))</f>
        <v/>
      </c>
      <c r="BH179" s="37" t="str">
        <f t="shared" si="31"/>
        <v/>
      </c>
      <c r="BI179" s="7"/>
      <c r="BJ179" s="48"/>
      <c r="BL179" s="10" t="str">
        <f>IF(ISBLANK(BJ179),"",IF(COUNTIF(Accounts!$B:$D,BJ179),VLOOKUP(BJ179,Accounts!$B:$D,2,FALSE),"-"))</f>
        <v/>
      </c>
      <c r="BM179" s="37" t="str">
        <f>IF(BO179="","",BO179/(1+(IF(COUNTIF(Accounts!$B:$D,BJ179),VLOOKUP(BJ179,Accounts!$B:$D,3,FALSE),0)/100)))</f>
        <v/>
      </c>
      <c r="BN179" s="37" t="str">
        <f t="shared" si="32"/>
        <v/>
      </c>
      <c r="BO179" s="7"/>
      <c r="BP179" s="40" t="str">
        <f>IF(Accounts!$B178="","-",Accounts!$B178)</f>
        <v xml:space="preserve"> </v>
      </c>
      <c r="BQ179" s="10">
        <f>IF(COUNTIF(Accounts!$B:$D,BP179),VLOOKUP(BP179,Accounts!$B:$D,2,FALSE),"-")</f>
        <v>0</v>
      </c>
      <c r="BR179" s="37" t="str">
        <f ca="1">IF(scratch!$B$55=TRUE,IF(BT179="","",BT179/(1+(IF(COUNTIF(Accounts!$B:$D,BP179),VLOOKUP(BP179,Accounts!$B:$D,3,FALSE),0)/100))),scratch!$B$52)</f>
        <v>Locked</v>
      </c>
      <c r="BS179" s="37" t="str">
        <f ca="1">IF(scratch!$B$55=TRUE,IF(BT179="","",BT179-BR179),scratch!$B$52)</f>
        <v>Locked</v>
      </c>
      <c r="BT179" s="51" t="str">
        <f ca="1">IF(scratch!$B$55=TRUE,SUMIF(AX$7:AX$1007,BP179,BC$7:BC$1007)+SUMIF(BD$7:BD$1007,BP179,BI$7:BI$1007)+SUMIF(BJ$7:BJ$1007,BP179,BO$7:BO$1007),scratch!$B$52)</f>
        <v>Locked</v>
      </c>
      <c r="BX179" s="10" t="str">
        <f>IF(ISBLANK(BV179),"",IF(COUNTIF(Accounts!$B:$D,BV179),VLOOKUP(BV179,Accounts!$B:$D,2,FALSE),"-"))</f>
        <v/>
      </c>
      <c r="BY179" s="37" t="str">
        <f>IF(CA179="","",CA179/(1+(IF(COUNTIF(Accounts!$B:$D,BV179),VLOOKUP(BV179,Accounts!$B:$D,3,FALSE),0)/100)))</f>
        <v/>
      </c>
      <c r="BZ179" s="37" t="str">
        <f t="shared" si="33"/>
        <v/>
      </c>
      <c r="CA179" s="7"/>
      <c r="CB179" s="48"/>
      <c r="CD179" s="10" t="str">
        <f>IF(ISBLANK(CB179),"",IF(COUNTIF(Accounts!$B:$D,CB179),VLOOKUP(CB179,Accounts!$B:$D,2,FALSE),"-"))</f>
        <v/>
      </c>
      <c r="CE179" s="37" t="str">
        <f>IF(CG179="","",CG179/(1+(IF(COUNTIF(Accounts!$B:$D,CB179),VLOOKUP(CB179,Accounts!$B:$D,3,FALSE),0)/100)))</f>
        <v/>
      </c>
      <c r="CF179" s="37" t="str">
        <f t="shared" si="34"/>
        <v/>
      </c>
      <c r="CG179" s="7"/>
      <c r="CH179" s="48"/>
      <c r="CJ179" s="10" t="str">
        <f>IF(ISBLANK(CH179),"",IF(COUNTIF(Accounts!$B:$D,CH179),VLOOKUP(CH179,Accounts!$B:$D,2,FALSE),"-"))</f>
        <v/>
      </c>
      <c r="CK179" s="37" t="str">
        <f>IF(CM179="","",CM179/(1+(IF(COUNTIF(Accounts!$B:$D,CH179),VLOOKUP(CH179,Accounts!$B:$D,3,FALSE),0)/100)))</f>
        <v/>
      </c>
      <c r="CL179" s="37" t="str">
        <f t="shared" si="35"/>
        <v/>
      </c>
      <c r="CM179" s="7"/>
      <c r="CN179" s="40" t="str">
        <f>IF(Accounts!$B178="","-",Accounts!$B178)</f>
        <v xml:space="preserve"> </v>
      </c>
      <c r="CO179" s="10">
        <f>IF(COUNTIF(Accounts!$B:$D,CN179),VLOOKUP(CN179,Accounts!$B:$D,2,FALSE),"-")</f>
        <v>0</v>
      </c>
      <c r="CP179" s="37" t="str">
        <f ca="1">IF(scratch!$B$55=TRUE,IF(CR179="","",CR179/(1+(IF(COUNTIF(Accounts!$B:$D,CN179),VLOOKUP(CN179,Accounts!$B:$D,3,FALSE),0)/100))),scratch!$B$52)</f>
        <v>Locked</v>
      </c>
      <c r="CQ179" s="37" t="str">
        <f ca="1">IF(scratch!$B$55=TRUE,IF(CR179="","",CR179-CP179),scratch!$B$52)</f>
        <v>Locked</v>
      </c>
      <c r="CR179" s="51" t="str">
        <f ca="1">IF(scratch!$B$55=TRUE,SUMIF(BV$7:BV$1007,CN179,CA$7:CA$1007)+SUMIF(CB$7:CB$1007,CN179,CG$7:CG$1007)+SUMIF(CH$7:CH$1007,CN179,CM$7:CM$1007),scratch!$B$52)</f>
        <v>Locked</v>
      </c>
      <c r="CT179" s="40" t="str">
        <f>IF(Accounts!$B178="","-",Accounts!$B178)</f>
        <v xml:space="preserve"> </v>
      </c>
      <c r="CU179" s="10">
        <f>IF(COUNTIF(Accounts!$B:$D,CT179),VLOOKUP(CT179,Accounts!$B:$D,2,FALSE),"-")</f>
        <v>0</v>
      </c>
      <c r="CV179" s="37" t="str">
        <f ca="1">IF(scratch!$B$55=TRUE,IF(CX179="","",CX179/(1+(IF(COUNTIF(Accounts!$B:$D,CT179),VLOOKUP(CT179,Accounts!$B:$D,3,FALSE),0)/100))),scratch!$B$52)</f>
        <v>Locked</v>
      </c>
      <c r="CW179" s="37" t="str">
        <f ca="1">IF(scratch!$B$55=TRUE,IF(CX179="","",CX179-CV179),scratch!$B$52)</f>
        <v>Locked</v>
      </c>
      <c r="CX179" s="51" t="str">
        <f ca="1">IF(scratch!$B$55=TRUE,SUMIF(T$7:T$1007,CT179,X$7:X1179)+SUMIF(AR$7:AR$1007,CT179,AV$7:AV$1007)+SUMIF(BP$7:BP$1007,CT179,BT$7:BT$1007)+SUMIF(CN$7:CN$1007,CT179,CR$7:CR$1007),scratch!$B$52)</f>
        <v>Locked</v>
      </c>
    </row>
    <row r="180" spans="4:102" x14ac:dyDescent="0.2">
      <c r="D180" s="10" t="str">
        <f>IF(ISBLANK(B180),"",IF(COUNTIF(Accounts!$B:$D,B180),VLOOKUP(B180,Accounts!$B:$D,2,FALSE),"-"))</f>
        <v/>
      </c>
      <c r="E180" s="37" t="str">
        <f>IF(G180="","",G180/(1+(IF(COUNTIF(Accounts!$B:$D,B180),VLOOKUP(B180,Accounts!$B:$D,3,FALSE),0)/100)))</f>
        <v/>
      </c>
      <c r="F180" s="37" t="str">
        <f t="shared" si="24"/>
        <v/>
      </c>
      <c r="G180" s="7"/>
      <c r="H180" s="48"/>
      <c r="J180" s="10" t="str">
        <f>IF(ISBLANK(H180),"",IF(COUNTIF(Accounts!$B:$D,H180),VLOOKUP(H180,Accounts!$B:$D,2,FALSE),"-"))</f>
        <v/>
      </c>
      <c r="K180" s="37" t="str">
        <f>IF(M180="","",M180/(1+(IF(COUNTIF(Accounts!$B:$D,H180),VLOOKUP(H180,Accounts!$B:$D,3,FALSE),0)/100)))</f>
        <v/>
      </c>
      <c r="L180" s="37" t="str">
        <f t="shared" si="25"/>
        <v/>
      </c>
      <c r="M180" s="7"/>
      <c r="N180" s="48"/>
      <c r="P180" s="10" t="str">
        <f>IF(ISBLANK(N180),"",IF(COUNTIF(Accounts!$B:$D,N180),VLOOKUP(N180,Accounts!$B:$D,2,FALSE),"-"))</f>
        <v/>
      </c>
      <c r="Q180" s="37" t="str">
        <f>IF(S180="","",S180/(1+(IF(COUNTIF(Accounts!$B:$D,N180),VLOOKUP(N180,Accounts!$B:$D,3,FALSE),0)/100)))</f>
        <v/>
      </c>
      <c r="R180" s="37" t="str">
        <f t="shared" si="26"/>
        <v/>
      </c>
      <c r="S180" s="7"/>
      <c r="T180" s="40" t="str">
        <f>IF(Accounts!$B179="","-",Accounts!$B179)</f>
        <v xml:space="preserve"> </v>
      </c>
      <c r="U180" s="10">
        <f>IF(COUNTIF(Accounts!$B:$D,T180),VLOOKUP(T180,Accounts!$B:$D,2,FALSE),"-")</f>
        <v>0</v>
      </c>
      <c r="V180" s="37" t="str">
        <f ca="1">IF(scratch!$B$55=TRUE,IF(X180="","",X180/(1+(IF(COUNTIF(Accounts!$B:$D,T180),VLOOKUP(T180,Accounts!$B:$D,3,FALSE),0)/100))),scratch!$B$52)</f>
        <v>Locked</v>
      </c>
      <c r="W180" s="37" t="str">
        <f ca="1">IF(scratch!$B$55=TRUE,IF(X180="","",X180-V180),scratch!$B$52)</f>
        <v>Locked</v>
      </c>
      <c r="X180" s="51" t="str">
        <f ca="1">IF(scratch!$B$55=TRUE,SUMIF(B$7:B$1007,T180,G$7:G$1007)+SUMIF(H$7:H$1007,T180,M$7:M$1007)+SUMIF(N$7:N$1007,T180,S$7:S$1007),scratch!$B$52)</f>
        <v>Locked</v>
      </c>
      <c r="AB180" s="10" t="str">
        <f>IF(ISBLANK(Z180),"",IF(COUNTIF(Accounts!$B:$D,Z180),VLOOKUP(Z180,Accounts!$B:$D,2,FALSE),"-"))</f>
        <v/>
      </c>
      <c r="AC180" s="37" t="str">
        <f>IF(AE180="","",AE180/(1+(IF(COUNTIF(Accounts!$B:$D,Z180),VLOOKUP(Z180,Accounts!$B:$D,3,FALSE),0)/100)))</f>
        <v/>
      </c>
      <c r="AD180" s="37" t="str">
        <f t="shared" si="27"/>
        <v/>
      </c>
      <c r="AE180" s="7"/>
      <c r="AF180" s="48"/>
      <c r="AH180" s="10" t="str">
        <f>IF(ISBLANK(AF180),"",IF(COUNTIF(Accounts!$B:$D,AF180),VLOOKUP(AF180,Accounts!$B:$D,2,FALSE),"-"))</f>
        <v/>
      </c>
      <c r="AI180" s="37" t="str">
        <f>IF(AK180="","",AK180/(1+(IF(COUNTIF(Accounts!$B:$D,AF180),VLOOKUP(AF180,Accounts!$B:$D,3,FALSE),0)/100)))</f>
        <v/>
      </c>
      <c r="AJ180" s="37" t="str">
        <f t="shared" si="28"/>
        <v/>
      </c>
      <c r="AK180" s="7"/>
      <c r="AL180" s="48"/>
      <c r="AN180" s="10" t="str">
        <f>IF(ISBLANK(AL180),"",IF(COUNTIF(Accounts!$B:$D,AL180),VLOOKUP(AL180,Accounts!$B:$D,2,FALSE),"-"))</f>
        <v/>
      </c>
      <c r="AO180" s="37" t="str">
        <f>IF(AQ180="","",AQ180/(1+(IF(COUNTIF(Accounts!$B:$D,AL180),VLOOKUP(AL180,Accounts!$B:$D,3,FALSE),0)/100)))</f>
        <v/>
      </c>
      <c r="AP180" s="37" t="str">
        <f t="shared" si="29"/>
        <v/>
      </c>
      <c r="AQ180" s="7"/>
      <c r="AR180" s="40" t="str">
        <f>IF(Accounts!$B179="","-",Accounts!$B179)</f>
        <v xml:space="preserve"> </v>
      </c>
      <c r="AS180" s="10">
        <f>IF(COUNTIF(Accounts!$B:$D,AR180),VLOOKUP(AR180,Accounts!$B:$D,2,FALSE),"-")</f>
        <v>0</v>
      </c>
      <c r="AT180" s="37" t="str">
        <f ca="1">IF(scratch!$B$55=TRUE,IF(AV180="","",AV180/(1+(IF(COUNTIF(Accounts!$B:$D,AR180),VLOOKUP(AR180,Accounts!$B:$D,3,FALSE),0)/100))),scratch!$B$52)</f>
        <v>Locked</v>
      </c>
      <c r="AU180" s="37" t="str">
        <f ca="1">IF(scratch!$B$55=TRUE,IF(AV180="","",AV180-AT180),scratch!$B$52)</f>
        <v>Locked</v>
      </c>
      <c r="AV180" s="51" t="str">
        <f ca="1">IF(scratch!$B$55=TRUE,SUMIF(Z$7:Z$1007,AR180,AE$7:AE$1007)+SUMIF(AF$7:AF$1007,AR180,AK$7:AK$1007)+SUMIF(AL$7:AL$1007,AR180,AQ$7:AQ$1007),scratch!$B$52)</f>
        <v>Locked</v>
      </c>
      <c r="AZ180" s="10" t="str">
        <f>IF(ISBLANK(AX180),"",IF(COUNTIF(Accounts!$B:$D,AX180),VLOOKUP(AX180,Accounts!$B:$D,2,FALSE),"-"))</f>
        <v/>
      </c>
      <c r="BA180" s="37" t="str">
        <f>IF(BC180="","",BC180/(1+(IF(COUNTIF(Accounts!$B:$D,AX180),VLOOKUP(AX180,Accounts!$B:$D,3,FALSE),0)/100)))</f>
        <v/>
      </c>
      <c r="BB180" s="37" t="str">
        <f t="shared" si="30"/>
        <v/>
      </c>
      <c r="BC180" s="7"/>
      <c r="BD180" s="48"/>
      <c r="BF180" s="10" t="str">
        <f>IF(ISBLANK(BD180),"",IF(COUNTIF(Accounts!$B:$D,BD180),VLOOKUP(BD180,Accounts!$B:$D,2,FALSE),"-"))</f>
        <v/>
      </c>
      <c r="BG180" s="37" t="str">
        <f>IF(BI180="","",BI180/(1+(IF(COUNTIF(Accounts!$B:$D,BD180),VLOOKUP(BD180,Accounts!$B:$D,3,FALSE),0)/100)))</f>
        <v/>
      </c>
      <c r="BH180" s="37" t="str">
        <f t="shared" si="31"/>
        <v/>
      </c>
      <c r="BI180" s="7"/>
      <c r="BJ180" s="48"/>
      <c r="BL180" s="10" t="str">
        <f>IF(ISBLANK(BJ180),"",IF(COUNTIF(Accounts!$B:$D,BJ180),VLOOKUP(BJ180,Accounts!$B:$D,2,FALSE),"-"))</f>
        <v/>
      </c>
      <c r="BM180" s="37" t="str">
        <f>IF(BO180="","",BO180/(1+(IF(COUNTIF(Accounts!$B:$D,BJ180),VLOOKUP(BJ180,Accounts!$B:$D,3,FALSE),0)/100)))</f>
        <v/>
      </c>
      <c r="BN180" s="37" t="str">
        <f t="shared" si="32"/>
        <v/>
      </c>
      <c r="BO180" s="7"/>
      <c r="BP180" s="40" t="str">
        <f>IF(Accounts!$B179="","-",Accounts!$B179)</f>
        <v xml:space="preserve"> </v>
      </c>
      <c r="BQ180" s="10">
        <f>IF(COUNTIF(Accounts!$B:$D,BP180),VLOOKUP(BP180,Accounts!$B:$D,2,FALSE),"-")</f>
        <v>0</v>
      </c>
      <c r="BR180" s="37" t="str">
        <f ca="1">IF(scratch!$B$55=TRUE,IF(BT180="","",BT180/(1+(IF(COUNTIF(Accounts!$B:$D,BP180),VLOOKUP(BP180,Accounts!$B:$D,3,FALSE),0)/100))),scratch!$B$52)</f>
        <v>Locked</v>
      </c>
      <c r="BS180" s="37" t="str">
        <f ca="1">IF(scratch!$B$55=TRUE,IF(BT180="","",BT180-BR180),scratch!$B$52)</f>
        <v>Locked</v>
      </c>
      <c r="BT180" s="51" t="str">
        <f ca="1">IF(scratch!$B$55=TRUE,SUMIF(AX$7:AX$1007,BP180,BC$7:BC$1007)+SUMIF(BD$7:BD$1007,BP180,BI$7:BI$1007)+SUMIF(BJ$7:BJ$1007,BP180,BO$7:BO$1007),scratch!$B$52)</f>
        <v>Locked</v>
      </c>
      <c r="BX180" s="10" t="str">
        <f>IF(ISBLANK(BV180),"",IF(COUNTIF(Accounts!$B:$D,BV180),VLOOKUP(BV180,Accounts!$B:$D,2,FALSE),"-"))</f>
        <v/>
      </c>
      <c r="BY180" s="37" t="str">
        <f>IF(CA180="","",CA180/(1+(IF(COUNTIF(Accounts!$B:$D,BV180),VLOOKUP(BV180,Accounts!$B:$D,3,FALSE),0)/100)))</f>
        <v/>
      </c>
      <c r="BZ180" s="37" t="str">
        <f t="shared" si="33"/>
        <v/>
      </c>
      <c r="CA180" s="7"/>
      <c r="CB180" s="48"/>
      <c r="CD180" s="10" t="str">
        <f>IF(ISBLANK(CB180),"",IF(COUNTIF(Accounts!$B:$D,CB180),VLOOKUP(CB180,Accounts!$B:$D,2,FALSE),"-"))</f>
        <v/>
      </c>
      <c r="CE180" s="37" t="str">
        <f>IF(CG180="","",CG180/(1+(IF(COUNTIF(Accounts!$B:$D,CB180),VLOOKUP(CB180,Accounts!$B:$D,3,FALSE),0)/100)))</f>
        <v/>
      </c>
      <c r="CF180" s="37" t="str">
        <f t="shared" si="34"/>
        <v/>
      </c>
      <c r="CG180" s="7"/>
      <c r="CH180" s="48"/>
      <c r="CJ180" s="10" t="str">
        <f>IF(ISBLANK(CH180),"",IF(COUNTIF(Accounts!$B:$D,CH180),VLOOKUP(CH180,Accounts!$B:$D,2,FALSE),"-"))</f>
        <v/>
      </c>
      <c r="CK180" s="37" t="str">
        <f>IF(CM180="","",CM180/(1+(IF(COUNTIF(Accounts!$B:$D,CH180),VLOOKUP(CH180,Accounts!$B:$D,3,FALSE),0)/100)))</f>
        <v/>
      </c>
      <c r="CL180" s="37" t="str">
        <f t="shared" si="35"/>
        <v/>
      </c>
      <c r="CM180" s="7"/>
      <c r="CN180" s="40" t="str">
        <f>IF(Accounts!$B179="","-",Accounts!$B179)</f>
        <v xml:space="preserve"> </v>
      </c>
      <c r="CO180" s="10">
        <f>IF(COUNTIF(Accounts!$B:$D,CN180),VLOOKUP(CN180,Accounts!$B:$D,2,FALSE),"-")</f>
        <v>0</v>
      </c>
      <c r="CP180" s="37" t="str">
        <f ca="1">IF(scratch!$B$55=TRUE,IF(CR180="","",CR180/(1+(IF(COUNTIF(Accounts!$B:$D,CN180),VLOOKUP(CN180,Accounts!$B:$D,3,FALSE),0)/100))),scratch!$B$52)</f>
        <v>Locked</v>
      </c>
      <c r="CQ180" s="37" t="str">
        <f ca="1">IF(scratch!$B$55=TRUE,IF(CR180="","",CR180-CP180),scratch!$B$52)</f>
        <v>Locked</v>
      </c>
      <c r="CR180" s="51" t="str">
        <f ca="1">IF(scratch!$B$55=TRUE,SUMIF(BV$7:BV$1007,CN180,CA$7:CA$1007)+SUMIF(CB$7:CB$1007,CN180,CG$7:CG$1007)+SUMIF(CH$7:CH$1007,CN180,CM$7:CM$1007),scratch!$B$52)</f>
        <v>Locked</v>
      </c>
      <c r="CT180" s="40" t="str">
        <f>IF(Accounts!$B179="","-",Accounts!$B179)</f>
        <v xml:space="preserve"> </v>
      </c>
      <c r="CU180" s="10">
        <f>IF(COUNTIF(Accounts!$B:$D,CT180),VLOOKUP(CT180,Accounts!$B:$D,2,FALSE),"-")</f>
        <v>0</v>
      </c>
      <c r="CV180" s="37" t="str">
        <f ca="1">IF(scratch!$B$55=TRUE,IF(CX180="","",CX180/(1+(IF(COUNTIF(Accounts!$B:$D,CT180),VLOOKUP(CT180,Accounts!$B:$D,3,FALSE),0)/100))),scratch!$B$52)</f>
        <v>Locked</v>
      </c>
      <c r="CW180" s="37" t="str">
        <f ca="1">IF(scratch!$B$55=TRUE,IF(CX180="","",CX180-CV180),scratch!$B$52)</f>
        <v>Locked</v>
      </c>
      <c r="CX180" s="51" t="str">
        <f ca="1">IF(scratch!$B$55=TRUE,SUMIF(T$7:T$1007,CT180,X$7:X1180)+SUMIF(AR$7:AR$1007,CT180,AV$7:AV$1007)+SUMIF(BP$7:BP$1007,CT180,BT$7:BT$1007)+SUMIF(CN$7:CN$1007,CT180,CR$7:CR$1007),scratch!$B$52)</f>
        <v>Locked</v>
      </c>
    </row>
    <row r="181" spans="4:102" x14ac:dyDescent="0.2">
      <c r="D181" s="10" t="str">
        <f>IF(ISBLANK(B181),"",IF(COUNTIF(Accounts!$B:$D,B181),VLOOKUP(B181,Accounts!$B:$D,2,FALSE),"-"))</f>
        <v/>
      </c>
      <c r="E181" s="37" t="str">
        <f>IF(G181="","",G181/(1+(IF(COUNTIF(Accounts!$B:$D,B181),VLOOKUP(B181,Accounts!$B:$D,3,FALSE),0)/100)))</f>
        <v/>
      </c>
      <c r="F181" s="37" t="str">
        <f t="shared" si="24"/>
        <v/>
      </c>
      <c r="G181" s="7"/>
      <c r="H181" s="48"/>
      <c r="J181" s="10" t="str">
        <f>IF(ISBLANK(H181),"",IF(COUNTIF(Accounts!$B:$D,H181),VLOOKUP(H181,Accounts!$B:$D,2,FALSE),"-"))</f>
        <v/>
      </c>
      <c r="K181" s="37" t="str">
        <f>IF(M181="","",M181/(1+(IF(COUNTIF(Accounts!$B:$D,H181),VLOOKUP(H181,Accounts!$B:$D,3,FALSE),0)/100)))</f>
        <v/>
      </c>
      <c r="L181" s="37" t="str">
        <f t="shared" si="25"/>
        <v/>
      </c>
      <c r="M181" s="7"/>
      <c r="N181" s="48"/>
      <c r="P181" s="10" t="str">
        <f>IF(ISBLANK(N181),"",IF(COUNTIF(Accounts!$B:$D,N181),VLOOKUP(N181,Accounts!$B:$D,2,FALSE),"-"))</f>
        <v/>
      </c>
      <c r="Q181" s="37" t="str">
        <f>IF(S181="","",S181/(1+(IF(COUNTIF(Accounts!$B:$D,N181),VLOOKUP(N181,Accounts!$B:$D,3,FALSE),0)/100)))</f>
        <v/>
      </c>
      <c r="R181" s="37" t="str">
        <f t="shared" si="26"/>
        <v/>
      </c>
      <c r="S181" s="7"/>
      <c r="T181" s="40" t="str">
        <f>IF(Accounts!$B180="","-",Accounts!$B180)</f>
        <v xml:space="preserve"> </v>
      </c>
      <c r="U181" s="10">
        <f>IF(COUNTIF(Accounts!$B:$D,T181),VLOOKUP(T181,Accounts!$B:$D,2,FALSE),"-")</f>
        <v>0</v>
      </c>
      <c r="V181" s="37" t="str">
        <f ca="1">IF(scratch!$B$55=TRUE,IF(X181="","",X181/(1+(IF(COUNTIF(Accounts!$B:$D,T181),VLOOKUP(T181,Accounts!$B:$D,3,FALSE),0)/100))),scratch!$B$52)</f>
        <v>Locked</v>
      </c>
      <c r="W181" s="37" t="str">
        <f ca="1">IF(scratch!$B$55=TRUE,IF(X181="","",X181-V181),scratch!$B$52)</f>
        <v>Locked</v>
      </c>
      <c r="X181" s="51" t="str">
        <f ca="1">IF(scratch!$B$55=TRUE,SUMIF(B$7:B$1007,T181,G$7:G$1007)+SUMIF(H$7:H$1007,T181,M$7:M$1007)+SUMIF(N$7:N$1007,T181,S$7:S$1007),scratch!$B$52)</f>
        <v>Locked</v>
      </c>
      <c r="AB181" s="10" t="str">
        <f>IF(ISBLANK(Z181),"",IF(COUNTIF(Accounts!$B:$D,Z181),VLOOKUP(Z181,Accounts!$B:$D,2,FALSE),"-"))</f>
        <v/>
      </c>
      <c r="AC181" s="37" t="str">
        <f>IF(AE181="","",AE181/(1+(IF(COUNTIF(Accounts!$B:$D,Z181),VLOOKUP(Z181,Accounts!$B:$D,3,FALSE),0)/100)))</f>
        <v/>
      </c>
      <c r="AD181" s="37" t="str">
        <f t="shared" si="27"/>
        <v/>
      </c>
      <c r="AE181" s="7"/>
      <c r="AF181" s="48"/>
      <c r="AH181" s="10" t="str">
        <f>IF(ISBLANK(AF181),"",IF(COUNTIF(Accounts!$B:$D,AF181),VLOOKUP(AF181,Accounts!$B:$D,2,FALSE),"-"))</f>
        <v/>
      </c>
      <c r="AI181" s="37" t="str">
        <f>IF(AK181="","",AK181/(1+(IF(COUNTIF(Accounts!$B:$D,AF181),VLOOKUP(AF181,Accounts!$B:$D,3,FALSE),0)/100)))</f>
        <v/>
      </c>
      <c r="AJ181" s="37" t="str">
        <f t="shared" si="28"/>
        <v/>
      </c>
      <c r="AK181" s="7"/>
      <c r="AL181" s="48"/>
      <c r="AN181" s="10" t="str">
        <f>IF(ISBLANK(AL181),"",IF(COUNTIF(Accounts!$B:$D,AL181),VLOOKUP(AL181,Accounts!$B:$D,2,FALSE),"-"))</f>
        <v/>
      </c>
      <c r="AO181" s="37" t="str">
        <f>IF(AQ181="","",AQ181/(1+(IF(COUNTIF(Accounts!$B:$D,AL181),VLOOKUP(AL181,Accounts!$B:$D,3,FALSE),0)/100)))</f>
        <v/>
      </c>
      <c r="AP181" s="37" t="str">
        <f t="shared" si="29"/>
        <v/>
      </c>
      <c r="AQ181" s="7"/>
      <c r="AR181" s="40" t="str">
        <f>IF(Accounts!$B180="","-",Accounts!$B180)</f>
        <v xml:space="preserve"> </v>
      </c>
      <c r="AS181" s="10">
        <f>IF(COUNTIF(Accounts!$B:$D,AR181),VLOOKUP(AR181,Accounts!$B:$D,2,FALSE),"-")</f>
        <v>0</v>
      </c>
      <c r="AT181" s="37" t="str">
        <f ca="1">IF(scratch!$B$55=TRUE,IF(AV181="","",AV181/(1+(IF(COUNTIF(Accounts!$B:$D,AR181),VLOOKUP(AR181,Accounts!$B:$D,3,FALSE),0)/100))),scratch!$B$52)</f>
        <v>Locked</v>
      </c>
      <c r="AU181" s="37" t="str">
        <f ca="1">IF(scratch!$B$55=TRUE,IF(AV181="","",AV181-AT181),scratch!$B$52)</f>
        <v>Locked</v>
      </c>
      <c r="AV181" s="51" t="str">
        <f ca="1">IF(scratch!$B$55=TRUE,SUMIF(Z$7:Z$1007,AR181,AE$7:AE$1007)+SUMIF(AF$7:AF$1007,AR181,AK$7:AK$1007)+SUMIF(AL$7:AL$1007,AR181,AQ$7:AQ$1007),scratch!$B$52)</f>
        <v>Locked</v>
      </c>
      <c r="AZ181" s="10" t="str">
        <f>IF(ISBLANK(AX181),"",IF(COUNTIF(Accounts!$B:$D,AX181),VLOOKUP(AX181,Accounts!$B:$D,2,FALSE),"-"))</f>
        <v/>
      </c>
      <c r="BA181" s="37" t="str">
        <f>IF(BC181="","",BC181/(1+(IF(COUNTIF(Accounts!$B:$D,AX181),VLOOKUP(AX181,Accounts!$B:$D,3,FALSE),0)/100)))</f>
        <v/>
      </c>
      <c r="BB181" s="37" t="str">
        <f t="shared" si="30"/>
        <v/>
      </c>
      <c r="BC181" s="7"/>
      <c r="BD181" s="48"/>
      <c r="BF181" s="10" t="str">
        <f>IF(ISBLANK(BD181),"",IF(COUNTIF(Accounts!$B:$D,BD181),VLOOKUP(BD181,Accounts!$B:$D,2,FALSE),"-"))</f>
        <v/>
      </c>
      <c r="BG181" s="37" t="str">
        <f>IF(BI181="","",BI181/(1+(IF(COUNTIF(Accounts!$B:$D,BD181),VLOOKUP(BD181,Accounts!$B:$D,3,FALSE),0)/100)))</f>
        <v/>
      </c>
      <c r="BH181" s="37" t="str">
        <f t="shared" si="31"/>
        <v/>
      </c>
      <c r="BI181" s="7"/>
      <c r="BJ181" s="48"/>
      <c r="BL181" s="10" t="str">
        <f>IF(ISBLANK(BJ181),"",IF(COUNTIF(Accounts!$B:$D,BJ181),VLOOKUP(BJ181,Accounts!$B:$D,2,FALSE),"-"))</f>
        <v/>
      </c>
      <c r="BM181" s="37" t="str">
        <f>IF(BO181="","",BO181/(1+(IF(COUNTIF(Accounts!$B:$D,BJ181),VLOOKUP(BJ181,Accounts!$B:$D,3,FALSE),0)/100)))</f>
        <v/>
      </c>
      <c r="BN181" s="37" t="str">
        <f t="shared" si="32"/>
        <v/>
      </c>
      <c r="BO181" s="7"/>
      <c r="BP181" s="40" t="str">
        <f>IF(Accounts!$B180="","-",Accounts!$B180)</f>
        <v xml:space="preserve"> </v>
      </c>
      <c r="BQ181" s="10">
        <f>IF(COUNTIF(Accounts!$B:$D,BP181),VLOOKUP(BP181,Accounts!$B:$D,2,FALSE),"-")</f>
        <v>0</v>
      </c>
      <c r="BR181" s="37" t="str">
        <f ca="1">IF(scratch!$B$55=TRUE,IF(BT181="","",BT181/(1+(IF(COUNTIF(Accounts!$B:$D,BP181),VLOOKUP(BP181,Accounts!$B:$D,3,FALSE),0)/100))),scratch!$B$52)</f>
        <v>Locked</v>
      </c>
      <c r="BS181" s="37" t="str">
        <f ca="1">IF(scratch!$B$55=TRUE,IF(BT181="","",BT181-BR181),scratch!$B$52)</f>
        <v>Locked</v>
      </c>
      <c r="BT181" s="51" t="str">
        <f ca="1">IF(scratch!$B$55=TRUE,SUMIF(AX$7:AX$1007,BP181,BC$7:BC$1007)+SUMIF(BD$7:BD$1007,BP181,BI$7:BI$1007)+SUMIF(BJ$7:BJ$1007,BP181,BO$7:BO$1007),scratch!$B$52)</f>
        <v>Locked</v>
      </c>
      <c r="BX181" s="10" t="str">
        <f>IF(ISBLANK(BV181),"",IF(COUNTIF(Accounts!$B:$D,BV181),VLOOKUP(BV181,Accounts!$B:$D,2,FALSE),"-"))</f>
        <v/>
      </c>
      <c r="BY181" s="37" t="str">
        <f>IF(CA181="","",CA181/(1+(IF(COUNTIF(Accounts!$B:$D,BV181),VLOOKUP(BV181,Accounts!$B:$D,3,FALSE),0)/100)))</f>
        <v/>
      </c>
      <c r="BZ181" s="37" t="str">
        <f t="shared" si="33"/>
        <v/>
      </c>
      <c r="CA181" s="7"/>
      <c r="CB181" s="48"/>
      <c r="CD181" s="10" t="str">
        <f>IF(ISBLANK(CB181),"",IF(COUNTIF(Accounts!$B:$D,CB181),VLOOKUP(CB181,Accounts!$B:$D,2,FALSE),"-"))</f>
        <v/>
      </c>
      <c r="CE181" s="37" t="str">
        <f>IF(CG181="","",CG181/(1+(IF(COUNTIF(Accounts!$B:$D,CB181),VLOOKUP(CB181,Accounts!$B:$D,3,FALSE),0)/100)))</f>
        <v/>
      </c>
      <c r="CF181" s="37" t="str">
        <f t="shared" si="34"/>
        <v/>
      </c>
      <c r="CG181" s="7"/>
      <c r="CH181" s="48"/>
      <c r="CJ181" s="10" t="str">
        <f>IF(ISBLANK(CH181),"",IF(COUNTIF(Accounts!$B:$D,CH181),VLOOKUP(CH181,Accounts!$B:$D,2,FALSE),"-"))</f>
        <v/>
      </c>
      <c r="CK181" s="37" t="str">
        <f>IF(CM181="","",CM181/(1+(IF(COUNTIF(Accounts!$B:$D,CH181),VLOOKUP(CH181,Accounts!$B:$D,3,FALSE),0)/100)))</f>
        <v/>
      </c>
      <c r="CL181" s="37" t="str">
        <f t="shared" si="35"/>
        <v/>
      </c>
      <c r="CM181" s="7"/>
      <c r="CN181" s="40" t="str">
        <f>IF(Accounts!$B180="","-",Accounts!$B180)</f>
        <v xml:space="preserve"> </v>
      </c>
      <c r="CO181" s="10">
        <f>IF(COUNTIF(Accounts!$B:$D,CN181),VLOOKUP(CN181,Accounts!$B:$D,2,FALSE),"-")</f>
        <v>0</v>
      </c>
      <c r="CP181" s="37" t="str">
        <f ca="1">IF(scratch!$B$55=TRUE,IF(CR181="","",CR181/(1+(IF(COUNTIF(Accounts!$B:$D,CN181),VLOOKUP(CN181,Accounts!$B:$D,3,FALSE),0)/100))),scratch!$B$52)</f>
        <v>Locked</v>
      </c>
      <c r="CQ181" s="37" t="str">
        <f ca="1">IF(scratch!$B$55=TRUE,IF(CR181="","",CR181-CP181),scratch!$B$52)</f>
        <v>Locked</v>
      </c>
      <c r="CR181" s="51" t="str">
        <f ca="1">IF(scratch!$B$55=TRUE,SUMIF(BV$7:BV$1007,CN181,CA$7:CA$1007)+SUMIF(CB$7:CB$1007,CN181,CG$7:CG$1007)+SUMIF(CH$7:CH$1007,CN181,CM$7:CM$1007),scratch!$B$52)</f>
        <v>Locked</v>
      </c>
      <c r="CT181" s="40" t="str">
        <f>IF(Accounts!$B180="","-",Accounts!$B180)</f>
        <v xml:space="preserve"> </v>
      </c>
      <c r="CU181" s="10">
        <f>IF(COUNTIF(Accounts!$B:$D,CT181),VLOOKUP(CT181,Accounts!$B:$D,2,FALSE),"-")</f>
        <v>0</v>
      </c>
      <c r="CV181" s="37" t="str">
        <f ca="1">IF(scratch!$B$55=TRUE,IF(CX181="","",CX181/(1+(IF(COUNTIF(Accounts!$B:$D,CT181),VLOOKUP(CT181,Accounts!$B:$D,3,FALSE),0)/100))),scratch!$B$52)</f>
        <v>Locked</v>
      </c>
      <c r="CW181" s="37" t="str">
        <f ca="1">IF(scratch!$B$55=TRUE,IF(CX181="","",CX181-CV181),scratch!$B$52)</f>
        <v>Locked</v>
      </c>
      <c r="CX181" s="51" t="str">
        <f ca="1">IF(scratch!$B$55=TRUE,SUMIF(T$7:T$1007,CT181,X$7:X1181)+SUMIF(AR$7:AR$1007,CT181,AV$7:AV$1007)+SUMIF(BP$7:BP$1007,CT181,BT$7:BT$1007)+SUMIF(CN$7:CN$1007,CT181,CR$7:CR$1007),scratch!$B$52)</f>
        <v>Locked</v>
      </c>
    </row>
    <row r="182" spans="4:102" x14ac:dyDescent="0.2">
      <c r="D182" s="10" t="str">
        <f>IF(ISBLANK(B182),"",IF(COUNTIF(Accounts!$B:$D,B182),VLOOKUP(B182,Accounts!$B:$D,2,FALSE),"-"))</f>
        <v/>
      </c>
      <c r="E182" s="37" t="str">
        <f>IF(G182="","",G182/(1+(IF(COUNTIF(Accounts!$B:$D,B182),VLOOKUP(B182,Accounts!$B:$D,3,FALSE),0)/100)))</f>
        <v/>
      </c>
      <c r="F182" s="37" t="str">
        <f t="shared" si="24"/>
        <v/>
      </c>
      <c r="G182" s="7"/>
      <c r="H182" s="48"/>
      <c r="J182" s="10" t="str">
        <f>IF(ISBLANK(H182),"",IF(COUNTIF(Accounts!$B:$D,H182),VLOOKUP(H182,Accounts!$B:$D,2,FALSE),"-"))</f>
        <v/>
      </c>
      <c r="K182" s="37" t="str">
        <f>IF(M182="","",M182/(1+(IF(COUNTIF(Accounts!$B:$D,H182),VLOOKUP(H182,Accounts!$B:$D,3,FALSE),0)/100)))</f>
        <v/>
      </c>
      <c r="L182" s="37" t="str">
        <f t="shared" si="25"/>
        <v/>
      </c>
      <c r="M182" s="7"/>
      <c r="N182" s="48"/>
      <c r="P182" s="10" t="str">
        <f>IF(ISBLANK(N182),"",IF(COUNTIF(Accounts!$B:$D,N182),VLOOKUP(N182,Accounts!$B:$D,2,FALSE),"-"))</f>
        <v/>
      </c>
      <c r="Q182" s="37" t="str">
        <f>IF(S182="","",S182/(1+(IF(COUNTIF(Accounts!$B:$D,N182),VLOOKUP(N182,Accounts!$B:$D,3,FALSE),0)/100)))</f>
        <v/>
      </c>
      <c r="R182" s="37" t="str">
        <f t="shared" si="26"/>
        <v/>
      </c>
      <c r="S182" s="7"/>
      <c r="T182" s="40" t="str">
        <f>IF(Accounts!$B181="","-",Accounts!$B181)</f>
        <v xml:space="preserve"> </v>
      </c>
      <c r="U182" s="10">
        <f>IF(COUNTIF(Accounts!$B:$D,T182),VLOOKUP(T182,Accounts!$B:$D,2,FALSE),"-")</f>
        <v>0</v>
      </c>
      <c r="V182" s="37" t="str">
        <f ca="1">IF(scratch!$B$55=TRUE,IF(X182="","",X182/(1+(IF(COUNTIF(Accounts!$B:$D,T182),VLOOKUP(T182,Accounts!$B:$D,3,FALSE),0)/100))),scratch!$B$52)</f>
        <v>Locked</v>
      </c>
      <c r="W182" s="37" t="str">
        <f ca="1">IF(scratch!$B$55=TRUE,IF(X182="","",X182-V182),scratch!$B$52)</f>
        <v>Locked</v>
      </c>
      <c r="X182" s="51" t="str">
        <f ca="1">IF(scratch!$B$55=TRUE,SUMIF(B$7:B$1007,T182,G$7:G$1007)+SUMIF(H$7:H$1007,T182,M$7:M$1007)+SUMIF(N$7:N$1007,T182,S$7:S$1007),scratch!$B$52)</f>
        <v>Locked</v>
      </c>
      <c r="AB182" s="10" t="str">
        <f>IF(ISBLANK(Z182),"",IF(COUNTIF(Accounts!$B:$D,Z182),VLOOKUP(Z182,Accounts!$B:$D,2,FALSE),"-"))</f>
        <v/>
      </c>
      <c r="AC182" s="37" t="str">
        <f>IF(AE182="","",AE182/(1+(IF(COUNTIF(Accounts!$B:$D,Z182),VLOOKUP(Z182,Accounts!$B:$D,3,FALSE),0)/100)))</f>
        <v/>
      </c>
      <c r="AD182" s="37" t="str">
        <f t="shared" si="27"/>
        <v/>
      </c>
      <c r="AE182" s="7"/>
      <c r="AF182" s="48"/>
      <c r="AH182" s="10" t="str">
        <f>IF(ISBLANK(AF182),"",IF(COUNTIF(Accounts!$B:$D,AF182),VLOOKUP(AF182,Accounts!$B:$D,2,FALSE),"-"))</f>
        <v/>
      </c>
      <c r="AI182" s="37" t="str">
        <f>IF(AK182="","",AK182/(1+(IF(COUNTIF(Accounts!$B:$D,AF182),VLOOKUP(AF182,Accounts!$B:$D,3,FALSE),0)/100)))</f>
        <v/>
      </c>
      <c r="AJ182" s="37" t="str">
        <f t="shared" si="28"/>
        <v/>
      </c>
      <c r="AK182" s="7"/>
      <c r="AL182" s="48"/>
      <c r="AN182" s="10" t="str">
        <f>IF(ISBLANK(AL182),"",IF(COUNTIF(Accounts!$B:$D,AL182),VLOOKUP(AL182,Accounts!$B:$D,2,FALSE),"-"))</f>
        <v/>
      </c>
      <c r="AO182" s="37" t="str">
        <f>IF(AQ182="","",AQ182/(1+(IF(COUNTIF(Accounts!$B:$D,AL182),VLOOKUP(AL182,Accounts!$B:$D,3,FALSE),0)/100)))</f>
        <v/>
      </c>
      <c r="AP182" s="37" t="str">
        <f t="shared" si="29"/>
        <v/>
      </c>
      <c r="AQ182" s="7"/>
      <c r="AR182" s="40" t="str">
        <f>IF(Accounts!$B181="","-",Accounts!$B181)</f>
        <v xml:space="preserve"> </v>
      </c>
      <c r="AS182" s="10">
        <f>IF(COUNTIF(Accounts!$B:$D,AR182),VLOOKUP(AR182,Accounts!$B:$D,2,FALSE),"-")</f>
        <v>0</v>
      </c>
      <c r="AT182" s="37" t="str">
        <f ca="1">IF(scratch!$B$55=TRUE,IF(AV182="","",AV182/(1+(IF(COUNTIF(Accounts!$B:$D,AR182),VLOOKUP(AR182,Accounts!$B:$D,3,FALSE),0)/100))),scratch!$B$52)</f>
        <v>Locked</v>
      </c>
      <c r="AU182" s="37" t="str">
        <f ca="1">IF(scratch!$B$55=TRUE,IF(AV182="","",AV182-AT182),scratch!$B$52)</f>
        <v>Locked</v>
      </c>
      <c r="AV182" s="51" t="str">
        <f ca="1">IF(scratch!$B$55=TRUE,SUMIF(Z$7:Z$1007,AR182,AE$7:AE$1007)+SUMIF(AF$7:AF$1007,AR182,AK$7:AK$1007)+SUMIF(AL$7:AL$1007,AR182,AQ$7:AQ$1007),scratch!$B$52)</f>
        <v>Locked</v>
      </c>
      <c r="AZ182" s="10" t="str">
        <f>IF(ISBLANK(AX182),"",IF(COUNTIF(Accounts!$B:$D,AX182),VLOOKUP(AX182,Accounts!$B:$D,2,FALSE),"-"))</f>
        <v/>
      </c>
      <c r="BA182" s="37" t="str">
        <f>IF(BC182="","",BC182/(1+(IF(COUNTIF(Accounts!$B:$D,AX182),VLOOKUP(AX182,Accounts!$B:$D,3,FALSE),0)/100)))</f>
        <v/>
      </c>
      <c r="BB182" s="37" t="str">
        <f t="shared" si="30"/>
        <v/>
      </c>
      <c r="BC182" s="7"/>
      <c r="BD182" s="48"/>
      <c r="BF182" s="10" t="str">
        <f>IF(ISBLANK(BD182),"",IF(COUNTIF(Accounts!$B:$D,BD182),VLOOKUP(BD182,Accounts!$B:$D,2,FALSE),"-"))</f>
        <v/>
      </c>
      <c r="BG182" s="37" t="str">
        <f>IF(BI182="","",BI182/(1+(IF(COUNTIF(Accounts!$B:$D,BD182),VLOOKUP(BD182,Accounts!$B:$D,3,FALSE),0)/100)))</f>
        <v/>
      </c>
      <c r="BH182" s="37" t="str">
        <f t="shared" si="31"/>
        <v/>
      </c>
      <c r="BI182" s="7"/>
      <c r="BJ182" s="48"/>
      <c r="BL182" s="10" t="str">
        <f>IF(ISBLANK(BJ182),"",IF(COUNTIF(Accounts!$B:$D,BJ182),VLOOKUP(BJ182,Accounts!$B:$D,2,FALSE),"-"))</f>
        <v/>
      </c>
      <c r="BM182" s="37" t="str">
        <f>IF(BO182="","",BO182/(1+(IF(COUNTIF(Accounts!$B:$D,BJ182),VLOOKUP(BJ182,Accounts!$B:$D,3,FALSE),0)/100)))</f>
        <v/>
      </c>
      <c r="BN182" s="37" t="str">
        <f t="shared" si="32"/>
        <v/>
      </c>
      <c r="BO182" s="7"/>
      <c r="BP182" s="40" t="str">
        <f>IF(Accounts!$B181="","-",Accounts!$B181)</f>
        <v xml:space="preserve"> </v>
      </c>
      <c r="BQ182" s="10">
        <f>IF(COUNTIF(Accounts!$B:$D,BP182),VLOOKUP(BP182,Accounts!$B:$D,2,FALSE),"-")</f>
        <v>0</v>
      </c>
      <c r="BR182" s="37" t="str">
        <f ca="1">IF(scratch!$B$55=TRUE,IF(BT182="","",BT182/(1+(IF(COUNTIF(Accounts!$B:$D,BP182),VLOOKUP(BP182,Accounts!$B:$D,3,FALSE),0)/100))),scratch!$B$52)</f>
        <v>Locked</v>
      </c>
      <c r="BS182" s="37" t="str">
        <f ca="1">IF(scratch!$B$55=TRUE,IF(BT182="","",BT182-BR182),scratch!$B$52)</f>
        <v>Locked</v>
      </c>
      <c r="BT182" s="51" t="str">
        <f ca="1">IF(scratch!$B$55=TRUE,SUMIF(AX$7:AX$1007,BP182,BC$7:BC$1007)+SUMIF(BD$7:BD$1007,BP182,BI$7:BI$1007)+SUMIF(BJ$7:BJ$1007,BP182,BO$7:BO$1007),scratch!$B$52)</f>
        <v>Locked</v>
      </c>
      <c r="BX182" s="10" t="str">
        <f>IF(ISBLANK(BV182),"",IF(COUNTIF(Accounts!$B:$D,BV182),VLOOKUP(BV182,Accounts!$B:$D,2,FALSE),"-"))</f>
        <v/>
      </c>
      <c r="BY182" s="37" t="str">
        <f>IF(CA182="","",CA182/(1+(IF(COUNTIF(Accounts!$B:$D,BV182),VLOOKUP(BV182,Accounts!$B:$D,3,FALSE),0)/100)))</f>
        <v/>
      </c>
      <c r="BZ182" s="37" t="str">
        <f t="shared" si="33"/>
        <v/>
      </c>
      <c r="CA182" s="7"/>
      <c r="CB182" s="48"/>
      <c r="CD182" s="10" t="str">
        <f>IF(ISBLANK(CB182),"",IF(COUNTIF(Accounts!$B:$D,CB182),VLOOKUP(CB182,Accounts!$B:$D,2,FALSE),"-"))</f>
        <v/>
      </c>
      <c r="CE182" s="37" t="str">
        <f>IF(CG182="","",CG182/(1+(IF(COUNTIF(Accounts!$B:$D,CB182),VLOOKUP(CB182,Accounts!$B:$D,3,FALSE),0)/100)))</f>
        <v/>
      </c>
      <c r="CF182" s="37" t="str">
        <f t="shared" si="34"/>
        <v/>
      </c>
      <c r="CG182" s="7"/>
      <c r="CH182" s="48"/>
      <c r="CJ182" s="10" t="str">
        <f>IF(ISBLANK(CH182),"",IF(COUNTIF(Accounts!$B:$D,CH182),VLOOKUP(CH182,Accounts!$B:$D,2,FALSE),"-"))</f>
        <v/>
      </c>
      <c r="CK182" s="37" t="str">
        <f>IF(CM182="","",CM182/(1+(IF(COUNTIF(Accounts!$B:$D,CH182),VLOOKUP(CH182,Accounts!$B:$D,3,FALSE),0)/100)))</f>
        <v/>
      </c>
      <c r="CL182" s="37" t="str">
        <f t="shared" si="35"/>
        <v/>
      </c>
      <c r="CM182" s="7"/>
      <c r="CN182" s="40" t="str">
        <f>IF(Accounts!$B181="","-",Accounts!$B181)</f>
        <v xml:space="preserve"> </v>
      </c>
      <c r="CO182" s="10">
        <f>IF(COUNTIF(Accounts!$B:$D,CN182),VLOOKUP(CN182,Accounts!$B:$D,2,FALSE),"-")</f>
        <v>0</v>
      </c>
      <c r="CP182" s="37" t="str">
        <f ca="1">IF(scratch!$B$55=TRUE,IF(CR182="","",CR182/(1+(IF(COUNTIF(Accounts!$B:$D,CN182),VLOOKUP(CN182,Accounts!$B:$D,3,FALSE),0)/100))),scratch!$B$52)</f>
        <v>Locked</v>
      </c>
      <c r="CQ182" s="37" t="str">
        <f ca="1">IF(scratch!$B$55=TRUE,IF(CR182="","",CR182-CP182),scratch!$B$52)</f>
        <v>Locked</v>
      </c>
      <c r="CR182" s="51" t="str">
        <f ca="1">IF(scratch!$B$55=TRUE,SUMIF(BV$7:BV$1007,CN182,CA$7:CA$1007)+SUMIF(CB$7:CB$1007,CN182,CG$7:CG$1007)+SUMIF(CH$7:CH$1007,CN182,CM$7:CM$1007),scratch!$B$52)</f>
        <v>Locked</v>
      </c>
      <c r="CT182" s="40" t="str">
        <f>IF(Accounts!$B181="","-",Accounts!$B181)</f>
        <v xml:space="preserve"> </v>
      </c>
      <c r="CU182" s="10">
        <f>IF(COUNTIF(Accounts!$B:$D,CT182),VLOOKUP(CT182,Accounts!$B:$D,2,FALSE),"-")</f>
        <v>0</v>
      </c>
      <c r="CV182" s="37" t="str">
        <f ca="1">IF(scratch!$B$55=TRUE,IF(CX182="","",CX182/(1+(IF(COUNTIF(Accounts!$B:$D,CT182),VLOOKUP(CT182,Accounts!$B:$D,3,FALSE),0)/100))),scratch!$B$52)</f>
        <v>Locked</v>
      </c>
      <c r="CW182" s="37" t="str">
        <f ca="1">IF(scratch!$B$55=TRUE,IF(CX182="","",CX182-CV182),scratch!$B$52)</f>
        <v>Locked</v>
      </c>
      <c r="CX182" s="51" t="str">
        <f ca="1">IF(scratch!$B$55=TRUE,SUMIF(T$7:T$1007,CT182,X$7:X1182)+SUMIF(AR$7:AR$1007,CT182,AV$7:AV$1007)+SUMIF(BP$7:BP$1007,CT182,BT$7:BT$1007)+SUMIF(CN$7:CN$1007,CT182,CR$7:CR$1007),scratch!$B$52)</f>
        <v>Locked</v>
      </c>
    </row>
    <row r="183" spans="4:102" x14ac:dyDescent="0.2">
      <c r="D183" s="10" t="str">
        <f>IF(ISBLANK(B183),"",IF(COUNTIF(Accounts!$B:$D,B183),VLOOKUP(B183,Accounts!$B:$D,2,FALSE),"-"))</f>
        <v/>
      </c>
      <c r="E183" s="37" t="str">
        <f>IF(G183="","",G183/(1+(IF(COUNTIF(Accounts!$B:$D,B183),VLOOKUP(B183,Accounts!$B:$D,3,FALSE),0)/100)))</f>
        <v/>
      </c>
      <c r="F183" s="37" t="str">
        <f t="shared" si="24"/>
        <v/>
      </c>
      <c r="G183" s="7"/>
      <c r="H183" s="48"/>
      <c r="J183" s="10" t="str">
        <f>IF(ISBLANK(H183),"",IF(COUNTIF(Accounts!$B:$D,H183),VLOOKUP(H183,Accounts!$B:$D,2,FALSE),"-"))</f>
        <v/>
      </c>
      <c r="K183" s="37" t="str">
        <f>IF(M183="","",M183/(1+(IF(COUNTIF(Accounts!$B:$D,H183),VLOOKUP(H183,Accounts!$B:$D,3,FALSE),0)/100)))</f>
        <v/>
      </c>
      <c r="L183" s="37" t="str">
        <f t="shared" si="25"/>
        <v/>
      </c>
      <c r="M183" s="7"/>
      <c r="N183" s="48"/>
      <c r="P183" s="10" t="str">
        <f>IF(ISBLANK(N183),"",IF(COUNTIF(Accounts!$B:$D,N183),VLOOKUP(N183,Accounts!$B:$D,2,FALSE),"-"))</f>
        <v/>
      </c>
      <c r="Q183" s="37" t="str">
        <f>IF(S183="","",S183/(1+(IF(COUNTIF(Accounts!$B:$D,N183),VLOOKUP(N183,Accounts!$B:$D,3,FALSE),0)/100)))</f>
        <v/>
      </c>
      <c r="R183" s="37" t="str">
        <f t="shared" si="26"/>
        <v/>
      </c>
      <c r="S183" s="7"/>
      <c r="T183" s="40" t="str">
        <f>IF(Accounts!$B182="","-",Accounts!$B182)</f>
        <v xml:space="preserve"> </v>
      </c>
      <c r="U183" s="10">
        <f>IF(COUNTIF(Accounts!$B:$D,T183),VLOOKUP(T183,Accounts!$B:$D,2,FALSE),"-")</f>
        <v>0</v>
      </c>
      <c r="V183" s="37" t="str">
        <f ca="1">IF(scratch!$B$55=TRUE,IF(X183="","",X183/(1+(IF(COUNTIF(Accounts!$B:$D,T183),VLOOKUP(T183,Accounts!$B:$D,3,FALSE),0)/100))),scratch!$B$52)</f>
        <v>Locked</v>
      </c>
      <c r="W183" s="37" t="str">
        <f ca="1">IF(scratch!$B$55=TRUE,IF(X183="","",X183-V183),scratch!$B$52)</f>
        <v>Locked</v>
      </c>
      <c r="X183" s="51" t="str">
        <f ca="1">IF(scratch!$B$55=TRUE,SUMIF(B$7:B$1007,T183,G$7:G$1007)+SUMIF(H$7:H$1007,T183,M$7:M$1007)+SUMIF(N$7:N$1007,T183,S$7:S$1007),scratch!$B$52)</f>
        <v>Locked</v>
      </c>
      <c r="AB183" s="10" t="str">
        <f>IF(ISBLANK(Z183),"",IF(COUNTIF(Accounts!$B:$D,Z183),VLOOKUP(Z183,Accounts!$B:$D,2,FALSE),"-"))</f>
        <v/>
      </c>
      <c r="AC183" s="37" t="str">
        <f>IF(AE183="","",AE183/(1+(IF(COUNTIF(Accounts!$B:$D,Z183),VLOOKUP(Z183,Accounts!$B:$D,3,FALSE),0)/100)))</f>
        <v/>
      </c>
      <c r="AD183" s="37" t="str">
        <f t="shared" si="27"/>
        <v/>
      </c>
      <c r="AE183" s="7"/>
      <c r="AF183" s="48"/>
      <c r="AH183" s="10" t="str">
        <f>IF(ISBLANK(AF183),"",IF(COUNTIF(Accounts!$B:$D,AF183),VLOOKUP(AF183,Accounts!$B:$D,2,FALSE),"-"))</f>
        <v/>
      </c>
      <c r="AI183" s="37" t="str">
        <f>IF(AK183="","",AK183/(1+(IF(COUNTIF(Accounts!$B:$D,AF183),VLOOKUP(AF183,Accounts!$B:$D,3,FALSE),0)/100)))</f>
        <v/>
      </c>
      <c r="AJ183" s="37" t="str">
        <f t="shared" si="28"/>
        <v/>
      </c>
      <c r="AK183" s="7"/>
      <c r="AL183" s="48"/>
      <c r="AN183" s="10" t="str">
        <f>IF(ISBLANK(AL183),"",IF(COUNTIF(Accounts!$B:$D,AL183),VLOOKUP(AL183,Accounts!$B:$D,2,FALSE),"-"))</f>
        <v/>
      </c>
      <c r="AO183" s="37" t="str">
        <f>IF(AQ183="","",AQ183/(1+(IF(COUNTIF(Accounts!$B:$D,AL183),VLOOKUP(AL183,Accounts!$B:$D,3,FALSE),0)/100)))</f>
        <v/>
      </c>
      <c r="AP183" s="37" t="str">
        <f t="shared" si="29"/>
        <v/>
      </c>
      <c r="AQ183" s="7"/>
      <c r="AR183" s="40" t="str">
        <f>IF(Accounts!$B182="","-",Accounts!$B182)</f>
        <v xml:space="preserve"> </v>
      </c>
      <c r="AS183" s="10">
        <f>IF(COUNTIF(Accounts!$B:$D,AR183),VLOOKUP(AR183,Accounts!$B:$D,2,FALSE),"-")</f>
        <v>0</v>
      </c>
      <c r="AT183" s="37" t="str">
        <f ca="1">IF(scratch!$B$55=TRUE,IF(AV183="","",AV183/(1+(IF(COUNTIF(Accounts!$B:$D,AR183),VLOOKUP(AR183,Accounts!$B:$D,3,FALSE),0)/100))),scratch!$B$52)</f>
        <v>Locked</v>
      </c>
      <c r="AU183" s="37" t="str">
        <f ca="1">IF(scratch!$B$55=TRUE,IF(AV183="","",AV183-AT183),scratch!$B$52)</f>
        <v>Locked</v>
      </c>
      <c r="AV183" s="51" t="str">
        <f ca="1">IF(scratch!$B$55=TRUE,SUMIF(Z$7:Z$1007,AR183,AE$7:AE$1007)+SUMIF(AF$7:AF$1007,AR183,AK$7:AK$1007)+SUMIF(AL$7:AL$1007,AR183,AQ$7:AQ$1007),scratch!$B$52)</f>
        <v>Locked</v>
      </c>
      <c r="AZ183" s="10" t="str">
        <f>IF(ISBLANK(AX183),"",IF(COUNTIF(Accounts!$B:$D,AX183),VLOOKUP(AX183,Accounts!$B:$D,2,FALSE),"-"))</f>
        <v/>
      </c>
      <c r="BA183" s="37" t="str">
        <f>IF(BC183="","",BC183/(1+(IF(COUNTIF(Accounts!$B:$D,AX183),VLOOKUP(AX183,Accounts!$B:$D,3,FALSE),0)/100)))</f>
        <v/>
      </c>
      <c r="BB183" s="37" t="str">
        <f t="shared" si="30"/>
        <v/>
      </c>
      <c r="BC183" s="7"/>
      <c r="BD183" s="48"/>
      <c r="BF183" s="10" t="str">
        <f>IF(ISBLANK(BD183),"",IF(COUNTIF(Accounts!$B:$D,BD183),VLOOKUP(BD183,Accounts!$B:$D,2,FALSE),"-"))</f>
        <v/>
      </c>
      <c r="BG183" s="37" t="str">
        <f>IF(BI183="","",BI183/(1+(IF(COUNTIF(Accounts!$B:$D,BD183),VLOOKUP(BD183,Accounts!$B:$D,3,FALSE),0)/100)))</f>
        <v/>
      </c>
      <c r="BH183" s="37" t="str">
        <f t="shared" si="31"/>
        <v/>
      </c>
      <c r="BI183" s="7"/>
      <c r="BJ183" s="48"/>
      <c r="BL183" s="10" t="str">
        <f>IF(ISBLANK(BJ183),"",IF(COUNTIF(Accounts!$B:$D,BJ183),VLOOKUP(BJ183,Accounts!$B:$D,2,FALSE),"-"))</f>
        <v/>
      </c>
      <c r="BM183" s="37" t="str">
        <f>IF(BO183="","",BO183/(1+(IF(COUNTIF(Accounts!$B:$D,BJ183),VLOOKUP(BJ183,Accounts!$B:$D,3,FALSE),0)/100)))</f>
        <v/>
      </c>
      <c r="BN183" s="37" t="str">
        <f t="shared" si="32"/>
        <v/>
      </c>
      <c r="BO183" s="7"/>
      <c r="BP183" s="40" t="str">
        <f>IF(Accounts!$B182="","-",Accounts!$B182)</f>
        <v xml:space="preserve"> </v>
      </c>
      <c r="BQ183" s="10">
        <f>IF(COUNTIF(Accounts!$B:$D,BP183),VLOOKUP(BP183,Accounts!$B:$D,2,FALSE),"-")</f>
        <v>0</v>
      </c>
      <c r="BR183" s="37" t="str">
        <f ca="1">IF(scratch!$B$55=TRUE,IF(BT183="","",BT183/(1+(IF(COUNTIF(Accounts!$B:$D,BP183),VLOOKUP(BP183,Accounts!$B:$D,3,FALSE),0)/100))),scratch!$B$52)</f>
        <v>Locked</v>
      </c>
      <c r="BS183" s="37" t="str">
        <f ca="1">IF(scratch!$B$55=TRUE,IF(BT183="","",BT183-BR183),scratch!$B$52)</f>
        <v>Locked</v>
      </c>
      <c r="BT183" s="51" t="str">
        <f ca="1">IF(scratch!$B$55=TRUE,SUMIF(AX$7:AX$1007,BP183,BC$7:BC$1007)+SUMIF(BD$7:BD$1007,BP183,BI$7:BI$1007)+SUMIF(BJ$7:BJ$1007,BP183,BO$7:BO$1007),scratch!$B$52)</f>
        <v>Locked</v>
      </c>
      <c r="BX183" s="10" t="str">
        <f>IF(ISBLANK(BV183),"",IF(COUNTIF(Accounts!$B:$D,BV183),VLOOKUP(BV183,Accounts!$B:$D,2,FALSE),"-"))</f>
        <v/>
      </c>
      <c r="BY183" s="37" t="str">
        <f>IF(CA183="","",CA183/(1+(IF(COUNTIF(Accounts!$B:$D,BV183),VLOOKUP(BV183,Accounts!$B:$D,3,FALSE),0)/100)))</f>
        <v/>
      </c>
      <c r="BZ183" s="37" t="str">
        <f t="shared" si="33"/>
        <v/>
      </c>
      <c r="CA183" s="7"/>
      <c r="CB183" s="48"/>
      <c r="CD183" s="10" t="str">
        <f>IF(ISBLANK(CB183),"",IF(COUNTIF(Accounts!$B:$D,CB183),VLOOKUP(CB183,Accounts!$B:$D,2,FALSE),"-"))</f>
        <v/>
      </c>
      <c r="CE183" s="37" t="str">
        <f>IF(CG183="","",CG183/(1+(IF(COUNTIF(Accounts!$B:$D,CB183),VLOOKUP(CB183,Accounts!$B:$D,3,FALSE),0)/100)))</f>
        <v/>
      </c>
      <c r="CF183" s="37" t="str">
        <f t="shared" si="34"/>
        <v/>
      </c>
      <c r="CG183" s="7"/>
      <c r="CH183" s="48"/>
      <c r="CJ183" s="10" t="str">
        <f>IF(ISBLANK(CH183),"",IF(COUNTIF(Accounts!$B:$D,CH183),VLOOKUP(CH183,Accounts!$B:$D,2,FALSE),"-"))</f>
        <v/>
      </c>
      <c r="CK183" s="37" t="str">
        <f>IF(CM183="","",CM183/(1+(IF(COUNTIF(Accounts!$B:$D,CH183),VLOOKUP(CH183,Accounts!$B:$D,3,FALSE),0)/100)))</f>
        <v/>
      </c>
      <c r="CL183" s="37" t="str">
        <f t="shared" si="35"/>
        <v/>
      </c>
      <c r="CM183" s="7"/>
      <c r="CN183" s="40" t="str">
        <f>IF(Accounts!$B182="","-",Accounts!$B182)</f>
        <v xml:space="preserve"> </v>
      </c>
      <c r="CO183" s="10">
        <f>IF(COUNTIF(Accounts!$B:$D,CN183),VLOOKUP(CN183,Accounts!$B:$D,2,FALSE),"-")</f>
        <v>0</v>
      </c>
      <c r="CP183" s="37" t="str">
        <f ca="1">IF(scratch!$B$55=TRUE,IF(CR183="","",CR183/(1+(IF(COUNTIF(Accounts!$B:$D,CN183),VLOOKUP(CN183,Accounts!$B:$D,3,FALSE),0)/100))),scratch!$B$52)</f>
        <v>Locked</v>
      </c>
      <c r="CQ183" s="37" t="str">
        <f ca="1">IF(scratch!$B$55=TRUE,IF(CR183="","",CR183-CP183),scratch!$B$52)</f>
        <v>Locked</v>
      </c>
      <c r="CR183" s="51" t="str">
        <f ca="1">IF(scratch!$B$55=TRUE,SUMIF(BV$7:BV$1007,CN183,CA$7:CA$1007)+SUMIF(CB$7:CB$1007,CN183,CG$7:CG$1007)+SUMIF(CH$7:CH$1007,CN183,CM$7:CM$1007),scratch!$B$52)</f>
        <v>Locked</v>
      </c>
      <c r="CT183" s="40" t="str">
        <f>IF(Accounts!$B182="","-",Accounts!$B182)</f>
        <v xml:space="preserve"> </v>
      </c>
      <c r="CU183" s="10">
        <f>IF(COUNTIF(Accounts!$B:$D,CT183),VLOOKUP(CT183,Accounts!$B:$D,2,FALSE),"-")</f>
        <v>0</v>
      </c>
      <c r="CV183" s="37" t="str">
        <f ca="1">IF(scratch!$B$55=TRUE,IF(CX183="","",CX183/(1+(IF(COUNTIF(Accounts!$B:$D,CT183),VLOOKUP(CT183,Accounts!$B:$D,3,FALSE),0)/100))),scratch!$B$52)</f>
        <v>Locked</v>
      </c>
      <c r="CW183" s="37" t="str">
        <f ca="1">IF(scratch!$B$55=TRUE,IF(CX183="","",CX183-CV183),scratch!$B$52)</f>
        <v>Locked</v>
      </c>
      <c r="CX183" s="51" t="str">
        <f ca="1">IF(scratch!$B$55=TRUE,SUMIF(T$7:T$1007,CT183,X$7:X1183)+SUMIF(AR$7:AR$1007,CT183,AV$7:AV$1007)+SUMIF(BP$7:BP$1007,CT183,BT$7:BT$1007)+SUMIF(CN$7:CN$1007,CT183,CR$7:CR$1007),scratch!$B$52)</f>
        <v>Locked</v>
      </c>
    </row>
    <row r="184" spans="4:102" x14ac:dyDescent="0.2">
      <c r="D184" s="10" t="str">
        <f>IF(ISBLANK(B184),"",IF(COUNTIF(Accounts!$B:$D,B184),VLOOKUP(B184,Accounts!$B:$D,2,FALSE),"-"))</f>
        <v/>
      </c>
      <c r="E184" s="37" t="str">
        <f>IF(G184="","",G184/(1+(IF(COUNTIF(Accounts!$B:$D,B184),VLOOKUP(B184,Accounts!$B:$D,3,FALSE),0)/100)))</f>
        <v/>
      </c>
      <c r="F184" s="37" t="str">
        <f t="shared" si="24"/>
        <v/>
      </c>
      <c r="G184" s="7"/>
      <c r="H184" s="48"/>
      <c r="J184" s="10" t="str">
        <f>IF(ISBLANK(H184),"",IF(COUNTIF(Accounts!$B:$D,H184),VLOOKUP(H184,Accounts!$B:$D,2,FALSE),"-"))</f>
        <v/>
      </c>
      <c r="K184" s="37" t="str">
        <f>IF(M184="","",M184/(1+(IF(COUNTIF(Accounts!$B:$D,H184),VLOOKUP(H184,Accounts!$B:$D,3,FALSE),0)/100)))</f>
        <v/>
      </c>
      <c r="L184" s="37" t="str">
        <f t="shared" si="25"/>
        <v/>
      </c>
      <c r="M184" s="7"/>
      <c r="N184" s="48"/>
      <c r="P184" s="10" t="str">
        <f>IF(ISBLANK(N184),"",IF(COUNTIF(Accounts!$B:$D,N184),VLOOKUP(N184,Accounts!$B:$D,2,FALSE),"-"))</f>
        <v/>
      </c>
      <c r="Q184" s="37" t="str">
        <f>IF(S184="","",S184/(1+(IF(COUNTIF(Accounts!$B:$D,N184),VLOOKUP(N184,Accounts!$B:$D,3,FALSE),0)/100)))</f>
        <v/>
      </c>
      <c r="R184" s="37" t="str">
        <f t="shared" si="26"/>
        <v/>
      </c>
      <c r="S184" s="7"/>
      <c r="T184" s="40" t="str">
        <f>IF(Accounts!$B183="","-",Accounts!$B183)</f>
        <v xml:space="preserve"> </v>
      </c>
      <c r="U184" s="10">
        <f>IF(COUNTIF(Accounts!$B:$D,T184),VLOOKUP(T184,Accounts!$B:$D,2,FALSE),"-")</f>
        <v>0</v>
      </c>
      <c r="V184" s="37" t="str">
        <f ca="1">IF(scratch!$B$55=TRUE,IF(X184="","",X184/(1+(IF(COUNTIF(Accounts!$B:$D,T184),VLOOKUP(T184,Accounts!$B:$D,3,FALSE),0)/100))),scratch!$B$52)</f>
        <v>Locked</v>
      </c>
      <c r="W184" s="37" t="str">
        <f ca="1">IF(scratch!$B$55=TRUE,IF(X184="","",X184-V184),scratch!$B$52)</f>
        <v>Locked</v>
      </c>
      <c r="X184" s="51" t="str">
        <f ca="1">IF(scratch!$B$55=TRUE,SUMIF(B$7:B$1007,T184,G$7:G$1007)+SUMIF(H$7:H$1007,T184,M$7:M$1007)+SUMIF(N$7:N$1007,T184,S$7:S$1007),scratch!$B$52)</f>
        <v>Locked</v>
      </c>
      <c r="AB184" s="10" t="str">
        <f>IF(ISBLANK(Z184),"",IF(COUNTIF(Accounts!$B:$D,Z184),VLOOKUP(Z184,Accounts!$B:$D,2,FALSE),"-"))</f>
        <v/>
      </c>
      <c r="AC184" s="37" t="str">
        <f>IF(AE184="","",AE184/(1+(IF(COUNTIF(Accounts!$B:$D,Z184),VLOOKUP(Z184,Accounts!$B:$D,3,FALSE),0)/100)))</f>
        <v/>
      </c>
      <c r="AD184" s="37" t="str">
        <f t="shared" si="27"/>
        <v/>
      </c>
      <c r="AE184" s="7"/>
      <c r="AF184" s="48"/>
      <c r="AH184" s="10" t="str">
        <f>IF(ISBLANK(AF184),"",IF(COUNTIF(Accounts!$B:$D,AF184),VLOOKUP(AF184,Accounts!$B:$D,2,FALSE),"-"))</f>
        <v/>
      </c>
      <c r="AI184" s="37" t="str">
        <f>IF(AK184="","",AK184/(1+(IF(COUNTIF(Accounts!$B:$D,AF184),VLOOKUP(AF184,Accounts!$B:$D,3,FALSE),0)/100)))</f>
        <v/>
      </c>
      <c r="AJ184" s="37" t="str">
        <f t="shared" si="28"/>
        <v/>
      </c>
      <c r="AK184" s="7"/>
      <c r="AL184" s="48"/>
      <c r="AN184" s="10" t="str">
        <f>IF(ISBLANK(AL184),"",IF(COUNTIF(Accounts!$B:$D,AL184),VLOOKUP(AL184,Accounts!$B:$D,2,FALSE),"-"))</f>
        <v/>
      </c>
      <c r="AO184" s="37" t="str">
        <f>IF(AQ184="","",AQ184/(1+(IF(COUNTIF(Accounts!$B:$D,AL184),VLOOKUP(AL184,Accounts!$B:$D,3,FALSE),0)/100)))</f>
        <v/>
      </c>
      <c r="AP184" s="37" t="str">
        <f t="shared" si="29"/>
        <v/>
      </c>
      <c r="AQ184" s="7"/>
      <c r="AR184" s="40" t="str">
        <f>IF(Accounts!$B183="","-",Accounts!$B183)</f>
        <v xml:space="preserve"> </v>
      </c>
      <c r="AS184" s="10">
        <f>IF(COUNTIF(Accounts!$B:$D,AR184),VLOOKUP(AR184,Accounts!$B:$D,2,FALSE),"-")</f>
        <v>0</v>
      </c>
      <c r="AT184" s="37" t="str">
        <f ca="1">IF(scratch!$B$55=TRUE,IF(AV184="","",AV184/(1+(IF(COUNTIF(Accounts!$B:$D,AR184),VLOOKUP(AR184,Accounts!$B:$D,3,FALSE),0)/100))),scratch!$B$52)</f>
        <v>Locked</v>
      </c>
      <c r="AU184" s="37" t="str">
        <f ca="1">IF(scratch!$B$55=TRUE,IF(AV184="","",AV184-AT184),scratch!$B$52)</f>
        <v>Locked</v>
      </c>
      <c r="AV184" s="51" t="str">
        <f ca="1">IF(scratch!$B$55=TRUE,SUMIF(Z$7:Z$1007,AR184,AE$7:AE$1007)+SUMIF(AF$7:AF$1007,AR184,AK$7:AK$1007)+SUMIF(AL$7:AL$1007,AR184,AQ$7:AQ$1007),scratch!$B$52)</f>
        <v>Locked</v>
      </c>
      <c r="AZ184" s="10" t="str">
        <f>IF(ISBLANK(AX184),"",IF(COUNTIF(Accounts!$B:$D,AX184),VLOOKUP(AX184,Accounts!$B:$D,2,FALSE),"-"))</f>
        <v/>
      </c>
      <c r="BA184" s="37" t="str">
        <f>IF(BC184="","",BC184/(1+(IF(COUNTIF(Accounts!$B:$D,AX184),VLOOKUP(AX184,Accounts!$B:$D,3,FALSE),0)/100)))</f>
        <v/>
      </c>
      <c r="BB184" s="37" t="str">
        <f t="shared" si="30"/>
        <v/>
      </c>
      <c r="BC184" s="7"/>
      <c r="BD184" s="48"/>
      <c r="BF184" s="10" t="str">
        <f>IF(ISBLANK(BD184),"",IF(COUNTIF(Accounts!$B:$D,BD184),VLOOKUP(BD184,Accounts!$B:$D,2,FALSE),"-"))</f>
        <v/>
      </c>
      <c r="BG184" s="37" t="str">
        <f>IF(BI184="","",BI184/(1+(IF(COUNTIF(Accounts!$B:$D,BD184),VLOOKUP(BD184,Accounts!$B:$D,3,FALSE),0)/100)))</f>
        <v/>
      </c>
      <c r="BH184" s="37" t="str">
        <f t="shared" si="31"/>
        <v/>
      </c>
      <c r="BI184" s="7"/>
      <c r="BJ184" s="48"/>
      <c r="BL184" s="10" t="str">
        <f>IF(ISBLANK(BJ184),"",IF(COUNTIF(Accounts!$B:$D,BJ184),VLOOKUP(BJ184,Accounts!$B:$D,2,FALSE),"-"))</f>
        <v/>
      </c>
      <c r="BM184" s="37" t="str">
        <f>IF(BO184="","",BO184/(1+(IF(COUNTIF(Accounts!$B:$D,BJ184),VLOOKUP(BJ184,Accounts!$B:$D,3,FALSE),0)/100)))</f>
        <v/>
      </c>
      <c r="BN184" s="37" t="str">
        <f t="shared" si="32"/>
        <v/>
      </c>
      <c r="BO184" s="7"/>
      <c r="BP184" s="40" t="str">
        <f>IF(Accounts!$B183="","-",Accounts!$B183)</f>
        <v xml:space="preserve"> </v>
      </c>
      <c r="BQ184" s="10">
        <f>IF(COUNTIF(Accounts!$B:$D,BP184),VLOOKUP(BP184,Accounts!$B:$D,2,FALSE),"-")</f>
        <v>0</v>
      </c>
      <c r="BR184" s="37" t="str">
        <f ca="1">IF(scratch!$B$55=TRUE,IF(BT184="","",BT184/(1+(IF(COUNTIF(Accounts!$B:$D,BP184),VLOOKUP(BP184,Accounts!$B:$D,3,FALSE),0)/100))),scratch!$B$52)</f>
        <v>Locked</v>
      </c>
      <c r="BS184" s="37" t="str">
        <f ca="1">IF(scratch!$B$55=TRUE,IF(BT184="","",BT184-BR184),scratch!$B$52)</f>
        <v>Locked</v>
      </c>
      <c r="BT184" s="51" t="str">
        <f ca="1">IF(scratch!$B$55=TRUE,SUMIF(AX$7:AX$1007,BP184,BC$7:BC$1007)+SUMIF(BD$7:BD$1007,BP184,BI$7:BI$1007)+SUMIF(BJ$7:BJ$1007,BP184,BO$7:BO$1007),scratch!$B$52)</f>
        <v>Locked</v>
      </c>
      <c r="BX184" s="10" t="str">
        <f>IF(ISBLANK(BV184),"",IF(COUNTIF(Accounts!$B:$D,BV184),VLOOKUP(BV184,Accounts!$B:$D,2,FALSE),"-"))</f>
        <v/>
      </c>
      <c r="BY184" s="37" t="str">
        <f>IF(CA184="","",CA184/(1+(IF(COUNTIF(Accounts!$B:$D,BV184),VLOOKUP(BV184,Accounts!$B:$D,3,FALSE),0)/100)))</f>
        <v/>
      </c>
      <c r="BZ184" s="37" t="str">
        <f t="shared" si="33"/>
        <v/>
      </c>
      <c r="CA184" s="7"/>
      <c r="CB184" s="48"/>
      <c r="CD184" s="10" t="str">
        <f>IF(ISBLANK(CB184),"",IF(COUNTIF(Accounts!$B:$D,CB184),VLOOKUP(CB184,Accounts!$B:$D,2,FALSE),"-"))</f>
        <v/>
      </c>
      <c r="CE184" s="37" t="str">
        <f>IF(CG184="","",CG184/(1+(IF(COUNTIF(Accounts!$B:$D,CB184),VLOOKUP(CB184,Accounts!$B:$D,3,FALSE),0)/100)))</f>
        <v/>
      </c>
      <c r="CF184" s="37" t="str">
        <f t="shared" si="34"/>
        <v/>
      </c>
      <c r="CG184" s="7"/>
      <c r="CH184" s="48"/>
      <c r="CJ184" s="10" t="str">
        <f>IF(ISBLANK(CH184),"",IF(COUNTIF(Accounts!$B:$D,CH184),VLOOKUP(CH184,Accounts!$B:$D,2,FALSE),"-"))</f>
        <v/>
      </c>
      <c r="CK184" s="37" t="str">
        <f>IF(CM184="","",CM184/(1+(IF(COUNTIF(Accounts!$B:$D,CH184),VLOOKUP(CH184,Accounts!$B:$D,3,FALSE),0)/100)))</f>
        <v/>
      </c>
      <c r="CL184" s="37" t="str">
        <f t="shared" si="35"/>
        <v/>
      </c>
      <c r="CM184" s="7"/>
      <c r="CN184" s="40" t="str">
        <f>IF(Accounts!$B183="","-",Accounts!$B183)</f>
        <v xml:space="preserve"> </v>
      </c>
      <c r="CO184" s="10">
        <f>IF(COUNTIF(Accounts!$B:$D,CN184),VLOOKUP(CN184,Accounts!$B:$D,2,FALSE),"-")</f>
        <v>0</v>
      </c>
      <c r="CP184" s="37" t="str">
        <f ca="1">IF(scratch!$B$55=TRUE,IF(CR184="","",CR184/(1+(IF(COUNTIF(Accounts!$B:$D,CN184),VLOOKUP(CN184,Accounts!$B:$D,3,FALSE),0)/100))),scratch!$B$52)</f>
        <v>Locked</v>
      </c>
      <c r="CQ184" s="37" t="str">
        <f ca="1">IF(scratch!$B$55=TRUE,IF(CR184="","",CR184-CP184),scratch!$B$52)</f>
        <v>Locked</v>
      </c>
      <c r="CR184" s="51" t="str">
        <f ca="1">IF(scratch!$B$55=TRUE,SUMIF(BV$7:BV$1007,CN184,CA$7:CA$1007)+SUMIF(CB$7:CB$1007,CN184,CG$7:CG$1007)+SUMIF(CH$7:CH$1007,CN184,CM$7:CM$1007),scratch!$B$52)</f>
        <v>Locked</v>
      </c>
      <c r="CT184" s="40" t="str">
        <f>IF(Accounts!$B183="","-",Accounts!$B183)</f>
        <v xml:space="preserve"> </v>
      </c>
      <c r="CU184" s="10">
        <f>IF(COUNTIF(Accounts!$B:$D,CT184),VLOOKUP(CT184,Accounts!$B:$D,2,FALSE),"-")</f>
        <v>0</v>
      </c>
      <c r="CV184" s="37" t="str">
        <f ca="1">IF(scratch!$B$55=TRUE,IF(CX184="","",CX184/(1+(IF(COUNTIF(Accounts!$B:$D,CT184),VLOOKUP(CT184,Accounts!$B:$D,3,FALSE),0)/100))),scratch!$B$52)</f>
        <v>Locked</v>
      </c>
      <c r="CW184" s="37" t="str">
        <f ca="1">IF(scratch!$B$55=TRUE,IF(CX184="","",CX184-CV184),scratch!$B$52)</f>
        <v>Locked</v>
      </c>
      <c r="CX184" s="51" t="str">
        <f ca="1">IF(scratch!$B$55=TRUE,SUMIF(T$7:T$1007,CT184,X$7:X1184)+SUMIF(AR$7:AR$1007,CT184,AV$7:AV$1007)+SUMIF(BP$7:BP$1007,CT184,BT$7:BT$1007)+SUMIF(CN$7:CN$1007,CT184,CR$7:CR$1007),scratch!$B$52)</f>
        <v>Locked</v>
      </c>
    </row>
    <row r="185" spans="4:102" x14ac:dyDescent="0.2">
      <c r="D185" s="10" t="str">
        <f>IF(ISBLANK(B185),"",IF(COUNTIF(Accounts!$B:$D,B185),VLOOKUP(B185,Accounts!$B:$D,2,FALSE),"-"))</f>
        <v/>
      </c>
      <c r="E185" s="37" t="str">
        <f>IF(G185="","",G185/(1+(IF(COUNTIF(Accounts!$B:$D,B185),VLOOKUP(B185,Accounts!$B:$D,3,FALSE),0)/100)))</f>
        <v/>
      </c>
      <c r="F185" s="37" t="str">
        <f t="shared" si="24"/>
        <v/>
      </c>
      <c r="G185" s="7"/>
      <c r="H185" s="48"/>
      <c r="J185" s="10" t="str">
        <f>IF(ISBLANK(H185),"",IF(COUNTIF(Accounts!$B:$D,H185),VLOOKUP(H185,Accounts!$B:$D,2,FALSE),"-"))</f>
        <v/>
      </c>
      <c r="K185" s="37" t="str">
        <f>IF(M185="","",M185/(1+(IF(COUNTIF(Accounts!$B:$D,H185),VLOOKUP(H185,Accounts!$B:$D,3,FALSE),0)/100)))</f>
        <v/>
      </c>
      <c r="L185" s="37" t="str">
        <f t="shared" si="25"/>
        <v/>
      </c>
      <c r="M185" s="7"/>
      <c r="N185" s="48"/>
      <c r="P185" s="10" t="str">
        <f>IF(ISBLANK(N185),"",IF(COUNTIF(Accounts!$B:$D,N185),VLOOKUP(N185,Accounts!$B:$D,2,FALSE),"-"))</f>
        <v/>
      </c>
      <c r="Q185" s="37" t="str">
        <f>IF(S185="","",S185/(1+(IF(COUNTIF(Accounts!$B:$D,N185),VLOOKUP(N185,Accounts!$B:$D,3,FALSE),0)/100)))</f>
        <v/>
      </c>
      <c r="R185" s="37" t="str">
        <f t="shared" si="26"/>
        <v/>
      </c>
      <c r="S185" s="7"/>
      <c r="T185" s="40" t="str">
        <f>IF(Accounts!$B184="","-",Accounts!$B184)</f>
        <v xml:space="preserve"> </v>
      </c>
      <c r="U185" s="10">
        <f>IF(COUNTIF(Accounts!$B:$D,T185),VLOOKUP(T185,Accounts!$B:$D,2,FALSE),"-")</f>
        <v>0</v>
      </c>
      <c r="V185" s="37" t="str">
        <f ca="1">IF(scratch!$B$55=TRUE,IF(X185="","",X185/(1+(IF(COUNTIF(Accounts!$B:$D,T185),VLOOKUP(T185,Accounts!$B:$D,3,FALSE),0)/100))),scratch!$B$52)</f>
        <v>Locked</v>
      </c>
      <c r="W185" s="37" t="str">
        <f ca="1">IF(scratch!$B$55=TRUE,IF(X185="","",X185-V185),scratch!$B$52)</f>
        <v>Locked</v>
      </c>
      <c r="X185" s="51" t="str">
        <f ca="1">IF(scratch!$B$55=TRUE,SUMIF(B$7:B$1007,T185,G$7:G$1007)+SUMIF(H$7:H$1007,T185,M$7:M$1007)+SUMIF(N$7:N$1007,T185,S$7:S$1007),scratch!$B$52)</f>
        <v>Locked</v>
      </c>
      <c r="AB185" s="10" t="str">
        <f>IF(ISBLANK(Z185),"",IF(COUNTIF(Accounts!$B:$D,Z185),VLOOKUP(Z185,Accounts!$B:$D,2,FALSE),"-"))</f>
        <v/>
      </c>
      <c r="AC185" s="37" t="str">
        <f>IF(AE185="","",AE185/(1+(IF(COUNTIF(Accounts!$B:$D,Z185),VLOOKUP(Z185,Accounts!$B:$D,3,FALSE),0)/100)))</f>
        <v/>
      </c>
      <c r="AD185" s="37" t="str">
        <f t="shared" si="27"/>
        <v/>
      </c>
      <c r="AE185" s="7"/>
      <c r="AF185" s="48"/>
      <c r="AH185" s="10" t="str">
        <f>IF(ISBLANK(AF185),"",IF(COUNTIF(Accounts!$B:$D,AF185),VLOOKUP(AF185,Accounts!$B:$D,2,FALSE),"-"))</f>
        <v/>
      </c>
      <c r="AI185" s="37" t="str">
        <f>IF(AK185="","",AK185/(1+(IF(COUNTIF(Accounts!$B:$D,AF185),VLOOKUP(AF185,Accounts!$B:$D,3,FALSE),0)/100)))</f>
        <v/>
      </c>
      <c r="AJ185" s="37" t="str">
        <f t="shared" si="28"/>
        <v/>
      </c>
      <c r="AK185" s="7"/>
      <c r="AL185" s="48"/>
      <c r="AN185" s="10" t="str">
        <f>IF(ISBLANK(AL185),"",IF(COUNTIF(Accounts!$B:$D,AL185),VLOOKUP(AL185,Accounts!$B:$D,2,FALSE),"-"))</f>
        <v/>
      </c>
      <c r="AO185" s="37" t="str">
        <f>IF(AQ185="","",AQ185/(1+(IF(COUNTIF(Accounts!$B:$D,AL185),VLOOKUP(AL185,Accounts!$B:$D,3,FALSE),0)/100)))</f>
        <v/>
      </c>
      <c r="AP185" s="37" t="str">
        <f t="shared" si="29"/>
        <v/>
      </c>
      <c r="AQ185" s="7"/>
      <c r="AR185" s="40" t="str">
        <f>IF(Accounts!$B184="","-",Accounts!$B184)</f>
        <v xml:space="preserve"> </v>
      </c>
      <c r="AS185" s="10">
        <f>IF(COUNTIF(Accounts!$B:$D,AR185),VLOOKUP(AR185,Accounts!$B:$D,2,FALSE),"-")</f>
        <v>0</v>
      </c>
      <c r="AT185" s="37" t="str">
        <f ca="1">IF(scratch!$B$55=TRUE,IF(AV185="","",AV185/(1+(IF(COUNTIF(Accounts!$B:$D,AR185),VLOOKUP(AR185,Accounts!$B:$D,3,FALSE),0)/100))),scratch!$B$52)</f>
        <v>Locked</v>
      </c>
      <c r="AU185" s="37" t="str">
        <f ca="1">IF(scratch!$B$55=TRUE,IF(AV185="","",AV185-AT185),scratch!$B$52)</f>
        <v>Locked</v>
      </c>
      <c r="AV185" s="51" t="str">
        <f ca="1">IF(scratch!$B$55=TRUE,SUMIF(Z$7:Z$1007,AR185,AE$7:AE$1007)+SUMIF(AF$7:AF$1007,AR185,AK$7:AK$1007)+SUMIF(AL$7:AL$1007,AR185,AQ$7:AQ$1007),scratch!$B$52)</f>
        <v>Locked</v>
      </c>
      <c r="AZ185" s="10" t="str">
        <f>IF(ISBLANK(AX185),"",IF(COUNTIF(Accounts!$B:$D,AX185),VLOOKUP(AX185,Accounts!$B:$D,2,FALSE),"-"))</f>
        <v/>
      </c>
      <c r="BA185" s="37" t="str">
        <f>IF(BC185="","",BC185/(1+(IF(COUNTIF(Accounts!$B:$D,AX185),VLOOKUP(AX185,Accounts!$B:$D,3,FALSE),0)/100)))</f>
        <v/>
      </c>
      <c r="BB185" s="37" t="str">
        <f t="shared" si="30"/>
        <v/>
      </c>
      <c r="BC185" s="7"/>
      <c r="BD185" s="48"/>
      <c r="BF185" s="10" t="str">
        <f>IF(ISBLANK(BD185),"",IF(COUNTIF(Accounts!$B:$D,BD185),VLOOKUP(BD185,Accounts!$B:$D,2,FALSE),"-"))</f>
        <v/>
      </c>
      <c r="BG185" s="37" t="str">
        <f>IF(BI185="","",BI185/(1+(IF(COUNTIF(Accounts!$B:$D,BD185),VLOOKUP(BD185,Accounts!$B:$D,3,FALSE),0)/100)))</f>
        <v/>
      </c>
      <c r="BH185" s="37" t="str">
        <f t="shared" si="31"/>
        <v/>
      </c>
      <c r="BI185" s="7"/>
      <c r="BJ185" s="48"/>
      <c r="BL185" s="10" t="str">
        <f>IF(ISBLANK(BJ185),"",IF(COUNTIF(Accounts!$B:$D,BJ185),VLOOKUP(BJ185,Accounts!$B:$D,2,FALSE),"-"))</f>
        <v/>
      </c>
      <c r="BM185" s="37" t="str">
        <f>IF(BO185="","",BO185/(1+(IF(COUNTIF(Accounts!$B:$D,BJ185),VLOOKUP(BJ185,Accounts!$B:$D,3,FALSE),0)/100)))</f>
        <v/>
      </c>
      <c r="BN185" s="37" t="str">
        <f t="shared" si="32"/>
        <v/>
      </c>
      <c r="BO185" s="7"/>
      <c r="BP185" s="40" t="str">
        <f>IF(Accounts!$B184="","-",Accounts!$B184)</f>
        <v xml:space="preserve"> </v>
      </c>
      <c r="BQ185" s="10">
        <f>IF(COUNTIF(Accounts!$B:$D,BP185),VLOOKUP(BP185,Accounts!$B:$D,2,FALSE),"-")</f>
        <v>0</v>
      </c>
      <c r="BR185" s="37" t="str">
        <f ca="1">IF(scratch!$B$55=TRUE,IF(BT185="","",BT185/(1+(IF(COUNTIF(Accounts!$B:$D,BP185),VLOOKUP(BP185,Accounts!$B:$D,3,FALSE),0)/100))),scratch!$B$52)</f>
        <v>Locked</v>
      </c>
      <c r="BS185" s="37" t="str">
        <f ca="1">IF(scratch!$B$55=TRUE,IF(BT185="","",BT185-BR185),scratch!$B$52)</f>
        <v>Locked</v>
      </c>
      <c r="BT185" s="51" t="str">
        <f ca="1">IF(scratch!$B$55=TRUE,SUMIF(AX$7:AX$1007,BP185,BC$7:BC$1007)+SUMIF(BD$7:BD$1007,BP185,BI$7:BI$1007)+SUMIF(BJ$7:BJ$1007,BP185,BO$7:BO$1007),scratch!$B$52)</f>
        <v>Locked</v>
      </c>
      <c r="BX185" s="10" t="str">
        <f>IF(ISBLANK(BV185),"",IF(COUNTIF(Accounts!$B:$D,BV185),VLOOKUP(BV185,Accounts!$B:$D,2,FALSE),"-"))</f>
        <v/>
      </c>
      <c r="BY185" s="37" t="str">
        <f>IF(CA185="","",CA185/(1+(IF(COUNTIF(Accounts!$B:$D,BV185),VLOOKUP(BV185,Accounts!$B:$D,3,FALSE),0)/100)))</f>
        <v/>
      </c>
      <c r="BZ185" s="37" t="str">
        <f t="shared" si="33"/>
        <v/>
      </c>
      <c r="CA185" s="7"/>
      <c r="CB185" s="48"/>
      <c r="CD185" s="10" t="str">
        <f>IF(ISBLANK(CB185),"",IF(COUNTIF(Accounts!$B:$D,CB185),VLOOKUP(CB185,Accounts!$B:$D,2,FALSE),"-"))</f>
        <v/>
      </c>
      <c r="CE185" s="37" t="str">
        <f>IF(CG185="","",CG185/(1+(IF(COUNTIF(Accounts!$B:$D,CB185),VLOOKUP(CB185,Accounts!$B:$D,3,FALSE),0)/100)))</f>
        <v/>
      </c>
      <c r="CF185" s="37" t="str">
        <f t="shared" si="34"/>
        <v/>
      </c>
      <c r="CG185" s="7"/>
      <c r="CH185" s="48"/>
      <c r="CJ185" s="10" t="str">
        <f>IF(ISBLANK(CH185),"",IF(COUNTIF(Accounts!$B:$D,CH185),VLOOKUP(CH185,Accounts!$B:$D,2,FALSE),"-"))</f>
        <v/>
      </c>
      <c r="CK185" s="37" t="str">
        <f>IF(CM185="","",CM185/(1+(IF(COUNTIF(Accounts!$B:$D,CH185),VLOOKUP(CH185,Accounts!$B:$D,3,FALSE),0)/100)))</f>
        <v/>
      </c>
      <c r="CL185" s="37" t="str">
        <f t="shared" si="35"/>
        <v/>
      </c>
      <c r="CM185" s="7"/>
      <c r="CN185" s="40" t="str">
        <f>IF(Accounts!$B184="","-",Accounts!$B184)</f>
        <v xml:space="preserve"> </v>
      </c>
      <c r="CO185" s="10">
        <f>IF(COUNTIF(Accounts!$B:$D,CN185),VLOOKUP(CN185,Accounts!$B:$D,2,FALSE),"-")</f>
        <v>0</v>
      </c>
      <c r="CP185" s="37" t="str">
        <f ca="1">IF(scratch!$B$55=TRUE,IF(CR185="","",CR185/(1+(IF(COUNTIF(Accounts!$B:$D,CN185),VLOOKUP(CN185,Accounts!$B:$D,3,FALSE),0)/100))),scratch!$B$52)</f>
        <v>Locked</v>
      </c>
      <c r="CQ185" s="37" t="str">
        <f ca="1">IF(scratch!$B$55=TRUE,IF(CR185="","",CR185-CP185),scratch!$B$52)</f>
        <v>Locked</v>
      </c>
      <c r="CR185" s="51" t="str">
        <f ca="1">IF(scratch!$B$55=TRUE,SUMIF(BV$7:BV$1007,CN185,CA$7:CA$1007)+SUMIF(CB$7:CB$1007,CN185,CG$7:CG$1007)+SUMIF(CH$7:CH$1007,CN185,CM$7:CM$1007),scratch!$B$52)</f>
        <v>Locked</v>
      </c>
      <c r="CT185" s="40" t="str">
        <f>IF(Accounts!$B184="","-",Accounts!$B184)</f>
        <v xml:space="preserve"> </v>
      </c>
      <c r="CU185" s="10">
        <f>IF(COUNTIF(Accounts!$B:$D,CT185),VLOOKUP(CT185,Accounts!$B:$D,2,FALSE),"-")</f>
        <v>0</v>
      </c>
      <c r="CV185" s="37" t="str">
        <f ca="1">IF(scratch!$B$55=TRUE,IF(CX185="","",CX185/(1+(IF(COUNTIF(Accounts!$B:$D,CT185),VLOOKUP(CT185,Accounts!$B:$D,3,FALSE),0)/100))),scratch!$B$52)</f>
        <v>Locked</v>
      </c>
      <c r="CW185" s="37" t="str">
        <f ca="1">IF(scratch!$B$55=TRUE,IF(CX185="","",CX185-CV185),scratch!$B$52)</f>
        <v>Locked</v>
      </c>
      <c r="CX185" s="51" t="str">
        <f ca="1">IF(scratch!$B$55=TRUE,SUMIF(T$7:T$1007,CT185,X$7:X1185)+SUMIF(AR$7:AR$1007,CT185,AV$7:AV$1007)+SUMIF(BP$7:BP$1007,CT185,BT$7:BT$1007)+SUMIF(CN$7:CN$1007,CT185,CR$7:CR$1007),scratch!$B$52)</f>
        <v>Locked</v>
      </c>
    </row>
    <row r="186" spans="4:102" x14ac:dyDescent="0.2">
      <c r="D186" s="10" t="str">
        <f>IF(ISBLANK(B186),"",IF(COUNTIF(Accounts!$B:$D,B186),VLOOKUP(B186,Accounts!$B:$D,2,FALSE),"-"))</f>
        <v/>
      </c>
      <c r="E186" s="37" t="str">
        <f>IF(G186="","",G186/(1+(IF(COUNTIF(Accounts!$B:$D,B186),VLOOKUP(B186,Accounts!$B:$D,3,FALSE),0)/100)))</f>
        <v/>
      </c>
      <c r="F186" s="37" t="str">
        <f t="shared" si="24"/>
        <v/>
      </c>
      <c r="G186" s="7"/>
      <c r="H186" s="48"/>
      <c r="J186" s="10" t="str">
        <f>IF(ISBLANK(H186),"",IF(COUNTIF(Accounts!$B:$D,H186),VLOOKUP(H186,Accounts!$B:$D,2,FALSE),"-"))</f>
        <v/>
      </c>
      <c r="K186" s="37" t="str">
        <f>IF(M186="","",M186/(1+(IF(COUNTIF(Accounts!$B:$D,H186),VLOOKUP(H186,Accounts!$B:$D,3,FALSE),0)/100)))</f>
        <v/>
      </c>
      <c r="L186" s="37" t="str">
        <f t="shared" si="25"/>
        <v/>
      </c>
      <c r="M186" s="7"/>
      <c r="N186" s="48"/>
      <c r="P186" s="10" t="str">
        <f>IF(ISBLANK(N186),"",IF(COUNTIF(Accounts!$B:$D,N186),VLOOKUP(N186,Accounts!$B:$D,2,FALSE),"-"))</f>
        <v/>
      </c>
      <c r="Q186" s="37" t="str">
        <f>IF(S186="","",S186/(1+(IF(COUNTIF(Accounts!$B:$D,N186),VLOOKUP(N186,Accounts!$B:$D,3,FALSE),0)/100)))</f>
        <v/>
      </c>
      <c r="R186" s="37" t="str">
        <f t="shared" si="26"/>
        <v/>
      </c>
      <c r="S186" s="7"/>
      <c r="T186" s="40" t="str">
        <f>IF(Accounts!$B185="","-",Accounts!$B185)</f>
        <v xml:space="preserve"> </v>
      </c>
      <c r="U186" s="10">
        <f>IF(COUNTIF(Accounts!$B:$D,T186),VLOOKUP(T186,Accounts!$B:$D,2,FALSE),"-")</f>
        <v>0</v>
      </c>
      <c r="V186" s="37" t="str">
        <f ca="1">IF(scratch!$B$55=TRUE,IF(X186="","",X186/(1+(IF(COUNTIF(Accounts!$B:$D,T186),VLOOKUP(T186,Accounts!$B:$D,3,FALSE),0)/100))),scratch!$B$52)</f>
        <v>Locked</v>
      </c>
      <c r="W186" s="37" t="str">
        <f ca="1">IF(scratch!$B$55=TRUE,IF(X186="","",X186-V186),scratch!$B$52)</f>
        <v>Locked</v>
      </c>
      <c r="X186" s="51" t="str">
        <f ca="1">IF(scratch!$B$55=TRUE,SUMIF(B$7:B$1007,T186,G$7:G$1007)+SUMIF(H$7:H$1007,T186,M$7:M$1007)+SUMIF(N$7:N$1007,T186,S$7:S$1007),scratch!$B$52)</f>
        <v>Locked</v>
      </c>
      <c r="AB186" s="10" t="str">
        <f>IF(ISBLANK(Z186),"",IF(COUNTIF(Accounts!$B:$D,Z186),VLOOKUP(Z186,Accounts!$B:$D,2,FALSE),"-"))</f>
        <v/>
      </c>
      <c r="AC186" s="37" t="str">
        <f>IF(AE186="","",AE186/(1+(IF(COUNTIF(Accounts!$B:$D,Z186),VLOOKUP(Z186,Accounts!$B:$D,3,FALSE),0)/100)))</f>
        <v/>
      </c>
      <c r="AD186" s="37" t="str">
        <f t="shared" si="27"/>
        <v/>
      </c>
      <c r="AE186" s="7"/>
      <c r="AF186" s="48"/>
      <c r="AH186" s="10" t="str">
        <f>IF(ISBLANK(AF186),"",IF(COUNTIF(Accounts!$B:$D,AF186),VLOOKUP(AF186,Accounts!$B:$D,2,FALSE),"-"))</f>
        <v/>
      </c>
      <c r="AI186" s="37" t="str">
        <f>IF(AK186="","",AK186/(1+(IF(COUNTIF(Accounts!$B:$D,AF186),VLOOKUP(AF186,Accounts!$B:$D,3,FALSE),0)/100)))</f>
        <v/>
      </c>
      <c r="AJ186" s="37" t="str">
        <f t="shared" si="28"/>
        <v/>
      </c>
      <c r="AK186" s="7"/>
      <c r="AL186" s="48"/>
      <c r="AN186" s="10" t="str">
        <f>IF(ISBLANK(AL186),"",IF(COUNTIF(Accounts!$B:$D,AL186),VLOOKUP(AL186,Accounts!$B:$D,2,FALSE),"-"))</f>
        <v/>
      </c>
      <c r="AO186" s="37" t="str">
        <f>IF(AQ186="","",AQ186/(1+(IF(COUNTIF(Accounts!$B:$D,AL186),VLOOKUP(AL186,Accounts!$B:$D,3,FALSE),0)/100)))</f>
        <v/>
      </c>
      <c r="AP186" s="37" t="str">
        <f t="shared" si="29"/>
        <v/>
      </c>
      <c r="AQ186" s="7"/>
      <c r="AR186" s="40" t="str">
        <f>IF(Accounts!$B185="","-",Accounts!$B185)</f>
        <v xml:space="preserve"> </v>
      </c>
      <c r="AS186" s="10">
        <f>IF(COUNTIF(Accounts!$B:$D,AR186),VLOOKUP(AR186,Accounts!$B:$D,2,FALSE),"-")</f>
        <v>0</v>
      </c>
      <c r="AT186" s="37" t="str">
        <f ca="1">IF(scratch!$B$55=TRUE,IF(AV186="","",AV186/(1+(IF(COUNTIF(Accounts!$B:$D,AR186),VLOOKUP(AR186,Accounts!$B:$D,3,FALSE),0)/100))),scratch!$B$52)</f>
        <v>Locked</v>
      </c>
      <c r="AU186" s="37" t="str">
        <f ca="1">IF(scratch!$B$55=TRUE,IF(AV186="","",AV186-AT186),scratch!$B$52)</f>
        <v>Locked</v>
      </c>
      <c r="AV186" s="51" t="str">
        <f ca="1">IF(scratch!$B$55=TRUE,SUMIF(Z$7:Z$1007,AR186,AE$7:AE$1007)+SUMIF(AF$7:AF$1007,AR186,AK$7:AK$1007)+SUMIF(AL$7:AL$1007,AR186,AQ$7:AQ$1007),scratch!$B$52)</f>
        <v>Locked</v>
      </c>
      <c r="AZ186" s="10" t="str">
        <f>IF(ISBLANK(AX186),"",IF(COUNTIF(Accounts!$B:$D,AX186),VLOOKUP(AX186,Accounts!$B:$D,2,FALSE),"-"))</f>
        <v/>
      </c>
      <c r="BA186" s="37" t="str">
        <f>IF(BC186="","",BC186/(1+(IF(COUNTIF(Accounts!$B:$D,AX186),VLOOKUP(AX186,Accounts!$B:$D,3,FALSE),0)/100)))</f>
        <v/>
      </c>
      <c r="BB186" s="37" t="str">
        <f t="shared" si="30"/>
        <v/>
      </c>
      <c r="BC186" s="7"/>
      <c r="BD186" s="48"/>
      <c r="BF186" s="10" t="str">
        <f>IF(ISBLANK(BD186),"",IF(COUNTIF(Accounts!$B:$D,BD186),VLOOKUP(BD186,Accounts!$B:$D,2,FALSE),"-"))</f>
        <v/>
      </c>
      <c r="BG186" s="37" t="str">
        <f>IF(BI186="","",BI186/(1+(IF(COUNTIF(Accounts!$B:$D,BD186),VLOOKUP(BD186,Accounts!$B:$D,3,FALSE),0)/100)))</f>
        <v/>
      </c>
      <c r="BH186" s="37" t="str">
        <f t="shared" si="31"/>
        <v/>
      </c>
      <c r="BI186" s="7"/>
      <c r="BJ186" s="48"/>
      <c r="BL186" s="10" t="str">
        <f>IF(ISBLANK(BJ186),"",IF(COUNTIF(Accounts!$B:$D,BJ186),VLOOKUP(BJ186,Accounts!$B:$D,2,FALSE),"-"))</f>
        <v/>
      </c>
      <c r="BM186" s="37" t="str">
        <f>IF(BO186="","",BO186/(1+(IF(COUNTIF(Accounts!$B:$D,BJ186),VLOOKUP(BJ186,Accounts!$B:$D,3,FALSE),0)/100)))</f>
        <v/>
      </c>
      <c r="BN186" s="37" t="str">
        <f t="shared" si="32"/>
        <v/>
      </c>
      <c r="BO186" s="7"/>
      <c r="BP186" s="40" t="str">
        <f>IF(Accounts!$B185="","-",Accounts!$B185)</f>
        <v xml:space="preserve"> </v>
      </c>
      <c r="BQ186" s="10">
        <f>IF(COUNTIF(Accounts!$B:$D,BP186),VLOOKUP(BP186,Accounts!$B:$D,2,FALSE),"-")</f>
        <v>0</v>
      </c>
      <c r="BR186" s="37" t="str">
        <f ca="1">IF(scratch!$B$55=TRUE,IF(BT186="","",BT186/(1+(IF(COUNTIF(Accounts!$B:$D,BP186),VLOOKUP(BP186,Accounts!$B:$D,3,FALSE),0)/100))),scratch!$B$52)</f>
        <v>Locked</v>
      </c>
      <c r="BS186" s="37" t="str">
        <f ca="1">IF(scratch!$B$55=TRUE,IF(BT186="","",BT186-BR186),scratch!$B$52)</f>
        <v>Locked</v>
      </c>
      <c r="BT186" s="51" t="str">
        <f ca="1">IF(scratch!$B$55=TRUE,SUMIF(AX$7:AX$1007,BP186,BC$7:BC$1007)+SUMIF(BD$7:BD$1007,BP186,BI$7:BI$1007)+SUMIF(BJ$7:BJ$1007,BP186,BO$7:BO$1007),scratch!$B$52)</f>
        <v>Locked</v>
      </c>
      <c r="BX186" s="10" t="str">
        <f>IF(ISBLANK(BV186),"",IF(COUNTIF(Accounts!$B:$D,BV186),VLOOKUP(BV186,Accounts!$B:$D,2,FALSE),"-"))</f>
        <v/>
      </c>
      <c r="BY186" s="37" t="str">
        <f>IF(CA186="","",CA186/(1+(IF(COUNTIF(Accounts!$B:$D,BV186),VLOOKUP(BV186,Accounts!$B:$D,3,FALSE),0)/100)))</f>
        <v/>
      </c>
      <c r="BZ186" s="37" t="str">
        <f t="shared" si="33"/>
        <v/>
      </c>
      <c r="CA186" s="7"/>
      <c r="CB186" s="48"/>
      <c r="CD186" s="10" t="str">
        <f>IF(ISBLANK(CB186),"",IF(COUNTIF(Accounts!$B:$D,CB186),VLOOKUP(CB186,Accounts!$B:$D,2,FALSE),"-"))</f>
        <v/>
      </c>
      <c r="CE186" s="37" t="str">
        <f>IF(CG186="","",CG186/(1+(IF(COUNTIF(Accounts!$B:$D,CB186),VLOOKUP(CB186,Accounts!$B:$D,3,FALSE),0)/100)))</f>
        <v/>
      </c>
      <c r="CF186" s="37" t="str">
        <f t="shared" si="34"/>
        <v/>
      </c>
      <c r="CG186" s="7"/>
      <c r="CH186" s="48"/>
      <c r="CJ186" s="10" t="str">
        <f>IF(ISBLANK(CH186),"",IF(COUNTIF(Accounts!$B:$D,CH186),VLOOKUP(CH186,Accounts!$B:$D,2,FALSE),"-"))</f>
        <v/>
      </c>
      <c r="CK186" s="37" t="str">
        <f>IF(CM186="","",CM186/(1+(IF(COUNTIF(Accounts!$B:$D,CH186),VLOOKUP(CH186,Accounts!$B:$D,3,FALSE),0)/100)))</f>
        <v/>
      </c>
      <c r="CL186" s="37" t="str">
        <f t="shared" si="35"/>
        <v/>
      </c>
      <c r="CM186" s="7"/>
      <c r="CN186" s="40" t="str">
        <f>IF(Accounts!$B185="","-",Accounts!$B185)</f>
        <v xml:space="preserve"> </v>
      </c>
      <c r="CO186" s="10">
        <f>IF(COUNTIF(Accounts!$B:$D,CN186),VLOOKUP(CN186,Accounts!$B:$D,2,FALSE),"-")</f>
        <v>0</v>
      </c>
      <c r="CP186" s="37" t="str">
        <f ca="1">IF(scratch!$B$55=TRUE,IF(CR186="","",CR186/(1+(IF(COUNTIF(Accounts!$B:$D,CN186),VLOOKUP(CN186,Accounts!$B:$D,3,FALSE),0)/100))),scratch!$B$52)</f>
        <v>Locked</v>
      </c>
      <c r="CQ186" s="37" t="str">
        <f ca="1">IF(scratch!$B$55=TRUE,IF(CR186="","",CR186-CP186),scratch!$B$52)</f>
        <v>Locked</v>
      </c>
      <c r="CR186" s="51" t="str">
        <f ca="1">IF(scratch!$B$55=TRUE,SUMIF(BV$7:BV$1007,CN186,CA$7:CA$1007)+SUMIF(CB$7:CB$1007,CN186,CG$7:CG$1007)+SUMIF(CH$7:CH$1007,CN186,CM$7:CM$1007),scratch!$B$52)</f>
        <v>Locked</v>
      </c>
      <c r="CT186" s="40" t="str">
        <f>IF(Accounts!$B185="","-",Accounts!$B185)</f>
        <v xml:space="preserve"> </v>
      </c>
      <c r="CU186" s="10">
        <f>IF(COUNTIF(Accounts!$B:$D,CT186),VLOOKUP(CT186,Accounts!$B:$D,2,FALSE),"-")</f>
        <v>0</v>
      </c>
      <c r="CV186" s="37" t="str">
        <f ca="1">IF(scratch!$B$55=TRUE,IF(CX186="","",CX186/(1+(IF(COUNTIF(Accounts!$B:$D,CT186),VLOOKUP(CT186,Accounts!$B:$D,3,FALSE),0)/100))),scratch!$B$52)</f>
        <v>Locked</v>
      </c>
      <c r="CW186" s="37" t="str">
        <f ca="1">IF(scratch!$B$55=TRUE,IF(CX186="","",CX186-CV186),scratch!$B$52)</f>
        <v>Locked</v>
      </c>
      <c r="CX186" s="51" t="str">
        <f ca="1">IF(scratch!$B$55=TRUE,SUMIF(T$7:T$1007,CT186,X$7:X1186)+SUMIF(AR$7:AR$1007,CT186,AV$7:AV$1007)+SUMIF(BP$7:BP$1007,CT186,BT$7:BT$1007)+SUMIF(CN$7:CN$1007,CT186,CR$7:CR$1007),scratch!$B$52)</f>
        <v>Locked</v>
      </c>
    </row>
    <row r="187" spans="4:102" x14ac:dyDescent="0.2">
      <c r="D187" s="10" t="str">
        <f>IF(ISBLANK(B187),"",IF(COUNTIF(Accounts!$B:$D,B187),VLOOKUP(B187,Accounts!$B:$D,2,FALSE),"-"))</f>
        <v/>
      </c>
      <c r="E187" s="37" t="str">
        <f>IF(G187="","",G187/(1+(IF(COUNTIF(Accounts!$B:$D,B187),VLOOKUP(B187,Accounts!$B:$D,3,FALSE),0)/100)))</f>
        <v/>
      </c>
      <c r="F187" s="37" t="str">
        <f t="shared" si="24"/>
        <v/>
      </c>
      <c r="G187" s="7"/>
      <c r="H187" s="48"/>
      <c r="J187" s="10" t="str">
        <f>IF(ISBLANK(H187),"",IF(COUNTIF(Accounts!$B:$D,H187),VLOOKUP(H187,Accounts!$B:$D,2,FALSE),"-"))</f>
        <v/>
      </c>
      <c r="K187" s="37" t="str">
        <f>IF(M187="","",M187/(1+(IF(COUNTIF(Accounts!$B:$D,H187),VLOOKUP(H187,Accounts!$B:$D,3,FALSE),0)/100)))</f>
        <v/>
      </c>
      <c r="L187" s="37" t="str">
        <f t="shared" si="25"/>
        <v/>
      </c>
      <c r="M187" s="7"/>
      <c r="N187" s="48"/>
      <c r="P187" s="10" t="str">
        <f>IF(ISBLANK(N187),"",IF(COUNTIF(Accounts!$B:$D,N187),VLOOKUP(N187,Accounts!$B:$D,2,FALSE),"-"))</f>
        <v/>
      </c>
      <c r="Q187" s="37" t="str">
        <f>IF(S187="","",S187/(1+(IF(COUNTIF(Accounts!$B:$D,N187),VLOOKUP(N187,Accounts!$B:$D,3,FALSE),0)/100)))</f>
        <v/>
      </c>
      <c r="R187" s="37" t="str">
        <f t="shared" si="26"/>
        <v/>
      </c>
      <c r="S187" s="7"/>
      <c r="T187" s="40" t="str">
        <f>IF(Accounts!$B186="","-",Accounts!$B186)</f>
        <v xml:space="preserve"> </v>
      </c>
      <c r="U187" s="10">
        <f>IF(COUNTIF(Accounts!$B:$D,T187),VLOOKUP(T187,Accounts!$B:$D,2,FALSE),"-")</f>
        <v>0</v>
      </c>
      <c r="V187" s="37" t="str">
        <f ca="1">IF(scratch!$B$55=TRUE,IF(X187="","",X187/(1+(IF(COUNTIF(Accounts!$B:$D,T187),VLOOKUP(T187,Accounts!$B:$D,3,FALSE),0)/100))),scratch!$B$52)</f>
        <v>Locked</v>
      </c>
      <c r="W187" s="37" t="str">
        <f ca="1">IF(scratch!$B$55=TRUE,IF(X187="","",X187-V187),scratch!$B$52)</f>
        <v>Locked</v>
      </c>
      <c r="X187" s="51" t="str">
        <f ca="1">IF(scratch!$B$55=TRUE,SUMIF(B$7:B$1007,T187,G$7:G$1007)+SUMIF(H$7:H$1007,T187,M$7:M$1007)+SUMIF(N$7:N$1007,T187,S$7:S$1007),scratch!$B$52)</f>
        <v>Locked</v>
      </c>
      <c r="AB187" s="10" t="str">
        <f>IF(ISBLANK(Z187),"",IF(COUNTIF(Accounts!$B:$D,Z187),VLOOKUP(Z187,Accounts!$B:$D,2,FALSE),"-"))</f>
        <v/>
      </c>
      <c r="AC187" s="37" t="str">
        <f>IF(AE187="","",AE187/(1+(IF(COUNTIF(Accounts!$B:$D,Z187),VLOOKUP(Z187,Accounts!$B:$D,3,FALSE),0)/100)))</f>
        <v/>
      </c>
      <c r="AD187" s="37" t="str">
        <f t="shared" si="27"/>
        <v/>
      </c>
      <c r="AE187" s="7"/>
      <c r="AF187" s="48"/>
      <c r="AH187" s="10" t="str">
        <f>IF(ISBLANK(AF187),"",IF(COUNTIF(Accounts!$B:$D,AF187),VLOOKUP(AF187,Accounts!$B:$D,2,FALSE),"-"))</f>
        <v/>
      </c>
      <c r="AI187" s="37" t="str">
        <f>IF(AK187="","",AK187/(1+(IF(COUNTIF(Accounts!$B:$D,AF187),VLOOKUP(AF187,Accounts!$B:$D,3,FALSE),0)/100)))</f>
        <v/>
      </c>
      <c r="AJ187" s="37" t="str">
        <f t="shared" si="28"/>
        <v/>
      </c>
      <c r="AK187" s="7"/>
      <c r="AL187" s="48"/>
      <c r="AN187" s="10" t="str">
        <f>IF(ISBLANK(AL187),"",IF(COUNTIF(Accounts!$B:$D,AL187),VLOOKUP(AL187,Accounts!$B:$D,2,FALSE),"-"))</f>
        <v/>
      </c>
      <c r="AO187" s="37" t="str">
        <f>IF(AQ187="","",AQ187/(1+(IF(COUNTIF(Accounts!$B:$D,AL187),VLOOKUP(AL187,Accounts!$B:$D,3,FALSE),0)/100)))</f>
        <v/>
      </c>
      <c r="AP187" s="37" t="str">
        <f t="shared" si="29"/>
        <v/>
      </c>
      <c r="AQ187" s="7"/>
      <c r="AR187" s="40" t="str">
        <f>IF(Accounts!$B186="","-",Accounts!$B186)</f>
        <v xml:space="preserve"> </v>
      </c>
      <c r="AS187" s="10">
        <f>IF(COUNTIF(Accounts!$B:$D,AR187),VLOOKUP(AR187,Accounts!$B:$D,2,FALSE),"-")</f>
        <v>0</v>
      </c>
      <c r="AT187" s="37" t="str">
        <f ca="1">IF(scratch!$B$55=TRUE,IF(AV187="","",AV187/(1+(IF(COUNTIF(Accounts!$B:$D,AR187),VLOOKUP(AR187,Accounts!$B:$D,3,FALSE),0)/100))),scratch!$B$52)</f>
        <v>Locked</v>
      </c>
      <c r="AU187" s="37" t="str">
        <f ca="1">IF(scratch!$B$55=TRUE,IF(AV187="","",AV187-AT187),scratch!$B$52)</f>
        <v>Locked</v>
      </c>
      <c r="AV187" s="51" t="str">
        <f ca="1">IF(scratch!$B$55=TRUE,SUMIF(Z$7:Z$1007,AR187,AE$7:AE$1007)+SUMIF(AF$7:AF$1007,AR187,AK$7:AK$1007)+SUMIF(AL$7:AL$1007,AR187,AQ$7:AQ$1007),scratch!$B$52)</f>
        <v>Locked</v>
      </c>
      <c r="AZ187" s="10" t="str">
        <f>IF(ISBLANK(AX187),"",IF(COUNTIF(Accounts!$B:$D,AX187),VLOOKUP(AX187,Accounts!$B:$D,2,FALSE),"-"))</f>
        <v/>
      </c>
      <c r="BA187" s="37" t="str">
        <f>IF(BC187="","",BC187/(1+(IF(COUNTIF(Accounts!$B:$D,AX187),VLOOKUP(AX187,Accounts!$B:$D,3,FALSE),0)/100)))</f>
        <v/>
      </c>
      <c r="BB187" s="37" t="str">
        <f t="shared" si="30"/>
        <v/>
      </c>
      <c r="BC187" s="7"/>
      <c r="BD187" s="48"/>
      <c r="BF187" s="10" t="str">
        <f>IF(ISBLANK(BD187),"",IF(COUNTIF(Accounts!$B:$D,BD187),VLOOKUP(BD187,Accounts!$B:$D,2,FALSE),"-"))</f>
        <v/>
      </c>
      <c r="BG187" s="37" t="str">
        <f>IF(BI187="","",BI187/(1+(IF(COUNTIF(Accounts!$B:$D,BD187),VLOOKUP(BD187,Accounts!$B:$D,3,FALSE),0)/100)))</f>
        <v/>
      </c>
      <c r="BH187" s="37" t="str">
        <f t="shared" si="31"/>
        <v/>
      </c>
      <c r="BI187" s="7"/>
      <c r="BJ187" s="48"/>
      <c r="BL187" s="10" t="str">
        <f>IF(ISBLANK(BJ187),"",IF(COUNTIF(Accounts!$B:$D,BJ187),VLOOKUP(BJ187,Accounts!$B:$D,2,FALSE),"-"))</f>
        <v/>
      </c>
      <c r="BM187" s="37" t="str">
        <f>IF(BO187="","",BO187/(1+(IF(COUNTIF(Accounts!$B:$D,BJ187),VLOOKUP(BJ187,Accounts!$B:$D,3,FALSE),0)/100)))</f>
        <v/>
      </c>
      <c r="BN187" s="37" t="str">
        <f t="shared" si="32"/>
        <v/>
      </c>
      <c r="BO187" s="7"/>
      <c r="BP187" s="40" t="str">
        <f>IF(Accounts!$B186="","-",Accounts!$B186)</f>
        <v xml:space="preserve"> </v>
      </c>
      <c r="BQ187" s="10">
        <f>IF(COUNTIF(Accounts!$B:$D,BP187),VLOOKUP(BP187,Accounts!$B:$D,2,FALSE),"-")</f>
        <v>0</v>
      </c>
      <c r="BR187" s="37" t="str">
        <f ca="1">IF(scratch!$B$55=TRUE,IF(BT187="","",BT187/(1+(IF(COUNTIF(Accounts!$B:$D,BP187),VLOOKUP(BP187,Accounts!$B:$D,3,FALSE),0)/100))),scratch!$B$52)</f>
        <v>Locked</v>
      </c>
      <c r="BS187" s="37" t="str">
        <f ca="1">IF(scratch!$B$55=TRUE,IF(BT187="","",BT187-BR187),scratch!$B$52)</f>
        <v>Locked</v>
      </c>
      <c r="BT187" s="51" t="str">
        <f ca="1">IF(scratch!$B$55=TRUE,SUMIF(AX$7:AX$1007,BP187,BC$7:BC$1007)+SUMIF(BD$7:BD$1007,BP187,BI$7:BI$1007)+SUMIF(BJ$7:BJ$1007,BP187,BO$7:BO$1007),scratch!$B$52)</f>
        <v>Locked</v>
      </c>
      <c r="BX187" s="10" t="str">
        <f>IF(ISBLANK(BV187),"",IF(COUNTIF(Accounts!$B:$D,BV187),VLOOKUP(BV187,Accounts!$B:$D,2,FALSE),"-"))</f>
        <v/>
      </c>
      <c r="BY187" s="37" t="str">
        <f>IF(CA187="","",CA187/(1+(IF(COUNTIF(Accounts!$B:$D,BV187),VLOOKUP(BV187,Accounts!$B:$D,3,FALSE),0)/100)))</f>
        <v/>
      </c>
      <c r="BZ187" s="37" t="str">
        <f t="shared" si="33"/>
        <v/>
      </c>
      <c r="CA187" s="7"/>
      <c r="CB187" s="48"/>
      <c r="CD187" s="10" t="str">
        <f>IF(ISBLANK(CB187),"",IF(COUNTIF(Accounts!$B:$D,CB187),VLOOKUP(CB187,Accounts!$B:$D,2,FALSE),"-"))</f>
        <v/>
      </c>
      <c r="CE187" s="37" t="str">
        <f>IF(CG187="","",CG187/(1+(IF(COUNTIF(Accounts!$B:$D,CB187),VLOOKUP(CB187,Accounts!$B:$D,3,FALSE),0)/100)))</f>
        <v/>
      </c>
      <c r="CF187" s="37" t="str">
        <f t="shared" si="34"/>
        <v/>
      </c>
      <c r="CG187" s="7"/>
      <c r="CH187" s="48"/>
      <c r="CJ187" s="10" t="str">
        <f>IF(ISBLANK(CH187),"",IF(COUNTIF(Accounts!$B:$D,CH187),VLOOKUP(CH187,Accounts!$B:$D,2,FALSE),"-"))</f>
        <v/>
      </c>
      <c r="CK187" s="37" t="str">
        <f>IF(CM187="","",CM187/(1+(IF(COUNTIF(Accounts!$B:$D,CH187),VLOOKUP(CH187,Accounts!$B:$D,3,FALSE),0)/100)))</f>
        <v/>
      </c>
      <c r="CL187" s="37" t="str">
        <f t="shared" si="35"/>
        <v/>
      </c>
      <c r="CM187" s="7"/>
      <c r="CN187" s="40" t="str">
        <f>IF(Accounts!$B186="","-",Accounts!$B186)</f>
        <v xml:space="preserve"> </v>
      </c>
      <c r="CO187" s="10">
        <f>IF(COUNTIF(Accounts!$B:$D,CN187),VLOOKUP(CN187,Accounts!$B:$D,2,FALSE),"-")</f>
        <v>0</v>
      </c>
      <c r="CP187" s="37" t="str">
        <f ca="1">IF(scratch!$B$55=TRUE,IF(CR187="","",CR187/(1+(IF(COUNTIF(Accounts!$B:$D,CN187),VLOOKUP(CN187,Accounts!$B:$D,3,FALSE),0)/100))),scratch!$B$52)</f>
        <v>Locked</v>
      </c>
      <c r="CQ187" s="37" t="str">
        <f ca="1">IF(scratch!$B$55=TRUE,IF(CR187="","",CR187-CP187),scratch!$B$52)</f>
        <v>Locked</v>
      </c>
      <c r="CR187" s="51" t="str">
        <f ca="1">IF(scratch!$B$55=TRUE,SUMIF(BV$7:BV$1007,CN187,CA$7:CA$1007)+SUMIF(CB$7:CB$1007,CN187,CG$7:CG$1007)+SUMIF(CH$7:CH$1007,CN187,CM$7:CM$1007),scratch!$B$52)</f>
        <v>Locked</v>
      </c>
      <c r="CT187" s="40" t="str">
        <f>IF(Accounts!$B186="","-",Accounts!$B186)</f>
        <v xml:space="preserve"> </v>
      </c>
      <c r="CU187" s="10">
        <f>IF(COUNTIF(Accounts!$B:$D,CT187),VLOOKUP(CT187,Accounts!$B:$D,2,FALSE),"-")</f>
        <v>0</v>
      </c>
      <c r="CV187" s="37" t="str">
        <f ca="1">IF(scratch!$B$55=TRUE,IF(CX187="","",CX187/(1+(IF(COUNTIF(Accounts!$B:$D,CT187),VLOOKUP(CT187,Accounts!$B:$D,3,FALSE),0)/100))),scratch!$B$52)</f>
        <v>Locked</v>
      </c>
      <c r="CW187" s="37" t="str">
        <f ca="1">IF(scratch!$B$55=TRUE,IF(CX187="","",CX187-CV187),scratch!$B$52)</f>
        <v>Locked</v>
      </c>
      <c r="CX187" s="51" t="str">
        <f ca="1">IF(scratch!$B$55=TRUE,SUMIF(T$7:T$1007,CT187,X$7:X1187)+SUMIF(AR$7:AR$1007,CT187,AV$7:AV$1007)+SUMIF(BP$7:BP$1007,CT187,BT$7:BT$1007)+SUMIF(CN$7:CN$1007,CT187,CR$7:CR$1007),scratch!$B$52)</f>
        <v>Locked</v>
      </c>
    </row>
    <row r="188" spans="4:102" x14ac:dyDescent="0.2">
      <c r="D188" s="10" t="str">
        <f>IF(ISBLANK(B188),"",IF(COUNTIF(Accounts!$B:$D,B188),VLOOKUP(B188,Accounts!$B:$D,2,FALSE),"-"))</f>
        <v/>
      </c>
      <c r="E188" s="37" t="str">
        <f>IF(G188="","",G188/(1+(IF(COUNTIF(Accounts!$B:$D,B188),VLOOKUP(B188,Accounts!$B:$D,3,FALSE),0)/100)))</f>
        <v/>
      </c>
      <c r="F188" s="37" t="str">
        <f t="shared" si="24"/>
        <v/>
      </c>
      <c r="G188" s="7"/>
      <c r="H188" s="48"/>
      <c r="J188" s="10" t="str">
        <f>IF(ISBLANK(H188),"",IF(COUNTIF(Accounts!$B:$D,H188),VLOOKUP(H188,Accounts!$B:$D,2,FALSE),"-"))</f>
        <v/>
      </c>
      <c r="K188" s="37" t="str">
        <f>IF(M188="","",M188/(1+(IF(COUNTIF(Accounts!$B:$D,H188),VLOOKUP(H188,Accounts!$B:$D,3,FALSE),0)/100)))</f>
        <v/>
      </c>
      <c r="L188" s="37" t="str">
        <f t="shared" si="25"/>
        <v/>
      </c>
      <c r="M188" s="7"/>
      <c r="N188" s="48"/>
      <c r="P188" s="10" t="str">
        <f>IF(ISBLANK(N188),"",IF(COUNTIF(Accounts!$B:$D,N188),VLOOKUP(N188,Accounts!$B:$D,2,FALSE),"-"))</f>
        <v/>
      </c>
      <c r="Q188" s="37" t="str">
        <f>IF(S188="","",S188/(1+(IF(COUNTIF(Accounts!$B:$D,N188),VLOOKUP(N188,Accounts!$B:$D,3,FALSE),0)/100)))</f>
        <v/>
      </c>
      <c r="R188" s="37" t="str">
        <f t="shared" si="26"/>
        <v/>
      </c>
      <c r="S188" s="7"/>
      <c r="T188" s="40" t="str">
        <f>IF(Accounts!$B187="","-",Accounts!$B187)</f>
        <v xml:space="preserve"> </v>
      </c>
      <c r="U188" s="10">
        <f>IF(COUNTIF(Accounts!$B:$D,T188),VLOOKUP(T188,Accounts!$B:$D,2,FALSE),"-")</f>
        <v>0</v>
      </c>
      <c r="V188" s="37" t="str">
        <f ca="1">IF(scratch!$B$55=TRUE,IF(X188="","",X188/(1+(IF(COUNTIF(Accounts!$B:$D,T188),VLOOKUP(T188,Accounts!$B:$D,3,FALSE),0)/100))),scratch!$B$52)</f>
        <v>Locked</v>
      </c>
      <c r="W188" s="37" t="str">
        <f ca="1">IF(scratch!$B$55=TRUE,IF(X188="","",X188-V188),scratch!$B$52)</f>
        <v>Locked</v>
      </c>
      <c r="X188" s="51" t="str">
        <f ca="1">IF(scratch!$B$55=TRUE,SUMIF(B$7:B$1007,T188,G$7:G$1007)+SUMIF(H$7:H$1007,T188,M$7:M$1007)+SUMIF(N$7:N$1007,T188,S$7:S$1007),scratch!$B$52)</f>
        <v>Locked</v>
      </c>
      <c r="AB188" s="10" t="str">
        <f>IF(ISBLANK(Z188),"",IF(COUNTIF(Accounts!$B:$D,Z188),VLOOKUP(Z188,Accounts!$B:$D,2,FALSE),"-"))</f>
        <v/>
      </c>
      <c r="AC188" s="37" t="str">
        <f>IF(AE188="","",AE188/(1+(IF(COUNTIF(Accounts!$B:$D,Z188),VLOOKUP(Z188,Accounts!$B:$D,3,FALSE),0)/100)))</f>
        <v/>
      </c>
      <c r="AD188" s="37" t="str">
        <f t="shared" si="27"/>
        <v/>
      </c>
      <c r="AE188" s="7"/>
      <c r="AF188" s="48"/>
      <c r="AH188" s="10" t="str">
        <f>IF(ISBLANK(AF188),"",IF(COUNTIF(Accounts!$B:$D,AF188),VLOOKUP(AF188,Accounts!$B:$D,2,FALSE),"-"))</f>
        <v/>
      </c>
      <c r="AI188" s="37" t="str">
        <f>IF(AK188="","",AK188/(1+(IF(COUNTIF(Accounts!$B:$D,AF188),VLOOKUP(AF188,Accounts!$B:$D,3,FALSE),0)/100)))</f>
        <v/>
      </c>
      <c r="AJ188" s="37" t="str">
        <f t="shared" si="28"/>
        <v/>
      </c>
      <c r="AK188" s="7"/>
      <c r="AL188" s="48"/>
      <c r="AN188" s="10" t="str">
        <f>IF(ISBLANK(AL188),"",IF(COUNTIF(Accounts!$B:$D,AL188),VLOOKUP(AL188,Accounts!$B:$D,2,FALSE),"-"))</f>
        <v/>
      </c>
      <c r="AO188" s="37" t="str">
        <f>IF(AQ188="","",AQ188/(1+(IF(COUNTIF(Accounts!$B:$D,AL188),VLOOKUP(AL188,Accounts!$B:$D,3,FALSE),0)/100)))</f>
        <v/>
      </c>
      <c r="AP188" s="37" t="str">
        <f t="shared" si="29"/>
        <v/>
      </c>
      <c r="AQ188" s="7"/>
      <c r="AR188" s="40" t="str">
        <f>IF(Accounts!$B187="","-",Accounts!$B187)</f>
        <v xml:space="preserve"> </v>
      </c>
      <c r="AS188" s="10">
        <f>IF(COUNTIF(Accounts!$B:$D,AR188),VLOOKUP(AR188,Accounts!$B:$D,2,FALSE),"-")</f>
        <v>0</v>
      </c>
      <c r="AT188" s="37" t="str">
        <f ca="1">IF(scratch!$B$55=TRUE,IF(AV188="","",AV188/(1+(IF(COUNTIF(Accounts!$B:$D,AR188),VLOOKUP(AR188,Accounts!$B:$D,3,FALSE),0)/100))),scratch!$B$52)</f>
        <v>Locked</v>
      </c>
      <c r="AU188" s="37" t="str">
        <f ca="1">IF(scratch!$B$55=TRUE,IF(AV188="","",AV188-AT188),scratch!$B$52)</f>
        <v>Locked</v>
      </c>
      <c r="AV188" s="51" t="str">
        <f ca="1">IF(scratch!$B$55=TRUE,SUMIF(Z$7:Z$1007,AR188,AE$7:AE$1007)+SUMIF(AF$7:AF$1007,AR188,AK$7:AK$1007)+SUMIF(AL$7:AL$1007,AR188,AQ$7:AQ$1007),scratch!$B$52)</f>
        <v>Locked</v>
      </c>
      <c r="AZ188" s="10" t="str">
        <f>IF(ISBLANK(AX188),"",IF(COUNTIF(Accounts!$B:$D,AX188),VLOOKUP(AX188,Accounts!$B:$D,2,FALSE),"-"))</f>
        <v/>
      </c>
      <c r="BA188" s="37" t="str">
        <f>IF(BC188="","",BC188/(1+(IF(COUNTIF(Accounts!$B:$D,AX188),VLOOKUP(AX188,Accounts!$B:$D,3,FALSE),0)/100)))</f>
        <v/>
      </c>
      <c r="BB188" s="37" t="str">
        <f t="shared" si="30"/>
        <v/>
      </c>
      <c r="BC188" s="7"/>
      <c r="BD188" s="48"/>
      <c r="BF188" s="10" t="str">
        <f>IF(ISBLANK(BD188),"",IF(COUNTIF(Accounts!$B:$D,BD188),VLOOKUP(BD188,Accounts!$B:$D,2,FALSE),"-"))</f>
        <v/>
      </c>
      <c r="BG188" s="37" t="str">
        <f>IF(BI188="","",BI188/(1+(IF(COUNTIF(Accounts!$B:$D,BD188),VLOOKUP(BD188,Accounts!$B:$D,3,FALSE),0)/100)))</f>
        <v/>
      </c>
      <c r="BH188" s="37" t="str">
        <f t="shared" si="31"/>
        <v/>
      </c>
      <c r="BI188" s="7"/>
      <c r="BJ188" s="48"/>
      <c r="BL188" s="10" t="str">
        <f>IF(ISBLANK(BJ188),"",IF(COUNTIF(Accounts!$B:$D,BJ188),VLOOKUP(BJ188,Accounts!$B:$D,2,FALSE),"-"))</f>
        <v/>
      </c>
      <c r="BM188" s="37" t="str">
        <f>IF(BO188="","",BO188/(1+(IF(COUNTIF(Accounts!$B:$D,BJ188),VLOOKUP(BJ188,Accounts!$B:$D,3,FALSE),0)/100)))</f>
        <v/>
      </c>
      <c r="BN188" s="37" t="str">
        <f t="shared" si="32"/>
        <v/>
      </c>
      <c r="BO188" s="7"/>
      <c r="BP188" s="40" t="str">
        <f>IF(Accounts!$B187="","-",Accounts!$B187)</f>
        <v xml:space="preserve"> </v>
      </c>
      <c r="BQ188" s="10">
        <f>IF(COUNTIF(Accounts!$B:$D,BP188),VLOOKUP(BP188,Accounts!$B:$D,2,FALSE),"-")</f>
        <v>0</v>
      </c>
      <c r="BR188" s="37" t="str">
        <f ca="1">IF(scratch!$B$55=TRUE,IF(BT188="","",BT188/(1+(IF(COUNTIF(Accounts!$B:$D,BP188),VLOOKUP(BP188,Accounts!$B:$D,3,FALSE),0)/100))),scratch!$B$52)</f>
        <v>Locked</v>
      </c>
      <c r="BS188" s="37" t="str">
        <f ca="1">IF(scratch!$B$55=TRUE,IF(BT188="","",BT188-BR188),scratch!$B$52)</f>
        <v>Locked</v>
      </c>
      <c r="BT188" s="51" t="str">
        <f ca="1">IF(scratch!$B$55=TRUE,SUMIF(AX$7:AX$1007,BP188,BC$7:BC$1007)+SUMIF(BD$7:BD$1007,BP188,BI$7:BI$1007)+SUMIF(BJ$7:BJ$1007,BP188,BO$7:BO$1007),scratch!$B$52)</f>
        <v>Locked</v>
      </c>
      <c r="BX188" s="10" t="str">
        <f>IF(ISBLANK(BV188),"",IF(COUNTIF(Accounts!$B:$D,BV188),VLOOKUP(BV188,Accounts!$B:$D,2,FALSE),"-"))</f>
        <v/>
      </c>
      <c r="BY188" s="37" t="str">
        <f>IF(CA188="","",CA188/(1+(IF(COUNTIF(Accounts!$B:$D,BV188),VLOOKUP(BV188,Accounts!$B:$D,3,FALSE),0)/100)))</f>
        <v/>
      </c>
      <c r="BZ188" s="37" t="str">
        <f t="shared" si="33"/>
        <v/>
      </c>
      <c r="CA188" s="7"/>
      <c r="CB188" s="48"/>
      <c r="CD188" s="10" t="str">
        <f>IF(ISBLANK(CB188),"",IF(COUNTIF(Accounts!$B:$D,CB188),VLOOKUP(CB188,Accounts!$B:$D,2,FALSE),"-"))</f>
        <v/>
      </c>
      <c r="CE188" s="37" t="str">
        <f>IF(CG188="","",CG188/(1+(IF(COUNTIF(Accounts!$B:$D,CB188),VLOOKUP(CB188,Accounts!$B:$D,3,FALSE),0)/100)))</f>
        <v/>
      </c>
      <c r="CF188" s="37" t="str">
        <f t="shared" si="34"/>
        <v/>
      </c>
      <c r="CG188" s="7"/>
      <c r="CH188" s="48"/>
      <c r="CJ188" s="10" t="str">
        <f>IF(ISBLANK(CH188),"",IF(COUNTIF(Accounts!$B:$D,CH188),VLOOKUP(CH188,Accounts!$B:$D,2,FALSE),"-"))</f>
        <v/>
      </c>
      <c r="CK188" s="37" t="str">
        <f>IF(CM188="","",CM188/(1+(IF(COUNTIF(Accounts!$B:$D,CH188),VLOOKUP(CH188,Accounts!$B:$D,3,FALSE),0)/100)))</f>
        <v/>
      </c>
      <c r="CL188" s="37" t="str">
        <f t="shared" si="35"/>
        <v/>
      </c>
      <c r="CM188" s="7"/>
      <c r="CN188" s="40" t="str">
        <f>IF(Accounts!$B187="","-",Accounts!$B187)</f>
        <v xml:space="preserve"> </v>
      </c>
      <c r="CO188" s="10">
        <f>IF(COUNTIF(Accounts!$B:$D,CN188),VLOOKUP(CN188,Accounts!$B:$D,2,FALSE),"-")</f>
        <v>0</v>
      </c>
      <c r="CP188" s="37" t="str">
        <f ca="1">IF(scratch!$B$55=TRUE,IF(CR188="","",CR188/(1+(IF(COUNTIF(Accounts!$B:$D,CN188),VLOOKUP(CN188,Accounts!$B:$D,3,FALSE),0)/100))),scratch!$B$52)</f>
        <v>Locked</v>
      </c>
      <c r="CQ188" s="37" t="str">
        <f ca="1">IF(scratch!$B$55=TRUE,IF(CR188="","",CR188-CP188),scratch!$B$52)</f>
        <v>Locked</v>
      </c>
      <c r="CR188" s="51" t="str">
        <f ca="1">IF(scratch!$B$55=TRUE,SUMIF(BV$7:BV$1007,CN188,CA$7:CA$1007)+SUMIF(CB$7:CB$1007,CN188,CG$7:CG$1007)+SUMIF(CH$7:CH$1007,CN188,CM$7:CM$1007),scratch!$B$52)</f>
        <v>Locked</v>
      </c>
      <c r="CT188" s="40" t="str">
        <f>IF(Accounts!$B187="","-",Accounts!$B187)</f>
        <v xml:space="preserve"> </v>
      </c>
      <c r="CU188" s="10">
        <f>IF(COUNTIF(Accounts!$B:$D,CT188),VLOOKUP(CT188,Accounts!$B:$D,2,FALSE),"-")</f>
        <v>0</v>
      </c>
      <c r="CV188" s="37" t="str">
        <f ca="1">IF(scratch!$B$55=TRUE,IF(CX188="","",CX188/(1+(IF(COUNTIF(Accounts!$B:$D,CT188),VLOOKUP(CT188,Accounts!$B:$D,3,FALSE),0)/100))),scratch!$B$52)</f>
        <v>Locked</v>
      </c>
      <c r="CW188" s="37" t="str">
        <f ca="1">IF(scratch!$B$55=TRUE,IF(CX188="","",CX188-CV188),scratch!$B$52)</f>
        <v>Locked</v>
      </c>
      <c r="CX188" s="51" t="str">
        <f ca="1">IF(scratch!$B$55=TRUE,SUMIF(T$7:T$1007,CT188,X$7:X1188)+SUMIF(AR$7:AR$1007,CT188,AV$7:AV$1007)+SUMIF(BP$7:BP$1007,CT188,BT$7:BT$1007)+SUMIF(CN$7:CN$1007,CT188,CR$7:CR$1007),scratch!$B$52)</f>
        <v>Locked</v>
      </c>
    </row>
    <row r="189" spans="4:102" x14ac:dyDescent="0.2">
      <c r="D189" s="10" t="str">
        <f>IF(ISBLANK(B189),"",IF(COUNTIF(Accounts!$B:$D,B189),VLOOKUP(B189,Accounts!$B:$D,2,FALSE),"-"))</f>
        <v/>
      </c>
      <c r="E189" s="37" t="str">
        <f>IF(G189="","",G189/(1+(IF(COUNTIF(Accounts!$B:$D,B189),VLOOKUP(B189,Accounts!$B:$D,3,FALSE),0)/100)))</f>
        <v/>
      </c>
      <c r="F189" s="37" t="str">
        <f t="shared" si="24"/>
        <v/>
      </c>
      <c r="G189" s="7"/>
      <c r="H189" s="48"/>
      <c r="J189" s="10" t="str">
        <f>IF(ISBLANK(H189),"",IF(COUNTIF(Accounts!$B:$D,H189),VLOOKUP(H189,Accounts!$B:$D,2,FALSE),"-"))</f>
        <v/>
      </c>
      <c r="K189" s="37" t="str">
        <f>IF(M189="","",M189/(1+(IF(COUNTIF(Accounts!$B:$D,H189),VLOOKUP(H189,Accounts!$B:$D,3,FALSE),0)/100)))</f>
        <v/>
      </c>
      <c r="L189" s="37" t="str">
        <f t="shared" si="25"/>
        <v/>
      </c>
      <c r="M189" s="7"/>
      <c r="N189" s="48"/>
      <c r="P189" s="10" t="str">
        <f>IF(ISBLANK(N189),"",IF(COUNTIF(Accounts!$B:$D,N189),VLOOKUP(N189,Accounts!$B:$D,2,FALSE),"-"))</f>
        <v/>
      </c>
      <c r="Q189" s="37" t="str">
        <f>IF(S189="","",S189/(1+(IF(COUNTIF(Accounts!$B:$D,N189),VLOOKUP(N189,Accounts!$B:$D,3,FALSE),0)/100)))</f>
        <v/>
      </c>
      <c r="R189" s="37" t="str">
        <f t="shared" si="26"/>
        <v/>
      </c>
      <c r="S189" s="7"/>
      <c r="T189" s="40" t="str">
        <f>IF(Accounts!$B188="","-",Accounts!$B188)</f>
        <v xml:space="preserve"> </v>
      </c>
      <c r="U189" s="10">
        <f>IF(COUNTIF(Accounts!$B:$D,T189),VLOOKUP(T189,Accounts!$B:$D,2,FALSE),"-")</f>
        <v>0</v>
      </c>
      <c r="V189" s="37" t="str">
        <f ca="1">IF(scratch!$B$55=TRUE,IF(X189="","",X189/(1+(IF(COUNTIF(Accounts!$B:$D,T189),VLOOKUP(T189,Accounts!$B:$D,3,FALSE),0)/100))),scratch!$B$52)</f>
        <v>Locked</v>
      </c>
      <c r="W189" s="37" t="str">
        <f ca="1">IF(scratch!$B$55=TRUE,IF(X189="","",X189-V189),scratch!$B$52)</f>
        <v>Locked</v>
      </c>
      <c r="X189" s="51" t="str">
        <f ca="1">IF(scratch!$B$55=TRUE,SUMIF(B$7:B$1007,T189,G$7:G$1007)+SUMIF(H$7:H$1007,T189,M$7:M$1007)+SUMIF(N$7:N$1007,T189,S$7:S$1007),scratch!$B$52)</f>
        <v>Locked</v>
      </c>
      <c r="AB189" s="10" t="str">
        <f>IF(ISBLANK(Z189),"",IF(COUNTIF(Accounts!$B:$D,Z189),VLOOKUP(Z189,Accounts!$B:$D,2,FALSE),"-"))</f>
        <v/>
      </c>
      <c r="AC189" s="37" t="str">
        <f>IF(AE189="","",AE189/(1+(IF(COUNTIF(Accounts!$B:$D,Z189),VLOOKUP(Z189,Accounts!$B:$D,3,FALSE),0)/100)))</f>
        <v/>
      </c>
      <c r="AD189" s="37" t="str">
        <f t="shared" si="27"/>
        <v/>
      </c>
      <c r="AE189" s="7"/>
      <c r="AF189" s="48"/>
      <c r="AH189" s="10" t="str">
        <f>IF(ISBLANK(AF189),"",IF(COUNTIF(Accounts!$B:$D,AF189),VLOOKUP(AF189,Accounts!$B:$D,2,FALSE),"-"))</f>
        <v/>
      </c>
      <c r="AI189" s="37" t="str">
        <f>IF(AK189="","",AK189/(1+(IF(COUNTIF(Accounts!$B:$D,AF189),VLOOKUP(AF189,Accounts!$B:$D,3,FALSE),0)/100)))</f>
        <v/>
      </c>
      <c r="AJ189" s="37" t="str">
        <f t="shared" si="28"/>
        <v/>
      </c>
      <c r="AK189" s="7"/>
      <c r="AL189" s="48"/>
      <c r="AN189" s="10" t="str">
        <f>IF(ISBLANK(AL189),"",IF(COUNTIF(Accounts!$B:$D,AL189),VLOOKUP(AL189,Accounts!$B:$D,2,FALSE),"-"))</f>
        <v/>
      </c>
      <c r="AO189" s="37" t="str">
        <f>IF(AQ189="","",AQ189/(1+(IF(COUNTIF(Accounts!$B:$D,AL189),VLOOKUP(AL189,Accounts!$B:$D,3,FALSE),0)/100)))</f>
        <v/>
      </c>
      <c r="AP189" s="37" t="str">
        <f t="shared" si="29"/>
        <v/>
      </c>
      <c r="AQ189" s="7"/>
      <c r="AR189" s="40" t="str">
        <f>IF(Accounts!$B188="","-",Accounts!$B188)</f>
        <v xml:space="preserve"> </v>
      </c>
      <c r="AS189" s="10">
        <f>IF(COUNTIF(Accounts!$B:$D,AR189),VLOOKUP(AR189,Accounts!$B:$D,2,FALSE),"-")</f>
        <v>0</v>
      </c>
      <c r="AT189" s="37" t="str">
        <f ca="1">IF(scratch!$B$55=TRUE,IF(AV189="","",AV189/(1+(IF(COUNTIF(Accounts!$B:$D,AR189),VLOOKUP(AR189,Accounts!$B:$D,3,FALSE),0)/100))),scratch!$B$52)</f>
        <v>Locked</v>
      </c>
      <c r="AU189" s="37" t="str">
        <f ca="1">IF(scratch!$B$55=TRUE,IF(AV189="","",AV189-AT189),scratch!$B$52)</f>
        <v>Locked</v>
      </c>
      <c r="AV189" s="51" t="str">
        <f ca="1">IF(scratch!$B$55=TRUE,SUMIF(Z$7:Z$1007,AR189,AE$7:AE$1007)+SUMIF(AF$7:AF$1007,AR189,AK$7:AK$1007)+SUMIF(AL$7:AL$1007,AR189,AQ$7:AQ$1007),scratch!$B$52)</f>
        <v>Locked</v>
      </c>
      <c r="AZ189" s="10" t="str">
        <f>IF(ISBLANK(AX189),"",IF(COUNTIF(Accounts!$B:$D,AX189),VLOOKUP(AX189,Accounts!$B:$D,2,FALSE),"-"))</f>
        <v/>
      </c>
      <c r="BA189" s="37" t="str">
        <f>IF(BC189="","",BC189/(1+(IF(COUNTIF(Accounts!$B:$D,AX189),VLOOKUP(AX189,Accounts!$B:$D,3,FALSE),0)/100)))</f>
        <v/>
      </c>
      <c r="BB189" s="37" t="str">
        <f t="shared" si="30"/>
        <v/>
      </c>
      <c r="BC189" s="7"/>
      <c r="BD189" s="48"/>
      <c r="BF189" s="10" t="str">
        <f>IF(ISBLANK(BD189),"",IF(COUNTIF(Accounts!$B:$D,BD189),VLOOKUP(BD189,Accounts!$B:$D,2,FALSE),"-"))</f>
        <v/>
      </c>
      <c r="BG189" s="37" t="str">
        <f>IF(BI189="","",BI189/(1+(IF(COUNTIF(Accounts!$B:$D,BD189),VLOOKUP(BD189,Accounts!$B:$D,3,FALSE),0)/100)))</f>
        <v/>
      </c>
      <c r="BH189" s="37" t="str">
        <f t="shared" si="31"/>
        <v/>
      </c>
      <c r="BI189" s="7"/>
      <c r="BJ189" s="48"/>
      <c r="BL189" s="10" t="str">
        <f>IF(ISBLANK(BJ189),"",IF(COUNTIF(Accounts!$B:$D,BJ189),VLOOKUP(BJ189,Accounts!$B:$D,2,FALSE),"-"))</f>
        <v/>
      </c>
      <c r="BM189" s="37" t="str">
        <f>IF(BO189="","",BO189/(1+(IF(COUNTIF(Accounts!$B:$D,BJ189),VLOOKUP(BJ189,Accounts!$B:$D,3,FALSE),0)/100)))</f>
        <v/>
      </c>
      <c r="BN189" s="37" t="str">
        <f t="shared" si="32"/>
        <v/>
      </c>
      <c r="BO189" s="7"/>
      <c r="BP189" s="40" t="str">
        <f>IF(Accounts!$B188="","-",Accounts!$B188)</f>
        <v xml:space="preserve"> </v>
      </c>
      <c r="BQ189" s="10">
        <f>IF(COUNTIF(Accounts!$B:$D,BP189),VLOOKUP(BP189,Accounts!$B:$D,2,FALSE),"-")</f>
        <v>0</v>
      </c>
      <c r="BR189" s="37" t="str">
        <f ca="1">IF(scratch!$B$55=TRUE,IF(BT189="","",BT189/(1+(IF(COUNTIF(Accounts!$B:$D,BP189),VLOOKUP(BP189,Accounts!$B:$D,3,FALSE),0)/100))),scratch!$B$52)</f>
        <v>Locked</v>
      </c>
      <c r="BS189" s="37" t="str">
        <f ca="1">IF(scratch!$B$55=TRUE,IF(BT189="","",BT189-BR189),scratch!$B$52)</f>
        <v>Locked</v>
      </c>
      <c r="BT189" s="51" t="str">
        <f ca="1">IF(scratch!$B$55=TRUE,SUMIF(AX$7:AX$1007,BP189,BC$7:BC$1007)+SUMIF(BD$7:BD$1007,BP189,BI$7:BI$1007)+SUMIF(BJ$7:BJ$1007,BP189,BO$7:BO$1007),scratch!$B$52)</f>
        <v>Locked</v>
      </c>
      <c r="BX189" s="10" t="str">
        <f>IF(ISBLANK(BV189),"",IF(COUNTIF(Accounts!$B:$D,BV189),VLOOKUP(BV189,Accounts!$B:$D,2,FALSE),"-"))</f>
        <v/>
      </c>
      <c r="BY189" s="37" t="str">
        <f>IF(CA189="","",CA189/(1+(IF(COUNTIF(Accounts!$B:$D,BV189),VLOOKUP(BV189,Accounts!$B:$D,3,FALSE),0)/100)))</f>
        <v/>
      </c>
      <c r="BZ189" s="37" t="str">
        <f t="shared" si="33"/>
        <v/>
      </c>
      <c r="CA189" s="7"/>
      <c r="CB189" s="48"/>
      <c r="CD189" s="10" t="str">
        <f>IF(ISBLANK(CB189),"",IF(COUNTIF(Accounts!$B:$D,CB189),VLOOKUP(CB189,Accounts!$B:$D,2,FALSE),"-"))</f>
        <v/>
      </c>
      <c r="CE189" s="37" t="str">
        <f>IF(CG189="","",CG189/(1+(IF(COUNTIF(Accounts!$B:$D,CB189),VLOOKUP(CB189,Accounts!$B:$D,3,FALSE),0)/100)))</f>
        <v/>
      </c>
      <c r="CF189" s="37" t="str">
        <f t="shared" si="34"/>
        <v/>
      </c>
      <c r="CG189" s="7"/>
      <c r="CH189" s="48"/>
      <c r="CJ189" s="10" t="str">
        <f>IF(ISBLANK(CH189),"",IF(COUNTIF(Accounts!$B:$D,CH189),VLOOKUP(CH189,Accounts!$B:$D,2,FALSE),"-"))</f>
        <v/>
      </c>
      <c r="CK189" s="37" t="str">
        <f>IF(CM189="","",CM189/(1+(IF(COUNTIF(Accounts!$B:$D,CH189),VLOOKUP(CH189,Accounts!$B:$D,3,FALSE),0)/100)))</f>
        <v/>
      </c>
      <c r="CL189" s="37" t="str">
        <f t="shared" si="35"/>
        <v/>
      </c>
      <c r="CM189" s="7"/>
      <c r="CN189" s="40" t="str">
        <f>IF(Accounts!$B188="","-",Accounts!$B188)</f>
        <v xml:space="preserve"> </v>
      </c>
      <c r="CO189" s="10">
        <f>IF(COUNTIF(Accounts!$B:$D,CN189),VLOOKUP(CN189,Accounts!$B:$D,2,FALSE),"-")</f>
        <v>0</v>
      </c>
      <c r="CP189" s="37" t="str">
        <f ca="1">IF(scratch!$B$55=TRUE,IF(CR189="","",CR189/(1+(IF(COUNTIF(Accounts!$B:$D,CN189),VLOOKUP(CN189,Accounts!$B:$D,3,FALSE),0)/100))),scratch!$B$52)</f>
        <v>Locked</v>
      </c>
      <c r="CQ189" s="37" t="str">
        <f ca="1">IF(scratch!$B$55=TRUE,IF(CR189="","",CR189-CP189),scratch!$B$52)</f>
        <v>Locked</v>
      </c>
      <c r="CR189" s="51" t="str">
        <f ca="1">IF(scratch!$B$55=TRUE,SUMIF(BV$7:BV$1007,CN189,CA$7:CA$1007)+SUMIF(CB$7:CB$1007,CN189,CG$7:CG$1007)+SUMIF(CH$7:CH$1007,CN189,CM$7:CM$1007),scratch!$B$52)</f>
        <v>Locked</v>
      </c>
      <c r="CT189" s="40" t="str">
        <f>IF(Accounts!$B188="","-",Accounts!$B188)</f>
        <v xml:space="preserve"> </v>
      </c>
      <c r="CU189" s="10">
        <f>IF(COUNTIF(Accounts!$B:$D,CT189),VLOOKUP(CT189,Accounts!$B:$D,2,FALSE),"-")</f>
        <v>0</v>
      </c>
      <c r="CV189" s="37" t="str">
        <f ca="1">IF(scratch!$B$55=TRUE,IF(CX189="","",CX189/(1+(IF(COUNTIF(Accounts!$B:$D,CT189),VLOOKUP(CT189,Accounts!$B:$D,3,FALSE),0)/100))),scratch!$B$52)</f>
        <v>Locked</v>
      </c>
      <c r="CW189" s="37" t="str">
        <f ca="1">IF(scratch!$B$55=TRUE,IF(CX189="","",CX189-CV189),scratch!$B$52)</f>
        <v>Locked</v>
      </c>
      <c r="CX189" s="51" t="str">
        <f ca="1">IF(scratch!$B$55=TRUE,SUMIF(T$7:T$1007,CT189,X$7:X1189)+SUMIF(AR$7:AR$1007,CT189,AV$7:AV$1007)+SUMIF(BP$7:BP$1007,CT189,BT$7:BT$1007)+SUMIF(CN$7:CN$1007,CT189,CR$7:CR$1007),scratch!$B$52)</f>
        <v>Locked</v>
      </c>
    </row>
    <row r="190" spans="4:102" x14ac:dyDescent="0.2">
      <c r="D190" s="10" t="str">
        <f>IF(ISBLANK(B190),"",IF(COUNTIF(Accounts!$B:$D,B190),VLOOKUP(B190,Accounts!$B:$D,2,FALSE),"-"))</f>
        <v/>
      </c>
      <c r="E190" s="37" t="str">
        <f>IF(G190="","",G190/(1+(IF(COUNTIF(Accounts!$B:$D,B190),VLOOKUP(B190,Accounts!$B:$D,3,FALSE),0)/100)))</f>
        <v/>
      </c>
      <c r="F190" s="37" t="str">
        <f t="shared" si="24"/>
        <v/>
      </c>
      <c r="G190" s="7"/>
      <c r="H190" s="48"/>
      <c r="J190" s="10" t="str">
        <f>IF(ISBLANK(H190),"",IF(COUNTIF(Accounts!$B:$D,H190),VLOOKUP(H190,Accounts!$B:$D,2,FALSE),"-"))</f>
        <v/>
      </c>
      <c r="K190" s="37" t="str">
        <f>IF(M190="","",M190/(1+(IF(COUNTIF(Accounts!$B:$D,H190),VLOOKUP(H190,Accounts!$B:$D,3,FALSE),0)/100)))</f>
        <v/>
      </c>
      <c r="L190" s="37" t="str">
        <f t="shared" si="25"/>
        <v/>
      </c>
      <c r="M190" s="7"/>
      <c r="N190" s="48"/>
      <c r="P190" s="10" t="str">
        <f>IF(ISBLANK(N190),"",IF(COUNTIF(Accounts!$B:$D,N190),VLOOKUP(N190,Accounts!$B:$D,2,FALSE),"-"))</f>
        <v/>
      </c>
      <c r="Q190" s="37" t="str">
        <f>IF(S190="","",S190/(1+(IF(COUNTIF(Accounts!$B:$D,N190),VLOOKUP(N190,Accounts!$B:$D,3,FALSE),0)/100)))</f>
        <v/>
      </c>
      <c r="R190" s="37" t="str">
        <f t="shared" si="26"/>
        <v/>
      </c>
      <c r="S190" s="7"/>
      <c r="T190" s="40" t="str">
        <f>IF(Accounts!$B189="","-",Accounts!$B189)</f>
        <v xml:space="preserve"> </v>
      </c>
      <c r="U190" s="10">
        <f>IF(COUNTIF(Accounts!$B:$D,T190),VLOOKUP(T190,Accounts!$B:$D,2,FALSE),"-")</f>
        <v>0</v>
      </c>
      <c r="V190" s="37" t="str">
        <f ca="1">IF(scratch!$B$55=TRUE,IF(X190="","",X190/(1+(IF(COUNTIF(Accounts!$B:$D,T190),VLOOKUP(T190,Accounts!$B:$D,3,FALSE),0)/100))),scratch!$B$52)</f>
        <v>Locked</v>
      </c>
      <c r="W190" s="37" t="str">
        <f ca="1">IF(scratch!$B$55=TRUE,IF(X190="","",X190-V190),scratch!$B$52)</f>
        <v>Locked</v>
      </c>
      <c r="X190" s="51" t="str">
        <f ca="1">IF(scratch!$B$55=TRUE,SUMIF(B$7:B$1007,T190,G$7:G$1007)+SUMIF(H$7:H$1007,T190,M$7:M$1007)+SUMIF(N$7:N$1007,T190,S$7:S$1007),scratch!$B$52)</f>
        <v>Locked</v>
      </c>
      <c r="AB190" s="10" t="str">
        <f>IF(ISBLANK(Z190),"",IF(COUNTIF(Accounts!$B:$D,Z190),VLOOKUP(Z190,Accounts!$B:$D,2,FALSE),"-"))</f>
        <v/>
      </c>
      <c r="AC190" s="37" t="str">
        <f>IF(AE190="","",AE190/(1+(IF(COUNTIF(Accounts!$B:$D,Z190),VLOOKUP(Z190,Accounts!$B:$D,3,FALSE),0)/100)))</f>
        <v/>
      </c>
      <c r="AD190" s="37" t="str">
        <f t="shared" si="27"/>
        <v/>
      </c>
      <c r="AE190" s="7"/>
      <c r="AF190" s="48"/>
      <c r="AH190" s="10" t="str">
        <f>IF(ISBLANK(AF190),"",IF(COUNTIF(Accounts!$B:$D,AF190),VLOOKUP(AF190,Accounts!$B:$D,2,FALSE),"-"))</f>
        <v/>
      </c>
      <c r="AI190" s="37" t="str">
        <f>IF(AK190="","",AK190/(1+(IF(COUNTIF(Accounts!$B:$D,AF190),VLOOKUP(AF190,Accounts!$B:$D,3,FALSE),0)/100)))</f>
        <v/>
      </c>
      <c r="AJ190" s="37" t="str">
        <f t="shared" si="28"/>
        <v/>
      </c>
      <c r="AK190" s="7"/>
      <c r="AL190" s="48"/>
      <c r="AN190" s="10" t="str">
        <f>IF(ISBLANK(AL190),"",IF(COUNTIF(Accounts!$B:$D,AL190),VLOOKUP(AL190,Accounts!$B:$D,2,FALSE),"-"))</f>
        <v/>
      </c>
      <c r="AO190" s="37" t="str">
        <f>IF(AQ190="","",AQ190/(1+(IF(COUNTIF(Accounts!$B:$D,AL190),VLOOKUP(AL190,Accounts!$B:$D,3,FALSE),0)/100)))</f>
        <v/>
      </c>
      <c r="AP190" s="37" t="str">
        <f t="shared" si="29"/>
        <v/>
      </c>
      <c r="AQ190" s="7"/>
      <c r="AR190" s="40" t="str">
        <f>IF(Accounts!$B189="","-",Accounts!$B189)</f>
        <v xml:space="preserve"> </v>
      </c>
      <c r="AS190" s="10">
        <f>IF(COUNTIF(Accounts!$B:$D,AR190),VLOOKUP(AR190,Accounts!$B:$D,2,FALSE),"-")</f>
        <v>0</v>
      </c>
      <c r="AT190" s="37" t="str">
        <f ca="1">IF(scratch!$B$55=TRUE,IF(AV190="","",AV190/(1+(IF(COUNTIF(Accounts!$B:$D,AR190),VLOOKUP(AR190,Accounts!$B:$D,3,FALSE),0)/100))),scratch!$B$52)</f>
        <v>Locked</v>
      </c>
      <c r="AU190" s="37" t="str">
        <f ca="1">IF(scratch!$B$55=TRUE,IF(AV190="","",AV190-AT190),scratch!$B$52)</f>
        <v>Locked</v>
      </c>
      <c r="AV190" s="51" t="str">
        <f ca="1">IF(scratch!$B$55=TRUE,SUMIF(Z$7:Z$1007,AR190,AE$7:AE$1007)+SUMIF(AF$7:AF$1007,AR190,AK$7:AK$1007)+SUMIF(AL$7:AL$1007,AR190,AQ$7:AQ$1007),scratch!$B$52)</f>
        <v>Locked</v>
      </c>
      <c r="AZ190" s="10" t="str">
        <f>IF(ISBLANK(AX190),"",IF(COUNTIF(Accounts!$B:$D,AX190),VLOOKUP(AX190,Accounts!$B:$D,2,FALSE),"-"))</f>
        <v/>
      </c>
      <c r="BA190" s="37" t="str">
        <f>IF(BC190="","",BC190/(1+(IF(COUNTIF(Accounts!$B:$D,AX190),VLOOKUP(AX190,Accounts!$B:$D,3,FALSE),0)/100)))</f>
        <v/>
      </c>
      <c r="BB190" s="37" t="str">
        <f t="shared" si="30"/>
        <v/>
      </c>
      <c r="BC190" s="7"/>
      <c r="BD190" s="48"/>
      <c r="BF190" s="10" t="str">
        <f>IF(ISBLANK(BD190),"",IF(COUNTIF(Accounts!$B:$D,BD190),VLOOKUP(BD190,Accounts!$B:$D,2,FALSE),"-"))</f>
        <v/>
      </c>
      <c r="BG190" s="37" t="str">
        <f>IF(BI190="","",BI190/(1+(IF(COUNTIF(Accounts!$B:$D,BD190),VLOOKUP(BD190,Accounts!$B:$D,3,FALSE),0)/100)))</f>
        <v/>
      </c>
      <c r="BH190" s="37" t="str">
        <f t="shared" si="31"/>
        <v/>
      </c>
      <c r="BI190" s="7"/>
      <c r="BJ190" s="48"/>
      <c r="BL190" s="10" t="str">
        <f>IF(ISBLANK(BJ190),"",IF(COUNTIF(Accounts!$B:$D,BJ190),VLOOKUP(BJ190,Accounts!$B:$D,2,FALSE),"-"))</f>
        <v/>
      </c>
      <c r="BM190" s="37" t="str">
        <f>IF(BO190="","",BO190/(1+(IF(COUNTIF(Accounts!$B:$D,BJ190),VLOOKUP(BJ190,Accounts!$B:$D,3,FALSE),0)/100)))</f>
        <v/>
      </c>
      <c r="BN190" s="37" t="str">
        <f t="shared" si="32"/>
        <v/>
      </c>
      <c r="BO190" s="7"/>
      <c r="BP190" s="40" t="str">
        <f>IF(Accounts!$B189="","-",Accounts!$B189)</f>
        <v xml:space="preserve"> </v>
      </c>
      <c r="BQ190" s="10">
        <f>IF(COUNTIF(Accounts!$B:$D,BP190),VLOOKUP(BP190,Accounts!$B:$D,2,FALSE),"-")</f>
        <v>0</v>
      </c>
      <c r="BR190" s="37" t="str">
        <f ca="1">IF(scratch!$B$55=TRUE,IF(BT190="","",BT190/(1+(IF(COUNTIF(Accounts!$B:$D,BP190),VLOOKUP(BP190,Accounts!$B:$D,3,FALSE),0)/100))),scratch!$B$52)</f>
        <v>Locked</v>
      </c>
      <c r="BS190" s="37" t="str">
        <f ca="1">IF(scratch!$B$55=TRUE,IF(BT190="","",BT190-BR190),scratch!$B$52)</f>
        <v>Locked</v>
      </c>
      <c r="BT190" s="51" t="str">
        <f ca="1">IF(scratch!$B$55=TRUE,SUMIF(AX$7:AX$1007,BP190,BC$7:BC$1007)+SUMIF(BD$7:BD$1007,BP190,BI$7:BI$1007)+SUMIF(BJ$7:BJ$1007,BP190,BO$7:BO$1007),scratch!$B$52)</f>
        <v>Locked</v>
      </c>
      <c r="BX190" s="10" t="str">
        <f>IF(ISBLANK(BV190),"",IF(COUNTIF(Accounts!$B:$D,BV190),VLOOKUP(BV190,Accounts!$B:$D,2,FALSE),"-"))</f>
        <v/>
      </c>
      <c r="BY190" s="37" t="str">
        <f>IF(CA190="","",CA190/(1+(IF(COUNTIF(Accounts!$B:$D,BV190),VLOOKUP(BV190,Accounts!$B:$D,3,FALSE),0)/100)))</f>
        <v/>
      </c>
      <c r="BZ190" s="37" t="str">
        <f t="shared" si="33"/>
        <v/>
      </c>
      <c r="CA190" s="7"/>
      <c r="CB190" s="48"/>
      <c r="CD190" s="10" t="str">
        <f>IF(ISBLANK(CB190),"",IF(COUNTIF(Accounts!$B:$D,CB190),VLOOKUP(CB190,Accounts!$B:$D,2,FALSE),"-"))</f>
        <v/>
      </c>
      <c r="CE190" s="37" t="str">
        <f>IF(CG190="","",CG190/(1+(IF(COUNTIF(Accounts!$B:$D,CB190),VLOOKUP(CB190,Accounts!$B:$D,3,FALSE),0)/100)))</f>
        <v/>
      </c>
      <c r="CF190" s="37" t="str">
        <f t="shared" si="34"/>
        <v/>
      </c>
      <c r="CG190" s="7"/>
      <c r="CH190" s="48"/>
      <c r="CJ190" s="10" t="str">
        <f>IF(ISBLANK(CH190),"",IF(COUNTIF(Accounts!$B:$D,CH190),VLOOKUP(CH190,Accounts!$B:$D,2,FALSE),"-"))</f>
        <v/>
      </c>
      <c r="CK190" s="37" t="str">
        <f>IF(CM190="","",CM190/(1+(IF(COUNTIF(Accounts!$B:$D,CH190),VLOOKUP(CH190,Accounts!$B:$D,3,FALSE),0)/100)))</f>
        <v/>
      </c>
      <c r="CL190" s="37" t="str">
        <f t="shared" si="35"/>
        <v/>
      </c>
      <c r="CM190" s="7"/>
      <c r="CN190" s="40" t="str">
        <f>IF(Accounts!$B189="","-",Accounts!$B189)</f>
        <v xml:space="preserve"> </v>
      </c>
      <c r="CO190" s="10">
        <f>IF(COUNTIF(Accounts!$B:$D,CN190),VLOOKUP(CN190,Accounts!$B:$D,2,FALSE),"-")</f>
        <v>0</v>
      </c>
      <c r="CP190" s="37" t="str">
        <f ca="1">IF(scratch!$B$55=TRUE,IF(CR190="","",CR190/(1+(IF(COUNTIF(Accounts!$B:$D,CN190),VLOOKUP(CN190,Accounts!$B:$D,3,FALSE),0)/100))),scratch!$B$52)</f>
        <v>Locked</v>
      </c>
      <c r="CQ190" s="37" t="str">
        <f ca="1">IF(scratch!$B$55=TRUE,IF(CR190="","",CR190-CP190),scratch!$B$52)</f>
        <v>Locked</v>
      </c>
      <c r="CR190" s="51" t="str">
        <f ca="1">IF(scratch!$B$55=TRUE,SUMIF(BV$7:BV$1007,CN190,CA$7:CA$1007)+SUMIF(CB$7:CB$1007,CN190,CG$7:CG$1007)+SUMIF(CH$7:CH$1007,CN190,CM$7:CM$1007),scratch!$B$52)</f>
        <v>Locked</v>
      </c>
      <c r="CT190" s="40" t="str">
        <f>IF(Accounts!$B189="","-",Accounts!$B189)</f>
        <v xml:space="preserve"> </v>
      </c>
      <c r="CU190" s="10">
        <f>IF(COUNTIF(Accounts!$B:$D,CT190),VLOOKUP(CT190,Accounts!$B:$D,2,FALSE),"-")</f>
        <v>0</v>
      </c>
      <c r="CV190" s="37" t="str">
        <f ca="1">IF(scratch!$B$55=TRUE,IF(CX190="","",CX190/(1+(IF(COUNTIF(Accounts!$B:$D,CT190),VLOOKUP(CT190,Accounts!$B:$D,3,FALSE),0)/100))),scratch!$B$52)</f>
        <v>Locked</v>
      </c>
      <c r="CW190" s="37" t="str">
        <f ca="1">IF(scratch!$B$55=TRUE,IF(CX190="","",CX190-CV190),scratch!$B$52)</f>
        <v>Locked</v>
      </c>
      <c r="CX190" s="51" t="str">
        <f ca="1">IF(scratch!$B$55=TRUE,SUMIF(T$7:T$1007,CT190,X$7:X1190)+SUMIF(AR$7:AR$1007,CT190,AV$7:AV$1007)+SUMIF(BP$7:BP$1007,CT190,BT$7:BT$1007)+SUMIF(CN$7:CN$1007,CT190,CR$7:CR$1007),scratch!$B$52)</f>
        <v>Locked</v>
      </c>
    </row>
    <row r="191" spans="4:102" x14ac:dyDescent="0.2">
      <c r="D191" s="10" t="str">
        <f>IF(ISBLANK(B191),"",IF(COUNTIF(Accounts!$B:$D,B191),VLOOKUP(B191,Accounts!$B:$D,2,FALSE),"-"))</f>
        <v/>
      </c>
      <c r="E191" s="37" t="str">
        <f>IF(G191="","",G191/(1+(IF(COUNTIF(Accounts!$B:$D,B191),VLOOKUP(B191,Accounts!$B:$D,3,FALSE),0)/100)))</f>
        <v/>
      </c>
      <c r="F191" s="37" t="str">
        <f t="shared" si="24"/>
        <v/>
      </c>
      <c r="G191" s="7"/>
      <c r="H191" s="48"/>
      <c r="J191" s="10" t="str">
        <f>IF(ISBLANK(H191),"",IF(COUNTIF(Accounts!$B:$D,H191),VLOOKUP(H191,Accounts!$B:$D,2,FALSE),"-"))</f>
        <v/>
      </c>
      <c r="K191" s="37" t="str">
        <f>IF(M191="","",M191/(1+(IF(COUNTIF(Accounts!$B:$D,H191),VLOOKUP(H191,Accounts!$B:$D,3,FALSE),0)/100)))</f>
        <v/>
      </c>
      <c r="L191" s="37" t="str">
        <f t="shared" si="25"/>
        <v/>
      </c>
      <c r="M191" s="7"/>
      <c r="N191" s="48"/>
      <c r="P191" s="10" t="str">
        <f>IF(ISBLANK(N191),"",IF(COUNTIF(Accounts!$B:$D,N191),VLOOKUP(N191,Accounts!$B:$D,2,FALSE),"-"))</f>
        <v/>
      </c>
      <c r="Q191" s="37" t="str">
        <f>IF(S191="","",S191/(1+(IF(COUNTIF(Accounts!$B:$D,N191),VLOOKUP(N191,Accounts!$B:$D,3,FALSE),0)/100)))</f>
        <v/>
      </c>
      <c r="R191" s="37" t="str">
        <f t="shared" si="26"/>
        <v/>
      </c>
      <c r="S191" s="7"/>
      <c r="T191" s="40" t="str">
        <f>IF(Accounts!$B190="","-",Accounts!$B190)</f>
        <v xml:space="preserve"> </v>
      </c>
      <c r="U191" s="10">
        <f>IF(COUNTIF(Accounts!$B:$D,T191),VLOOKUP(T191,Accounts!$B:$D,2,FALSE),"-")</f>
        <v>0</v>
      </c>
      <c r="V191" s="37" t="str">
        <f ca="1">IF(scratch!$B$55=TRUE,IF(X191="","",X191/(1+(IF(COUNTIF(Accounts!$B:$D,T191),VLOOKUP(T191,Accounts!$B:$D,3,FALSE),0)/100))),scratch!$B$52)</f>
        <v>Locked</v>
      </c>
      <c r="W191" s="37" t="str">
        <f ca="1">IF(scratch!$B$55=TRUE,IF(X191="","",X191-V191),scratch!$B$52)</f>
        <v>Locked</v>
      </c>
      <c r="X191" s="51" t="str">
        <f ca="1">IF(scratch!$B$55=TRUE,SUMIF(B$7:B$1007,T191,G$7:G$1007)+SUMIF(H$7:H$1007,T191,M$7:M$1007)+SUMIF(N$7:N$1007,T191,S$7:S$1007),scratch!$B$52)</f>
        <v>Locked</v>
      </c>
      <c r="AB191" s="10" t="str">
        <f>IF(ISBLANK(Z191),"",IF(COUNTIF(Accounts!$B:$D,Z191),VLOOKUP(Z191,Accounts!$B:$D,2,FALSE),"-"))</f>
        <v/>
      </c>
      <c r="AC191" s="37" t="str">
        <f>IF(AE191="","",AE191/(1+(IF(COUNTIF(Accounts!$B:$D,Z191),VLOOKUP(Z191,Accounts!$B:$D,3,FALSE),0)/100)))</f>
        <v/>
      </c>
      <c r="AD191" s="37" t="str">
        <f t="shared" si="27"/>
        <v/>
      </c>
      <c r="AE191" s="7"/>
      <c r="AF191" s="48"/>
      <c r="AH191" s="10" t="str">
        <f>IF(ISBLANK(AF191),"",IF(COUNTIF(Accounts!$B:$D,AF191),VLOOKUP(AF191,Accounts!$B:$D,2,FALSE),"-"))</f>
        <v/>
      </c>
      <c r="AI191" s="37" t="str">
        <f>IF(AK191="","",AK191/(1+(IF(COUNTIF(Accounts!$B:$D,AF191),VLOOKUP(AF191,Accounts!$B:$D,3,FALSE),0)/100)))</f>
        <v/>
      </c>
      <c r="AJ191" s="37" t="str">
        <f t="shared" si="28"/>
        <v/>
      </c>
      <c r="AK191" s="7"/>
      <c r="AL191" s="48"/>
      <c r="AN191" s="10" t="str">
        <f>IF(ISBLANK(AL191),"",IF(COUNTIF(Accounts!$B:$D,AL191),VLOOKUP(AL191,Accounts!$B:$D,2,FALSE),"-"))</f>
        <v/>
      </c>
      <c r="AO191" s="37" t="str">
        <f>IF(AQ191="","",AQ191/(1+(IF(COUNTIF(Accounts!$B:$D,AL191),VLOOKUP(AL191,Accounts!$B:$D,3,FALSE),0)/100)))</f>
        <v/>
      </c>
      <c r="AP191" s="37" t="str">
        <f t="shared" si="29"/>
        <v/>
      </c>
      <c r="AQ191" s="7"/>
      <c r="AR191" s="40" t="str">
        <f>IF(Accounts!$B190="","-",Accounts!$B190)</f>
        <v xml:space="preserve"> </v>
      </c>
      <c r="AS191" s="10">
        <f>IF(COUNTIF(Accounts!$B:$D,AR191),VLOOKUP(AR191,Accounts!$B:$D,2,FALSE),"-")</f>
        <v>0</v>
      </c>
      <c r="AT191" s="37" t="str">
        <f ca="1">IF(scratch!$B$55=TRUE,IF(AV191="","",AV191/(1+(IF(COUNTIF(Accounts!$B:$D,AR191),VLOOKUP(AR191,Accounts!$B:$D,3,FALSE),0)/100))),scratch!$B$52)</f>
        <v>Locked</v>
      </c>
      <c r="AU191" s="37" t="str">
        <f ca="1">IF(scratch!$B$55=TRUE,IF(AV191="","",AV191-AT191),scratch!$B$52)</f>
        <v>Locked</v>
      </c>
      <c r="AV191" s="51" t="str">
        <f ca="1">IF(scratch!$B$55=TRUE,SUMIF(Z$7:Z$1007,AR191,AE$7:AE$1007)+SUMIF(AF$7:AF$1007,AR191,AK$7:AK$1007)+SUMIF(AL$7:AL$1007,AR191,AQ$7:AQ$1007),scratch!$B$52)</f>
        <v>Locked</v>
      </c>
      <c r="AZ191" s="10" t="str">
        <f>IF(ISBLANK(AX191),"",IF(COUNTIF(Accounts!$B:$D,AX191),VLOOKUP(AX191,Accounts!$B:$D,2,FALSE),"-"))</f>
        <v/>
      </c>
      <c r="BA191" s="37" t="str">
        <f>IF(BC191="","",BC191/(1+(IF(COUNTIF(Accounts!$B:$D,AX191),VLOOKUP(AX191,Accounts!$B:$D,3,FALSE),0)/100)))</f>
        <v/>
      </c>
      <c r="BB191" s="37" t="str">
        <f t="shared" si="30"/>
        <v/>
      </c>
      <c r="BC191" s="7"/>
      <c r="BD191" s="48"/>
      <c r="BF191" s="10" t="str">
        <f>IF(ISBLANK(BD191),"",IF(COUNTIF(Accounts!$B:$D,BD191),VLOOKUP(BD191,Accounts!$B:$D,2,FALSE),"-"))</f>
        <v/>
      </c>
      <c r="BG191" s="37" t="str">
        <f>IF(BI191="","",BI191/(1+(IF(COUNTIF(Accounts!$B:$D,BD191),VLOOKUP(BD191,Accounts!$B:$D,3,FALSE),0)/100)))</f>
        <v/>
      </c>
      <c r="BH191" s="37" t="str">
        <f t="shared" si="31"/>
        <v/>
      </c>
      <c r="BI191" s="7"/>
      <c r="BJ191" s="48"/>
      <c r="BL191" s="10" t="str">
        <f>IF(ISBLANK(BJ191),"",IF(COUNTIF(Accounts!$B:$D,BJ191),VLOOKUP(BJ191,Accounts!$B:$D,2,FALSE),"-"))</f>
        <v/>
      </c>
      <c r="BM191" s="37" t="str">
        <f>IF(BO191="","",BO191/(1+(IF(COUNTIF(Accounts!$B:$D,BJ191),VLOOKUP(BJ191,Accounts!$B:$D,3,FALSE),0)/100)))</f>
        <v/>
      </c>
      <c r="BN191" s="37" t="str">
        <f t="shared" si="32"/>
        <v/>
      </c>
      <c r="BO191" s="7"/>
      <c r="BP191" s="40" t="str">
        <f>IF(Accounts!$B190="","-",Accounts!$B190)</f>
        <v xml:space="preserve"> </v>
      </c>
      <c r="BQ191" s="10">
        <f>IF(COUNTIF(Accounts!$B:$D,BP191),VLOOKUP(BP191,Accounts!$B:$D,2,FALSE),"-")</f>
        <v>0</v>
      </c>
      <c r="BR191" s="37" t="str">
        <f ca="1">IF(scratch!$B$55=TRUE,IF(BT191="","",BT191/(1+(IF(COUNTIF(Accounts!$B:$D,BP191),VLOOKUP(BP191,Accounts!$B:$D,3,FALSE),0)/100))),scratch!$B$52)</f>
        <v>Locked</v>
      </c>
      <c r="BS191" s="37" t="str">
        <f ca="1">IF(scratch!$B$55=TRUE,IF(BT191="","",BT191-BR191),scratch!$B$52)</f>
        <v>Locked</v>
      </c>
      <c r="BT191" s="51" t="str">
        <f ca="1">IF(scratch!$B$55=TRUE,SUMIF(AX$7:AX$1007,BP191,BC$7:BC$1007)+SUMIF(BD$7:BD$1007,BP191,BI$7:BI$1007)+SUMIF(BJ$7:BJ$1007,BP191,BO$7:BO$1007),scratch!$B$52)</f>
        <v>Locked</v>
      </c>
      <c r="BX191" s="10" t="str">
        <f>IF(ISBLANK(BV191),"",IF(COUNTIF(Accounts!$B:$D,BV191),VLOOKUP(BV191,Accounts!$B:$D,2,FALSE),"-"))</f>
        <v/>
      </c>
      <c r="BY191" s="37" t="str">
        <f>IF(CA191="","",CA191/(1+(IF(COUNTIF(Accounts!$B:$D,BV191),VLOOKUP(BV191,Accounts!$B:$D,3,FALSE),0)/100)))</f>
        <v/>
      </c>
      <c r="BZ191" s="37" t="str">
        <f t="shared" si="33"/>
        <v/>
      </c>
      <c r="CA191" s="7"/>
      <c r="CB191" s="48"/>
      <c r="CD191" s="10" t="str">
        <f>IF(ISBLANK(CB191),"",IF(COUNTIF(Accounts!$B:$D,CB191),VLOOKUP(CB191,Accounts!$B:$D,2,FALSE),"-"))</f>
        <v/>
      </c>
      <c r="CE191" s="37" t="str">
        <f>IF(CG191="","",CG191/(1+(IF(COUNTIF(Accounts!$B:$D,CB191),VLOOKUP(CB191,Accounts!$B:$D,3,FALSE),0)/100)))</f>
        <v/>
      </c>
      <c r="CF191" s="37" t="str">
        <f t="shared" si="34"/>
        <v/>
      </c>
      <c r="CG191" s="7"/>
      <c r="CH191" s="48"/>
      <c r="CJ191" s="10" t="str">
        <f>IF(ISBLANK(CH191),"",IF(COUNTIF(Accounts!$B:$D,CH191),VLOOKUP(CH191,Accounts!$B:$D,2,FALSE),"-"))</f>
        <v/>
      </c>
      <c r="CK191" s="37" t="str">
        <f>IF(CM191="","",CM191/(1+(IF(COUNTIF(Accounts!$B:$D,CH191),VLOOKUP(CH191,Accounts!$B:$D,3,FALSE),0)/100)))</f>
        <v/>
      </c>
      <c r="CL191" s="37" t="str">
        <f t="shared" si="35"/>
        <v/>
      </c>
      <c r="CM191" s="7"/>
      <c r="CN191" s="40" t="str">
        <f>IF(Accounts!$B190="","-",Accounts!$B190)</f>
        <v xml:space="preserve"> </v>
      </c>
      <c r="CO191" s="10">
        <f>IF(COUNTIF(Accounts!$B:$D,CN191),VLOOKUP(CN191,Accounts!$B:$D,2,FALSE),"-")</f>
        <v>0</v>
      </c>
      <c r="CP191" s="37" t="str">
        <f ca="1">IF(scratch!$B$55=TRUE,IF(CR191="","",CR191/(1+(IF(COUNTIF(Accounts!$B:$D,CN191),VLOOKUP(CN191,Accounts!$B:$D,3,FALSE),0)/100))),scratch!$B$52)</f>
        <v>Locked</v>
      </c>
      <c r="CQ191" s="37" t="str">
        <f ca="1">IF(scratch!$B$55=TRUE,IF(CR191="","",CR191-CP191),scratch!$B$52)</f>
        <v>Locked</v>
      </c>
      <c r="CR191" s="51" t="str">
        <f ca="1">IF(scratch!$B$55=TRUE,SUMIF(BV$7:BV$1007,CN191,CA$7:CA$1007)+SUMIF(CB$7:CB$1007,CN191,CG$7:CG$1007)+SUMIF(CH$7:CH$1007,CN191,CM$7:CM$1007),scratch!$B$52)</f>
        <v>Locked</v>
      </c>
      <c r="CT191" s="40" t="str">
        <f>IF(Accounts!$B190="","-",Accounts!$B190)</f>
        <v xml:space="preserve"> </v>
      </c>
      <c r="CU191" s="10">
        <f>IF(COUNTIF(Accounts!$B:$D,CT191),VLOOKUP(CT191,Accounts!$B:$D,2,FALSE),"-")</f>
        <v>0</v>
      </c>
      <c r="CV191" s="37" t="str">
        <f ca="1">IF(scratch!$B$55=TRUE,IF(CX191="","",CX191/(1+(IF(COUNTIF(Accounts!$B:$D,CT191),VLOOKUP(CT191,Accounts!$B:$D,3,FALSE),0)/100))),scratch!$B$52)</f>
        <v>Locked</v>
      </c>
      <c r="CW191" s="37" t="str">
        <f ca="1">IF(scratch!$B$55=TRUE,IF(CX191="","",CX191-CV191),scratch!$B$52)</f>
        <v>Locked</v>
      </c>
      <c r="CX191" s="51" t="str">
        <f ca="1">IF(scratch!$B$55=TRUE,SUMIF(T$7:T$1007,CT191,X$7:X1191)+SUMIF(AR$7:AR$1007,CT191,AV$7:AV$1007)+SUMIF(BP$7:BP$1007,CT191,BT$7:BT$1007)+SUMIF(CN$7:CN$1007,CT191,CR$7:CR$1007),scratch!$B$52)</f>
        <v>Locked</v>
      </c>
    </row>
    <row r="192" spans="4:102" x14ac:dyDescent="0.2">
      <c r="D192" s="10" t="str">
        <f>IF(ISBLANK(B192),"",IF(COUNTIF(Accounts!$B:$D,B192),VLOOKUP(B192,Accounts!$B:$D,2,FALSE),"-"))</f>
        <v/>
      </c>
      <c r="E192" s="37" t="str">
        <f>IF(G192="","",G192/(1+(IF(COUNTIF(Accounts!$B:$D,B192),VLOOKUP(B192,Accounts!$B:$D,3,FALSE),0)/100)))</f>
        <v/>
      </c>
      <c r="F192" s="37" t="str">
        <f t="shared" si="24"/>
        <v/>
      </c>
      <c r="G192" s="7"/>
      <c r="H192" s="48"/>
      <c r="J192" s="10" t="str">
        <f>IF(ISBLANK(H192),"",IF(COUNTIF(Accounts!$B:$D,H192),VLOOKUP(H192,Accounts!$B:$D,2,FALSE),"-"))</f>
        <v/>
      </c>
      <c r="K192" s="37" t="str">
        <f>IF(M192="","",M192/(1+(IF(COUNTIF(Accounts!$B:$D,H192),VLOOKUP(H192,Accounts!$B:$D,3,FALSE),0)/100)))</f>
        <v/>
      </c>
      <c r="L192" s="37" t="str">
        <f t="shared" si="25"/>
        <v/>
      </c>
      <c r="M192" s="7"/>
      <c r="N192" s="48"/>
      <c r="P192" s="10" t="str">
        <f>IF(ISBLANK(N192),"",IF(COUNTIF(Accounts!$B:$D,N192),VLOOKUP(N192,Accounts!$B:$D,2,FALSE),"-"))</f>
        <v/>
      </c>
      <c r="Q192" s="37" t="str">
        <f>IF(S192="","",S192/(1+(IF(COUNTIF(Accounts!$B:$D,N192),VLOOKUP(N192,Accounts!$B:$D,3,FALSE),0)/100)))</f>
        <v/>
      </c>
      <c r="R192" s="37" t="str">
        <f t="shared" si="26"/>
        <v/>
      </c>
      <c r="S192" s="7"/>
      <c r="T192" s="40" t="str">
        <f>IF(Accounts!$B191="","-",Accounts!$B191)</f>
        <v xml:space="preserve"> </v>
      </c>
      <c r="U192" s="10">
        <f>IF(COUNTIF(Accounts!$B:$D,T192),VLOOKUP(T192,Accounts!$B:$D,2,FALSE),"-")</f>
        <v>0</v>
      </c>
      <c r="V192" s="37" t="str">
        <f ca="1">IF(scratch!$B$55=TRUE,IF(X192="","",X192/(1+(IF(COUNTIF(Accounts!$B:$D,T192),VLOOKUP(T192,Accounts!$B:$D,3,FALSE),0)/100))),scratch!$B$52)</f>
        <v>Locked</v>
      </c>
      <c r="W192" s="37" t="str">
        <f ca="1">IF(scratch!$B$55=TRUE,IF(X192="","",X192-V192),scratch!$B$52)</f>
        <v>Locked</v>
      </c>
      <c r="X192" s="51" t="str">
        <f ca="1">IF(scratch!$B$55=TRUE,SUMIF(B$7:B$1007,T192,G$7:G$1007)+SUMIF(H$7:H$1007,T192,M$7:M$1007)+SUMIF(N$7:N$1007,T192,S$7:S$1007),scratch!$B$52)</f>
        <v>Locked</v>
      </c>
      <c r="AB192" s="10" t="str">
        <f>IF(ISBLANK(Z192),"",IF(COUNTIF(Accounts!$B:$D,Z192),VLOOKUP(Z192,Accounts!$B:$D,2,FALSE),"-"))</f>
        <v/>
      </c>
      <c r="AC192" s="37" t="str">
        <f>IF(AE192="","",AE192/(1+(IF(COUNTIF(Accounts!$B:$D,Z192),VLOOKUP(Z192,Accounts!$B:$D,3,FALSE),0)/100)))</f>
        <v/>
      </c>
      <c r="AD192" s="37" t="str">
        <f t="shared" si="27"/>
        <v/>
      </c>
      <c r="AE192" s="7"/>
      <c r="AF192" s="48"/>
      <c r="AH192" s="10" t="str">
        <f>IF(ISBLANK(AF192),"",IF(COUNTIF(Accounts!$B:$D,AF192),VLOOKUP(AF192,Accounts!$B:$D,2,FALSE),"-"))</f>
        <v/>
      </c>
      <c r="AI192" s="37" t="str">
        <f>IF(AK192="","",AK192/(1+(IF(COUNTIF(Accounts!$B:$D,AF192),VLOOKUP(AF192,Accounts!$B:$D,3,FALSE),0)/100)))</f>
        <v/>
      </c>
      <c r="AJ192" s="37" t="str">
        <f t="shared" si="28"/>
        <v/>
      </c>
      <c r="AK192" s="7"/>
      <c r="AL192" s="48"/>
      <c r="AN192" s="10" t="str">
        <f>IF(ISBLANK(AL192),"",IF(COUNTIF(Accounts!$B:$D,AL192),VLOOKUP(AL192,Accounts!$B:$D,2,FALSE),"-"))</f>
        <v/>
      </c>
      <c r="AO192" s="37" t="str">
        <f>IF(AQ192="","",AQ192/(1+(IF(COUNTIF(Accounts!$B:$D,AL192),VLOOKUP(AL192,Accounts!$B:$D,3,FALSE),0)/100)))</f>
        <v/>
      </c>
      <c r="AP192" s="37" t="str">
        <f t="shared" si="29"/>
        <v/>
      </c>
      <c r="AQ192" s="7"/>
      <c r="AR192" s="40" t="str">
        <f>IF(Accounts!$B191="","-",Accounts!$B191)</f>
        <v xml:space="preserve"> </v>
      </c>
      <c r="AS192" s="10">
        <f>IF(COUNTIF(Accounts!$B:$D,AR192),VLOOKUP(AR192,Accounts!$B:$D,2,FALSE),"-")</f>
        <v>0</v>
      </c>
      <c r="AT192" s="37" t="str">
        <f ca="1">IF(scratch!$B$55=TRUE,IF(AV192="","",AV192/(1+(IF(COUNTIF(Accounts!$B:$D,AR192),VLOOKUP(AR192,Accounts!$B:$D,3,FALSE),0)/100))),scratch!$B$52)</f>
        <v>Locked</v>
      </c>
      <c r="AU192" s="37" t="str">
        <f ca="1">IF(scratch!$B$55=TRUE,IF(AV192="","",AV192-AT192),scratch!$B$52)</f>
        <v>Locked</v>
      </c>
      <c r="AV192" s="51" t="str">
        <f ca="1">IF(scratch!$B$55=TRUE,SUMIF(Z$7:Z$1007,AR192,AE$7:AE$1007)+SUMIF(AF$7:AF$1007,AR192,AK$7:AK$1007)+SUMIF(AL$7:AL$1007,AR192,AQ$7:AQ$1007),scratch!$B$52)</f>
        <v>Locked</v>
      </c>
      <c r="AZ192" s="10" t="str">
        <f>IF(ISBLANK(AX192),"",IF(COUNTIF(Accounts!$B:$D,AX192),VLOOKUP(AX192,Accounts!$B:$D,2,FALSE),"-"))</f>
        <v/>
      </c>
      <c r="BA192" s="37" t="str">
        <f>IF(BC192="","",BC192/(1+(IF(COUNTIF(Accounts!$B:$D,AX192),VLOOKUP(AX192,Accounts!$B:$D,3,FALSE),0)/100)))</f>
        <v/>
      </c>
      <c r="BB192" s="37" t="str">
        <f t="shared" si="30"/>
        <v/>
      </c>
      <c r="BC192" s="7"/>
      <c r="BD192" s="48"/>
      <c r="BF192" s="10" t="str">
        <f>IF(ISBLANK(BD192),"",IF(COUNTIF(Accounts!$B:$D,BD192),VLOOKUP(BD192,Accounts!$B:$D,2,FALSE),"-"))</f>
        <v/>
      </c>
      <c r="BG192" s="37" t="str">
        <f>IF(BI192="","",BI192/(1+(IF(COUNTIF(Accounts!$B:$D,BD192),VLOOKUP(BD192,Accounts!$B:$D,3,FALSE),0)/100)))</f>
        <v/>
      </c>
      <c r="BH192" s="37" t="str">
        <f t="shared" si="31"/>
        <v/>
      </c>
      <c r="BI192" s="7"/>
      <c r="BJ192" s="48"/>
      <c r="BL192" s="10" t="str">
        <f>IF(ISBLANK(BJ192),"",IF(COUNTIF(Accounts!$B:$D,BJ192),VLOOKUP(BJ192,Accounts!$B:$D,2,FALSE),"-"))</f>
        <v/>
      </c>
      <c r="BM192" s="37" t="str">
        <f>IF(BO192="","",BO192/(1+(IF(COUNTIF(Accounts!$B:$D,BJ192),VLOOKUP(BJ192,Accounts!$B:$D,3,FALSE),0)/100)))</f>
        <v/>
      </c>
      <c r="BN192" s="37" t="str">
        <f t="shared" si="32"/>
        <v/>
      </c>
      <c r="BO192" s="7"/>
      <c r="BP192" s="40" t="str">
        <f>IF(Accounts!$B191="","-",Accounts!$B191)</f>
        <v xml:space="preserve"> </v>
      </c>
      <c r="BQ192" s="10">
        <f>IF(COUNTIF(Accounts!$B:$D,BP192),VLOOKUP(BP192,Accounts!$B:$D,2,FALSE),"-")</f>
        <v>0</v>
      </c>
      <c r="BR192" s="37" t="str">
        <f ca="1">IF(scratch!$B$55=TRUE,IF(BT192="","",BT192/(1+(IF(COUNTIF(Accounts!$B:$D,BP192),VLOOKUP(BP192,Accounts!$B:$D,3,FALSE),0)/100))),scratch!$B$52)</f>
        <v>Locked</v>
      </c>
      <c r="BS192" s="37" t="str">
        <f ca="1">IF(scratch!$B$55=TRUE,IF(BT192="","",BT192-BR192),scratch!$B$52)</f>
        <v>Locked</v>
      </c>
      <c r="BT192" s="51" t="str">
        <f ca="1">IF(scratch!$B$55=TRUE,SUMIF(AX$7:AX$1007,BP192,BC$7:BC$1007)+SUMIF(BD$7:BD$1007,BP192,BI$7:BI$1007)+SUMIF(BJ$7:BJ$1007,BP192,BO$7:BO$1007),scratch!$B$52)</f>
        <v>Locked</v>
      </c>
      <c r="BX192" s="10" t="str">
        <f>IF(ISBLANK(BV192),"",IF(COUNTIF(Accounts!$B:$D,BV192),VLOOKUP(BV192,Accounts!$B:$D,2,FALSE),"-"))</f>
        <v/>
      </c>
      <c r="BY192" s="37" t="str">
        <f>IF(CA192="","",CA192/(1+(IF(COUNTIF(Accounts!$B:$D,BV192),VLOOKUP(BV192,Accounts!$B:$D,3,FALSE),0)/100)))</f>
        <v/>
      </c>
      <c r="BZ192" s="37" t="str">
        <f t="shared" si="33"/>
        <v/>
      </c>
      <c r="CA192" s="7"/>
      <c r="CB192" s="48"/>
      <c r="CD192" s="10" t="str">
        <f>IF(ISBLANK(CB192),"",IF(COUNTIF(Accounts!$B:$D,CB192),VLOOKUP(CB192,Accounts!$B:$D,2,FALSE),"-"))</f>
        <v/>
      </c>
      <c r="CE192" s="37" t="str">
        <f>IF(CG192="","",CG192/(1+(IF(COUNTIF(Accounts!$B:$D,CB192),VLOOKUP(CB192,Accounts!$B:$D,3,FALSE),0)/100)))</f>
        <v/>
      </c>
      <c r="CF192" s="37" t="str">
        <f t="shared" si="34"/>
        <v/>
      </c>
      <c r="CG192" s="7"/>
      <c r="CH192" s="48"/>
      <c r="CJ192" s="10" t="str">
        <f>IF(ISBLANK(CH192),"",IF(COUNTIF(Accounts!$B:$D,CH192),VLOOKUP(CH192,Accounts!$B:$D,2,FALSE),"-"))</f>
        <v/>
      </c>
      <c r="CK192" s="37" t="str">
        <f>IF(CM192="","",CM192/(1+(IF(COUNTIF(Accounts!$B:$D,CH192),VLOOKUP(CH192,Accounts!$B:$D,3,FALSE),0)/100)))</f>
        <v/>
      </c>
      <c r="CL192" s="37" t="str">
        <f t="shared" si="35"/>
        <v/>
      </c>
      <c r="CM192" s="7"/>
      <c r="CN192" s="40" t="str">
        <f>IF(Accounts!$B191="","-",Accounts!$B191)</f>
        <v xml:space="preserve"> </v>
      </c>
      <c r="CO192" s="10">
        <f>IF(COUNTIF(Accounts!$B:$D,CN192),VLOOKUP(CN192,Accounts!$B:$D,2,FALSE),"-")</f>
        <v>0</v>
      </c>
      <c r="CP192" s="37" t="str">
        <f ca="1">IF(scratch!$B$55=TRUE,IF(CR192="","",CR192/(1+(IF(COUNTIF(Accounts!$B:$D,CN192),VLOOKUP(CN192,Accounts!$B:$D,3,FALSE),0)/100))),scratch!$B$52)</f>
        <v>Locked</v>
      </c>
      <c r="CQ192" s="37" t="str">
        <f ca="1">IF(scratch!$B$55=TRUE,IF(CR192="","",CR192-CP192),scratch!$B$52)</f>
        <v>Locked</v>
      </c>
      <c r="CR192" s="51" t="str">
        <f ca="1">IF(scratch!$B$55=TRUE,SUMIF(BV$7:BV$1007,CN192,CA$7:CA$1007)+SUMIF(CB$7:CB$1007,CN192,CG$7:CG$1007)+SUMIF(CH$7:CH$1007,CN192,CM$7:CM$1007),scratch!$B$52)</f>
        <v>Locked</v>
      </c>
      <c r="CT192" s="40" t="str">
        <f>IF(Accounts!$B191="","-",Accounts!$B191)</f>
        <v xml:space="preserve"> </v>
      </c>
      <c r="CU192" s="10">
        <f>IF(COUNTIF(Accounts!$B:$D,CT192),VLOOKUP(CT192,Accounts!$B:$D,2,FALSE),"-")</f>
        <v>0</v>
      </c>
      <c r="CV192" s="37" t="str">
        <f ca="1">IF(scratch!$B$55=TRUE,IF(CX192="","",CX192/(1+(IF(COUNTIF(Accounts!$B:$D,CT192),VLOOKUP(CT192,Accounts!$B:$D,3,FALSE),0)/100))),scratch!$B$52)</f>
        <v>Locked</v>
      </c>
      <c r="CW192" s="37" t="str">
        <f ca="1">IF(scratch!$B$55=TRUE,IF(CX192="","",CX192-CV192),scratch!$B$52)</f>
        <v>Locked</v>
      </c>
      <c r="CX192" s="51" t="str">
        <f ca="1">IF(scratch!$B$55=TRUE,SUMIF(T$7:T$1007,CT192,X$7:X1192)+SUMIF(AR$7:AR$1007,CT192,AV$7:AV$1007)+SUMIF(BP$7:BP$1007,CT192,BT$7:BT$1007)+SUMIF(CN$7:CN$1007,CT192,CR$7:CR$1007),scratch!$B$52)</f>
        <v>Locked</v>
      </c>
    </row>
    <row r="193" spans="4:102" x14ac:dyDescent="0.2">
      <c r="D193" s="10" t="str">
        <f>IF(ISBLANK(B193),"",IF(COUNTIF(Accounts!$B:$D,B193),VLOOKUP(B193,Accounts!$B:$D,2,FALSE),"-"))</f>
        <v/>
      </c>
      <c r="E193" s="37" t="str">
        <f>IF(G193="","",G193/(1+(IF(COUNTIF(Accounts!$B:$D,B193),VLOOKUP(B193,Accounts!$B:$D,3,FALSE),0)/100)))</f>
        <v/>
      </c>
      <c r="F193" s="37" t="str">
        <f t="shared" si="24"/>
        <v/>
      </c>
      <c r="G193" s="7"/>
      <c r="H193" s="48"/>
      <c r="J193" s="10" t="str">
        <f>IF(ISBLANK(H193),"",IF(COUNTIF(Accounts!$B:$D,H193),VLOOKUP(H193,Accounts!$B:$D,2,FALSE),"-"))</f>
        <v/>
      </c>
      <c r="K193" s="37" t="str">
        <f>IF(M193="","",M193/(1+(IF(COUNTIF(Accounts!$B:$D,H193),VLOOKUP(H193,Accounts!$B:$D,3,FALSE),0)/100)))</f>
        <v/>
      </c>
      <c r="L193" s="37" t="str">
        <f t="shared" si="25"/>
        <v/>
      </c>
      <c r="M193" s="7"/>
      <c r="N193" s="48"/>
      <c r="P193" s="10" t="str">
        <f>IF(ISBLANK(N193),"",IF(COUNTIF(Accounts!$B:$D,N193),VLOOKUP(N193,Accounts!$B:$D,2,FALSE),"-"))</f>
        <v/>
      </c>
      <c r="Q193" s="37" t="str">
        <f>IF(S193="","",S193/(1+(IF(COUNTIF(Accounts!$B:$D,N193),VLOOKUP(N193,Accounts!$B:$D,3,FALSE),0)/100)))</f>
        <v/>
      </c>
      <c r="R193" s="37" t="str">
        <f t="shared" si="26"/>
        <v/>
      </c>
      <c r="S193" s="7"/>
      <c r="T193" s="40" t="str">
        <f>IF(Accounts!$B192="","-",Accounts!$B192)</f>
        <v xml:space="preserve"> </v>
      </c>
      <c r="U193" s="10">
        <f>IF(COUNTIF(Accounts!$B:$D,T193),VLOOKUP(T193,Accounts!$B:$D,2,FALSE),"-")</f>
        <v>0</v>
      </c>
      <c r="V193" s="37" t="str">
        <f ca="1">IF(scratch!$B$55=TRUE,IF(X193="","",X193/(1+(IF(COUNTIF(Accounts!$B:$D,T193),VLOOKUP(T193,Accounts!$B:$D,3,FALSE),0)/100))),scratch!$B$52)</f>
        <v>Locked</v>
      </c>
      <c r="W193" s="37" t="str">
        <f ca="1">IF(scratch!$B$55=TRUE,IF(X193="","",X193-V193),scratch!$B$52)</f>
        <v>Locked</v>
      </c>
      <c r="X193" s="51" t="str">
        <f ca="1">IF(scratch!$B$55=TRUE,SUMIF(B$7:B$1007,T193,G$7:G$1007)+SUMIF(H$7:H$1007,T193,M$7:M$1007)+SUMIF(N$7:N$1007,T193,S$7:S$1007),scratch!$B$52)</f>
        <v>Locked</v>
      </c>
      <c r="AB193" s="10" t="str">
        <f>IF(ISBLANK(Z193),"",IF(COUNTIF(Accounts!$B:$D,Z193),VLOOKUP(Z193,Accounts!$B:$D,2,FALSE),"-"))</f>
        <v/>
      </c>
      <c r="AC193" s="37" t="str">
        <f>IF(AE193="","",AE193/(1+(IF(COUNTIF(Accounts!$B:$D,Z193),VLOOKUP(Z193,Accounts!$B:$D,3,FALSE),0)/100)))</f>
        <v/>
      </c>
      <c r="AD193" s="37" t="str">
        <f t="shared" si="27"/>
        <v/>
      </c>
      <c r="AE193" s="7"/>
      <c r="AF193" s="48"/>
      <c r="AH193" s="10" t="str">
        <f>IF(ISBLANK(AF193),"",IF(COUNTIF(Accounts!$B:$D,AF193),VLOOKUP(AF193,Accounts!$B:$D,2,FALSE),"-"))</f>
        <v/>
      </c>
      <c r="AI193" s="37" t="str">
        <f>IF(AK193="","",AK193/(1+(IF(COUNTIF(Accounts!$B:$D,AF193),VLOOKUP(AF193,Accounts!$B:$D,3,FALSE),0)/100)))</f>
        <v/>
      </c>
      <c r="AJ193" s="37" t="str">
        <f t="shared" si="28"/>
        <v/>
      </c>
      <c r="AK193" s="7"/>
      <c r="AL193" s="48"/>
      <c r="AN193" s="10" t="str">
        <f>IF(ISBLANK(AL193),"",IF(COUNTIF(Accounts!$B:$D,AL193),VLOOKUP(AL193,Accounts!$B:$D,2,FALSE),"-"))</f>
        <v/>
      </c>
      <c r="AO193" s="37" t="str">
        <f>IF(AQ193="","",AQ193/(1+(IF(COUNTIF(Accounts!$B:$D,AL193),VLOOKUP(AL193,Accounts!$B:$D,3,FALSE),0)/100)))</f>
        <v/>
      </c>
      <c r="AP193" s="37" t="str">
        <f t="shared" si="29"/>
        <v/>
      </c>
      <c r="AQ193" s="7"/>
      <c r="AR193" s="40" t="str">
        <f>IF(Accounts!$B192="","-",Accounts!$B192)</f>
        <v xml:space="preserve"> </v>
      </c>
      <c r="AS193" s="10">
        <f>IF(COUNTIF(Accounts!$B:$D,AR193),VLOOKUP(AR193,Accounts!$B:$D,2,FALSE),"-")</f>
        <v>0</v>
      </c>
      <c r="AT193" s="37" t="str">
        <f ca="1">IF(scratch!$B$55=TRUE,IF(AV193="","",AV193/(1+(IF(COUNTIF(Accounts!$B:$D,AR193),VLOOKUP(AR193,Accounts!$B:$D,3,FALSE),0)/100))),scratch!$B$52)</f>
        <v>Locked</v>
      </c>
      <c r="AU193" s="37" t="str">
        <f ca="1">IF(scratch!$B$55=TRUE,IF(AV193="","",AV193-AT193),scratch!$B$52)</f>
        <v>Locked</v>
      </c>
      <c r="AV193" s="51" t="str">
        <f ca="1">IF(scratch!$B$55=TRUE,SUMIF(Z$7:Z$1007,AR193,AE$7:AE$1007)+SUMIF(AF$7:AF$1007,AR193,AK$7:AK$1007)+SUMIF(AL$7:AL$1007,AR193,AQ$7:AQ$1007),scratch!$B$52)</f>
        <v>Locked</v>
      </c>
      <c r="AZ193" s="10" t="str">
        <f>IF(ISBLANK(AX193),"",IF(COUNTIF(Accounts!$B:$D,AX193),VLOOKUP(AX193,Accounts!$B:$D,2,FALSE),"-"))</f>
        <v/>
      </c>
      <c r="BA193" s="37" t="str">
        <f>IF(BC193="","",BC193/(1+(IF(COUNTIF(Accounts!$B:$D,AX193),VLOOKUP(AX193,Accounts!$B:$D,3,FALSE),0)/100)))</f>
        <v/>
      </c>
      <c r="BB193" s="37" t="str">
        <f t="shared" si="30"/>
        <v/>
      </c>
      <c r="BC193" s="7"/>
      <c r="BD193" s="48"/>
      <c r="BF193" s="10" t="str">
        <f>IF(ISBLANK(BD193),"",IF(COUNTIF(Accounts!$B:$D,BD193),VLOOKUP(BD193,Accounts!$B:$D,2,FALSE),"-"))</f>
        <v/>
      </c>
      <c r="BG193" s="37" t="str">
        <f>IF(BI193="","",BI193/(1+(IF(COUNTIF(Accounts!$B:$D,BD193),VLOOKUP(BD193,Accounts!$B:$D,3,FALSE),0)/100)))</f>
        <v/>
      </c>
      <c r="BH193" s="37" t="str">
        <f t="shared" si="31"/>
        <v/>
      </c>
      <c r="BI193" s="7"/>
      <c r="BJ193" s="48"/>
      <c r="BL193" s="10" t="str">
        <f>IF(ISBLANK(BJ193),"",IF(COUNTIF(Accounts!$B:$D,BJ193),VLOOKUP(BJ193,Accounts!$B:$D,2,FALSE),"-"))</f>
        <v/>
      </c>
      <c r="BM193" s="37" t="str">
        <f>IF(BO193="","",BO193/(1+(IF(COUNTIF(Accounts!$B:$D,BJ193),VLOOKUP(BJ193,Accounts!$B:$D,3,FALSE),0)/100)))</f>
        <v/>
      </c>
      <c r="BN193" s="37" t="str">
        <f t="shared" si="32"/>
        <v/>
      </c>
      <c r="BO193" s="7"/>
      <c r="BP193" s="40" t="str">
        <f>IF(Accounts!$B192="","-",Accounts!$B192)</f>
        <v xml:space="preserve"> </v>
      </c>
      <c r="BQ193" s="10">
        <f>IF(COUNTIF(Accounts!$B:$D,BP193),VLOOKUP(BP193,Accounts!$B:$D,2,FALSE),"-")</f>
        <v>0</v>
      </c>
      <c r="BR193" s="37" t="str">
        <f ca="1">IF(scratch!$B$55=TRUE,IF(BT193="","",BT193/(1+(IF(COUNTIF(Accounts!$B:$D,BP193),VLOOKUP(BP193,Accounts!$B:$D,3,FALSE),0)/100))),scratch!$B$52)</f>
        <v>Locked</v>
      </c>
      <c r="BS193" s="37" t="str">
        <f ca="1">IF(scratch!$B$55=TRUE,IF(BT193="","",BT193-BR193),scratch!$B$52)</f>
        <v>Locked</v>
      </c>
      <c r="BT193" s="51" t="str">
        <f ca="1">IF(scratch!$B$55=TRUE,SUMIF(AX$7:AX$1007,BP193,BC$7:BC$1007)+SUMIF(BD$7:BD$1007,BP193,BI$7:BI$1007)+SUMIF(BJ$7:BJ$1007,BP193,BO$7:BO$1007),scratch!$B$52)</f>
        <v>Locked</v>
      </c>
      <c r="BX193" s="10" t="str">
        <f>IF(ISBLANK(BV193),"",IF(COUNTIF(Accounts!$B:$D,BV193),VLOOKUP(BV193,Accounts!$B:$D,2,FALSE),"-"))</f>
        <v/>
      </c>
      <c r="BY193" s="37" t="str">
        <f>IF(CA193="","",CA193/(1+(IF(COUNTIF(Accounts!$B:$D,BV193),VLOOKUP(BV193,Accounts!$B:$D,3,FALSE),0)/100)))</f>
        <v/>
      </c>
      <c r="BZ193" s="37" t="str">
        <f t="shared" si="33"/>
        <v/>
      </c>
      <c r="CA193" s="7"/>
      <c r="CB193" s="48"/>
      <c r="CD193" s="10" t="str">
        <f>IF(ISBLANK(CB193),"",IF(COUNTIF(Accounts!$B:$D,CB193),VLOOKUP(CB193,Accounts!$B:$D,2,FALSE),"-"))</f>
        <v/>
      </c>
      <c r="CE193" s="37" t="str">
        <f>IF(CG193="","",CG193/(1+(IF(COUNTIF(Accounts!$B:$D,CB193),VLOOKUP(CB193,Accounts!$B:$D,3,FALSE),0)/100)))</f>
        <v/>
      </c>
      <c r="CF193" s="37" t="str">
        <f t="shared" si="34"/>
        <v/>
      </c>
      <c r="CG193" s="7"/>
      <c r="CH193" s="48"/>
      <c r="CJ193" s="10" t="str">
        <f>IF(ISBLANK(CH193),"",IF(COUNTIF(Accounts!$B:$D,CH193),VLOOKUP(CH193,Accounts!$B:$D,2,FALSE),"-"))</f>
        <v/>
      </c>
      <c r="CK193" s="37" t="str">
        <f>IF(CM193="","",CM193/(1+(IF(COUNTIF(Accounts!$B:$D,CH193),VLOOKUP(CH193,Accounts!$B:$D,3,FALSE),0)/100)))</f>
        <v/>
      </c>
      <c r="CL193" s="37" t="str">
        <f t="shared" si="35"/>
        <v/>
      </c>
      <c r="CM193" s="7"/>
      <c r="CN193" s="40" t="str">
        <f>IF(Accounts!$B192="","-",Accounts!$B192)</f>
        <v xml:space="preserve"> </v>
      </c>
      <c r="CO193" s="10">
        <f>IF(COUNTIF(Accounts!$B:$D,CN193),VLOOKUP(CN193,Accounts!$B:$D,2,FALSE),"-")</f>
        <v>0</v>
      </c>
      <c r="CP193" s="37" t="str">
        <f ca="1">IF(scratch!$B$55=TRUE,IF(CR193="","",CR193/(1+(IF(COUNTIF(Accounts!$B:$D,CN193),VLOOKUP(CN193,Accounts!$B:$D,3,FALSE),0)/100))),scratch!$B$52)</f>
        <v>Locked</v>
      </c>
      <c r="CQ193" s="37" t="str">
        <f ca="1">IF(scratch!$B$55=TRUE,IF(CR193="","",CR193-CP193),scratch!$B$52)</f>
        <v>Locked</v>
      </c>
      <c r="CR193" s="51" t="str">
        <f ca="1">IF(scratch!$B$55=TRUE,SUMIF(BV$7:BV$1007,CN193,CA$7:CA$1007)+SUMIF(CB$7:CB$1007,CN193,CG$7:CG$1007)+SUMIF(CH$7:CH$1007,CN193,CM$7:CM$1007),scratch!$B$52)</f>
        <v>Locked</v>
      </c>
      <c r="CT193" s="40" t="str">
        <f>IF(Accounts!$B192="","-",Accounts!$B192)</f>
        <v xml:space="preserve"> </v>
      </c>
      <c r="CU193" s="10">
        <f>IF(COUNTIF(Accounts!$B:$D,CT193),VLOOKUP(CT193,Accounts!$B:$D,2,FALSE),"-")</f>
        <v>0</v>
      </c>
      <c r="CV193" s="37" t="str">
        <f ca="1">IF(scratch!$B$55=TRUE,IF(CX193="","",CX193/(1+(IF(COUNTIF(Accounts!$B:$D,CT193),VLOOKUP(CT193,Accounts!$B:$D,3,FALSE),0)/100))),scratch!$B$52)</f>
        <v>Locked</v>
      </c>
      <c r="CW193" s="37" t="str">
        <f ca="1">IF(scratch!$B$55=TRUE,IF(CX193="","",CX193-CV193),scratch!$B$52)</f>
        <v>Locked</v>
      </c>
      <c r="CX193" s="51" t="str">
        <f ca="1">IF(scratch!$B$55=TRUE,SUMIF(T$7:T$1007,CT193,X$7:X1193)+SUMIF(AR$7:AR$1007,CT193,AV$7:AV$1007)+SUMIF(BP$7:BP$1007,CT193,BT$7:BT$1007)+SUMIF(CN$7:CN$1007,CT193,CR$7:CR$1007),scratch!$B$52)</f>
        <v>Locked</v>
      </c>
    </row>
    <row r="194" spans="4:102" x14ac:dyDescent="0.2">
      <c r="D194" s="10" t="str">
        <f>IF(ISBLANK(B194),"",IF(COUNTIF(Accounts!$B:$D,B194),VLOOKUP(B194,Accounts!$B:$D,2,FALSE),"-"))</f>
        <v/>
      </c>
      <c r="E194" s="37" t="str">
        <f>IF(G194="","",G194/(1+(IF(COUNTIF(Accounts!$B:$D,B194),VLOOKUP(B194,Accounts!$B:$D,3,FALSE),0)/100)))</f>
        <v/>
      </c>
      <c r="F194" s="37" t="str">
        <f t="shared" si="24"/>
        <v/>
      </c>
      <c r="G194" s="7"/>
      <c r="H194" s="48"/>
      <c r="J194" s="10" t="str">
        <f>IF(ISBLANK(H194),"",IF(COUNTIF(Accounts!$B:$D,H194),VLOOKUP(H194,Accounts!$B:$D,2,FALSE),"-"))</f>
        <v/>
      </c>
      <c r="K194" s="37" t="str">
        <f>IF(M194="","",M194/(1+(IF(COUNTIF(Accounts!$B:$D,H194),VLOOKUP(H194,Accounts!$B:$D,3,FALSE),0)/100)))</f>
        <v/>
      </c>
      <c r="L194" s="37" t="str">
        <f t="shared" si="25"/>
        <v/>
      </c>
      <c r="M194" s="7"/>
      <c r="N194" s="48"/>
      <c r="P194" s="10" t="str">
        <f>IF(ISBLANK(N194),"",IF(COUNTIF(Accounts!$B:$D,N194),VLOOKUP(N194,Accounts!$B:$D,2,FALSE),"-"))</f>
        <v/>
      </c>
      <c r="Q194" s="37" t="str">
        <f>IF(S194="","",S194/(1+(IF(COUNTIF(Accounts!$B:$D,N194),VLOOKUP(N194,Accounts!$B:$D,3,FALSE),0)/100)))</f>
        <v/>
      </c>
      <c r="R194" s="37" t="str">
        <f t="shared" si="26"/>
        <v/>
      </c>
      <c r="S194" s="7"/>
      <c r="T194" s="40" t="str">
        <f>IF(Accounts!$B193="","-",Accounts!$B193)</f>
        <v xml:space="preserve"> </v>
      </c>
      <c r="U194" s="10">
        <f>IF(COUNTIF(Accounts!$B:$D,T194),VLOOKUP(T194,Accounts!$B:$D,2,FALSE),"-")</f>
        <v>0</v>
      </c>
      <c r="V194" s="37" t="str">
        <f ca="1">IF(scratch!$B$55=TRUE,IF(X194="","",X194/(1+(IF(COUNTIF(Accounts!$B:$D,T194),VLOOKUP(T194,Accounts!$B:$D,3,FALSE),0)/100))),scratch!$B$52)</f>
        <v>Locked</v>
      </c>
      <c r="W194" s="37" t="str">
        <f ca="1">IF(scratch!$B$55=TRUE,IF(X194="","",X194-V194),scratch!$B$52)</f>
        <v>Locked</v>
      </c>
      <c r="X194" s="51" t="str">
        <f ca="1">IF(scratch!$B$55=TRUE,SUMIF(B$7:B$1007,T194,G$7:G$1007)+SUMIF(H$7:H$1007,T194,M$7:M$1007)+SUMIF(N$7:N$1007,T194,S$7:S$1007),scratch!$B$52)</f>
        <v>Locked</v>
      </c>
      <c r="AB194" s="10" t="str">
        <f>IF(ISBLANK(Z194),"",IF(COUNTIF(Accounts!$B:$D,Z194),VLOOKUP(Z194,Accounts!$B:$D,2,FALSE),"-"))</f>
        <v/>
      </c>
      <c r="AC194" s="37" t="str">
        <f>IF(AE194="","",AE194/(1+(IF(COUNTIF(Accounts!$B:$D,Z194),VLOOKUP(Z194,Accounts!$B:$D,3,FALSE),0)/100)))</f>
        <v/>
      </c>
      <c r="AD194" s="37" t="str">
        <f t="shared" si="27"/>
        <v/>
      </c>
      <c r="AE194" s="7"/>
      <c r="AF194" s="48"/>
      <c r="AH194" s="10" t="str">
        <f>IF(ISBLANK(AF194),"",IF(COUNTIF(Accounts!$B:$D,AF194),VLOOKUP(AF194,Accounts!$B:$D,2,FALSE),"-"))</f>
        <v/>
      </c>
      <c r="AI194" s="37" t="str">
        <f>IF(AK194="","",AK194/(1+(IF(COUNTIF(Accounts!$B:$D,AF194),VLOOKUP(AF194,Accounts!$B:$D,3,FALSE),0)/100)))</f>
        <v/>
      </c>
      <c r="AJ194" s="37" t="str">
        <f t="shared" si="28"/>
        <v/>
      </c>
      <c r="AK194" s="7"/>
      <c r="AL194" s="48"/>
      <c r="AN194" s="10" t="str">
        <f>IF(ISBLANK(AL194),"",IF(COUNTIF(Accounts!$B:$D,AL194),VLOOKUP(AL194,Accounts!$B:$D,2,FALSE),"-"))</f>
        <v/>
      </c>
      <c r="AO194" s="37" t="str">
        <f>IF(AQ194="","",AQ194/(1+(IF(COUNTIF(Accounts!$B:$D,AL194),VLOOKUP(AL194,Accounts!$B:$D,3,FALSE),0)/100)))</f>
        <v/>
      </c>
      <c r="AP194" s="37" t="str">
        <f t="shared" si="29"/>
        <v/>
      </c>
      <c r="AQ194" s="7"/>
      <c r="AR194" s="40" t="str">
        <f>IF(Accounts!$B193="","-",Accounts!$B193)</f>
        <v xml:space="preserve"> </v>
      </c>
      <c r="AS194" s="10">
        <f>IF(COUNTIF(Accounts!$B:$D,AR194),VLOOKUP(AR194,Accounts!$B:$D,2,FALSE),"-")</f>
        <v>0</v>
      </c>
      <c r="AT194" s="37" t="str">
        <f ca="1">IF(scratch!$B$55=TRUE,IF(AV194="","",AV194/(1+(IF(COUNTIF(Accounts!$B:$D,AR194),VLOOKUP(AR194,Accounts!$B:$D,3,FALSE),0)/100))),scratch!$B$52)</f>
        <v>Locked</v>
      </c>
      <c r="AU194" s="37" t="str">
        <f ca="1">IF(scratch!$B$55=TRUE,IF(AV194="","",AV194-AT194),scratch!$B$52)</f>
        <v>Locked</v>
      </c>
      <c r="AV194" s="51" t="str">
        <f ca="1">IF(scratch!$B$55=TRUE,SUMIF(Z$7:Z$1007,AR194,AE$7:AE$1007)+SUMIF(AF$7:AF$1007,AR194,AK$7:AK$1007)+SUMIF(AL$7:AL$1007,AR194,AQ$7:AQ$1007),scratch!$B$52)</f>
        <v>Locked</v>
      </c>
      <c r="AZ194" s="10" t="str">
        <f>IF(ISBLANK(AX194),"",IF(COUNTIF(Accounts!$B:$D,AX194),VLOOKUP(AX194,Accounts!$B:$D,2,FALSE),"-"))</f>
        <v/>
      </c>
      <c r="BA194" s="37" t="str">
        <f>IF(BC194="","",BC194/(1+(IF(COUNTIF(Accounts!$B:$D,AX194),VLOOKUP(AX194,Accounts!$B:$D,3,FALSE),0)/100)))</f>
        <v/>
      </c>
      <c r="BB194" s="37" t="str">
        <f t="shared" si="30"/>
        <v/>
      </c>
      <c r="BC194" s="7"/>
      <c r="BD194" s="48"/>
      <c r="BF194" s="10" t="str">
        <f>IF(ISBLANK(BD194),"",IF(COUNTIF(Accounts!$B:$D,BD194),VLOOKUP(BD194,Accounts!$B:$D,2,FALSE),"-"))</f>
        <v/>
      </c>
      <c r="BG194" s="37" t="str">
        <f>IF(BI194="","",BI194/(1+(IF(COUNTIF(Accounts!$B:$D,BD194),VLOOKUP(BD194,Accounts!$B:$D,3,FALSE),0)/100)))</f>
        <v/>
      </c>
      <c r="BH194" s="37" t="str">
        <f t="shared" si="31"/>
        <v/>
      </c>
      <c r="BI194" s="7"/>
      <c r="BJ194" s="48"/>
      <c r="BL194" s="10" t="str">
        <f>IF(ISBLANK(BJ194),"",IF(COUNTIF(Accounts!$B:$D,BJ194),VLOOKUP(BJ194,Accounts!$B:$D,2,FALSE),"-"))</f>
        <v/>
      </c>
      <c r="BM194" s="37" t="str">
        <f>IF(BO194="","",BO194/(1+(IF(COUNTIF(Accounts!$B:$D,BJ194),VLOOKUP(BJ194,Accounts!$B:$D,3,FALSE),0)/100)))</f>
        <v/>
      </c>
      <c r="BN194" s="37" t="str">
        <f t="shared" si="32"/>
        <v/>
      </c>
      <c r="BO194" s="7"/>
      <c r="BP194" s="40" t="str">
        <f>IF(Accounts!$B193="","-",Accounts!$B193)</f>
        <v xml:space="preserve"> </v>
      </c>
      <c r="BQ194" s="10">
        <f>IF(COUNTIF(Accounts!$B:$D,BP194),VLOOKUP(BP194,Accounts!$B:$D,2,FALSE),"-")</f>
        <v>0</v>
      </c>
      <c r="BR194" s="37" t="str">
        <f ca="1">IF(scratch!$B$55=TRUE,IF(BT194="","",BT194/(1+(IF(COUNTIF(Accounts!$B:$D,BP194),VLOOKUP(BP194,Accounts!$B:$D,3,FALSE),0)/100))),scratch!$B$52)</f>
        <v>Locked</v>
      </c>
      <c r="BS194" s="37" t="str">
        <f ca="1">IF(scratch!$B$55=TRUE,IF(BT194="","",BT194-BR194),scratch!$B$52)</f>
        <v>Locked</v>
      </c>
      <c r="BT194" s="51" t="str">
        <f ca="1">IF(scratch!$B$55=TRUE,SUMIF(AX$7:AX$1007,BP194,BC$7:BC$1007)+SUMIF(BD$7:BD$1007,BP194,BI$7:BI$1007)+SUMIF(BJ$7:BJ$1007,BP194,BO$7:BO$1007),scratch!$B$52)</f>
        <v>Locked</v>
      </c>
      <c r="BX194" s="10" t="str">
        <f>IF(ISBLANK(BV194),"",IF(COUNTIF(Accounts!$B:$D,BV194),VLOOKUP(BV194,Accounts!$B:$D,2,FALSE),"-"))</f>
        <v/>
      </c>
      <c r="BY194" s="37" t="str">
        <f>IF(CA194="","",CA194/(1+(IF(COUNTIF(Accounts!$B:$D,BV194),VLOOKUP(BV194,Accounts!$B:$D,3,FALSE),0)/100)))</f>
        <v/>
      </c>
      <c r="BZ194" s="37" t="str">
        <f t="shared" si="33"/>
        <v/>
      </c>
      <c r="CA194" s="7"/>
      <c r="CB194" s="48"/>
      <c r="CD194" s="10" t="str">
        <f>IF(ISBLANK(CB194),"",IF(COUNTIF(Accounts!$B:$D,CB194),VLOOKUP(CB194,Accounts!$B:$D,2,FALSE),"-"))</f>
        <v/>
      </c>
      <c r="CE194" s="37" t="str">
        <f>IF(CG194="","",CG194/(1+(IF(COUNTIF(Accounts!$B:$D,CB194),VLOOKUP(CB194,Accounts!$B:$D,3,FALSE),0)/100)))</f>
        <v/>
      </c>
      <c r="CF194" s="37" t="str">
        <f t="shared" si="34"/>
        <v/>
      </c>
      <c r="CG194" s="7"/>
      <c r="CH194" s="48"/>
      <c r="CJ194" s="10" t="str">
        <f>IF(ISBLANK(CH194),"",IF(COUNTIF(Accounts!$B:$D,CH194),VLOOKUP(CH194,Accounts!$B:$D,2,FALSE),"-"))</f>
        <v/>
      </c>
      <c r="CK194" s="37" t="str">
        <f>IF(CM194="","",CM194/(1+(IF(COUNTIF(Accounts!$B:$D,CH194),VLOOKUP(CH194,Accounts!$B:$D,3,FALSE),0)/100)))</f>
        <v/>
      </c>
      <c r="CL194" s="37" t="str">
        <f t="shared" si="35"/>
        <v/>
      </c>
      <c r="CM194" s="7"/>
      <c r="CN194" s="40" t="str">
        <f>IF(Accounts!$B193="","-",Accounts!$B193)</f>
        <v xml:space="preserve"> </v>
      </c>
      <c r="CO194" s="10">
        <f>IF(COUNTIF(Accounts!$B:$D,CN194),VLOOKUP(CN194,Accounts!$B:$D,2,FALSE),"-")</f>
        <v>0</v>
      </c>
      <c r="CP194" s="37" t="str">
        <f ca="1">IF(scratch!$B$55=TRUE,IF(CR194="","",CR194/(1+(IF(COUNTIF(Accounts!$B:$D,CN194),VLOOKUP(CN194,Accounts!$B:$D,3,FALSE),0)/100))),scratch!$B$52)</f>
        <v>Locked</v>
      </c>
      <c r="CQ194" s="37" t="str">
        <f ca="1">IF(scratch!$B$55=TRUE,IF(CR194="","",CR194-CP194),scratch!$B$52)</f>
        <v>Locked</v>
      </c>
      <c r="CR194" s="51" t="str">
        <f ca="1">IF(scratch!$B$55=TRUE,SUMIF(BV$7:BV$1007,CN194,CA$7:CA$1007)+SUMIF(CB$7:CB$1007,CN194,CG$7:CG$1007)+SUMIF(CH$7:CH$1007,CN194,CM$7:CM$1007),scratch!$B$52)</f>
        <v>Locked</v>
      </c>
      <c r="CT194" s="40" t="str">
        <f>IF(Accounts!$B193="","-",Accounts!$B193)</f>
        <v xml:space="preserve"> </v>
      </c>
      <c r="CU194" s="10">
        <f>IF(COUNTIF(Accounts!$B:$D,CT194),VLOOKUP(CT194,Accounts!$B:$D,2,FALSE),"-")</f>
        <v>0</v>
      </c>
      <c r="CV194" s="37" t="str">
        <f ca="1">IF(scratch!$B$55=TRUE,IF(CX194="","",CX194/(1+(IF(COUNTIF(Accounts!$B:$D,CT194),VLOOKUP(CT194,Accounts!$B:$D,3,FALSE),0)/100))),scratch!$B$52)</f>
        <v>Locked</v>
      </c>
      <c r="CW194" s="37" t="str">
        <f ca="1">IF(scratch!$B$55=TRUE,IF(CX194="","",CX194-CV194),scratch!$B$52)</f>
        <v>Locked</v>
      </c>
      <c r="CX194" s="51" t="str">
        <f ca="1">IF(scratch!$B$55=TRUE,SUMIF(T$7:T$1007,CT194,X$7:X1194)+SUMIF(AR$7:AR$1007,CT194,AV$7:AV$1007)+SUMIF(BP$7:BP$1007,CT194,BT$7:BT$1007)+SUMIF(CN$7:CN$1007,CT194,CR$7:CR$1007),scratch!$B$52)</f>
        <v>Locked</v>
      </c>
    </row>
    <row r="195" spans="4:102" x14ac:dyDescent="0.2">
      <c r="D195" s="10" t="str">
        <f>IF(ISBLANK(B195),"",IF(COUNTIF(Accounts!$B:$D,B195),VLOOKUP(B195,Accounts!$B:$D,2,FALSE),"-"))</f>
        <v/>
      </c>
      <c r="E195" s="37" t="str">
        <f>IF(G195="","",G195/(1+(IF(COUNTIF(Accounts!$B:$D,B195),VLOOKUP(B195,Accounts!$B:$D,3,FALSE),0)/100)))</f>
        <v/>
      </c>
      <c r="F195" s="37" t="str">
        <f t="shared" si="24"/>
        <v/>
      </c>
      <c r="G195" s="7"/>
      <c r="H195" s="48"/>
      <c r="J195" s="10" t="str">
        <f>IF(ISBLANK(H195),"",IF(COUNTIF(Accounts!$B:$D,H195),VLOOKUP(H195,Accounts!$B:$D,2,FALSE),"-"))</f>
        <v/>
      </c>
      <c r="K195" s="37" t="str">
        <f>IF(M195="","",M195/(1+(IF(COUNTIF(Accounts!$B:$D,H195),VLOOKUP(H195,Accounts!$B:$D,3,FALSE),0)/100)))</f>
        <v/>
      </c>
      <c r="L195" s="37" t="str">
        <f t="shared" si="25"/>
        <v/>
      </c>
      <c r="M195" s="7"/>
      <c r="N195" s="48"/>
      <c r="P195" s="10" t="str">
        <f>IF(ISBLANK(N195),"",IF(COUNTIF(Accounts!$B:$D,N195),VLOOKUP(N195,Accounts!$B:$D,2,FALSE),"-"))</f>
        <v/>
      </c>
      <c r="Q195" s="37" t="str">
        <f>IF(S195="","",S195/(1+(IF(COUNTIF(Accounts!$B:$D,N195),VLOOKUP(N195,Accounts!$B:$D,3,FALSE),0)/100)))</f>
        <v/>
      </c>
      <c r="R195" s="37" t="str">
        <f t="shared" si="26"/>
        <v/>
      </c>
      <c r="S195" s="7"/>
      <c r="T195" s="40" t="str">
        <f>IF(Accounts!$B194="","-",Accounts!$B194)</f>
        <v xml:space="preserve"> </v>
      </c>
      <c r="U195" s="10">
        <f>IF(COUNTIF(Accounts!$B:$D,T195),VLOOKUP(T195,Accounts!$B:$D,2,FALSE),"-")</f>
        <v>0</v>
      </c>
      <c r="V195" s="37" t="str">
        <f ca="1">IF(scratch!$B$55=TRUE,IF(X195="","",X195/(1+(IF(COUNTIF(Accounts!$B:$D,T195),VLOOKUP(T195,Accounts!$B:$D,3,FALSE),0)/100))),scratch!$B$52)</f>
        <v>Locked</v>
      </c>
      <c r="W195" s="37" t="str">
        <f ca="1">IF(scratch!$B$55=TRUE,IF(X195="","",X195-V195),scratch!$B$52)</f>
        <v>Locked</v>
      </c>
      <c r="X195" s="51" t="str">
        <f ca="1">IF(scratch!$B$55=TRUE,SUMIF(B$7:B$1007,T195,G$7:G$1007)+SUMIF(H$7:H$1007,T195,M$7:M$1007)+SUMIF(N$7:N$1007,T195,S$7:S$1007),scratch!$B$52)</f>
        <v>Locked</v>
      </c>
      <c r="AB195" s="10" t="str">
        <f>IF(ISBLANK(Z195),"",IF(COUNTIF(Accounts!$B:$D,Z195),VLOOKUP(Z195,Accounts!$B:$D,2,FALSE),"-"))</f>
        <v/>
      </c>
      <c r="AC195" s="37" t="str">
        <f>IF(AE195="","",AE195/(1+(IF(COUNTIF(Accounts!$B:$D,Z195),VLOOKUP(Z195,Accounts!$B:$D,3,FALSE),0)/100)))</f>
        <v/>
      </c>
      <c r="AD195" s="37" t="str">
        <f t="shared" si="27"/>
        <v/>
      </c>
      <c r="AE195" s="7"/>
      <c r="AF195" s="48"/>
      <c r="AH195" s="10" t="str">
        <f>IF(ISBLANK(AF195),"",IF(COUNTIF(Accounts!$B:$D,AF195),VLOOKUP(AF195,Accounts!$B:$D,2,FALSE),"-"))</f>
        <v/>
      </c>
      <c r="AI195" s="37" t="str">
        <f>IF(AK195="","",AK195/(1+(IF(COUNTIF(Accounts!$B:$D,AF195),VLOOKUP(AF195,Accounts!$B:$D,3,FALSE),0)/100)))</f>
        <v/>
      </c>
      <c r="AJ195" s="37" t="str">
        <f t="shared" si="28"/>
        <v/>
      </c>
      <c r="AK195" s="7"/>
      <c r="AL195" s="48"/>
      <c r="AN195" s="10" t="str">
        <f>IF(ISBLANK(AL195),"",IF(COUNTIF(Accounts!$B:$D,AL195),VLOOKUP(AL195,Accounts!$B:$D,2,FALSE),"-"))</f>
        <v/>
      </c>
      <c r="AO195" s="37" t="str">
        <f>IF(AQ195="","",AQ195/(1+(IF(COUNTIF(Accounts!$B:$D,AL195),VLOOKUP(AL195,Accounts!$B:$D,3,FALSE),0)/100)))</f>
        <v/>
      </c>
      <c r="AP195" s="37" t="str">
        <f t="shared" si="29"/>
        <v/>
      </c>
      <c r="AQ195" s="7"/>
      <c r="AR195" s="40" t="str">
        <f>IF(Accounts!$B194="","-",Accounts!$B194)</f>
        <v xml:space="preserve"> </v>
      </c>
      <c r="AS195" s="10">
        <f>IF(COUNTIF(Accounts!$B:$D,AR195),VLOOKUP(AR195,Accounts!$B:$D,2,FALSE),"-")</f>
        <v>0</v>
      </c>
      <c r="AT195" s="37" t="str">
        <f ca="1">IF(scratch!$B$55=TRUE,IF(AV195="","",AV195/(1+(IF(COUNTIF(Accounts!$B:$D,AR195),VLOOKUP(AR195,Accounts!$B:$D,3,FALSE),0)/100))),scratch!$B$52)</f>
        <v>Locked</v>
      </c>
      <c r="AU195" s="37" t="str">
        <f ca="1">IF(scratch!$B$55=TRUE,IF(AV195="","",AV195-AT195),scratch!$B$52)</f>
        <v>Locked</v>
      </c>
      <c r="AV195" s="51" t="str">
        <f ca="1">IF(scratch!$B$55=TRUE,SUMIF(Z$7:Z$1007,AR195,AE$7:AE$1007)+SUMIF(AF$7:AF$1007,AR195,AK$7:AK$1007)+SUMIF(AL$7:AL$1007,AR195,AQ$7:AQ$1007),scratch!$B$52)</f>
        <v>Locked</v>
      </c>
      <c r="AZ195" s="10" t="str">
        <f>IF(ISBLANK(AX195),"",IF(COUNTIF(Accounts!$B:$D,AX195),VLOOKUP(AX195,Accounts!$B:$D,2,FALSE),"-"))</f>
        <v/>
      </c>
      <c r="BA195" s="37" t="str">
        <f>IF(BC195="","",BC195/(1+(IF(COUNTIF(Accounts!$B:$D,AX195),VLOOKUP(AX195,Accounts!$B:$D,3,FALSE),0)/100)))</f>
        <v/>
      </c>
      <c r="BB195" s="37" t="str">
        <f t="shared" si="30"/>
        <v/>
      </c>
      <c r="BC195" s="7"/>
      <c r="BD195" s="48"/>
      <c r="BF195" s="10" t="str">
        <f>IF(ISBLANK(BD195),"",IF(COUNTIF(Accounts!$B:$D,BD195),VLOOKUP(BD195,Accounts!$B:$D,2,FALSE),"-"))</f>
        <v/>
      </c>
      <c r="BG195" s="37" t="str">
        <f>IF(BI195="","",BI195/(1+(IF(COUNTIF(Accounts!$B:$D,BD195),VLOOKUP(BD195,Accounts!$B:$D,3,FALSE),0)/100)))</f>
        <v/>
      </c>
      <c r="BH195" s="37" t="str">
        <f t="shared" si="31"/>
        <v/>
      </c>
      <c r="BI195" s="7"/>
      <c r="BJ195" s="48"/>
      <c r="BL195" s="10" t="str">
        <f>IF(ISBLANK(BJ195),"",IF(COUNTIF(Accounts!$B:$D,BJ195),VLOOKUP(BJ195,Accounts!$B:$D,2,FALSE),"-"))</f>
        <v/>
      </c>
      <c r="BM195" s="37" t="str">
        <f>IF(BO195="","",BO195/(1+(IF(COUNTIF(Accounts!$B:$D,BJ195),VLOOKUP(BJ195,Accounts!$B:$D,3,FALSE),0)/100)))</f>
        <v/>
      </c>
      <c r="BN195" s="37" t="str">
        <f t="shared" si="32"/>
        <v/>
      </c>
      <c r="BO195" s="7"/>
      <c r="BP195" s="40" t="str">
        <f>IF(Accounts!$B194="","-",Accounts!$B194)</f>
        <v xml:space="preserve"> </v>
      </c>
      <c r="BQ195" s="10">
        <f>IF(COUNTIF(Accounts!$B:$D,BP195),VLOOKUP(BP195,Accounts!$B:$D,2,FALSE),"-")</f>
        <v>0</v>
      </c>
      <c r="BR195" s="37" t="str">
        <f ca="1">IF(scratch!$B$55=TRUE,IF(BT195="","",BT195/(1+(IF(COUNTIF(Accounts!$B:$D,BP195),VLOOKUP(BP195,Accounts!$B:$D,3,FALSE),0)/100))),scratch!$B$52)</f>
        <v>Locked</v>
      </c>
      <c r="BS195" s="37" t="str">
        <f ca="1">IF(scratch!$B$55=TRUE,IF(BT195="","",BT195-BR195),scratch!$B$52)</f>
        <v>Locked</v>
      </c>
      <c r="BT195" s="51" t="str">
        <f ca="1">IF(scratch!$B$55=TRUE,SUMIF(AX$7:AX$1007,BP195,BC$7:BC$1007)+SUMIF(BD$7:BD$1007,BP195,BI$7:BI$1007)+SUMIF(BJ$7:BJ$1007,BP195,BO$7:BO$1007),scratch!$B$52)</f>
        <v>Locked</v>
      </c>
      <c r="BX195" s="10" t="str">
        <f>IF(ISBLANK(BV195),"",IF(COUNTIF(Accounts!$B:$D,BV195),VLOOKUP(BV195,Accounts!$B:$D,2,FALSE),"-"))</f>
        <v/>
      </c>
      <c r="BY195" s="37" t="str">
        <f>IF(CA195="","",CA195/(1+(IF(COUNTIF(Accounts!$B:$D,BV195),VLOOKUP(BV195,Accounts!$B:$D,3,FALSE),0)/100)))</f>
        <v/>
      </c>
      <c r="BZ195" s="37" t="str">
        <f t="shared" si="33"/>
        <v/>
      </c>
      <c r="CA195" s="7"/>
      <c r="CB195" s="48"/>
      <c r="CD195" s="10" t="str">
        <f>IF(ISBLANK(CB195),"",IF(COUNTIF(Accounts!$B:$D,CB195),VLOOKUP(CB195,Accounts!$B:$D,2,FALSE),"-"))</f>
        <v/>
      </c>
      <c r="CE195" s="37" t="str">
        <f>IF(CG195="","",CG195/(1+(IF(COUNTIF(Accounts!$B:$D,CB195),VLOOKUP(CB195,Accounts!$B:$D,3,FALSE),0)/100)))</f>
        <v/>
      </c>
      <c r="CF195" s="37" t="str">
        <f t="shared" si="34"/>
        <v/>
      </c>
      <c r="CG195" s="7"/>
      <c r="CH195" s="48"/>
      <c r="CJ195" s="10" t="str">
        <f>IF(ISBLANK(CH195),"",IF(COUNTIF(Accounts!$B:$D,CH195),VLOOKUP(CH195,Accounts!$B:$D,2,FALSE),"-"))</f>
        <v/>
      </c>
      <c r="CK195" s="37" t="str">
        <f>IF(CM195="","",CM195/(1+(IF(COUNTIF(Accounts!$B:$D,CH195),VLOOKUP(CH195,Accounts!$B:$D,3,FALSE),0)/100)))</f>
        <v/>
      </c>
      <c r="CL195" s="37" t="str">
        <f t="shared" si="35"/>
        <v/>
      </c>
      <c r="CM195" s="7"/>
      <c r="CN195" s="40" t="str">
        <f>IF(Accounts!$B194="","-",Accounts!$B194)</f>
        <v xml:space="preserve"> </v>
      </c>
      <c r="CO195" s="10">
        <f>IF(COUNTIF(Accounts!$B:$D,CN195),VLOOKUP(CN195,Accounts!$B:$D,2,FALSE),"-")</f>
        <v>0</v>
      </c>
      <c r="CP195" s="37" t="str">
        <f ca="1">IF(scratch!$B$55=TRUE,IF(CR195="","",CR195/(1+(IF(COUNTIF(Accounts!$B:$D,CN195),VLOOKUP(CN195,Accounts!$B:$D,3,FALSE),0)/100))),scratch!$B$52)</f>
        <v>Locked</v>
      </c>
      <c r="CQ195" s="37" t="str">
        <f ca="1">IF(scratch!$B$55=TRUE,IF(CR195="","",CR195-CP195),scratch!$B$52)</f>
        <v>Locked</v>
      </c>
      <c r="CR195" s="51" t="str">
        <f ca="1">IF(scratch!$B$55=TRUE,SUMIF(BV$7:BV$1007,CN195,CA$7:CA$1007)+SUMIF(CB$7:CB$1007,CN195,CG$7:CG$1007)+SUMIF(CH$7:CH$1007,CN195,CM$7:CM$1007),scratch!$B$52)</f>
        <v>Locked</v>
      </c>
      <c r="CT195" s="40" t="str">
        <f>IF(Accounts!$B194="","-",Accounts!$B194)</f>
        <v xml:space="preserve"> </v>
      </c>
      <c r="CU195" s="10">
        <f>IF(COUNTIF(Accounts!$B:$D,CT195),VLOOKUP(CT195,Accounts!$B:$D,2,FALSE),"-")</f>
        <v>0</v>
      </c>
      <c r="CV195" s="37" t="str">
        <f ca="1">IF(scratch!$B$55=TRUE,IF(CX195="","",CX195/(1+(IF(COUNTIF(Accounts!$B:$D,CT195),VLOOKUP(CT195,Accounts!$B:$D,3,FALSE),0)/100))),scratch!$B$52)</f>
        <v>Locked</v>
      </c>
      <c r="CW195" s="37" t="str">
        <f ca="1">IF(scratch!$B$55=TRUE,IF(CX195="","",CX195-CV195),scratch!$B$52)</f>
        <v>Locked</v>
      </c>
      <c r="CX195" s="51" t="str">
        <f ca="1">IF(scratch!$B$55=TRUE,SUMIF(T$7:T$1007,CT195,X$7:X1195)+SUMIF(AR$7:AR$1007,CT195,AV$7:AV$1007)+SUMIF(BP$7:BP$1007,CT195,BT$7:BT$1007)+SUMIF(CN$7:CN$1007,CT195,CR$7:CR$1007),scratch!$B$52)</f>
        <v>Locked</v>
      </c>
    </row>
    <row r="196" spans="4:102" x14ac:dyDescent="0.2">
      <c r="D196" s="10" t="str">
        <f>IF(ISBLANK(B196),"",IF(COUNTIF(Accounts!$B:$D,B196),VLOOKUP(B196,Accounts!$B:$D,2,FALSE),"-"))</f>
        <v/>
      </c>
      <c r="E196" s="37" t="str">
        <f>IF(G196="","",G196/(1+(IF(COUNTIF(Accounts!$B:$D,B196),VLOOKUP(B196,Accounts!$B:$D,3,FALSE),0)/100)))</f>
        <v/>
      </c>
      <c r="F196" s="37" t="str">
        <f t="shared" si="24"/>
        <v/>
      </c>
      <c r="G196" s="7"/>
      <c r="H196" s="48"/>
      <c r="J196" s="10" t="str">
        <f>IF(ISBLANK(H196),"",IF(COUNTIF(Accounts!$B:$D,H196),VLOOKUP(H196,Accounts!$B:$D,2,FALSE),"-"))</f>
        <v/>
      </c>
      <c r="K196" s="37" t="str">
        <f>IF(M196="","",M196/(1+(IF(COUNTIF(Accounts!$B:$D,H196),VLOOKUP(H196,Accounts!$B:$D,3,FALSE),0)/100)))</f>
        <v/>
      </c>
      <c r="L196" s="37" t="str">
        <f t="shared" si="25"/>
        <v/>
      </c>
      <c r="M196" s="7"/>
      <c r="N196" s="48"/>
      <c r="P196" s="10" t="str">
        <f>IF(ISBLANK(N196),"",IF(COUNTIF(Accounts!$B:$D,N196),VLOOKUP(N196,Accounts!$B:$D,2,FALSE),"-"))</f>
        <v/>
      </c>
      <c r="Q196" s="37" t="str">
        <f>IF(S196="","",S196/(1+(IF(COUNTIF(Accounts!$B:$D,N196),VLOOKUP(N196,Accounts!$B:$D,3,FALSE),0)/100)))</f>
        <v/>
      </c>
      <c r="R196" s="37" t="str">
        <f t="shared" si="26"/>
        <v/>
      </c>
      <c r="S196" s="7"/>
      <c r="T196" s="40" t="str">
        <f>IF(Accounts!$B195="","-",Accounts!$B195)</f>
        <v xml:space="preserve"> </v>
      </c>
      <c r="U196" s="10">
        <f>IF(COUNTIF(Accounts!$B:$D,T196),VLOOKUP(T196,Accounts!$B:$D,2,FALSE),"-")</f>
        <v>0</v>
      </c>
      <c r="V196" s="37" t="str">
        <f ca="1">IF(scratch!$B$55=TRUE,IF(X196="","",X196/(1+(IF(COUNTIF(Accounts!$B:$D,T196),VLOOKUP(T196,Accounts!$B:$D,3,FALSE),0)/100))),scratch!$B$52)</f>
        <v>Locked</v>
      </c>
      <c r="W196" s="37" t="str">
        <f ca="1">IF(scratch!$B$55=TRUE,IF(X196="","",X196-V196),scratch!$B$52)</f>
        <v>Locked</v>
      </c>
      <c r="X196" s="51" t="str">
        <f ca="1">IF(scratch!$B$55=TRUE,SUMIF(B$7:B$1007,T196,G$7:G$1007)+SUMIF(H$7:H$1007,T196,M$7:M$1007)+SUMIF(N$7:N$1007,T196,S$7:S$1007),scratch!$B$52)</f>
        <v>Locked</v>
      </c>
      <c r="AB196" s="10" t="str">
        <f>IF(ISBLANK(Z196),"",IF(COUNTIF(Accounts!$B:$D,Z196),VLOOKUP(Z196,Accounts!$B:$D,2,FALSE),"-"))</f>
        <v/>
      </c>
      <c r="AC196" s="37" t="str">
        <f>IF(AE196="","",AE196/(1+(IF(COUNTIF(Accounts!$B:$D,Z196),VLOOKUP(Z196,Accounts!$B:$D,3,FALSE),0)/100)))</f>
        <v/>
      </c>
      <c r="AD196" s="37" t="str">
        <f t="shared" si="27"/>
        <v/>
      </c>
      <c r="AE196" s="7"/>
      <c r="AF196" s="48"/>
      <c r="AH196" s="10" t="str">
        <f>IF(ISBLANK(AF196),"",IF(COUNTIF(Accounts!$B:$D,AF196),VLOOKUP(AF196,Accounts!$B:$D,2,FALSE),"-"))</f>
        <v/>
      </c>
      <c r="AI196" s="37" t="str">
        <f>IF(AK196="","",AK196/(1+(IF(COUNTIF(Accounts!$B:$D,AF196),VLOOKUP(AF196,Accounts!$B:$D,3,FALSE),0)/100)))</f>
        <v/>
      </c>
      <c r="AJ196" s="37" t="str">
        <f t="shared" si="28"/>
        <v/>
      </c>
      <c r="AK196" s="7"/>
      <c r="AL196" s="48"/>
      <c r="AN196" s="10" t="str">
        <f>IF(ISBLANK(AL196),"",IF(COUNTIF(Accounts!$B:$D,AL196),VLOOKUP(AL196,Accounts!$B:$D,2,FALSE),"-"))</f>
        <v/>
      </c>
      <c r="AO196" s="37" t="str">
        <f>IF(AQ196="","",AQ196/(1+(IF(COUNTIF(Accounts!$B:$D,AL196),VLOOKUP(AL196,Accounts!$B:$D,3,FALSE),0)/100)))</f>
        <v/>
      </c>
      <c r="AP196" s="37" t="str">
        <f t="shared" si="29"/>
        <v/>
      </c>
      <c r="AQ196" s="7"/>
      <c r="AR196" s="40" t="str">
        <f>IF(Accounts!$B195="","-",Accounts!$B195)</f>
        <v xml:space="preserve"> </v>
      </c>
      <c r="AS196" s="10">
        <f>IF(COUNTIF(Accounts!$B:$D,AR196),VLOOKUP(AR196,Accounts!$B:$D,2,FALSE),"-")</f>
        <v>0</v>
      </c>
      <c r="AT196" s="37" t="str">
        <f ca="1">IF(scratch!$B$55=TRUE,IF(AV196="","",AV196/(1+(IF(COUNTIF(Accounts!$B:$D,AR196),VLOOKUP(AR196,Accounts!$B:$D,3,FALSE),0)/100))),scratch!$B$52)</f>
        <v>Locked</v>
      </c>
      <c r="AU196" s="37" t="str">
        <f ca="1">IF(scratch!$B$55=TRUE,IF(AV196="","",AV196-AT196),scratch!$B$52)</f>
        <v>Locked</v>
      </c>
      <c r="AV196" s="51" t="str">
        <f ca="1">IF(scratch!$B$55=TRUE,SUMIF(Z$7:Z$1007,AR196,AE$7:AE$1007)+SUMIF(AF$7:AF$1007,AR196,AK$7:AK$1007)+SUMIF(AL$7:AL$1007,AR196,AQ$7:AQ$1007),scratch!$B$52)</f>
        <v>Locked</v>
      </c>
      <c r="AZ196" s="10" t="str">
        <f>IF(ISBLANK(AX196),"",IF(COUNTIF(Accounts!$B:$D,AX196),VLOOKUP(AX196,Accounts!$B:$D,2,FALSE),"-"))</f>
        <v/>
      </c>
      <c r="BA196" s="37" t="str">
        <f>IF(BC196="","",BC196/(1+(IF(COUNTIF(Accounts!$B:$D,AX196),VLOOKUP(AX196,Accounts!$B:$D,3,FALSE),0)/100)))</f>
        <v/>
      </c>
      <c r="BB196" s="37" t="str">
        <f t="shared" si="30"/>
        <v/>
      </c>
      <c r="BC196" s="7"/>
      <c r="BD196" s="48"/>
      <c r="BF196" s="10" t="str">
        <f>IF(ISBLANK(BD196),"",IF(COUNTIF(Accounts!$B:$D,BD196),VLOOKUP(BD196,Accounts!$B:$D,2,FALSE),"-"))</f>
        <v/>
      </c>
      <c r="BG196" s="37" t="str">
        <f>IF(BI196="","",BI196/(1+(IF(COUNTIF(Accounts!$B:$D,BD196),VLOOKUP(BD196,Accounts!$B:$D,3,FALSE),0)/100)))</f>
        <v/>
      </c>
      <c r="BH196" s="37" t="str">
        <f t="shared" si="31"/>
        <v/>
      </c>
      <c r="BI196" s="7"/>
      <c r="BJ196" s="48"/>
      <c r="BL196" s="10" t="str">
        <f>IF(ISBLANK(BJ196),"",IF(COUNTIF(Accounts!$B:$D,BJ196),VLOOKUP(BJ196,Accounts!$B:$D,2,FALSE),"-"))</f>
        <v/>
      </c>
      <c r="BM196" s="37" t="str">
        <f>IF(BO196="","",BO196/(1+(IF(COUNTIF(Accounts!$B:$D,BJ196),VLOOKUP(BJ196,Accounts!$B:$D,3,FALSE),0)/100)))</f>
        <v/>
      </c>
      <c r="BN196" s="37" t="str">
        <f t="shared" si="32"/>
        <v/>
      </c>
      <c r="BO196" s="7"/>
      <c r="BP196" s="40" t="str">
        <f>IF(Accounts!$B195="","-",Accounts!$B195)</f>
        <v xml:space="preserve"> </v>
      </c>
      <c r="BQ196" s="10">
        <f>IF(COUNTIF(Accounts!$B:$D,BP196),VLOOKUP(BP196,Accounts!$B:$D,2,FALSE),"-")</f>
        <v>0</v>
      </c>
      <c r="BR196" s="37" t="str">
        <f ca="1">IF(scratch!$B$55=TRUE,IF(BT196="","",BT196/(1+(IF(COUNTIF(Accounts!$B:$D,BP196),VLOOKUP(BP196,Accounts!$B:$D,3,FALSE),0)/100))),scratch!$B$52)</f>
        <v>Locked</v>
      </c>
      <c r="BS196" s="37" t="str">
        <f ca="1">IF(scratch!$B$55=TRUE,IF(BT196="","",BT196-BR196),scratch!$B$52)</f>
        <v>Locked</v>
      </c>
      <c r="BT196" s="51" t="str">
        <f ca="1">IF(scratch!$B$55=TRUE,SUMIF(AX$7:AX$1007,BP196,BC$7:BC$1007)+SUMIF(BD$7:BD$1007,BP196,BI$7:BI$1007)+SUMIF(BJ$7:BJ$1007,BP196,BO$7:BO$1007),scratch!$B$52)</f>
        <v>Locked</v>
      </c>
      <c r="BX196" s="10" t="str">
        <f>IF(ISBLANK(BV196),"",IF(COUNTIF(Accounts!$B:$D,BV196),VLOOKUP(BV196,Accounts!$B:$D,2,FALSE),"-"))</f>
        <v/>
      </c>
      <c r="BY196" s="37" t="str">
        <f>IF(CA196="","",CA196/(1+(IF(COUNTIF(Accounts!$B:$D,BV196),VLOOKUP(BV196,Accounts!$B:$D,3,FALSE),0)/100)))</f>
        <v/>
      </c>
      <c r="BZ196" s="37" t="str">
        <f t="shared" si="33"/>
        <v/>
      </c>
      <c r="CA196" s="7"/>
      <c r="CB196" s="48"/>
      <c r="CD196" s="10" t="str">
        <f>IF(ISBLANK(CB196),"",IF(COUNTIF(Accounts!$B:$D,CB196),VLOOKUP(CB196,Accounts!$B:$D,2,FALSE),"-"))</f>
        <v/>
      </c>
      <c r="CE196" s="37" t="str">
        <f>IF(CG196="","",CG196/(1+(IF(COUNTIF(Accounts!$B:$D,CB196),VLOOKUP(CB196,Accounts!$B:$D,3,FALSE),0)/100)))</f>
        <v/>
      </c>
      <c r="CF196" s="37" t="str">
        <f t="shared" si="34"/>
        <v/>
      </c>
      <c r="CG196" s="7"/>
      <c r="CH196" s="48"/>
      <c r="CJ196" s="10" t="str">
        <f>IF(ISBLANK(CH196),"",IF(COUNTIF(Accounts!$B:$D,CH196),VLOOKUP(CH196,Accounts!$B:$D,2,FALSE),"-"))</f>
        <v/>
      </c>
      <c r="CK196" s="37" t="str">
        <f>IF(CM196="","",CM196/(1+(IF(COUNTIF(Accounts!$B:$D,CH196),VLOOKUP(CH196,Accounts!$B:$D,3,FALSE),0)/100)))</f>
        <v/>
      </c>
      <c r="CL196" s="37" t="str">
        <f t="shared" si="35"/>
        <v/>
      </c>
      <c r="CM196" s="7"/>
      <c r="CN196" s="40" t="str">
        <f>IF(Accounts!$B195="","-",Accounts!$B195)</f>
        <v xml:space="preserve"> </v>
      </c>
      <c r="CO196" s="10">
        <f>IF(COUNTIF(Accounts!$B:$D,CN196),VLOOKUP(CN196,Accounts!$B:$D,2,FALSE),"-")</f>
        <v>0</v>
      </c>
      <c r="CP196" s="37" t="str">
        <f ca="1">IF(scratch!$B$55=TRUE,IF(CR196="","",CR196/(1+(IF(COUNTIF(Accounts!$B:$D,CN196),VLOOKUP(CN196,Accounts!$B:$D,3,FALSE),0)/100))),scratch!$B$52)</f>
        <v>Locked</v>
      </c>
      <c r="CQ196" s="37" t="str">
        <f ca="1">IF(scratch!$B$55=TRUE,IF(CR196="","",CR196-CP196),scratch!$B$52)</f>
        <v>Locked</v>
      </c>
      <c r="CR196" s="51" t="str">
        <f ca="1">IF(scratch!$B$55=TRUE,SUMIF(BV$7:BV$1007,CN196,CA$7:CA$1007)+SUMIF(CB$7:CB$1007,CN196,CG$7:CG$1007)+SUMIF(CH$7:CH$1007,CN196,CM$7:CM$1007),scratch!$B$52)</f>
        <v>Locked</v>
      </c>
      <c r="CT196" s="40" t="str">
        <f>IF(Accounts!$B195="","-",Accounts!$B195)</f>
        <v xml:space="preserve"> </v>
      </c>
      <c r="CU196" s="10">
        <f>IF(COUNTIF(Accounts!$B:$D,CT196),VLOOKUP(CT196,Accounts!$B:$D,2,FALSE),"-")</f>
        <v>0</v>
      </c>
      <c r="CV196" s="37" t="str">
        <f ca="1">IF(scratch!$B$55=TRUE,IF(CX196="","",CX196/(1+(IF(COUNTIF(Accounts!$B:$D,CT196),VLOOKUP(CT196,Accounts!$B:$D,3,FALSE),0)/100))),scratch!$B$52)</f>
        <v>Locked</v>
      </c>
      <c r="CW196" s="37" t="str">
        <f ca="1">IF(scratch!$B$55=TRUE,IF(CX196="","",CX196-CV196),scratch!$B$52)</f>
        <v>Locked</v>
      </c>
      <c r="CX196" s="51" t="str">
        <f ca="1">IF(scratch!$B$55=TRUE,SUMIF(T$7:T$1007,CT196,X$7:X1196)+SUMIF(AR$7:AR$1007,CT196,AV$7:AV$1007)+SUMIF(BP$7:BP$1007,CT196,BT$7:BT$1007)+SUMIF(CN$7:CN$1007,CT196,CR$7:CR$1007),scratch!$B$52)</f>
        <v>Locked</v>
      </c>
    </row>
    <row r="197" spans="4:102" x14ac:dyDescent="0.2">
      <c r="D197" s="10" t="str">
        <f>IF(ISBLANK(B197),"",IF(COUNTIF(Accounts!$B:$D,B197),VLOOKUP(B197,Accounts!$B:$D,2,FALSE),"-"))</f>
        <v/>
      </c>
      <c r="E197" s="37" t="str">
        <f>IF(G197="","",G197/(1+(IF(COUNTIF(Accounts!$B:$D,B197),VLOOKUP(B197,Accounts!$B:$D,3,FALSE),0)/100)))</f>
        <v/>
      </c>
      <c r="F197" s="37" t="str">
        <f t="shared" si="24"/>
        <v/>
      </c>
      <c r="G197" s="7"/>
      <c r="H197" s="48"/>
      <c r="J197" s="10" t="str">
        <f>IF(ISBLANK(H197),"",IF(COUNTIF(Accounts!$B:$D,H197),VLOOKUP(H197,Accounts!$B:$D,2,FALSE),"-"))</f>
        <v/>
      </c>
      <c r="K197" s="37" t="str">
        <f>IF(M197="","",M197/(1+(IF(COUNTIF(Accounts!$B:$D,H197),VLOOKUP(H197,Accounts!$B:$D,3,FALSE),0)/100)))</f>
        <v/>
      </c>
      <c r="L197" s="37" t="str">
        <f t="shared" si="25"/>
        <v/>
      </c>
      <c r="M197" s="7"/>
      <c r="N197" s="48"/>
      <c r="P197" s="10" t="str">
        <f>IF(ISBLANK(N197),"",IF(COUNTIF(Accounts!$B:$D,N197),VLOOKUP(N197,Accounts!$B:$D,2,FALSE),"-"))</f>
        <v/>
      </c>
      <c r="Q197" s="37" t="str">
        <f>IF(S197="","",S197/(1+(IF(COUNTIF(Accounts!$B:$D,N197),VLOOKUP(N197,Accounts!$B:$D,3,FALSE),0)/100)))</f>
        <v/>
      </c>
      <c r="R197" s="37" t="str">
        <f t="shared" si="26"/>
        <v/>
      </c>
      <c r="S197" s="7"/>
      <c r="T197" s="40" t="str">
        <f>IF(Accounts!$B196="","-",Accounts!$B196)</f>
        <v xml:space="preserve"> </v>
      </c>
      <c r="U197" s="10">
        <f>IF(COUNTIF(Accounts!$B:$D,T197),VLOOKUP(T197,Accounts!$B:$D,2,FALSE),"-")</f>
        <v>0</v>
      </c>
      <c r="V197" s="37" t="str">
        <f ca="1">IF(scratch!$B$55=TRUE,IF(X197="","",X197/(1+(IF(COUNTIF(Accounts!$B:$D,T197),VLOOKUP(T197,Accounts!$B:$D,3,FALSE),0)/100))),scratch!$B$52)</f>
        <v>Locked</v>
      </c>
      <c r="W197" s="37" t="str">
        <f ca="1">IF(scratch!$B$55=TRUE,IF(X197="","",X197-V197),scratch!$B$52)</f>
        <v>Locked</v>
      </c>
      <c r="X197" s="51" t="str">
        <f ca="1">IF(scratch!$B$55=TRUE,SUMIF(B$7:B$1007,T197,G$7:G$1007)+SUMIF(H$7:H$1007,T197,M$7:M$1007)+SUMIF(N$7:N$1007,T197,S$7:S$1007),scratch!$B$52)</f>
        <v>Locked</v>
      </c>
      <c r="AB197" s="10" t="str">
        <f>IF(ISBLANK(Z197),"",IF(COUNTIF(Accounts!$B:$D,Z197),VLOOKUP(Z197,Accounts!$B:$D,2,FALSE),"-"))</f>
        <v/>
      </c>
      <c r="AC197" s="37" t="str">
        <f>IF(AE197="","",AE197/(1+(IF(COUNTIF(Accounts!$B:$D,Z197),VLOOKUP(Z197,Accounts!$B:$D,3,FALSE),0)/100)))</f>
        <v/>
      </c>
      <c r="AD197" s="37" t="str">
        <f t="shared" si="27"/>
        <v/>
      </c>
      <c r="AE197" s="7"/>
      <c r="AF197" s="48"/>
      <c r="AH197" s="10" t="str">
        <f>IF(ISBLANK(AF197),"",IF(COUNTIF(Accounts!$B:$D,AF197),VLOOKUP(AF197,Accounts!$B:$D,2,FALSE),"-"))</f>
        <v/>
      </c>
      <c r="AI197" s="37" t="str">
        <f>IF(AK197="","",AK197/(1+(IF(COUNTIF(Accounts!$B:$D,AF197),VLOOKUP(AF197,Accounts!$B:$D,3,FALSE),0)/100)))</f>
        <v/>
      </c>
      <c r="AJ197" s="37" t="str">
        <f t="shared" si="28"/>
        <v/>
      </c>
      <c r="AK197" s="7"/>
      <c r="AL197" s="48"/>
      <c r="AN197" s="10" t="str">
        <f>IF(ISBLANK(AL197),"",IF(COUNTIF(Accounts!$B:$D,AL197),VLOOKUP(AL197,Accounts!$B:$D,2,FALSE),"-"))</f>
        <v/>
      </c>
      <c r="AO197" s="37" t="str">
        <f>IF(AQ197="","",AQ197/(1+(IF(COUNTIF(Accounts!$B:$D,AL197),VLOOKUP(AL197,Accounts!$B:$D,3,FALSE),0)/100)))</f>
        <v/>
      </c>
      <c r="AP197" s="37" t="str">
        <f t="shared" si="29"/>
        <v/>
      </c>
      <c r="AQ197" s="7"/>
      <c r="AR197" s="40" t="str">
        <f>IF(Accounts!$B196="","-",Accounts!$B196)</f>
        <v xml:space="preserve"> </v>
      </c>
      <c r="AS197" s="10">
        <f>IF(COUNTIF(Accounts!$B:$D,AR197),VLOOKUP(AR197,Accounts!$B:$D,2,FALSE),"-")</f>
        <v>0</v>
      </c>
      <c r="AT197" s="37" t="str">
        <f ca="1">IF(scratch!$B$55=TRUE,IF(AV197="","",AV197/(1+(IF(COUNTIF(Accounts!$B:$D,AR197),VLOOKUP(AR197,Accounts!$B:$D,3,FALSE),0)/100))),scratch!$B$52)</f>
        <v>Locked</v>
      </c>
      <c r="AU197" s="37" t="str">
        <f ca="1">IF(scratch!$B$55=TRUE,IF(AV197="","",AV197-AT197),scratch!$B$52)</f>
        <v>Locked</v>
      </c>
      <c r="AV197" s="51" t="str">
        <f ca="1">IF(scratch!$B$55=TRUE,SUMIF(Z$7:Z$1007,AR197,AE$7:AE$1007)+SUMIF(AF$7:AF$1007,AR197,AK$7:AK$1007)+SUMIF(AL$7:AL$1007,AR197,AQ$7:AQ$1007),scratch!$B$52)</f>
        <v>Locked</v>
      </c>
      <c r="AZ197" s="10" t="str">
        <f>IF(ISBLANK(AX197),"",IF(COUNTIF(Accounts!$B:$D,AX197),VLOOKUP(AX197,Accounts!$B:$D,2,FALSE),"-"))</f>
        <v/>
      </c>
      <c r="BA197" s="37" t="str">
        <f>IF(BC197="","",BC197/(1+(IF(COUNTIF(Accounts!$B:$D,AX197),VLOOKUP(AX197,Accounts!$B:$D,3,FALSE),0)/100)))</f>
        <v/>
      </c>
      <c r="BB197" s="37" t="str">
        <f t="shared" si="30"/>
        <v/>
      </c>
      <c r="BC197" s="7"/>
      <c r="BD197" s="48"/>
      <c r="BF197" s="10" t="str">
        <f>IF(ISBLANK(BD197),"",IF(COUNTIF(Accounts!$B:$D,BD197),VLOOKUP(BD197,Accounts!$B:$D,2,FALSE),"-"))</f>
        <v/>
      </c>
      <c r="BG197" s="37" t="str">
        <f>IF(BI197="","",BI197/(1+(IF(COUNTIF(Accounts!$B:$D,BD197),VLOOKUP(BD197,Accounts!$B:$D,3,FALSE),0)/100)))</f>
        <v/>
      </c>
      <c r="BH197" s="37" t="str">
        <f t="shared" si="31"/>
        <v/>
      </c>
      <c r="BI197" s="7"/>
      <c r="BJ197" s="48"/>
      <c r="BL197" s="10" t="str">
        <f>IF(ISBLANK(BJ197),"",IF(COUNTIF(Accounts!$B:$D,BJ197),VLOOKUP(BJ197,Accounts!$B:$D,2,FALSE),"-"))</f>
        <v/>
      </c>
      <c r="BM197" s="37" t="str">
        <f>IF(BO197="","",BO197/(1+(IF(COUNTIF(Accounts!$B:$D,BJ197),VLOOKUP(BJ197,Accounts!$B:$D,3,FALSE),0)/100)))</f>
        <v/>
      </c>
      <c r="BN197" s="37" t="str">
        <f t="shared" si="32"/>
        <v/>
      </c>
      <c r="BO197" s="7"/>
      <c r="BP197" s="40" t="str">
        <f>IF(Accounts!$B196="","-",Accounts!$B196)</f>
        <v xml:space="preserve"> </v>
      </c>
      <c r="BQ197" s="10">
        <f>IF(COUNTIF(Accounts!$B:$D,BP197),VLOOKUP(BP197,Accounts!$B:$D,2,FALSE),"-")</f>
        <v>0</v>
      </c>
      <c r="BR197" s="37" t="str">
        <f ca="1">IF(scratch!$B$55=TRUE,IF(BT197="","",BT197/(1+(IF(COUNTIF(Accounts!$B:$D,BP197),VLOOKUP(BP197,Accounts!$B:$D,3,FALSE),0)/100))),scratch!$B$52)</f>
        <v>Locked</v>
      </c>
      <c r="BS197" s="37" t="str">
        <f ca="1">IF(scratch!$B$55=TRUE,IF(BT197="","",BT197-BR197),scratch!$B$52)</f>
        <v>Locked</v>
      </c>
      <c r="BT197" s="51" t="str">
        <f ca="1">IF(scratch!$B$55=TRUE,SUMIF(AX$7:AX$1007,BP197,BC$7:BC$1007)+SUMIF(BD$7:BD$1007,BP197,BI$7:BI$1007)+SUMIF(BJ$7:BJ$1007,BP197,BO$7:BO$1007),scratch!$B$52)</f>
        <v>Locked</v>
      </c>
      <c r="BX197" s="10" t="str">
        <f>IF(ISBLANK(BV197),"",IF(COUNTIF(Accounts!$B:$D,BV197),VLOOKUP(BV197,Accounts!$B:$D,2,FALSE),"-"))</f>
        <v/>
      </c>
      <c r="BY197" s="37" t="str">
        <f>IF(CA197="","",CA197/(1+(IF(COUNTIF(Accounts!$B:$D,BV197),VLOOKUP(BV197,Accounts!$B:$D,3,FALSE),0)/100)))</f>
        <v/>
      </c>
      <c r="BZ197" s="37" t="str">
        <f t="shared" si="33"/>
        <v/>
      </c>
      <c r="CA197" s="7"/>
      <c r="CB197" s="48"/>
      <c r="CD197" s="10" t="str">
        <f>IF(ISBLANK(CB197),"",IF(COUNTIF(Accounts!$B:$D,CB197),VLOOKUP(CB197,Accounts!$B:$D,2,FALSE),"-"))</f>
        <v/>
      </c>
      <c r="CE197" s="37" t="str">
        <f>IF(CG197="","",CG197/(1+(IF(COUNTIF(Accounts!$B:$D,CB197),VLOOKUP(CB197,Accounts!$B:$D,3,FALSE),0)/100)))</f>
        <v/>
      </c>
      <c r="CF197" s="37" t="str">
        <f t="shared" si="34"/>
        <v/>
      </c>
      <c r="CG197" s="7"/>
      <c r="CH197" s="48"/>
      <c r="CJ197" s="10" t="str">
        <f>IF(ISBLANK(CH197),"",IF(COUNTIF(Accounts!$B:$D,CH197),VLOOKUP(CH197,Accounts!$B:$D,2,FALSE),"-"))</f>
        <v/>
      </c>
      <c r="CK197" s="37" t="str">
        <f>IF(CM197="","",CM197/(1+(IF(COUNTIF(Accounts!$B:$D,CH197),VLOOKUP(CH197,Accounts!$B:$D,3,FALSE),0)/100)))</f>
        <v/>
      </c>
      <c r="CL197" s="37" t="str">
        <f t="shared" si="35"/>
        <v/>
      </c>
      <c r="CM197" s="7"/>
      <c r="CN197" s="40" t="str">
        <f>IF(Accounts!$B196="","-",Accounts!$B196)</f>
        <v xml:space="preserve"> </v>
      </c>
      <c r="CO197" s="10">
        <f>IF(COUNTIF(Accounts!$B:$D,CN197),VLOOKUP(CN197,Accounts!$B:$D,2,FALSE),"-")</f>
        <v>0</v>
      </c>
      <c r="CP197" s="37" t="str">
        <f ca="1">IF(scratch!$B$55=TRUE,IF(CR197="","",CR197/(1+(IF(COUNTIF(Accounts!$B:$D,CN197),VLOOKUP(CN197,Accounts!$B:$D,3,FALSE),0)/100))),scratch!$B$52)</f>
        <v>Locked</v>
      </c>
      <c r="CQ197" s="37" t="str">
        <f ca="1">IF(scratch!$B$55=TRUE,IF(CR197="","",CR197-CP197),scratch!$B$52)</f>
        <v>Locked</v>
      </c>
      <c r="CR197" s="51" t="str">
        <f ca="1">IF(scratch!$B$55=TRUE,SUMIF(BV$7:BV$1007,CN197,CA$7:CA$1007)+SUMIF(CB$7:CB$1007,CN197,CG$7:CG$1007)+SUMIF(CH$7:CH$1007,CN197,CM$7:CM$1007),scratch!$B$52)</f>
        <v>Locked</v>
      </c>
      <c r="CT197" s="40" t="str">
        <f>IF(Accounts!$B196="","-",Accounts!$B196)</f>
        <v xml:space="preserve"> </v>
      </c>
      <c r="CU197" s="10">
        <f>IF(COUNTIF(Accounts!$B:$D,CT197),VLOOKUP(CT197,Accounts!$B:$D,2,FALSE),"-")</f>
        <v>0</v>
      </c>
      <c r="CV197" s="37" t="str">
        <f ca="1">IF(scratch!$B$55=TRUE,IF(CX197="","",CX197/(1+(IF(COUNTIF(Accounts!$B:$D,CT197),VLOOKUP(CT197,Accounts!$B:$D,3,FALSE),0)/100))),scratch!$B$52)</f>
        <v>Locked</v>
      </c>
      <c r="CW197" s="37" t="str">
        <f ca="1">IF(scratch!$B$55=TRUE,IF(CX197="","",CX197-CV197),scratch!$B$52)</f>
        <v>Locked</v>
      </c>
      <c r="CX197" s="51" t="str">
        <f ca="1">IF(scratch!$B$55=TRUE,SUMIF(T$7:T$1007,CT197,X$7:X1197)+SUMIF(AR$7:AR$1007,CT197,AV$7:AV$1007)+SUMIF(BP$7:BP$1007,CT197,BT$7:BT$1007)+SUMIF(CN$7:CN$1007,CT197,CR$7:CR$1007),scratch!$B$52)</f>
        <v>Locked</v>
      </c>
    </row>
    <row r="198" spans="4:102" x14ac:dyDescent="0.2">
      <c r="D198" s="10" t="str">
        <f>IF(ISBLANK(B198),"",IF(COUNTIF(Accounts!$B:$D,B198),VLOOKUP(B198,Accounts!$B:$D,2,FALSE),"-"))</f>
        <v/>
      </c>
      <c r="E198" s="37" t="str">
        <f>IF(G198="","",G198/(1+(IF(COUNTIF(Accounts!$B:$D,B198),VLOOKUP(B198,Accounts!$B:$D,3,FALSE),0)/100)))</f>
        <v/>
      </c>
      <c r="F198" s="37" t="str">
        <f t="shared" si="24"/>
        <v/>
      </c>
      <c r="G198" s="7"/>
      <c r="H198" s="48"/>
      <c r="J198" s="10" t="str">
        <f>IF(ISBLANK(H198),"",IF(COUNTIF(Accounts!$B:$D,H198),VLOOKUP(H198,Accounts!$B:$D,2,FALSE),"-"))</f>
        <v/>
      </c>
      <c r="K198" s="37" t="str">
        <f>IF(M198="","",M198/(1+(IF(COUNTIF(Accounts!$B:$D,H198),VLOOKUP(H198,Accounts!$B:$D,3,FALSE),0)/100)))</f>
        <v/>
      </c>
      <c r="L198" s="37" t="str">
        <f t="shared" si="25"/>
        <v/>
      </c>
      <c r="M198" s="7"/>
      <c r="N198" s="48"/>
      <c r="P198" s="10" t="str">
        <f>IF(ISBLANK(N198),"",IF(COUNTIF(Accounts!$B:$D,N198),VLOOKUP(N198,Accounts!$B:$D,2,FALSE),"-"))</f>
        <v/>
      </c>
      <c r="Q198" s="37" t="str">
        <f>IF(S198="","",S198/(1+(IF(COUNTIF(Accounts!$B:$D,N198),VLOOKUP(N198,Accounts!$B:$D,3,FALSE),0)/100)))</f>
        <v/>
      </c>
      <c r="R198" s="37" t="str">
        <f t="shared" si="26"/>
        <v/>
      </c>
      <c r="S198" s="7"/>
      <c r="T198" s="40" t="str">
        <f>IF(Accounts!$B197="","-",Accounts!$B197)</f>
        <v xml:space="preserve"> </v>
      </c>
      <c r="U198" s="10">
        <f>IF(COUNTIF(Accounts!$B:$D,T198),VLOOKUP(T198,Accounts!$B:$D,2,FALSE),"-")</f>
        <v>0</v>
      </c>
      <c r="V198" s="37" t="str">
        <f ca="1">IF(scratch!$B$55=TRUE,IF(X198="","",X198/(1+(IF(COUNTIF(Accounts!$B:$D,T198),VLOOKUP(T198,Accounts!$B:$D,3,FALSE),0)/100))),scratch!$B$52)</f>
        <v>Locked</v>
      </c>
      <c r="W198" s="37" t="str">
        <f ca="1">IF(scratch!$B$55=TRUE,IF(X198="","",X198-V198),scratch!$B$52)</f>
        <v>Locked</v>
      </c>
      <c r="X198" s="51" t="str">
        <f ca="1">IF(scratch!$B$55=TRUE,SUMIF(B$7:B$1007,T198,G$7:G$1007)+SUMIF(H$7:H$1007,T198,M$7:M$1007)+SUMIF(N$7:N$1007,T198,S$7:S$1007),scratch!$B$52)</f>
        <v>Locked</v>
      </c>
      <c r="AB198" s="10" t="str">
        <f>IF(ISBLANK(Z198),"",IF(COUNTIF(Accounts!$B:$D,Z198),VLOOKUP(Z198,Accounts!$B:$D,2,FALSE),"-"))</f>
        <v/>
      </c>
      <c r="AC198" s="37" t="str">
        <f>IF(AE198="","",AE198/(1+(IF(COUNTIF(Accounts!$B:$D,Z198),VLOOKUP(Z198,Accounts!$B:$D,3,FALSE),0)/100)))</f>
        <v/>
      </c>
      <c r="AD198" s="37" t="str">
        <f t="shared" si="27"/>
        <v/>
      </c>
      <c r="AE198" s="7"/>
      <c r="AF198" s="48"/>
      <c r="AH198" s="10" t="str">
        <f>IF(ISBLANK(AF198),"",IF(COUNTIF(Accounts!$B:$D,AF198),VLOOKUP(AF198,Accounts!$B:$D,2,FALSE),"-"))</f>
        <v/>
      </c>
      <c r="AI198" s="37" t="str">
        <f>IF(AK198="","",AK198/(1+(IF(COUNTIF(Accounts!$B:$D,AF198),VLOOKUP(AF198,Accounts!$B:$D,3,FALSE),0)/100)))</f>
        <v/>
      </c>
      <c r="AJ198" s="37" t="str">
        <f t="shared" si="28"/>
        <v/>
      </c>
      <c r="AK198" s="7"/>
      <c r="AL198" s="48"/>
      <c r="AN198" s="10" t="str">
        <f>IF(ISBLANK(AL198),"",IF(COUNTIF(Accounts!$B:$D,AL198),VLOOKUP(AL198,Accounts!$B:$D,2,FALSE),"-"))</f>
        <v/>
      </c>
      <c r="AO198" s="37" t="str">
        <f>IF(AQ198="","",AQ198/(1+(IF(COUNTIF(Accounts!$B:$D,AL198),VLOOKUP(AL198,Accounts!$B:$D,3,FALSE),0)/100)))</f>
        <v/>
      </c>
      <c r="AP198" s="37" t="str">
        <f t="shared" si="29"/>
        <v/>
      </c>
      <c r="AQ198" s="7"/>
      <c r="AR198" s="40" t="str">
        <f>IF(Accounts!$B197="","-",Accounts!$B197)</f>
        <v xml:space="preserve"> </v>
      </c>
      <c r="AS198" s="10">
        <f>IF(COUNTIF(Accounts!$B:$D,AR198),VLOOKUP(AR198,Accounts!$B:$D,2,FALSE),"-")</f>
        <v>0</v>
      </c>
      <c r="AT198" s="37" t="str">
        <f ca="1">IF(scratch!$B$55=TRUE,IF(AV198="","",AV198/(1+(IF(COUNTIF(Accounts!$B:$D,AR198),VLOOKUP(AR198,Accounts!$B:$D,3,FALSE),0)/100))),scratch!$B$52)</f>
        <v>Locked</v>
      </c>
      <c r="AU198" s="37" t="str">
        <f ca="1">IF(scratch!$B$55=TRUE,IF(AV198="","",AV198-AT198),scratch!$B$52)</f>
        <v>Locked</v>
      </c>
      <c r="AV198" s="51" t="str">
        <f ca="1">IF(scratch!$B$55=TRUE,SUMIF(Z$7:Z$1007,AR198,AE$7:AE$1007)+SUMIF(AF$7:AF$1007,AR198,AK$7:AK$1007)+SUMIF(AL$7:AL$1007,AR198,AQ$7:AQ$1007),scratch!$B$52)</f>
        <v>Locked</v>
      </c>
      <c r="AZ198" s="10" t="str">
        <f>IF(ISBLANK(AX198),"",IF(COUNTIF(Accounts!$B:$D,AX198),VLOOKUP(AX198,Accounts!$B:$D,2,FALSE),"-"))</f>
        <v/>
      </c>
      <c r="BA198" s="37" t="str">
        <f>IF(BC198="","",BC198/(1+(IF(COUNTIF(Accounts!$B:$D,AX198),VLOOKUP(AX198,Accounts!$B:$D,3,FALSE),0)/100)))</f>
        <v/>
      </c>
      <c r="BB198" s="37" t="str">
        <f t="shared" si="30"/>
        <v/>
      </c>
      <c r="BC198" s="7"/>
      <c r="BD198" s="48"/>
      <c r="BF198" s="10" t="str">
        <f>IF(ISBLANK(BD198),"",IF(COUNTIF(Accounts!$B:$D,BD198),VLOOKUP(BD198,Accounts!$B:$D,2,FALSE),"-"))</f>
        <v/>
      </c>
      <c r="BG198" s="37" t="str">
        <f>IF(BI198="","",BI198/(1+(IF(COUNTIF(Accounts!$B:$D,BD198),VLOOKUP(BD198,Accounts!$B:$D,3,FALSE),0)/100)))</f>
        <v/>
      </c>
      <c r="BH198" s="37" t="str">
        <f t="shared" si="31"/>
        <v/>
      </c>
      <c r="BI198" s="7"/>
      <c r="BJ198" s="48"/>
      <c r="BL198" s="10" t="str">
        <f>IF(ISBLANK(BJ198),"",IF(COUNTIF(Accounts!$B:$D,BJ198),VLOOKUP(BJ198,Accounts!$B:$D,2,FALSE),"-"))</f>
        <v/>
      </c>
      <c r="BM198" s="37" t="str">
        <f>IF(BO198="","",BO198/(1+(IF(COUNTIF(Accounts!$B:$D,BJ198),VLOOKUP(BJ198,Accounts!$B:$D,3,FALSE),0)/100)))</f>
        <v/>
      </c>
      <c r="BN198" s="37" t="str">
        <f t="shared" si="32"/>
        <v/>
      </c>
      <c r="BO198" s="7"/>
      <c r="BP198" s="40" t="str">
        <f>IF(Accounts!$B197="","-",Accounts!$B197)</f>
        <v xml:space="preserve"> </v>
      </c>
      <c r="BQ198" s="10">
        <f>IF(COUNTIF(Accounts!$B:$D,BP198),VLOOKUP(BP198,Accounts!$B:$D,2,FALSE),"-")</f>
        <v>0</v>
      </c>
      <c r="BR198" s="37" t="str">
        <f ca="1">IF(scratch!$B$55=TRUE,IF(BT198="","",BT198/(1+(IF(COUNTIF(Accounts!$B:$D,BP198),VLOOKUP(BP198,Accounts!$B:$D,3,FALSE),0)/100))),scratch!$B$52)</f>
        <v>Locked</v>
      </c>
      <c r="BS198" s="37" t="str">
        <f ca="1">IF(scratch!$B$55=TRUE,IF(BT198="","",BT198-BR198),scratch!$B$52)</f>
        <v>Locked</v>
      </c>
      <c r="BT198" s="51" t="str">
        <f ca="1">IF(scratch!$B$55=TRUE,SUMIF(AX$7:AX$1007,BP198,BC$7:BC$1007)+SUMIF(BD$7:BD$1007,BP198,BI$7:BI$1007)+SUMIF(BJ$7:BJ$1007,BP198,BO$7:BO$1007),scratch!$B$52)</f>
        <v>Locked</v>
      </c>
      <c r="BX198" s="10" t="str">
        <f>IF(ISBLANK(BV198),"",IF(COUNTIF(Accounts!$B:$D,BV198),VLOOKUP(BV198,Accounts!$B:$D,2,FALSE),"-"))</f>
        <v/>
      </c>
      <c r="BY198" s="37" t="str">
        <f>IF(CA198="","",CA198/(1+(IF(COUNTIF(Accounts!$B:$D,BV198),VLOOKUP(BV198,Accounts!$B:$D,3,FALSE),0)/100)))</f>
        <v/>
      </c>
      <c r="BZ198" s="37" t="str">
        <f t="shared" si="33"/>
        <v/>
      </c>
      <c r="CA198" s="7"/>
      <c r="CB198" s="48"/>
      <c r="CD198" s="10" t="str">
        <f>IF(ISBLANK(CB198),"",IF(COUNTIF(Accounts!$B:$D,CB198),VLOOKUP(CB198,Accounts!$B:$D,2,FALSE),"-"))</f>
        <v/>
      </c>
      <c r="CE198" s="37" t="str">
        <f>IF(CG198="","",CG198/(1+(IF(COUNTIF(Accounts!$B:$D,CB198),VLOOKUP(CB198,Accounts!$B:$D,3,FALSE),0)/100)))</f>
        <v/>
      </c>
      <c r="CF198" s="37" t="str">
        <f t="shared" si="34"/>
        <v/>
      </c>
      <c r="CG198" s="7"/>
      <c r="CH198" s="48"/>
      <c r="CJ198" s="10" t="str">
        <f>IF(ISBLANK(CH198),"",IF(COUNTIF(Accounts!$B:$D,CH198),VLOOKUP(CH198,Accounts!$B:$D,2,FALSE),"-"))</f>
        <v/>
      </c>
      <c r="CK198" s="37" t="str">
        <f>IF(CM198="","",CM198/(1+(IF(COUNTIF(Accounts!$B:$D,CH198),VLOOKUP(CH198,Accounts!$B:$D,3,FALSE),0)/100)))</f>
        <v/>
      </c>
      <c r="CL198" s="37" t="str">
        <f t="shared" si="35"/>
        <v/>
      </c>
      <c r="CM198" s="7"/>
      <c r="CN198" s="40" t="str">
        <f>IF(Accounts!$B197="","-",Accounts!$B197)</f>
        <v xml:space="preserve"> </v>
      </c>
      <c r="CO198" s="10">
        <f>IF(COUNTIF(Accounts!$B:$D,CN198),VLOOKUP(CN198,Accounts!$B:$D,2,FALSE),"-")</f>
        <v>0</v>
      </c>
      <c r="CP198" s="37" t="str">
        <f ca="1">IF(scratch!$B$55=TRUE,IF(CR198="","",CR198/(1+(IF(COUNTIF(Accounts!$B:$D,CN198),VLOOKUP(CN198,Accounts!$B:$D,3,FALSE),0)/100))),scratch!$B$52)</f>
        <v>Locked</v>
      </c>
      <c r="CQ198" s="37" t="str">
        <f ca="1">IF(scratch!$B$55=TRUE,IF(CR198="","",CR198-CP198),scratch!$B$52)</f>
        <v>Locked</v>
      </c>
      <c r="CR198" s="51" t="str">
        <f ca="1">IF(scratch!$B$55=TRUE,SUMIF(BV$7:BV$1007,CN198,CA$7:CA$1007)+SUMIF(CB$7:CB$1007,CN198,CG$7:CG$1007)+SUMIF(CH$7:CH$1007,CN198,CM$7:CM$1007),scratch!$B$52)</f>
        <v>Locked</v>
      </c>
      <c r="CT198" s="40" t="str">
        <f>IF(Accounts!$B197="","-",Accounts!$B197)</f>
        <v xml:space="preserve"> </v>
      </c>
      <c r="CU198" s="10">
        <f>IF(COUNTIF(Accounts!$B:$D,CT198),VLOOKUP(CT198,Accounts!$B:$D,2,FALSE),"-")</f>
        <v>0</v>
      </c>
      <c r="CV198" s="37" t="str">
        <f ca="1">IF(scratch!$B$55=TRUE,IF(CX198="","",CX198/(1+(IF(COUNTIF(Accounts!$B:$D,CT198),VLOOKUP(CT198,Accounts!$B:$D,3,FALSE),0)/100))),scratch!$B$52)</f>
        <v>Locked</v>
      </c>
      <c r="CW198" s="37" t="str">
        <f ca="1">IF(scratch!$B$55=TRUE,IF(CX198="","",CX198-CV198),scratch!$B$52)</f>
        <v>Locked</v>
      </c>
      <c r="CX198" s="51" t="str">
        <f ca="1">IF(scratch!$B$55=TRUE,SUMIF(T$7:T$1007,CT198,X$7:X1198)+SUMIF(AR$7:AR$1007,CT198,AV$7:AV$1007)+SUMIF(BP$7:BP$1007,CT198,BT$7:BT$1007)+SUMIF(CN$7:CN$1007,CT198,CR$7:CR$1007),scratch!$B$52)</f>
        <v>Locked</v>
      </c>
    </row>
    <row r="199" spans="4:102" x14ac:dyDescent="0.2">
      <c r="D199" s="10" t="str">
        <f>IF(ISBLANK(B199),"",IF(COUNTIF(Accounts!$B:$D,B199),VLOOKUP(B199,Accounts!$B:$D,2,FALSE),"-"))</f>
        <v/>
      </c>
      <c r="E199" s="37" t="str">
        <f>IF(G199="","",G199/(1+(IF(COUNTIF(Accounts!$B:$D,B199),VLOOKUP(B199,Accounts!$B:$D,3,FALSE),0)/100)))</f>
        <v/>
      </c>
      <c r="F199" s="37" t="str">
        <f t="shared" si="24"/>
        <v/>
      </c>
      <c r="G199" s="7"/>
      <c r="H199" s="48"/>
      <c r="J199" s="10" t="str">
        <f>IF(ISBLANK(H199),"",IF(COUNTIF(Accounts!$B:$D,H199),VLOOKUP(H199,Accounts!$B:$D,2,FALSE),"-"))</f>
        <v/>
      </c>
      <c r="K199" s="37" t="str">
        <f>IF(M199="","",M199/(1+(IF(COUNTIF(Accounts!$B:$D,H199),VLOOKUP(H199,Accounts!$B:$D,3,FALSE),0)/100)))</f>
        <v/>
      </c>
      <c r="L199" s="37" t="str">
        <f t="shared" si="25"/>
        <v/>
      </c>
      <c r="M199" s="7"/>
      <c r="N199" s="48"/>
      <c r="P199" s="10" t="str">
        <f>IF(ISBLANK(N199),"",IF(COUNTIF(Accounts!$B:$D,N199),VLOOKUP(N199,Accounts!$B:$D,2,FALSE),"-"))</f>
        <v/>
      </c>
      <c r="Q199" s="37" t="str">
        <f>IF(S199="","",S199/(1+(IF(COUNTIF(Accounts!$B:$D,N199),VLOOKUP(N199,Accounts!$B:$D,3,FALSE),0)/100)))</f>
        <v/>
      </c>
      <c r="R199" s="37" t="str">
        <f t="shared" si="26"/>
        <v/>
      </c>
      <c r="S199" s="7"/>
      <c r="T199" s="40" t="str">
        <f>IF(Accounts!$B198="","-",Accounts!$B198)</f>
        <v xml:space="preserve"> </v>
      </c>
      <c r="U199" s="10">
        <f>IF(COUNTIF(Accounts!$B:$D,T199),VLOOKUP(T199,Accounts!$B:$D,2,FALSE),"-")</f>
        <v>0</v>
      </c>
      <c r="V199" s="37" t="str">
        <f ca="1">IF(scratch!$B$55=TRUE,IF(X199="","",X199/(1+(IF(COUNTIF(Accounts!$B:$D,T199),VLOOKUP(T199,Accounts!$B:$D,3,FALSE),0)/100))),scratch!$B$52)</f>
        <v>Locked</v>
      </c>
      <c r="W199" s="37" t="str">
        <f ca="1">IF(scratch!$B$55=TRUE,IF(X199="","",X199-V199),scratch!$B$52)</f>
        <v>Locked</v>
      </c>
      <c r="X199" s="51" t="str">
        <f ca="1">IF(scratch!$B$55=TRUE,SUMIF(B$7:B$1007,T199,G$7:G$1007)+SUMIF(H$7:H$1007,T199,M$7:M$1007)+SUMIF(N$7:N$1007,T199,S$7:S$1007),scratch!$B$52)</f>
        <v>Locked</v>
      </c>
      <c r="AB199" s="10" t="str">
        <f>IF(ISBLANK(Z199),"",IF(COUNTIF(Accounts!$B:$D,Z199),VLOOKUP(Z199,Accounts!$B:$D,2,FALSE),"-"))</f>
        <v/>
      </c>
      <c r="AC199" s="37" t="str">
        <f>IF(AE199="","",AE199/(1+(IF(COUNTIF(Accounts!$B:$D,Z199),VLOOKUP(Z199,Accounts!$B:$D,3,FALSE),0)/100)))</f>
        <v/>
      </c>
      <c r="AD199" s="37" t="str">
        <f t="shared" si="27"/>
        <v/>
      </c>
      <c r="AE199" s="7"/>
      <c r="AF199" s="48"/>
      <c r="AH199" s="10" t="str">
        <f>IF(ISBLANK(AF199),"",IF(COUNTIF(Accounts!$B:$D,AF199),VLOOKUP(AF199,Accounts!$B:$D,2,FALSE),"-"))</f>
        <v/>
      </c>
      <c r="AI199" s="37" t="str">
        <f>IF(AK199="","",AK199/(1+(IF(COUNTIF(Accounts!$B:$D,AF199),VLOOKUP(AF199,Accounts!$B:$D,3,FALSE),0)/100)))</f>
        <v/>
      </c>
      <c r="AJ199" s="37" t="str">
        <f t="shared" si="28"/>
        <v/>
      </c>
      <c r="AK199" s="7"/>
      <c r="AL199" s="48"/>
      <c r="AN199" s="10" t="str">
        <f>IF(ISBLANK(AL199),"",IF(COUNTIF(Accounts!$B:$D,AL199),VLOOKUP(AL199,Accounts!$B:$D,2,FALSE),"-"))</f>
        <v/>
      </c>
      <c r="AO199" s="37" t="str">
        <f>IF(AQ199="","",AQ199/(1+(IF(COUNTIF(Accounts!$B:$D,AL199),VLOOKUP(AL199,Accounts!$B:$D,3,FALSE),0)/100)))</f>
        <v/>
      </c>
      <c r="AP199" s="37" t="str">
        <f t="shared" si="29"/>
        <v/>
      </c>
      <c r="AQ199" s="7"/>
      <c r="AR199" s="40" t="str">
        <f>IF(Accounts!$B198="","-",Accounts!$B198)</f>
        <v xml:space="preserve"> </v>
      </c>
      <c r="AS199" s="10">
        <f>IF(COUNTIF(Accounts!$B:$D,AR199),VLOOKUP(AR199,Accounts!$B:$D,2,FALSE),"-")</f>
        <v>0</v>
      </c>
      <c r="AT199" s="37" t="str">
        <f ca="1">IF(scratch!$B$55=TRUE,IF(AV199="","",AV199/(1+(IF(COUNTIF(Accounts!$B:$D,AR199),VLOOKUP(AR199,Accounts!$B:$D,3,FALSE),0)/100))),scratch!$B$52)</f>
        <v>Locked</v>
      </c>
      <c r="AU199" s="37" t="str">
        <f ca="1">IF(scratch!$B$55=TRUE,IF(AV199="","",AV199-AT199),scratch!$B$52)</f>
        <v>Locked</v>
      </c>
      <c r="AV199" s="51" t="str">
        <f ca="1">IF(scratch!$B$55=TRUE,SUMIF(Z$7:Z$1007,AR199,AE$7:AE$1007)+SUMIF(AF$7:AF$1007,AR199,AK$7:AK$1007)+SUMIF(AL$7:AL$1007,AR199,AQ$7:AQ$1007),scratch!$B$52)</f>
        <v>Locked</v>
      </c>
      <c r="AZ199" s="10" t="str">
        <f>IF(ISBLANK(AX199),"",IF(COUNTIF(Accounts!$B:$D,AX199),VLOOKUP(AX199,Accounts!$B:$D,2,FALSE),"-"))</f>
        <v/>
      </c>
      <c r="BA199" s="37" t="str">
        <f>IF(BC199="","",BC199/(1+(IF(COUNTIF(Accounts!$B:$D,AX199),VLOOKUP(AX199,Accounts!$B:$D,3,FALSE),0)/100)))</f>
        <v/>
      </c>
      <c r="BB199" s="37" t="str">
        <f t="shared" si="30"/>
        <v/>
      </c>
      <c r="BC199" s="7"/>
      <c r="BD199" s="48"/>
      <c r="BF199" s="10" t="str">
        <f>IF(ISBLANK(BD199),"",IF(COUNTIF(Accounts!$B:$D,BD199),VLOOKUP(BD199,Accounts!$B:$D,2,FALSE),"-"))</f>
        <v/>
      </c>
      <c r="BG199" s="37" t="str">
        <f>IF(BI199="","",BI199/(1+(IF(COUNTIF(Accounts!$B:$D,BD199),VLOOKUP(BD199,Accounts!$B:$D,3,FALSE),0)/100)))</f>
        <v/>
      </c>
      <c r="BH199" s="37" t="str">
        <f t="shared" si="31"/>
        <v/>
      </c>
      <c r="BI199" s="7"/>
      <c r="BJ199" s="48"/>
      <c r="BL199" s="10" t="str">
        <f>IF(ISBLANK(BJ199),"",IF(COUNTIF(Accounts!$B:$D,BJ199),VLOOKUP(BJ199,Accounts!$B:$D,2,FALSE),"-"))</f>
        <v/>
      </c>
      <c r="BM199" s="37" t="str">
        <f>IF(BO199="","",BO199/(1+(IF(COUNTIF(Accounts!$B:$D,BJ199),VLOOKUP(BJ199,Accounts!$B:$D,3,FALSE),0)/100)))</f>
        <v/>
      </c>
      <c r="BN199" s="37" t="str">
        <f t="shared" si="32"/>
        <v/>
      </c>
      <c r="BO199" s="7"/>
      <c r="BP199" s="40" t="str">
        <f>IF(Accounts!$B198="","-",Accounts!$B198)</f>
        <v xml:space="preserve"> </v>
      </c>
      <c r="BQ199" s="10">
        <f>IF(COUNTIF(Accounts!$B:$D,BP199),VLOOKUP(BP199,Accounts!$B:$D,2,FALSE),"-")</f>
        <v>0</v>
      </c>
      <c r="BR199" s="37" t="str">
        <f ca="1">IF(scratch!$B$55=TRUE,IF(BT199="","",BT199/(1+(IF(COUNTIF(Accounts!$B:$D,BP199),VLOOKUP(BP199,Accounts!$B:$D,3,FALSE),0)/100))),scratch!$B$52)</f>
        <v>Locked</v>
      </c>
      <c r="BS199" s="37" t="str">
        <f ca="1">IF(scratch!$B$55=TRUE,IF(BT199="","",BT199-BR199),scratch!$B$52)</f>
        <v>Locked</v>
      </c>
      <c r="BT199" s="51" t="str">
        <f ca="1">IF(scratch!$B$55=TRUE,SUMIF(AX$7:AX$1007,BP199,BC$7:BC$1007)+SUMIF(BD$7:BD$1007,BP199,BI$7:BI$1007)+SUMIF(BJ$7:BJ$1007,BP199,BO$7:BO$1007),scratch!$B$52)</f>
        <v>Locked</v>
      </c>
      <c r="BX199" s="10" t="str">
        <f>IF(ISBLANK(BV199),"",IF(COUNTIF(Accounts!$B:$D,BV199),VLOOKUP(BV199,Accounts!$B:$D,2,FALSE),"-"))</f>
        <v/>
      </c>
      <c r="BY199" s="37" t="str">
        <f>IF(CA199="","",CA199/(1+(IF(COUNTIF(Accounts!$B:$D,BV199),VLOOKUP(BV199,Accounts!$B:$D,3,FALSE),0)/100)))</f>
        <v/>
      </c>
      <c r="BZ199" s="37" t="str">
        <f t="shared" si="33"/>
        <v/>
      </c>
      <c r="CA199" s="7"/>
      <c r="CB199" s="48"/>
      <c r="CD199" s="10" t="str">
        <f>IF(ISBLANK(CB199),"",IF(COUNTIF(Accounts!$B:$D,CB199),VLOOKUP(CB199,Accounts!$B:$D,2,FALSE),"-"))</f>
        <v/>
      </c>
      <c r="CE199" s="37" t="str">
        <f>IF(CG199="","",CG199/(1+(IF(COUNTIF(Accounts!$B:$D,CB199),VLOOKUP(CB199,Accounts!$B:$D,3,FALSE),0)/100)))</f>
        <v/>
      </c>
      <c r="CF199" s="37" t="str">
        <f t="shared" si="34"/>
        <v/>
      </c>
      <c r="CG199" s="7"/>
      <c r="CH199" s="48"/>
      <c r="CJ199" s="10" t="str">
        <f>IF(ISBLANK(CH199),"",IF(COUNTIF(Accounts!$B:$D,CH199),VLOOKUP(CH199,Accounts!$B:$D,2,FALSE),"-"))</f>
        <v/>
      </c>
      <c r="CK199" s="37" t="str">
        <f>IF(CM199="","",CM199/(1+(IF(COUNTIF(Accounts!$B:$D,CH199),VLOOKUP(CH199,Accounts!$B:$D,3,FALSE),0)/100)))</f>
        <v/>
      </c>
      <c r="CL199" s="37" t="str">
        <f t="shared" si="35"/>
        <v/>
      </c>
      <c r="CM199" s="7"/>
      <c r="CN199" s="40" t="str">
        <f>IF(Accounts!$B198="","-",Accounts!$B198)</f>
        <v xml:space="preserve"> </v>
      </c>
      <c r="CO199" s="10">
        <f>IF(COUNTIF(Accounts!$B:$D,CN199),VLOOKUP(CN199,Accounts!$B:$D,2,FALSE),"-")</f>
        <v>0</v>
      </c>
      <c r="CP199" s="37" t="str">
        <f ca="1">IF(scratch!$B$55=TRUE,IF(CR199="","",CR199/(1+(IF(COUNTIF(Accounts!$B:$D,CN199),VLOOKUP(CN199,Accounts!$B:$D,3,FALSE),0)/100))),scratch!$B$52)</f>
        <v>Locked</v>
      </c>
      <c r="CQ199" s="37" t="str">
        <f ca="1">IF(scratch!$B$55=TRUE,IF(CR199="","",CR199-CP199),scratch!$B$52)</f>
        <v>Locked</v>
      </c>
      <c r="CR199" s="51" t="str">
        <f ca="1">IF(scratch!$B$55=TRUE,SUMIF(BV$7:BV$1007,CN199,CA$7:CA$1007)+SUMIF(CB$7:CB$1007,CN199,CG$7:CG$1007)+SUMIF(CH$7:CH$1007,CN199,CM$7:CM$1007),scratch!$B$52)</f>
        <v>Locked</v>
      </c>
      <c r="CT199" s="40" t="str">
        <f>IF(Accounts!$B198="","-",Accounts!$B198)</f>
        <v xml:space="preserve"> </v>
      </c>
      <c r="CU199" s="10">
        <f>IF(COUNTIF(Accounts!$B:$D,CT199),VLOOKUP(CT199,Accounts!$B:$D,2,FALSE),"-")</f>
        <v>0</v>
      </c>
      <c r="CV199" s="37" t="str">
        <f ca="1">IF(scratch!$B$55=TRUE,IF(CX199="","",CX199/(1+(IF(COUNTIF(Accounts!$B:$D,CT199),VLOOKUP(CT199,Accounts!$B:$D,3,FALSE),0)/100))),scratch!$B$52)</f>
        <v>Locked</v>
      </c>
      <c r="CW199" s="37" t="str">
        <f ca="1">IF(scratch!$B$55=TRUE,IF(CX199="","",CX199-CV199),scratch!$B$52)</f>
        <v>Locked</v>
      </c>
      <c r="CX199" s="51" t="str">
        <f ca="1">IF(scratch!$B$55=TRUE,SUMIF(T$7:T$1007,CT199,X$7:X1199)+SUMIF(AR$7:AR$1007,CT199,AV$7:AV$1007)+SUMIF(BP$7:BP$1007,CT199,BT$7:BT$1007)+SUMIF(CN$7:CN$1007,CT199,CR$7:CR$1007),scratch!$B$52)</f>
        <v>Locked</v>
      </c>
    </row>
    <row r="200" spans="4:102" x14ac:dyDescent="0.2">
      <c r="D200" s="10" t="str">
        <f>IF(ISBLANK(B200),"",IF(COUNTIF(Accounts!$B:$D,B200),VLOOKUP(B200,Accounts!$B:$D,2,FALSE),"-"))</f>
        <v/>
      </c>
      <c r="E200" s="37" t="str">
        <f>IF(G200="","",G200/(1+(IF(COUNTIF(Accounts!$B:$D,B200),VLOOKUP(B200,Accounts!$B:$D,3,FALSE),0)/100)))</f>
        <v/>
      </c>
      <c r="F200" s="37" t="str">
        <f t="shared" ref="F200:F207" si="36">IF(G200="","",G200-E200)</f>
        <v/>
      </c>
      <c r="G200" s="7"/>
      <c r="H200" s="48"/>
      <c r="J200" s="10" t="str">
        <f>IF(ISBLANK(H200),"",IF(COUNTIF(Accounts!$B:$D,H200),VLOOKUP(H200,Accounts!$B:$D,2,FALSE),"-"))</f>
        <v/>
      </c>
      <c r="K200" s="37" t="str">
        <f>IF(M200="","",M200/(1+(IF(COUNTIF(Accounts!$B:$D,H200),VLOOKUP(H200,Accounts!$B:$D,3,FALSE),0)/100)))</f>
        <v/>
      </c>
      <c r="L200" s="37" t="str">
        <f t="shared" ref="L200:L207" si="37">IF(M200="","",M200-K200)</f>
        <v/>
      </c>
      <c r="M200" s="7"/>
      <c r="N200" s="48"/>
      <c r="P200" s="10" t="str">
        <f>IF(ISBLANK(N200),"",IF(COUNTIF(Accounts!$B:$D,N200),VLOOKUP(N200,Accounts!$B:$D,2,FALSE),"-"))</f>
        <v/>
      </c>
      <c r="Q200" s="37" t="str">
        <f>IF(S200="","",S200/(1+(IF(COUNTIF(Accounts!$B:$D,N200),VLOOKUP(N200,Accounts!$B:$D,3,FALSE),0)/100)))</f>
        <v/>
      </c>
      <c r="R200" s="37" t="str">
        <f t="shared" ref="R200:R207" si="38">IF(S200="","",S200-Q200)</f>
        <v/>
      </c>
      <c r="S200" s="7"/>
      <c r="T200" s="40" t="str">
        <f>IF(Accounts!$B199="","-",Accounts!$B199)</f>
        <v xml:space="preserve"> </v>
      </c>
      <c r="U200" s="10">
        <f>IF(COUNTIF(Accounts!$B:$D,T200),VLOOKUP(T200,Accounts!$B:$D,2,FALSE),"-")</f>
        <v>0</v>
      </c>
      <c r="V200" s="37" t="str">
        <f ca="1">IF(scratch!$B$55=TRUE,IF(X200="","",X200/(1+(IF(COUNTIF(Accounts!$B:$D,T200),VLOOKUP(T200,Accounts!$B:$D,3,FALSE),0)/100))),scratch!$B$52)</f>
        <v>Locked</v>
      </c>
      <c r="W200" s="37" t="str">
        <f ca="1">IF(scratch!$B$55=TRUE,IF(X200="","",X200-V200),scratch!$B$52)</f>
        <v>Locked</v>
      </c>
      <c r="X200" s="51" t="str">
        <f ca="1">IF(scratch!$B$55=TRUE,SUMIF(B$7:B$1007,T200,G$7:G$1007)+SUMIF(H$7:H$1007,T200,M$7:M$1007)+SUMIF(N$7:N$1007,T200,S$7:S$1007),scratch!$B$52)</f>
        <v>Locked</v>
      </c>
      <c r="AB200" s="10" t="str">
        <f>IF(ISBLANK(Z200),"",IF(COUNTIF(Accounts!$B:$D,Z200),VLOOKUP(Z200,Accounts!$B:$D,2,FALSE),"-"))</f>
        <v/>
      </c>
      <c r="AC200" s="37" t="str">
        <f>IF(AE200="","",AE200/(1+(IF(COUNTIF(Accounts!$B:$D,Z200),VLOOKUP(Z200,Accounts!$B:$D,3,FALSE),0)/100)))</f>
        <v/>
      </c>
      <c r="AD200" s="37" t="str">
        <f t="shared" ref="AD200:AD207" si="39">IF(AE200="","",AE200-AC200)</f>
        <v/>
      </c>
      <c r="AE200" s="7"/>
      <c r="AF200" s="48"/>
      <c r="AH200" s="10" t="str">
        <f>IF(ISBLANK(AF200),"",IF(COUNTIF(Accounts!$B:$D,AF200),VLOOKUP(AF200,Accounts!$B:$D,2,FALSE),"-"))</f>
        <v/>
      </c>
      <c r="AI200" s="37" t="str">
        <f>IF(AK200="","",AK200/(1+(IF(COUNTIF(Accounts!$B:$D,AF200),VLOOKUP(AF200,Accounts!$B:$D,3,FALSE),0)/100)))</f>
        <v/>
      </c>
      <c r="AJ200" s="37" t="str">
        <f t="shared" ref="AJ200:AJ207" si="40">IF(AK200="","",AK200-AI200)</f>
        <v/>
      </c>
      <c r="AK200" s="7"/>
      <c r="AL200" s="48"/>
      <c r="AN200" s="10" t="str">
        <f>IF(ISBLANK(AL200),"",IF(COUNTIF(Accounts!$B:$D,AL200),VLOOKUP(AL200,Accounts!$B:$D,2,FALSE),"-"))</f>
        <v/>
      </c>
      <c r="AO200" s="37" t="str">
        <f>IF(AQ200="","",AQ200/(1+(IF(COUNTIF(Accounts!$B:$D,AL200),VLOOKUP(AL200,Accounts!$B:$D,3,FALSE),0)/100)))</f>
        <v/>
      </c>
      <c r="AP200" s="37" t="str">
        <f t="shared" ref="AP200:AP207" si="41">IF(AQ200="","",AQ200-AO200)</f>
        <v/>
      </c>
      <c r="AQ200" s="7"/>
      <c r="AR200" s="40" t="str">
        <f>IF(Accounts!$B199="","-",Accounts!$B199)</f>
        <v xml:space="preserve"> </v>
      </c>
      <c r="AS200" s="10">
        <f>IF(COUNTIF(Accounts!$B:$D,AR200),VLOOKUP(AR200,Accounts!$B:$D,2,FALSE),"-")</f>
        <v>0</v>
      </c>
      <c r="AT200" s="37" t="str">
        <f ca="1">IF(scratch!$B$55=TRUE,IF(AV200="","",AV200/(1+(IF(COUNTIF(Accounts!$B:$D,AR200),VLOOKUP(AR200,Accounts!$B:$D,3,FALSE),0)/100))),scratch!$B$52)</f>
        <v>Locked</v>
      </c>
      <c r="AU200" s="37" t="str">
        <f ca="1">IF(scratch!$B$55=TRUE,IF(AV200="","",AV200-AT200),scratch!$B$52)</f>
        <v>Locked</v>
      </c>
      <c r="AV200" s="51" t="str">
        <f ca="1">IF(scratch!$B$55=TRUE,SUMIF(Z$7:Z$1007,AR200,AE$7:AE$1007)+SUMIF(AF$7:AF$1007,AR200,AK$7:AK$1007)+SUMIF(AL$7:AL$1007,AR200,AQ$7:AQ$1007),scratch!$B$52)</f>
        <v>Locked</v>
      </c>
      <c r="AZ200" s="10" t="str">
        <f>IF(ISBLANK(AX200),"",IF(COUNTIF(Accounts!$B:$D,AX200),VLOOKUP(AX200,Accounts!$B:$D,2,FALSE),"-"))</f>
        <v/>
      </c>
      <c r="BA200" s="37" t="str">
        <f>IF(BC200="","",BC200/(1+(IF(COUNTIF(Accounts!$B:$D,AX200),VLOOKUP(AX200,Accounts!$B:$D,3,FALSE),0)/100)))</f>
        <v/>
      </c>
      <c r="BB200" s="37" t="str">
        <f t="shared" ref="BB200:BB207" si="42">IF(BC200="","",BC200-BA200)</f>
        <v/>
      </c>
      <c r="BC200" s="7"/>
      <c r="BD200" s="48"/>
      <c r="BF200" s="10" t="str">
        <f>IF(ISBLANK(BD200),"",IF(COUNTIF(Accounts!$B:$D,BD200),VLOOKUP(BD200,Accounts!$B:$D,2,FALSE),"-"))</f>
        <v/>
      </c>
      <c r="BG200" s="37" t="str">
        <f>IF(BI200="","",BI200/(1+(IF(COUNTIF(Accounts!$B:$D,BD200),VLOOKUP(BD200,Accounts!$B:$D,3,FALSE),0)/100)))</f>
        <v/>
      </c>
      <c r="BH200" s="37" t="str">
        <f t="shared" ref="BH200:BH207" si="43">IF(BI200="","",BI200-BG200)</f>
        <v/>
      </c>
      <c r="BI200" s="7"/>
      <c r="BJ200" s="48"/>
      <c r="BL200" s="10" t="str">
        <f>IF(ISBLANK(BJ200),"",IF(COUNTIF(Accounts!$B:$D,BJ200),VLOOKUP(BJ200,Accounts!$B:$D,2,FALSE),"-"))</f>
        <v/>
      </c>
      <c r="BM200" s="37" t="str">
        <f>IF(BO200="","",BO200/(1+(IF(COUNTIF(Accounts!$B:$D,BJ200),VLOOKUP(BJ200,Accounts!$B:$D,3,FALSE),0)/100)))</f>
        <v/>
      </c>
      <c r="BN200" s="37" t="str">
        <f t="shared" ref="BN200:BN207" si="44">IF(BO200="","",BO200-BM200)</f>
        <v/>
      </c>
      <c r="BO200" s="7"/>
      <c r="BP200" s="40" t="str">
        <f>IF(Accounts!$B199="","-",Accounts!$B199)</f>
        <v xml:space="preserve"> </v>
      </c>
      <c r="BQ200" s="10">
        <f>IF(COUNTIF(Accounts!$B:$D,BP200),VLOOKUP(BP200,Accounts!$B:$D,2,FALSE),"-")</f>
        <v>0</v>
      </c>
      <c r="BR200" s="37" t="str">
        <f ca="1">IF(scratch!$B$55=TRUE,IF(BT200="","",BT200/(1+(IF(COUNTIF(Accounts!$B:$D,BP200),VLOOKUP(BP200,Accounts!$B:$D,3,FALSE),0)/100))),scratch!$B$52)</f>
        <v>Locked</v>
      </c>
      <c r="BS200" s="37" t="str">
        <f ca="1">IF(scratch!$B$55=TRUE,IF(BT200="","",BT200-BR200),scratch!$B$52)</f>
        <v>Locked</v>
      </c>
      <c r="BT200" s="51" t="str">
        <f ca="1">IF(scratch!$B$55=TRUE,SUMIF(AX$7:AX$1007,BP200,BC$7:BC$1007)+SUMIF(BD$7:BD$1007,BP200,BI$7:BI$1007)+SUMIF(BJ$7:BJ$1007,BP200,BO$7:BO$1007),scratch!$B$52)</f>
        <v>Locked</v>
      </c>
      <c r="BX200" s="10" t="str">
        <f>IF(ISBLANK(BV200),"",IF(COUNTIF(Accounts!$B:$D,BV200),VLOOKUP(BV200,Accounts!$B:$D,2,FALSE),"-"))</f>
        <v/>
      </c>
      <c r="BY200" s="37" t="str">
        <f>IF(CA200="","",CA200/(1+(IF(COUNTIF(Accounts!$B:$D,BV200),VLOOKUP(BV200,Accounts!$B:$D,3,FALSE),0)/100)))</f>
        <v/>
      </c>
      <c r="BZ200" s="37" t="str">
        <f t="shared" ref="BZ200:BZ207" si="45">IF(CA200="","",CA200-BY200)</f>
        <v/>
      </c>
      <c r="CA200" s="7"/>
      <c r="CB200" s="48"/>
      <c r="CD200" s="10" t="str">
        <f>IF(ISBLANK(CB200),"",IF(COUNTIF(Accounts!$B:$D,CB200),VLOOKUP(CB200,Accounts!$B:$D,2,FALSE),"-"))</f>
        <v/>
      </c>
      <c r="CE200" s="37" t="str">
        <f>IF(CG200="","",CG200/(1+(IF(COUNTIF(Accounts!$B:$D,CB200),VLOOKUP(CB200,Accounts!$B:$D,3,FALSE),0)/100)))</f>
        <v/>
      </c>
      <c r="CF200" s="37" t="str">
        <f t="shared" ref="CF200:CF207" si="46">IF(CG200="","",CG200-CE200)</f>
        <v/>
      </c>
      <c r="CG200" s="7"/>
      <c r="CH200" s="48"/>
      <c r="CJ200" s="10" t="str">
        <f>IF(ISBLANK(CH200),"",IF(COUNTIF(Accounts!$B:$D,CH200),VLOOKUP(CH200,Accounts!$B:$D,2,FALSE),"-"))</f>
        <v/>
      </c>
      <c r="CK200" s="37" t="str">
        <f>IF(CM200="","",CM200/(1+(IF(COUNTIF(Accounts!$B:$D,CH200),VLOOKUP(CH200,Accounts!$B:$D,3,FALSE),0)/100)))</f>
        <v/>
      </c>
      <c r="CL200" s="37" t="str">
        <f t="shared" ref="CL200:CL207" si="47">IF(CM200="","",CM200-CK200)</f>
        <v/>
      </c>
      <c r="CM200" s="7"/>
      <c r="CN200" s="40" t="str">
        <f>IF(Accounts!$B199="","-",Accounts!$B199)</f>
        <v xml:space="preserve"> </v>
      </c>
      <c r="CO200" s="10">
        <f>IF(COUNTIF(Accounts!$B:$D,CN200),VLOOKUP(CN200,Accounts!$B:$D,2,FALSE),"-")</f>
        <v>0</v>
      </c>
      <c r="CP200" s="37" t="str">
        <f ca="1">IF(scratch!$B$55=TRUE,IF(CR200="","",CR200/(1+(IF(COUNTIF(Accounts!$B:$D,CN200),VLOOKUP(CN200,Accounts!$B:$D,3,FALSE),0)/100))),scratch!$B$52)</f>
        <v>Locked</v>
      </c>
      <c r="CQ200" s="37" t="str">
        <f ca="1">IF(scratch!$B$55=TRUE,IF(CR200="","",CR200-CP200),scratch!$B$52)</f>
        <v>Locked</v>
      </c>
      <c r="CR200" s="51" t="str">
        <f ca="1">IF(scratch!$B$55=TRUE,SUMIF(BV$7:BV$1007,CN200,CA$7:CA$1007)+SUMIF(CB$7:CB$1007,CN200,CG$7:CG$1007)+SUMIF(CH$7:CH$1007,CN200,CM$7:CM$1007),scratch!$B$52)</f>
        <v>Locked</v>
      </c>
      <c r="CT200" s="40" t="str">
        <f>IF(Accounts!$B199="","-",Accounts!$B199)</f>
        <v xml:space="preserve"> </v>
      </c>
      <c r="CU200" s="10">
        <f>IF(COUNTIF(Accounts!$B:$D,CT200),VLOOKUP(CT200,Accounts!$B:$D,2,FALSE),"-")</f>
        <v>0</v>
      </c>
      <c r="CV200" s="37" t="str">
        <f ca="1">IF(scratch!$B$55=TRUE,IF(CX200="","",CX200/(1+(IF(COUNTIF(Accounts!$B:$D,CT200),VLOOKUP(CT200,Accounts!$B:$D,3,FALSE),0)/100))),scratch!$B$52)</f>
        <v>Locked</v>
      </c>
      <c r="CW200" s="37" t="str">
        <f ca="1">IF(scratch!$B$55=TRUE,IF(CX200="","",CX200-CV200),scratch!$B$52)</f>
        <v>Locked</v>
      </c>
      <c r="CX200" s="51" t="str">
        <f ca="1">IF(scratch!$B$55=TRUE,SUMIF(T$7:T$1007,CT200,X$7:X1200)+SUMIF(AR$7:AR$1007,CT200,AV$7:AV$1007)+SUMIF(BP$7:BP$1007,CT200,BT$7:BT$1007)+SUMIF(CN$7:CN$1007,CT200,CR$7:CR$1007),scratch!$B$52)</f>
        <v>Locked</v>
      </c>
    </row>
    <row r="201" spans="4:102" x14ac:dyDescent="0.2">
      <c r="D201" s="10" t="str">
        <f>IF(ISBLANK(B201),"",IF(COUNTIF(Accounts!$B:$D,B201),VLOOKUP(B201,Accounts!$B:$D,2,FALSE),"-"))</f>
        <v/>
      </c>
      <c r="E201" s="37" t="str">
        <f>IF(G201="","",G201/(1+(IF(COUNTIF(Accounts!$B:$D,B201),VLOOKUP(B201,Accounts!$B:$D,3,FALSE),0)/100)))</f>
        <v/>
      </c>
      <c r="F201" s="37" t="str">
        <f t="shared" si="36"/>
        <v/>
      </c>
      <c r="G201" s="7"/>
      <c r="H201" s="48"/>
      <c r="J201" s="10" t="str">
        <f>IF(ISBLANK(H201),"",IF(COUNTIF(Accounts!$B:$D,H201),VLOOKUP(H201,Accounts!$B:$D,2,FALSE),"-"))</f>
        <v/>
      </c>
      <c r="K201" s="37" t="str">
        <f>IF(M201="","",M201/(1+(IF(COUNTIF(Accounts!$B:$D,H201),VLOOKUP(H201,Accounts!$B:$D,3,FALSE),0)/100)))</f>
        <v/>
      </c>
      <c r="L201" s="37" t="str">
        <f t="shared" si="37"/>
        <v/>
      </c>
      <c r="M201" s="7"/>
      <c r="N201" s="48"/>
      <c r="P201" s="10" t="str">
        <f>IF(ISBLANK(N201),"",IF(COUNTIF(Accounts!$B:$D,N201),VLOOKUP(N201,Accounts!$B:$D,2,FALSE),"-"))</f>
        <v/>
      </c>
      <c r="Q201" s="37" t="str">
        <f>IF(S201="","",S201/(1+(IF(COUNTIF(Accounts!$B:$D,N201),VLOOKUP(N201,Accounts!$B:$D,3,FALSE),0)/100)))</f>
        <v/>
      </c>
      <c r="R201" s="37" t="str">
        <f t="shared" si="38"/>
        <v/>
      </c>
      <c r="S201" s="7"/>
      <c r="T201" s="40" t="str">
        <f>IF(Accounts!$B200="","-",Accounts!$B200)</f>
        <v xml:space="preserve"> </v>
      </c>
      <c r="U201" s="10">
        <f>IF(COUNTIF(Accounts!$B:$D,T201),VLOOKUP(T201,Accounts!$B:$D,2,FALSE),"-")</f>
        <v>0</v>
      </c>
      <c r="V201" s="37" t="str">
        <f ca="1">IF(scratch!$B$55=TRUE,IF(X201="","",X201/(1+(IF(COUNTIF(Accounts!$B:$D,T201),VLOOKUP(T201,Accounts!$B:$D,3,FALSE),0)/100))),scratch!$B$52)</f>
        <v>Locked</v>
      </c>
      <c r="W201" s="37" t="str">
        <f ca="1">IF(scratch!$B$55=TRUE,IF(X201="","",X201-V201),scratch!$B$52)</f>
        <v>Locked</v>
      </c>
      <c r="X201" s="51" t="str">
        <f ca="1">IF(scratch!$B$55=TRUE,SUMIF(B$7:B$1007,T201,G$7:G$1007)+SUMIF(H$7:H$1007,T201,M$7:M$1007)+SUMIF(N$7:N$1007,T201,S$7:S$1007),scratch!$B$52)</f>
        <v>Locked</v>
      </c>
      <c r="AB201" s="10" t="str">
        <f>IF(ISBLANK(Z201),"",IF(COUNTIF(Accounts!$B:$D,Z201),VLOOKUP(Z201,Accounts!$B:$D,2,FALSE),"-"))</f>
        <v/>
      </c>
      <c r="AC201" s="37" t="str">
        <f>IF(AE201="","",AE201/(1+(IF(COUNTIF(Accounts!$B:$D,Z201),VLOOKUP(Z201,Accounts!$B:$D,3,FALSE),0)/100)))</f>
        <v/>
      </c>
      <c r="AD201" s="37" t="str">
        <f t="shared" si="39"/>
        <v/>
      </c>
      <c r="AE201" s="7"/>
      <c r="AF201" s="48"/>
      <c r="AH201" s="10" t="str">
        <f>IF(ISBLANK(AF201),"",IF(COUNTIF(Accounts!$B:$D,AF201),VLOOKUP(AF201,Accounts!$B:$D,2,FALSE),"-"))</f>
        <v/>
      </c>
      <c r="AI201" s="37" t="str">
        <f>IF(AK201="","",AK201/(1+(IF(COUNTIF(Accounts!$B:$D,AF201),VLOOKUP(AF201,Accounts!$B:$D,3,FALSE),0)/100)))</f>
        <v/>
      </c>
      <c r="AJ201" s="37" t="str">
        <f t="shared" si="40"/>
        <v/>
      </c>
      <c r="AK201" s="7"/>
      <c r="AL201" s="48"/>
      <c r="AN201" s="10" t="str">
        <f>IF(ISBLANK(AL201),"",IF(COUNTIF(Accounts!$B:$D,AL201),VLOOKUP(AL201,Accounts!$B:$D,2,FALSE),"-"))</f>
        <v/>
      </c>
      <c r="AO201" s="37" t="str">
        <f>IF(AQ201="","",AQ201/(1+(IF(COUNTIF(Accounts!$B:$D,AL201),VLOOKUP(AL201,Accounts!$B:$D,3,FALSE),0)/100)))</f>
        <v/>
      </c>
      <c r="AP201" s="37" t="str">
        <f t="shared" si="41"/>
        <v/>
      </c>
      <c r="AQ201" s="7"/>
      <c r="AR201" s="40" t="str">
        <f>IF(Accounts!$B200="","-",Accounts!$B200)</f>
        <v xml:space="preserve"> </v>
      </c>
      <c r="AS201" s="10">
        <f>IF(COUNTIF(Accounts!$B:$D,AR201),VLOOKUP(AR201,Accounts!$B:$D,2,FALSE),"-")</f>
        <v>0</v>
      </c>
      <c r="AT201" s="37" t="str">
        <f ca="1">IF(scratch!$B$55=TRUE,IF(AV201="","",AV201/(1+(IF(COUNTIF(Accounts!$B:$D,AR201),VLOOKUP(AR201,Accounts!$B:$D,3,FALSE),0)/100))),scratch!$B$52)</f>
        <v>Locked</v>
      </c>
      <c r="AU201" s="37" t="str">
        <f ca="1">IF(scratch!$B$55=TRUE,IF(AV201="","",AV201-AT201),scratch!$B$52)</f>
        <v>Locked</v>
      </c>
      <c r="AV201" s="51" t="str">
        <f ca="1">IF(scratch!$B$55=TRUE,SUMIF(Z$7:Z$1007,AR201,AE$7:AE$1007)+SUMIF(AF$7:AF$1007,AR201,AK$7:AK$1007)+SUMIF(AL$7:AL$1007,AR201,AQ$7:AQ$1007),scratch!$B$52)</f>
        <v>Locked</v>
      </c>
      <c r="AZ201" s="10" t="str">
        <f>IF(ISBLANK(AX201),"",IF(COUNTIF(Accounts!$B:$D,AX201),VLOOKUP(AX201,Accounts!$B:$D,2,FALSE),"-"))</f>
        <v/>
      </c>
      <c r="BA201" s="37" t="str">
        <f>IF(BC201="","",BC201/(1+(IF(COUNTIF(Accounts!$B:$D,AX201),VLOOKUP(AX201,Accounts!$B:$D,3,FALSE),0)/100)))</f>
        <v/>
      </c>
      <c r="BB201" s="37" t="str">
        <f t="shared" si="42"/>
        <v/>
      </c>
      <c r="BC201" s="7"/>
      <c r="BD201" s="48"/>
      <c r="BF201" s="10" t="str">
        <f>IF(ISBLANK(BD201),"",IF(COUNTIF(Accounts!$B:$D,BD201),VLOOKUP(BD201,Accounts!$B:$D,2,FALSE),"-"))</f>
        <v/>
      </c>
      <c r="BG201" s="37" t="str">
        <f>IF(BI201="","",BI201/(1+(IF(COUNTIF(Accounts!$B:$D,BD201),VLOOKUP(BD201,Accounts!$B:$D,3,FALSE),0)/100)))</f>
        <v/>
      </c>
      <c r="BH201" s="37" t="str">
        <f t="shared" si="43"/>
        <v/>
      </c>
      <c r="BI201" s="7"/>
      <c r="BJ201" s="48"/>
      <c r="BL201" s="10" t="str">
        <f>IF(ISBLANK(BJ201),"",IF(COUNTIF(Accounts!$B:$D,BJ201),VLOOKUP(BJ201,Accounts!$B:$D,2,FALSE),"-"))</f>
        <v/>
      </c>
      <c r="BM201" s="37" t="str">
        <f>IF(BO201="","",BO201/(1+(IF(COUNTIF(Accounts!$B:$D,BJ201),VLOOKUP(BJ201,Accounts!$B:$D,3,FALSE),0)/100)))</f>
        <v/>
      </c>
      <c r="BN201" s="37" t="str">
        <f t="shared" si="44"/>
        <v/>
      </c>
      <c r="BO201" s="7"/>
      <c r="BP201" s="40" t="str">
        <f>IF(Accounts!$B200="","-",Accounts!$B200)</f>
        <v xml:space="preserve"> </v>
      </c>
      <c r="BQ201" s="10">
        <f>IF(COUNTIF(Accounts!$B:$D,BP201),VLOOKUP(BP201,Accounts!$B:$D,2,FALSE),"-")</f>
        <v>0</v>
      </c>
      <c r="BR201" s="37" t="str">
        <f ca="1">IF(scratch!$B$55=TRUE,IF(BT201="","",BT201/(1+(IF(COUNTIF(Accounts!$B:$D,BP201),VLOOKUP(BP201,Accounts!$B:$D,3,FALSE),0)/100))),scratch!$B$52)</f>
        <v>Locked</v>
      </c>
      <c r="BS201" s="37" t="str">
        <f ca="1">IF(scratch!$B$55=TRUE,IF(BT201="","",BT201-BR201),scratch!$B$52)</f>
        <v>Locked</v>
      </c>
      <c r="BT201" s="51" t="str">
        <f ca="1">IF(scratch!$B$55=TRUE,SUMIF(AX$7:AX$1007,BP201,BC$7:BC$1007)+SUMIF(BD$7:BD$1007,BP201,BI$7:BI$1007)+SUMIF(BJ$7:BJ$1007,BP201,BO$7:BO$1007),scratch!$B$52)</f>
        <v>Locked</v>
      </c>
      <c r="BX201" s="10" t="str">
        <f>IF(ISBLANK(BV201),"",IF(COUNTIF(Accounts!$B:$D,BV201),VLOOKUP(BV201,Accounts!$B:$D,2,FALSE),"-"))</f>
        <v/>
      </c>
      <c r="BY201" s="37" t="str">
        <f>IF(CA201="","",CA201/(1+(IF(COUNTIF(Accounts!$B:$D,BV201),VLOOKUP(BV201,Accounts!$B:$D,3,FALSE),0)/100)))</f>
        <v/>
      </c>
      <c r="BZ201" s="37" t="str">
        <f t="shared" si="45"/>
        <v/>
      </c>
      <c r="CA201" s="7"/>
      <c r="CB201" s="48"/>
      <c r="CD201" s="10" t="str">
        <f>IF(ISBLANK(CB201),"",IF(COUNTIF(Accounts!$B:$D,CB201),VLOOKUP(CB201,Accounts!$B:$D,2,FALSE),"-"))</f>
        <v/>
      </c>
      <c r="CE201" s="37" t="str">
        <f>IF(CG201="","",CG201/(1+(IF(COUNTIF(Accounts!$B:$D,CB201),VLOOKUP(CB201,Accounts!$B:$D,3,FALSE),0)/100)))</f>
        <v/>
      </c>
      <c r="CF201" s="37" t="str">
        <f t="shared" si="46"/>
        <v/>
      </c>
      <c r="CG201" s="7"/>
      <c r="CH201" s="48"/>
      <c r="CJ201" s="10" t="str">
        <f>IF(ISBLANK(CH201),"",IF(COUNTIF(Accounts!$B:$D,CH201),VLOOKUP(CH201,Accounts!$B:$D,2,FALSE),"-"))</f>
        <v/>
      </c>
      <c r="CK201" s="37" t="str">
        <f>IF(CM201="","",CM201/(1+(IF(COUNTIF(Accounts!$B:$D,CH201),VLOOKUP(CH201,Accounts!$B:$D,3,FALSE),0)/100)))</f>
        <v/>
      </c>
      <c r="CL201" s="37" t="str">
        <f t="shared" si="47"/>
        <v/>
      </c>
      <c r="CM201" s="7"/>
      <c r="CN201" s="40" t="str">
        <f>IF(Accounts!$B200="","-",Accounts!$B200)</f>
        <v xml:space="preserve"> </v>
      </c>
      <c r="CO201" s="10">
        <f>IF(COUNTIF(Accounts!$B:$D,CN201),VLOOKUP(CN201,Accounts!$B:$D,2,FALSE),"-")</f>
        <v>0</v>
      </c>
      <c r="CP201" s="37" t="str">
        <f ca="1">IF(scratch!$B$55=TRUE,IF(CR201="","",CR201/(1+(IF(COUNTIF(Accounts!$B:$D,CN201),VLOOKUP(CN201,Accounts!$B:$D,3,FALSE),0)/100))),scratch!$B$52)</f>
        <v>Locked</v>
      </c>
      <c r="CQ201" s="37" t="str">
        <f ca="1">IF(scratch!$B$55=TRUE,IF(CR201="","",CR201-CP201),scratch!$B$52)</f>
        <v>Locked</v>
      </c>
      <c r="CR201" s="51" t="str">
        <f ca="1">IF(scratch!$B$55=TRUE,SUMIF(BV$7:BV$1007,CN201,CA$7:CA$1007)+SUMIF(CB$7:CB$1007,CN201,CG$7:CG$1007)+SUMIF(CH$7:CH$1007,CN201,CM$7:CM$1007),scratch!$B$52)</f>
        <v>Locked</v>
      </c>
      <c r="CT201" s="40" t="str">
        <f>IF(Accounts!$B200="","-",Accounts!$B200)</f>
        <v xml:space="preserve"> </v>
      </c>
      <c r="CU201" s="10">
        <f>IF(COUNTIF(Accounts!$B:$D,CT201),VLOOKUP(CT201,Accounts!$B:$D,2,FALSE),"-")</f>
        <v>0</v>
      </c>
      <c r="CV201" s="37" t="str">
        <f ca="1">IF(scratch!$B$55=TRUE,IF(CX201="","",CX201/(1+(IF(COUNTIF(Accounts!$B:$D,CT201),VLOOKUP(CT201,Accounts!$B:$D,3,FALSE),0)/100))),scratch!$B$52)</f>
        <v>Locked</v>
      </c>
      <c r="CW201" s="37" t="str">
        <f ca="1">IF(scratch!$B$55=TRUE,IF(CX201="","",CX201-CV201),scratch!$B$52)</f>
        <v>Locked</v>
      </c>
      <c r="CX201" s="51" t="str">
        <f ca="1">IF(scratch!$B$55=TRUE,SUMIF(T$7:T$1007,CT201,X$7:X1201)+SUMIF(AR$7:AR$1007,CT201,AV$7:AV$1007)+SUMIF(BP$7:BP$1007,CT201,BT$7:BT$1007)+SUMIF(CN$7:CN$1007,CT201,CR$7:CR$1007),scratch!$B$52)</f>
        <v>Locked</v>
      </c>
    </row>
    <row r="202" spans="4:102" x14ac:dyDescent="0.2">
      <c r="D202" s="10" t="str">
        <f>IF(ISBLANK(B202),"",IF(COUNTIF(Accounts!$B:$D,B202),VLOOKUP(B202,Accounts!$B:$D,2,FALSE),"-"))</f>
        <v/>
      </c>
      <c r="E202" s="37" t="str">
        <f>IF(G202="","",G202/(1+(IF(COUNTIF(Accounts!$B:$D,B202),VLOOKUP(B202,Accounts!$B:$D,3,FALSE),0)/100)))</f>
        <v/>
      </c>
      <c r="F202" s="37" t="str">
        <f t="shared" si="36"/>
        <v/>
      </c>
      <c r="G202" s="7"/>
      <c r="H202" s="48"/>
      <c r="J202" s="10" t="str">
        <f>IF(ISBLANK(H202),"",IF(COUNTIF(Accounts!$B:$D,H202),VLOOKUP(H202,Accounts!$B:$D,2,FALSE),"-"))</f>
        <v/>
      </c>
      <c r="K202" s="37" t="str">
        <f>IF(M202="","",M202/(1+(IF(COUNTIF(Accounts!$B:$D,H202),VLOOKUP(H202,Accounts!$B:$D,3,FALSE),0)/100)))</f>
        <v/>
      </c>
      <c r="L202" s="37" t="str">
        <f t="shared" si="37"/>
        <v/>
      </c>
      <c r="M202" s="7"/>
      <c r="N202" s="48"/>
      <c r="P202" s="10" t="str">
        <f>IF(ISBLANK(N202),"",IF(COUNTIF(Accounts!$B:$D,N202),VLOOKUP(N202,Accounts!$B:$D,2,FALSE),"-"))</f>
        <v/>
      </c>
      <c r="Q202" s="37" t="str">
        <f>IF(S202="","",S202/(1+(IF(COUNTIF(Accounts!$B:$D,N202),VLOOKUP(N202,Accounts!$B:$D,3,FALSE),0)/100)))</f>
        <v/>
      </c>
      <c r="R202" s="37" t="str">
        <f t="shared" si="38"/>
        <v/>
      </c>
      <c r="S202" s="7"/>
      <c r="T202" s="40" t="str">
        <f>IF(Accounts!$B201="","-",Accounts!$B201)</f>
        <v xml:space="preserve"> </v>
      </c>
      <c r="U202" s="10">
        <f>IF(COUNTIF(Accounts!$B:$D,T202),VLOOKUP(T202,Accounts!$B:$D,2,FALSE),"-")</f>
        <v>0</v>
      </c>
      <c r="V202" s="37" t="str">
        <f ca="1">IF(scratch!$B$55=TRUE,IF(X202="","",X202/(1+(IF(COUNTIF(Accounts!$B:$D,T202),VLOOKUP(T202,Accounts!$B:$D,3,FALSE),0)/100))),scratch!$B$52)</f>
        <v>Locked</v>
      </c>
      <c r="W202" s="37" t="str">
        <f ca="1">IF(scratch!$B$55=TRUE,IF(X202="","",X202-V202),scratch!$B$52)</f>
        <v>Locked</v>
      </c>
      <c r="X202" s="51" t="str">
        <f ca="1">IF(scratch!$B$55=TRUE,SUMIF(B$7:B$1007,T202,G$7:G$1007)+SUMIF(H$7:H$1007,T202,M$7:M$1007)+SUMIF(N$7:N$1007,T202,S$7:S$1007),scratch!$B$52)</f>
        <v>Locked</v>
      </c>
      <c r="AB202" s="10" t="str">
        <f>IF(ISBLANK(Z202),"",IF(COUNTIF(Accounts!$B:$D,Z202),VLOOKUP(Z202,Accounts!$B:$D,2,FALSE),"-"))</f>
        <v/>
      </c>
      <c r="AC202" s="37" t="str">
        <f>IF(AE202="","",AE202/(1+(IF(COUNTIF(Accounts!$B:$D,Z202),VLOOKUP(Z202,Accounts!$B:$D,3,FALSE),0)/100)))</f>
        <v/>
      </c>
      <c r="AD202" s="37" t="str">
        <f t="shared" si="39"/>
        <v/>
      </c>
      <c r="AE202" s="7"/>
      <c r="AF202" s="48"/>
      <c r="AH202" s="10" t="str">
        <f>IF(ISBLANK(AF202),"",IF(COUNTIF(Accounts!$B:$D,AF202),VLOOKUP(AF202,Accounts!$B:$D,2,FALSE),"-"))</f>
        <v/>
      </c>
      <c r="AI202" s="37" t="str">
        <f>IF(AK202="","",AK202/(1+(IF(COUNTIF(Accounts!$B:$D,AF202),VLOOKUP(AF202,Accounts!$B:$D,3,FALSE),0)/100)))</f>
        <v/>
      </c>
      <c r="AJ202" s="37" t="str">
        <f t="shared" si="40"/>
        <v/>
      </c>
      <c r="AK202" s="7"/>
      <c r="AL202" s="48"/>
      <c r="AN202" s="10" t="str">
        <f>IF(ISBLANK(AL202),"",IF(COUNTIF(Accounts!$B:$D,AL202),VLOOKUP(AL202,Accounts!$B:$D,2,FALSE),"-"))</f>
        <v/>
      </c>
      <c r="AO202" s="37" t="str">
        <f>IF(AQ202="","",AQ202/(1+(IF(COUNTIF(Accounts!$B:$D,AL202),VLOOKUP(AL202,Accounts!$B:$D,3,FALSE),0)/100)))</f>
        <v/>
      </c>
      <c r="AP202" s="37" t="str">
        <f t="shared" si="41"/>
        <v/>
      </c>
      <c r="AQ202" s="7"/>
      <c r="AR202" s="40" t="str">
        <f>IF(Accounts!$B201="","-",Accounts!$B201)</f>
        <v xml:space="preserve"> </v>
      </c>
      <c r="AS202" s="10">
        <f>IF(COUNTIF(Accounts!$B:$D,AR202),VLOOKUP(AR202,Accounts!$B:$D,2,FALSE),"-")</f>
        <v>0</v>
      </c>
      <c r="AT202" s="37" t="str">
        <f ca="1">IF(scratch!$B$55=TRUE,IF(AV202="","",AV202/(1+(IF(COUNTIF(Accounts!$B:$D,AR202),VLOOKUP(AR202,Accounts!$B:$D,3,FALSE),0)/100))),scratch!$B$52)</f>
        <v>Locked</v>
      </c>
      <c r="AU202" s="37" t="str">
        <f ca="1">IF(scratch!$B$55=TRUE,IF(AV202="","",AV202-AT202),scratch!$B$52)</f>
        <v>Locked</v>
      </c>
      <c r="AV202" s="51" t="str">
        <f ca="1">IF(scratch!$B$55=TRUE,SUMIF(Z$7:Z$1007,AR202,AE$7:AE$1007)+SUMIF(AF$7:AF$1007,AR202,AK$7:AK$1007)+SUMIF(AL$7:AL$1007,AR202,AQ$7:AQ$1007),scratch!$B$52)</f>
        <v>Locked</v>
      </c>
      <c r="AZ202" s="10" t="str">
        <f>IF(ISBLANK(AX202),"",IF(COUNTIF(Accounts!$B:$D,AX202),VLOOKUP(AX202,Accounts!$B:$D,2,FALSE),"-"))</f>
        <v/>
      </c>
      <c r="BA202" s="37" t="str">
        <f>IF(BC202="","",BC202/(1+(IF(COUNTIF(Accounts!$B:$D,AX202),VLOOKUP(AX202,Accounts!$B:$D,3,FALSE),0)/100)))</f>
        <v/>
      </c>
      <c r="BB202" s="37" t="str">
        <f t="shared" si="42"/>
        <v/>
      </c>
      <c r="BC202" s="7"/>
      <c r="BD202" s="48"/>
      <c r="BF202" s="10" t="str">
        <f>IF(ISBLANK(BD202),"",IF(COUNTIF(Accounts!$B:$D,BD202),VLOOKUP(BD202,Accounts!$B:$D,2,FALSE),"-"))</f>
        <v/>
      </c>
      <c r="BG202" s="37" t="str">
        <f>IF(BI202="","",BI202/(1+(IF(COUNTIF(Accounts!$B:$D,BD202),VLOOKUP(BD202,Accounts!$B:$D,3,FALSE),0)/100)))</f>
        <v/>
      </c>
      <c r="BH202" s="37" t="str">
        <f t="shared" si="43"/>
        <v/>
      </c>
      <c r="BI202" s="7"/>
      <c r="BJ202" s="48"/>
      <c r="BL202" s="10" t="str">
        <f>IF(ISBLANK(BJ202),"",IF(COUNTIF(Accounts!$B:$D,BJ202),VLOOKUP(BJ202,Accounts!$B:$D,2,FALSE),"-"))</f>
        <v/>
      </c>
      <c r="BM202" s="37" t="str">
        <f>IF(BO202="","",BO202/(1+(IF(COUNTIF(Accounts!$B:$D,BJ202),VLOOKUP(BJ202,Accounts!$B:$D,3,FALSE),0)/100)))</f>
        <v/>
      </c>
      <c r="BN202" s="37" t="str">
        <f t="shared" si="44"/>
        <v/>
      </c>
      <c r="BO202" s="7"/>
      <c r="BP202" s="40" t="str">
        <f>IF(Accounts!$B201="","-",Accounts!$B201)</f>
        <v xml:space="preserve"> </v>
      </c>
      <c r="BQ202" s="10">
        <f>IF(COUNTIF(Accounts!$B:$D,BP202),VLOOKUP(BP202,Accounts!$B:$D,2,FALSE),"-")</f>
        <v>0</v>
      </c>
      <c r="BR202" s="37" t="str">
        <f ca="1">IF(scratch!$B$55=TRUE,IF(BT202="","",BT202/(1+(IF(COUNTIF(Accounts!$B:$D,BP202),VLOOKUP(BP202,Accounts!$B:$D,3,FALSE),0)/100))),scratch!$B$52)</f>
        <v>Locked</v>
      </c>
      <c r="BS202" s="37" t="str">
        <f ca="1">IF(scratch!$B$55=TRUE,IF(BT202="","",BT202-BR202),scratch!$B$52)</f>
        <v>Locked</v>
      </c>
      <c r="BT202" s="51" t="str">
        <f ca="1">IF(scratch!$B$55=TRUE,SUMIF(AX$7:AX$1007,BP202,BC$7:BC$1007)+SUMIF(BD$7:BD$1007,BP202,BI$7:BI$1007)+SUMIF(BJ$7:BJ$1007,BP202,BO$7:BO$1007),scratch!$B$52)</f>
        <v>Locked</v>
      </c>
      <c r="BX202" s="10" t="str">
        <f>IF(ISBLANK(BV202),"",IF(COUNTIF(Accounts!$B:$D,BV202),VLOOKUP(BV202,Accounts!$B:$D,2,FALSE),"-"))</f>
        <v/>
      </c>
      <c r="BY202" s="37" t="str">
        <f>IF(CA202="","",CA202/(1+(IF(COUNTIF(Accounts!$B:$D,BV202),VLOOKUP(BV202,Accounts!$B:$D,3,FALSE),0)/100)))</f>
        <v/>
      </c>
      <c r="BZ202" s="37" t="str">
        <f t="shared" si="45"/>
        <v/>
      </c>
      <c r="CA202" s="7"/>
      <c r="CB202" s="48"/>
      <c r="CD202" s="10" t="str">
        <f>IF(ISBLANK(CB202),"",IF(COUNTIF(Accounts!$B:$D,CB202),VLOOKUP(CB202,Accounts!$B:$D,2,FALSE),"-"))</f>
        <v/>
      </c>
      <c r="CE202" s="37" t="str">
        <f>IF(CG202="","",CG202/(1+(IF(COUNTIF(Accounts!$B:$D,CB202),VLOOKUP(CB202,Accounts!$B:$D,3,FALSE),0)/100)))</f>
        <v/>
      </c>
      <c r="CF202" s="37" t="str">
        <f t="shared" si="46"/>
        <v/>
      </c>
      <c r="CG202" s="7"/>
      <c r="CH202" s="48"/>
      <c r="CJ202" s="10" t="str">
        <f>IF(ISBLANK(CH202),"",IF(COUNTIF(Accounts!$B:$D,CH202),VLOOKUP(CH202,Accounts!$B:$D,2,FALSE),"-"))</f>
        <v/>
      </c>
      <c r="CK202" s="37" t="str">
        <f>IF(CM202="","",CM202/(1+(IF(COUNTIF(Accounts!$B:$D,CH202),VLOOKUP(CH202,Accounts!$B:$D,3,FALSE),0)/100)))</f>
        <v/>
      </c>
      <c r="CL202" s="37" t="str">
        <f t="shared" si="47"/>
        <v/>
      </c>
      <c r="CM202" s="7"/>
      <c r="CN202" s="40" t="str">
        <f>IF(Accounts!$B201="","-",Accounts!$B201)</f>
        <v xml:space="preserve"> </v>
      </c>
      <c r="CO202" s="10">
        <f>IF(COUNTIF(Accounts!$B:$D,CN202),VLOOKUP(CN202,Accounts!$B:$D,2,FALSE),"-")</f>
        <v>0</v>
      </c>
      <c r="CP202" s="37" t="str">
        <f ca="1">IF(scratch!$B$55=TRUE,IF(CR202="","",CR202/(1+(IF(COUNTIF(Accounts!$B:$D,CN202),VLOOKUP(CN202,Accounts!$B:$D,3,FALSE),0)/100))),scratch!$B$52)</f>
        <v>Locked</v>
      </c>
      <c r="CQ202" s="37" t="str">
        <f ca="1">IF(scratch!$B$55=TRUE,IF(CR202="","",CR202-CP202),scratch!$B$52)</f>
        <v>Locked</v>
      </c>
      <c r="CR202" s="51" t="str">
        <f ca="1">IF(scratch!$B$55=TRUE,SUMIF(BV$7:BV$1007,CN202,CA$7:CA$1007)+SUMIF(CB$7:CB$1007,CN202,CG$7:CG$1007)+SUMIF(CH$7:CH$1007,CN202,CM$7:CM$1007),scratch!$B$52)</f>
        <v>Locked</v>
      </c>
      <c r="CT202" s="40" t="str">
        <f>IF(Accounts!$B201="","-",Accounts!$B201)</f>
        <v xml:space="preserve"> </v>
      </c>
      <c r="CU202" s="10">
        <f>IF(COUNTIF(Accounts!$B:$D,CT202),VLOOKUP(CT202,Accounts!$B:$D,2,FALSE),"-")</f>
        <v>0</v>
      </c>
      <c r="CV202" s="37" t="str">
        <f ca="1">IF(scratch!$B$55=TRUE,IF(CX202="","",CX202/(1+(IF(COUNTIF(Accounts!$B:$D,CT202),VLOOKUP(CT202,Accounts!$B:$D,3,FALSE),0)/100))),scratch!$B$52)</f>
        <v>Locked</v>
      </c>
      <c r="CW202" s="37" t="str">
        <f ca="1">IF(scratch!$B$55=TRUE,IF(CX202="","",CX202-CV202),scratch!$B$52)</f>
        <v>Locked</v>
      </c>
      <c r="CX202" s="51" t="str">
        <f ca="1">IF(scratch!$B$55=TRUE,SUMIF(T$7:T$1007,CT202,X$7:X1202)+SUMIF(AR$7:AR$1007,CT202,AV$7:AV$1007)+SUMIF(BP$7:BP$1007,CT202,BT$7:BT$1007)+SUMIF(CN$7:CN$1007,CT202,CR$7:CR$1007),scratch!$B$52)</f>
        <v>Locked</v>
      </c>
    </row>
    <row r="203" spans="4:102" x14ac:dyDescent="0.2">
      <c r="D203" s="10" t="str">
        <f>IF(ISBLANK(B203),"",IF(COUNTIF(Accounts!$B:$D,B203),VLOOKUP(B203,Accounts!$B:$D,2,FALSE),"-"))</f>
        <v/>
      </c>
      <c r="E203" s="37" t="str">
        <f>IF(G203="","",G203/(1+(IF(COUNTIF(Accounts!$B:$D,B203),VLOOKUP(B203,Accounts!$B:$D,3,FALSE),0)/100)))</f>
        <v/>
      </c>
      <c r="F203" s="37" t="str">
        <f t="shared" si="36"/>
        <v/>
      </c>
      <c r="G203" s="7"/>
      <c r="H203" s="48"/>
      <c r="J203" s="10" t="str">
        <f>IF(ISBLANK(H203),"",IF(COUNTIF(Accounts!$B:$D,H203),VLOOKUP(H203,Accounts!$B:$D,2,FALSE),"-"))</f>
        <v/>
      </c>
      <c r="K203" s="37" t="str">
        <f>IF(M203="","",M203/(1+(IF(COUNTIF(Accounts!$B:$D,H203),VLOOKUP(H203,Accounts!$B:$D,3,FALSE),0)/100)))</f>
        <v/>
      </c>
      <c r="L203" s="37" t="str">
        <f t="shared" si="37"/>
        <v/>
      </c>
      <c r="M203" s="7"/>
      <c r="N203" s="48"/>
      <c r="P203" s="10" t="str">
        <f>IF(ISBLANK(N203),"",IF(COUNTIF(Accounts!$B:$D,N203),VLOOKUP(N203,Accounts!$B:$D,2,FALSE),"-"))</f>
        <v/>
      </c>
      <c r="Q203" s="37" t="str">
        <f>IF(S203="","",S203/(1+(IF(COUNTIF(Accounts!$B:$D,N203),VLOOKUP(N203,Accounts!$B:$D,3,FALSE),0)/100)))</f>
        <v/>
      </c>
      <c r="R203" s="37" t="str">
        <f t="shared" si="38"/>
        <v/>
      </c>
      <c r="S203" s="7"/>
      <c r="T203" s="40" t="str">
        <f>IF(Accounts!$B202="","-",Accounts!$B202)</f>
        <v xml:space="preserve"> </v>
      </c>
      <c r="U203" s="10">
        <f>IF(COUNTIF(Accounts!$B:$D,T203),VLOOKUP(T203,Accounts!$B:$D,2,FALSE),"-")</f>
        <v>0</v>
      </c>
      <c r="V203" s="37" t="str">
        <f ca="1">IF(scratch!$B$55=TRUE,IF(X203="","",X203/(1+(IF(COUNTIF(Accounts!$B:$D,T203),VLOOKUP(T203,Accounts!$B:$D,3,FALSE),0)/100))),scratch!$B$52)</f>
        <v>Locked</v>
      </c>
      <c r="W203" s="37" t="str">
        <f ca="1">IF(scratch!$B$55=TRUE,IF(X203="","",X203-V203),scratch!$B$52)</f>
        <v>Locked</v>
      </c>
      <c r="X203" s="51" t="str">
        <f ca="1">IF(scratch!$B$55=TRUE,SUMIF(B$7:B$1007,T203,G$7:G$1007)+SUMIF(H$7:H$1007,T203,M$7:M$1007)+SUMIF(N$7:N$1007,T203,S$7:S$1007),scratch!$B$52)</f>
        <v>Locked</v>
      </c>
      <c r="AB203" s="10" t="str">
        <f>IF(ISBLANK(Z203),"",IF(COUNTIF(Accounts!$B:$D,Z203),VLOOKUP(Z203,Accounts!$B:$D,2,FALSE),"-"))</f>
        <v/>
      </c>
      <c r="AC203" s="37" t="str">
        <f>IF(AE203="","",AE203/(1+(IF(COUNTIF(Accounts!$B:$D,Z203),VLOOKUP(Z203,Accounts!$B:$D,3,FALSE),0)/100)))</f>
        <v/>
      </c>
      <c r="AD203" s="37" t="str">
        <f t="shared" si="39"/>
        <v/>
      </c>
      <c r="AE203" s="7"/>
      <c r="AF203" s="48"/>
      <c r="AH203" s="10" t="str">
        <f>IF(ISBLANK(AF203),"",IF(COUNTIF(Accounts!$B:$D,AF203),VLOOKUP(AF203,Accounts!$B:$D,2,FALSE),"-"))</f>
        <v/>
      </c>
      <c r="AI203" s="37" t="str">
        <f>IF(AK203="","",AK203/(1+(IF(COUNTIF(Accounts!$B:$D,AF203),VLOOKUP(AF203,Accounts!$B:$D,3,FALSE),0)/100)))</f>
        <v/>
      </c>
      <c r="AJ203" s="37" t="str">
        <f t="shared" si="40"/>
        <v/>
      </c>
      <c r="AK203" s="7"/>
      <c r="AL203" s="48"/>
      <c r="AN203" s="10" t="str">
        <f>IF(ISBLANK(AL203),"",IF(COUNTIF(Accounts!$B:$D,AL203),VLOOKUP(AL203,Accounts!$B:$D,2,FALSE),"-"))</f>
        <v/>
      </c>
      <c r="AO203" s="37" t="str">
        <f>IF(AQ203="","",AQ203/(1+(IF(COUNTIF(Accounts!$B:$D,AL203),VLOOKUP(AL203,Accounts!$B:$D,3,FALSE),0)/100)))</f>
        <v/>
      </c>
      <c r="AP203" s="37" t="str">
        <f t="shared" si="41"/>
        <v/>
      </c>
      <c r="AQ203" s="7"/>
      <c r="AR203" s="40" t="str">
        <f>IF(Accounts!$B202="","-",Accounts!$B202)</f>
        <v xml:space="preserve"> </v>
      </c>
      <c r="AS203" s="10">
        <f>IF(COUNTIF(Accounts!$B:$D,AR203),VLOOKUP(AR203,Accounts!$B:$D,2,FALSE),"-")</f>
        <v>0</v>
      </c>
      <c r="AT203" s="37" t="str">
        <f ca="1">IF(scratch!$B$55=TRUE,IF(AV203="","",AV203/(1+(IF(COUNTIF(Accounts!$B:$D,AR203),VLOOKUP(AR203,Accounts!$B:$D,3,FALSE),0)/100))),scratch!$B$52)</f>
        <v>Locked</v>
      </c>
      <c r="AU203" s="37" t="str">
        <f ca="1">IF(scratch!$B$55=TRUE,IF(AV203="","",AV203-AT203),scratch!$B$52)</f>
        <v>Locked</v>
      </c>
      <c r="AV203" s="51" t="str">
        <f ca="1">IF(scratch!$B$55=TRUE,SUMIF(Z$7:Z$1007,AR203,AE$7:AE$1007)+SUMIF(AF$7:AF$1007,AR203,AK$7:AK$1007)+SUMIF(AL$7:AL$1007,AR203,AQ$7:AQ$1007),scratch!$B$52)</f>
        <v>Locked</v>
      </c>
      <c r="AZ203" s="10" t="str">
        <f>IF(ISBLANK(AX203),"",IF(COUNTIF(Accounts!$B:$D,AX203),VLOOKUP(AX203,Accounts!$B:$D,2,FALSE),"-"))</f>
        <v/>
      </c>
      <c r="BA203" s="37" t="str">
        <f>IF(BC203="","",BC203/(1+(IF(COUNTIF(Accounts!$B:$D,AX203),VLOOKUP(AX203,Accounts!$B:$D,3,FALSE),0)/100)))</f>
        <v/>
      </c>
      <c r="BB203" s="37" t="str">
        <f t="shared" si="42"/>
        <v/>
      </c>
      <c r="BC203" s="7"/>
      <c r="BD203" s="48"/>
      <c r="BF203" s="10" t="str">
        <f>IF(ISBLANK(BD203),"",IF(COUNTIF(Accounts!$B:$D,BD203),VLOOKUP(BD203,Accounts!$B:$D,2,FALSE),"-"))</f>
        <v/>
      </c>
      <c r="BG203" s="37" t="str">
        <f>IF(BI203="","",BI203/(1+(IF(COUNTIF(Accounts!$B:$D,BD203),VLOOKUP(BD203,Accounts!$B:$D,3,FALSE),0)/100)))</f>
        <v/>
      </c>
      <c r="BH203" s="37" t="str">
        <f t="shared" si="43"/>
        <v/>
      </c>
      <c r="BI203" s="7"/>
      <c r="BJ203" s="48"/>
      <c r="BL203" s="10" t="str">
        <f>IF(ISBLANK(BJ203),"",IF(COUNTIF(Accounts!$B:$D,BJ203),VLOOKUP(BJ203,Accounts!$B:$D,2,FALSE),"-"))</f>
        <v/>
      </c>
      <c r="BM203" s="37" t="str">
        <f>IF(BO203="","",BO203/(1+(IF(COUNTIF(Accounts!$B:$D,BJ203),VLOOKUP(BJ203,Accounts!$B:$D,3,FALSE),0)/100)))</f>
        <v/>
      </c>
      <c r="BN203" s="37" t="str">
        <f t="shared" si="44"/>
        <v/>
      </c>
      <c r="BO203" s="7"/>
      <c r="BP203" s="40" t="str">
        <f>IF(Accounts!$B202="","-",Accounts!$B202)</f>
        <v xml:space="preserve"> </v>
      </c>
      <c r="BQ203" s="10">
        <f>IF(COUNTIF(Accounts!$B:$D,BP203),VLOOKUP(BP203,Accounts!$B:$D,2,FALSE),"-")</f>
        <v>0</v>
      </c>
      <c r="BR203" s="37" t="str">
        <f ca="1">IF(scratch!$B$55=TRUE,IF(BT203="","",BT203/(1+(IF(COUNTIF(Accounts!$B:$D,BP203),VLOOKUP(BP203,Accounts!$B:$D,3,FALSE),0)/100))),scratch!$B$52)</f>
        <v>Locked</v>
      </c>
      <c r="BS203" s="37" t="str">
        <f ca="1">IF(scratch!$B$55=TRUE,IF(BT203="","",BT203-BR203),scratch!$B$52)</f>
        <v>Locked</v>
      </c>
      <c r="BT203" s="51" t="str">
        <f ca="1">IF(scratch!$B$55=TRUE,SUMIF(AX$7:AX$1007,BP203,BC$7:BC$1007)+SUMIF(BD$7:BD$1007,BP203,BI$7:BI$1007)+SUMIF(BJ$7:BJ$1007,BP203,BO$7:BO$1007),scratch!$B$52)</f>
        <v>Locked</v>
      </c>
      <c r="BX203" s="10" t="str">
        <f>IF(ISBLANK(BV203),"",IF(COUNTIF(Accounts!$B:$D,BV203),VLOOKUP(BV203,Accounts!$B:$D,2,FALSE),"-"))</f>
        <v/>
      </c>
      <c r="BY203" s="37" t="str">
        <f>IF(CA203="","",CA203/(1+(IF(COUNTIF(Accounts!$B:$D,BV203),VLOOKUP(BV203,Accounts!$B:$D,3,FALSE),0)/100)))</f>
        <v/>
      </c>
      <c r="BZ203" s="37" t="str">
        <f t="shared" si="45"/>
        <v/>
      </c>
      <c r="CA203" s="7"/>
      <c r="CB203" s="48"/>
      <c r="CD203" s="10" t="str">
        <f>IF(ISBLANK(CB203),"",IF(COUNTIF(Accounts!$B:$D,CB203),VLOOKUP(CB203,Accounts!$B:$D,2,FALSE),"-"))</f>
        <v/>
      </c>
      <c r="CE203" s="37" t="str">
        <f>IF(CG203="","",CG203/(1+(IF(COUNTIF(Accounts!$B:$D,CB203),VLOOKUP(CB203,Accounts!$B:$D,3,FALSE),0)/100)))</f>
        <v/>
      </c>
      <c r="CF203" s="37" t="str">
        <f t="shared" si="46"/>
        <v/>
      </c>
      <c r="CG203" s="7"/>
      <c r="CH203" s="48"/>
      <c r="CJ203" s="10" t="str">
        <f>IF(ISBLANK(CH203),"",IF(COUNTIF(Accounts!$B:$D,CH203),VLOOKUP(CH203,Accounts!$B:$D,2,FALSE),"-"))</f>
        <v/>
      </c>
      <c r="CK203" s="37" t="str">
        <f>IF(CM203="","",CM203/(1+(IF(COUNTIF(Accounts!$B:$D,CH203),VLOOKUP(CH203,Accounts!$B:$D,3,FALSE),0)/100)))</f>
        <v/>
      </c>
      <c r="CL203" s="37" t="str">
        <f t="shared" si="47"/>
        <v/>
      </c>
      <c r="CM203" s="7"/>
      <c r="CN203" s="40" t="str">
        <f>IF(Accounts!$B202="","-",Accounts!$B202)</f>
        <v xml:space="preserve"> </v>
      </c>
      <c r="CO203" s="10">
        <f>IF(COUNTIF(Accounts!$B:$D,CN203),VLOOKUP(CN203,Accounts!$B:$D,2,FALSE),"-")</f>
        <v>0</v>
      </c>
      <c r="CP203" s="37" t="str">
        <f ca="1">IF(scratch!$B$55=TRUE,IF(CR203="","",CR203/(1+(IF(COUNTIF(Accounts!$B:$D,CN203),VLOOKUP(CN203,Accounts!$B:$D,3,FALSE),0)/100))),scratch!$B$52)</f>
        <v>Locked</v>
      </c>
      <c r="CQ203" s="37" t="str">
        <f ca="1">IF(scratch!$B$55=TRUE,IF(CR203="","",CR203-CP203),scratch!$B$52)</f>
        <v>Locked</v>
      </c>
      <c r="CR203" s="51" t="str">
        <f ca="1">IF(scratch!$B$55=TRUE,SUMIF(BV$7:BV$1007,CN203,CA$7:CA$1007)+SUMIF(CB$7:CB$1007,CN203,CG$7:CG$1007)+SUMIF(CH$7:CH$1007,CN203,CM$7:CM$1007),scratch!$B$52)</f>
        <v>Locked</v>
      </c>
      <c r="CT203" s="40" t="str">
        <f>IF(Accounts!$B202="","-",Accounts!$B202)</f>
        <v xml:space="preserve"> </v>
      </c>
      <c r="CU203" s="10">
        <f>IF(COUNTIF(Accounts!$B:$D,CT203),VLOOKUP(CT203,Accounts!$B:$D,2,FALSE),"-")</f>
        <v>0</v>
      </c>
      <c r="CV203" s="37" t="str">
        <f ca="1">IF(scratch!$B$55=TRUE,IF(CX203="","",CX203/(1+(IF(COUNTIF(Accounts!$B:$D,CT203),VLOOKUP(CT203,Accounts!$B:$D,3,FALSE),0)/100))),scratch!$B$52)</f>
        <v>Locked</v>
      </c>
      <c r="CW203" s="37" t="str">
        <f ca="1">IF(scratch!$B$55=TRUE,IF(CX203="","",CX203-CV203),scratch!$B$52)</f>
        <v>Locked</v>
      </c>
      <c r="CX203" s="51" t="str">
        <f ca="1">IF(scratch!$B$55=TRUE,SUMIF(T$7:T$1007,CT203,X$7:X1203)+SUMIF(AR$7:AR$1007,CT203,AV$7:AV$1007)+SUMIF(BP$7:BP$1007,CT203,BT$7:BT$1007)+SUMIF(CN$7:CN$1007,CT203,CR$7:CR$1007),scratch!$B$52)</f>
        <v>Locked</v>
      </c>
    </row>
    <row r="204" spans="4:102" x14ac:dyDescent="0.2">
      <c r="D204" s="10" t="str">
        <f>IF(ISBLANK(B204),"",IF(COUNTIF(Accounts!$B:$D,B204),VLOOKUP(B204,Accounts!$B:$D,2,FALSE),"-"))</f>
        <v/>
      </c>
      <c r="E204" s="37" t="str">
        <f>IF(G204="","",G204/(1+(IF(COUNTIF(Accounts!$B:$D,B204),VLOOKUP(B204,Accounts!$B:$D,3,FALSE),0)/100)))</f>
        <v/>
      </c>
      <c r="F204" s="37" t="str">
        <f t="shared" si="36"/>
        <v/>
      </c>
      <c r="G204" s="7"/>
      <c r="H204" s="48"/>
      <c r="J204" s="10" t="str">
        <f>IF(ISBLANK(H204),"",IF(COUNTIF(Accounts!$B:$D,H204),VLOOKUP(H204,Accounts!$B:$D,2,FALSE),"-"))</f>
        <v/>
      </c>
      <c r="K204" s="37" t="str">
        <f>IF(M204="","",M204/(1+(IF(COUNTIF(Accounts!$B:$D,H204),VLOOKUP(H204,Accounts!$B:$D,3,FALSE),0)/100)))</f>
        <v/>
      </c>
      <c r="L204" s="37" t="str">
        <f t="shared" si="37"/>
        <v/>
      </c>
      <c r="M204" s="7"/>
      <c r="N204" s="48"/>
      <c r="P204" s="10" t="str">
        <f>IF(ISBLANK(N204),"",IF(COUNTIF(Accounts!$B:$D,N204),VLOOKUP(N204,Accounts!$B:$D,2,FALSE),"-"))</f>
        <v/>
      </c>
      <c r="Q204" s="37" t="str">
        <f>IF(S204="","",S204/(1+(IF(COUNTIF(Accounts!$B:$D,N204),VLOOKUP(N204,Accounts!$B:$D,3,FALSE),0)/100)))</f>
        <v/>
      </c>
      <c r="R204" s="37" t="str">
        <f t="shared" si="38"/>
        <v/>
      </c>
      <c r="S204" s="7"/>
      <c r="T204" s="40" t="str">
        <f>IF(Accounts!$B203="","-",Accounts!$B203)</f>
        <v xml:space="preserve"> </v>
      </c>
      <c r="U204" s="10">
        <f>IF(COUNTIF(Accounts!$B:$D,T204),VLOOKUP(T204,Accounts!$B:$D,2,FALSE),"-")</f>
        <v>0</v>
      </c>
      <c r="V204" s="37" t="str">
        <f ca="1">IF(scratch!$B$55=TRUE,IF(X204="","",X204/(1+(IF(COUNTIF(Accounts!$B:$D,T204),VLOOKUP(T204,Accounts!$B:$D,3,FALSE),0)/100))),scratch!$B$52)</f>
        <v>Locked</v>
      </c>
      <c r="W204" s="37" t="str">
        <f ca="1">IF(scratch!$B$55=TRUE,IF(X204="","",X204-V204),scratch!$B$52)</f>
        <v>Locked</v>
      </c>
      <c r="X204" s="51" t="str">
        <f ca="1">IF(scratch!$B$55=TRUE,SUMIF(B$7:B$1007,T204,G$7:G$1007)+SUMIF(H$7:H$1007,T204,M$7:M$1007)+SUMIF(N$7:N$1007,T204,S$7:S$1007),scratch!$B$52)</f>
        <v>Locked</v>
      </c>
      <c r="AB204" s="10" t="str">
        <f>IF(ISBLANK(Z204),"",IF(COUNTIF(Accounts!$B:$D,Z204),VLOOKUP(Z204,Accounts!$B:$D,2,FALSE),"-"))</f>
        <v/>
      </c>
      <c r="AC204" s="37" t="str">
        <f>IF(AE204="","",AE204/(1+(IF(COUNTIF(Accounts!$B:$D,Z204),VLOOKUP(Z204,Accounts!$B:$D,3,FALSE),0)/100)))</f>
        <v/>
      </c>
      <c r="AD204" s="37" t="str">
        <f t="shared" si="39"/>
        <v/>
      </c>
      <c r="AE204" s="7"/>
      <c r="AF204" s="48"/>
      <c r="AH204" s="10" t="str">
        <f>IF(ISBLANK(AF204),"",IF(COUNTIF(Accounts!$B:$D,AF204),VLOOKUP(AF204,Accounts!$B:$D,2,FALSE),"-"))</f>
        <v/>
      </c>
      <c r="AI204" s="37" t="str">
        <f>IF(AK204="","",AK204/(1+(IF(COUNTIF(Accounts!$B:$D,AF204),VLOOKUP(AF204,Accounts!$B:$D,3,FALSE),0)/100)))</f>
        <v/>
      </c>
      <c r="AJ204" s="37" t="str">
        <f t="shared" si="40"/>
        <v/>
      </c>
      <c r="AK204" s="7"/>
      <c r="AL204" s="48"/>
      <c r="AN204" s="10" t="str">
        <f>IF(ISBLANK(AL204),"",IF(COUNTIF(Accounts!$B:$D,AL204),VLOOKUP(AL204,Accounts!$B:$D,2,FALSE),"-"))</f>
        <v/>
      </c>
      <c r="AO204" s="37" t="str">
        <f>IF(AQ204="","",AQ204/(1+(IF(COUNTIF(Accounts!$B:$D,AL204),VLOOKUP(AL204,Accounts!$B:$D,3,FALSE),0)/100)))</f>
        <v/>
      </c>
      <c r="AP204" s="37" t="str">
        <f t="shared" si="41"/>
        <v/>
      </c>
      <c r="AQ204" s="7"/>
      <c r="AR204" s="40" t="str">
        <f>IF(Accounts!$B203="","-",Accounts!$B203)</f>
        <v xml:space="preserve"> </v>
      </c>
      <c r="AS204" s="10">
        <f>IF(COUNTIF(Accounts!$B:$D,AR204),VLOOKUP(AR204,Accounts!$B:$D,2,FALSE),"-")</f>
        <v>0</v>
      </c>
      <c r="AT204" s="37" t="str">
        <f ca="1">IF(scratch!$B$55=TRUE,IF(AV204="","",AV204/(1+(IF(COUNTIF(Accounts!$B:$D,AR204),VLOOKUP(AR204,Accounts!$B:$D,3,FALSE),0)/100))),scratch!$B$52)</f>
        <v>Locked</v>
      </c>
      <c r="AU204" s="37" t="str">
        <f ca="1">IF(scratch!$B$55=TRUE,IF(AV204="","",AV204-AT204),scratch!$B$52)</f>
        <v>Locked</v>
      </c>
      <c r="AV204" s="51" t="str">
        <f ca="1">IF(scratch!$B$55=TRUE,SUMIF(Z$7:Z$1007,AR204,AE$7:AE$1007)+SUMIF(AF$7:AF$1007,AR204,AK$7:AK$1007)+SUMIF(AL$7:AL$1007,AR204,AQ$7:AQ$1007),scratch!$B$52)</f>
        <v>Locked</v>
      </c>
      <c r="AZ204" s="10" t="str">
        <f>IF(ISBLANK(AX204),"",IF(COUNTIF(Accounts!$B:$D,AX204),VLOOKUP(AX204,Accounts!$B:$D,2,FALSE),"-"))</f>
        <v/>
      </c>
      <c r="BA204" s="37" t="str">
        <f>IF(BC204="","",BC204/(1+(IF(COUNTIF(Accounts!$B:$D,AX204),VLOOKUP(AX204,Accounts!$B:$D,3,FALSE),0)/100)))</f>
        <v/>
      </c>
      <c r="BB204" s="37" t="str">
        <f t="shared" si="42"/>
        <v/>
      </c>
      <c r="BC204" s="7"/>
      <c r="BD204" s="48"/>
      <c r="BF204" s="10" t="str">
        <f>IF(ISBLANK(BD204),"",IF(COUNTIF(Accounts!$B:$D,BD204),VLOOKUP(BD204,Accounts!$B:$D,2,FALSE),"-"))</f>
        <v/>
      </c>
      <c r="BG204" s="37" t="str">
        <f>IF(BI204="","",BI204/(1+(IF(COUNTIF(Accounts!$B:$D,BD204),VLOOKUP(BD204,Accounts!$B:$D,3,FALSE),0)/100)))</f>
        <v/>
      </c>
      <c r="BH204" s="37" t="str">
        <f t="shared" si="43"/>
        <v/>
      </c>
      <c r="BI204" s="7"/>
      <c r="BJ204" s="48"/>
      <c r="BL204" s="10" t="str">
        <f>IF(ISBLANK(BJ204),"",IF(COUNTIF(Accounts!$B:$D,BJ204),VLOOKUP(BJ204,Accounts!$B:$D,2,FALSE),"-"))</f>
        <v/>
      </c>
      <c r="BM204" s="37" t="str">
        <f>IF(BO204="","",BO204/(1+(IF(COUNTIF(Accounts!$B:$D,BJ204),VLOOKUP(BJ204,Accounts!$B:$D,3,FALSE),0)/100)))</f>
        <v/>
      </c>
      <c r="BN204" s="37" t="str">
        <f t="shared" si="44"/>
        <v/>
      </c>
      <c r="BO204" s="7"/>
      <c r="BP204" s="40" t="str">
        <f>IF(Accounts!$B203="","-",Accounts!$B203)</f>
        <v xml:space="preserve"> </v>
      </c>
      <c r="BQ204" s="10">
        <f>IF(COUNTIF(Accounts!$B:$D,BP204),VLOOKUP(BP204,Accounts!$B:$D,2,FALSE),"-")</f>
        <v>0</v>
      </c>
      <c r="BR204" s="37" t="str">
        <f ca="1">IF(scratch!$B$55=TRUE,IF(BT204="","",BT204/(1+(IF(COUNTIF(Accounts!$B:$D,BP204),VLOOKUP(BP204,Accounts!$B:$D,3,FALSE),0)/100))),scratch!$B$52)</f>
        <v>Locked</v>
      </c>
      <c r="BS204" s="37" t="str">
        <f ca="1">IF(scratch!$B$55=TRUE,IF(BT204="","",BT204-BR204),scratch!$B$52)</f>
        <v>Locked</v>
      </c>
      <c r="BT204" s="51" t="str">
        <f ca="1">IF(scratch!$B$55=TRUE,SUMIF(AX$7:AX$1007,BP204,BC$7:BC$1007)+SUMIF(BD$7:BD$1007,BP204,BI$7:BI$1007)+SUMIF(BJ$7:BJ$1007,BP204,BO$7:BO$1007),scratch!$B$52)</f>
        <v>Locked</v>
      </c>
      <c r="BX204" s="10" t="str">
        <f>IF(ISBLANK(BV204),"",IF(COUNTIF(Accounts!$B:$D,BV204),VLOOKUP(BV204,Accounts!$B:$D,2,FALSE),"-"))</f>
        <v/>
      </c>
      <c r="BY204" s="37" t="str">
        <f>IF(CA204="","",CA204/(1+(IF(COUNTIF(Accounts!$B:$D,BV204),VLOOKUP(BV204,Accounts!$B:$D,3,FALSE),0)/100)))</f>
        <v/>
      </c>
      <c r="BZ204" s="37" t="str">
        <f t="shared" si="45"/>
        <v/>
      </c>
      <c r="CA204" s="7"/>
      <c r="CB204" s="48"/>
      <c r="CD204" s="10" t="str">
        <f>IF(ISBLANK(CB204),"",IF(COUNTIF(Accounts!$B:$D,CB204),VLOOKUP(CB204,Accounts!$B:$D,2,FALSE),"-"))</f>
        <v/>
      </c>
      <c r="CE204" s="37" t="str">
        <f>IF(CG204="","",CG204/(1+(IF(COUNTIF(Accounts!$B:$D,CB204),VLOOKUP(CB204,Accounts!$B:$D,3,FALSE),0)/100)))</f>
        <v/>
      </c>
      <c r="CF204" s="37" t="str">
        <f t="shared" si="46"/>
        <v/>
      </c>
      <c r="CG204" s="7"/>
      <c r="CH204" s="48"/>
      <c r="CJ204" s="10" t="str">
        <f>IF(ISBLANK(CH204),"",IF(COUNTIF(Accounts!$B:$D,CH204),VLOOKUP(CH204,Accounts!$B:$D,2,FALSE),"-"))</f>
        <v/>
      </c>
      <c r="CK204" s="37" t="str">
        <f>IF(CM204="","",CM204/(1+(IF(COUNTIF(Accounts!$B:$D,CH204),VLOOKUP(CH204,Accounts!$B:$D,3,FALSE),0)/100)))</f>
        <v/>
      </c>
      <c r="CL204" s="37" t="str">
        <f t="shared" si="47"/>
        <v/>
      </c>
      <c r="CM204" s="7"/>
      <c r="CN204" s="40" t="str">
        <f>IF(Accounts!$B203="","-",Accounts!$B203)</f>
        <v xml:space="preserve"> </v>
      </c>
      <c r="CO204" s="10">
        <f>IF(COUNTIF(Accounts!$B:$D,CN204),VLOOKUP(CN204,Accounts!$B:$D,2,FALSE),"-")</f>
        <v>0</v>
      </c>
      <c r="CP204" s="37" t="str">
        <f ca="1">IF(scratch!$B$55=TRUE,IF(CR204="","",CR204/(1+(IF(COUNTIF(Accounts!$B:$D,CN204),VLOOKUP(CN204,Accounts!$B:$D,3,FALSE),0)/100))),scratch!$B$52)</f>
        <v>Locked</v>
      </c>
      <c r="CQ204" s="37" t="str">
        <f ca="1">IF(scratch!$B$55=TRUE,IF(CR204="","",CR204-CP204),scratch!$B$52)</f>
        <v>Locked</v>
      </c>
      <c r="CR204" s="51" t="str">
        <f ca="1">IF(scratch!$B$55=TRUE,SUMIF(BV$7:BV$1007,CN204,CA$7:CA$1007)+SUMIF(CB$7:CB$1007,CN204,CG$7:CG$1007)+SUMIF(CH$7:CH$1007,CN204,CM$7:CM$1007),scratch!$B$52)</f>
        <v>Locked</v>
      </c>
      <c r="CT204" s="40" t="str">
        <f>IF(Accounts!$B203="","-",Accounts!$B203)</f>
        <v xml:space="preserve"> </v>
      </c>
      <c r="CU204" s="10">
        <f>IF(COUNTIF(Accounts!$B:$D,CT204),VLOOKUP(CT204,Accounts!$B:$D,2,FALSE),"-")</f>
        <v>0</v>
      </c>
      <c r="CV204" s="37" t="str">
        <f ca="1">IF(scratch!$B$55=TRUE,IF(CX204="","",CX204/(1+(IF(COUNTIF(Accounts!$B:$D,CT204),VLOOKUP(CT204,Accounts!$B:$D,3,FALSE),0)/100))),scratch!$B$52)</f>
        <v>Locked</v>
      </c>
      <c r="CW204" s="37" t="str">
        <f ca="1">IF(scratch!$B$55=TRUE,IF(CX204="","",CX204-CV204),scratch!$B$52)</f>
        <v>Locked</v>
      </c>
      <c r="CX204" s="51" t="str">
        <f ca="1">IF(scratch!$B$55=TRUE,SUMIF(T$7:T$1007,CT204,X$7:X1204)+SUMIF(AR$7:AR$1007,CT204,AV$7:AV$1007)+SUMIF(BP$7:BP$1007,CT204,BT$7:BT$1007)+SUMIF(CN$7:CN$1007,CT204,CR$7:CR$1007),scratch!$B$52)</f>
        <v>Locked</v>
      </c>
    </row>
    <row r="205" spans="4:102" x14ac:dyDescent="0.2">
      <c r="D205" s="10" t="str">
        <f>IF(ISBLANK(B205),"",IF(COUNTIF(Accounts!$B:$D,B205),VLOOKUP(B205,Accounts!$B:$D,2,FALSE),"-"))</f>
        <v/>
      </c>
      <c r="E205" s="37" t="str">
        <f>IF(G205="","",G205/(1+(IF(COUNTIF(Accounts!$B:$D,B205),VLOOKUP(B205,Accounts!$B:$D,3,FALSE),0)/100)))</f>
        <v/>
      </c>
      <c r="F205" s="37" t="str">
        <f t="shared" si="36"/>
        <v/>
      </c>
      <c r="G205" s="7"/>
      <c r="H205" s="48"/>
      <c r="J205" s="10" t="str">
        <f>IF(ISBLANK(H205),"",IF(COUNTIF(Accounts!$B:$D,H205),VLOOKUP(H205,Accounts!$B:$D,2,FALSE),"-"))</f>
        <v/>
      </c>
      <c r="K205" s="37" t="str">
        <f>IF(M205="","",M205/(1+(IF(COUNTIF(Accounts!$B:$D,H205),VLOOKUP(H205,Accounts!$B:$D,3,FALSE),0)/100)))</f>
        <v/>
      </c>
      <c r="L205" s="37" t="str">
        <f t="shared" si="37"/>
        <v/>
      </c>
      <c r="M205" s="7"/>
      <c r="N205" s="48"/>
      <c r="P205" s="10" t="str">
        <f>IF(ISBLANK(N205),"",IF(COUNTIF(Accounts!$B:$D,N205),VLOOKUP(N205,Accounts!$B:$D,2,FALSE),"-"))</f>
        <v/>
      </c>
      <c r="Q205" s="37" t="str">
        <f>IF(S205="","",S205/(1+(IF(COUNTIF(Accounts!$B:$D,N205),VLOOKUP(N205,Accounts!$B:$D,3,FALSE),0)/100)))</f>
        <v/>
      </c>
      <c r="R205" s="37" t="str">
        <f t="shared" si="38"/>
        <v/>
      </c>
      <c r="S205" s="7"/>
      <c r="T205" s="40" t="str">
        <f>IF(Accounts!$B204="","-",Accounts!$B204)</f>
        <v xml:space="preserve"> </v>
      </c>
      <c r="U205" s="10">
        <f>IF(COUNTIF(Accounts!$B:$D,T205),VLOOKUP(T205,Accounts!$B:$D,2,FALSE),"-")</f>
        <v>0</v>
      </c>
      <c r="V205" s="37" t="str">
        <f ca="1">IF(scratch!$B$55=TRUE,IF(X205="","",X205/(1+(IF(COUNTIF(Accounts!$B:$D,T205),VLOOKUP(T205,Accounts!$B:$D,3,FALSE),0)/100))),scratch!$B$52)</f>
        <v>Locked</v>
      </c>
      <c r="W205" s="37" t="str">
        <f ca="1">IF(scratch!$B$55=TRUE,IF(X205="","",X205-V205),scratch!$B$52)</f>
        <v>Locked</v>
      </c>
      <c r="X205" s="51" t="str">
        <f ca="1">IF(scratch!$B$55=TRUE,SUMIF(B$7:B$1007,T205,G$7:G$1007)+SUMIF(H$7:H$1007,T205,M$7:M$1007)+SUMIF(N$7:N$1007,T205,S$7:S$1007),scratch!$B$52)</f>
        <v>Locked</v>
      </c>
      <c r="AB205" s="10" t="str">
        <f>IF(ISBLANK(Z205),"",IF(COUNTIF(Accounts!$B:$D,Z205),VLOOKUP(Z205,Accounts!$B:$D,2,FALSE),"-"))</f>
        <v/>
      </c>
      <c r="AC205" s="37" t="str">
        <f>IF(AE205="","",AE205/(1+(IF(COUNTIF(Accounts!$B:$D,Z205),VLOOKUP(Z205,Accounts!$B:$D,3,FALSE),0)/100)))</f>
        <v/>
      </c>
      <c r="AD205" s="37" t="str">
        <f t="shared" si="39"/>
        <v/>
      </c>
      <c r="AE205" s="7"/>
      <c r="AF205" s="48"/>
      <c r="AH205" s="10" t="str">
        <f>IF(ISBLANK(AF205),"",IF(COUNTIF(Accounts!$B:$D,AF205),VLOOKUP(AF205,Accounts!$B:$D,2,FALSE),"-"))</f>
        <v/>
      </c>
      <c r="AI205" s="37" t="str">
        <f>IF(AK205="","",AK205/(1+(IF(COUNTIF(Accounts!$B:$D,AF205),VLOOKUP(AF205,Accounts!$B:$D,3,FALSE),0)/100)))</f>
        <v/>
      </c>
      <c r="AJ205" s="37" t="str">
        <f t="shared" si="40"/>
        <v/>
      </c>
      <c r="AK205" s="7"/>
      <c r="AL205" s="48"/>
      <c r="AN205" s="10" t="str">
        <f>IF(ISBLANK(AL205),"",IF(COUNTIF(Accounts!$B:$D,AL205),VLOOKUP(AL205,Accounts!$B:$D,2,FALSE),"-"))</f>
        <v/>
      </c>
      <c r="AO205" s="37" t="str">
        <f>IF(AQ205="","",AQ205/(1+(IF(COUNTIF(Accounts!$B:$D,AL205),VLOOKUP(AL205,Accounts!$B:$D,3,FALSE),0)/100)))</f>
        <v/>
      </c>
      <c r="AP205" s="37" t="str">
        <f t="shared" si="41"/>
        <v/>
      </c>
      <c r="AQ205" s="7"/>
      <c r="AR205" s="40" t="str">
        <f>IF(Accounts!$B204="","-",Accounts!$B204)</f>
        <v xml:space="preserve"> </v>
      </c>
      <c r="AS205" s="10">
        <f>IF(COUNTIF(Accounts!$B:$D,AR205),VLOOKUP(AR205,Accounts!$B:$D,2,FALSE),"-")</f>
        <v>0</v>
      </c>
      <c r="AT205" s="37" t="str">
        <f ca="1">IF(scratch!$B$55=TRUE,IF(AV205="","",AV205/(1+(IF(COUNTIF(Accounts!$B:$D,AR205),VLOOKUP(AR205,Accounts!$B:$D,3,FALSE),0)/100))),scratch!$B$52)</f>
        <v>Locked</v>
      </c>
      <c r="AU205" s="37" t="str">
        <f ca="1">IF(scratch!$B$55=TRUE,IF(AV205="","",AV205-AT205),scratch!$B$52)</f>
        <v>Locked</v>
      </c>
      <c r="AV205" s="51" t="str">
        <f ca="1">IF(scratch!$B$55=TRUE,SUMIF(Z$7:Z$1007,AR205,AE$7:AE$1007)+SUMIF(AF$7:AF$1007,AR205,AK$7:AK$1007)+SUMIF(AL$7:AL$1007,AR205,AQ$7:AQ$1007),scratch!$B$52)</f>
        <v>Locked</v>
      </c>
      <c r="AZ205" s="10" t="str">
        <f>IF(ISBLANK(AX205),"",IF(COUNTIF(Accounts!$B:$D,AX205),VLOOKUP(AX205,Accounts!$B:$D,2,FALSE),"-"))</f>
        <v/>
      </c>
      <c r="BA205" s="37" t="str">
        <f>IF(BC205="","",BC205/(1+(IF(COUNTIF(Accounts!$B:$D,AX205),VLOOKUP(AX205,Accounts!$B:$D,3,FALSE),0)/100)))</f>
        <v/>
      </c>
      <c r="BB205" s="37" t="str">
        <f t="shared" si="42"/>
        <v/>
      </c>
      <c r="BC205" s="7"/>
      <c r="BD205" s="48"/>
      <c r="BF205" s="10" t="str">
        <f>IF(ISBLANK(BD205),"",IF(COUNTIF(Accounts!$B:$D,BD205),VLOOKUP(BD205,Accounts!$B:$D,2,FALSE),"-"))</f>
        <v/>
      </c>
      <c r="BG205" s="37" t="str">
        <f>IF(BI205="","",BI205/(1+(IF(COUNTIF(Accounts!$B:$D,BD205),VLOOKUP(BD205,Accounts!$B:$D,3,FALSE),0)/100)))</f>
        <v/>
      </c>
      <c r="BH205" s="37" t="str">
        <f t="shared" si="43"/>
        <v/>
      </c>
      <c r="BI205" s="7"/>
      <c r="BJ205" s="48"/>
      <c r="BL205" s="10" t="str">
        <f>IF(ISBLANK(BJ205),"",IF(COUNTIF(Accounts!$B:$D,BJ205),VLOOKUP(BJ205,Accounts!$B:$D,2,FALSE),"-"))</f>
        <v/>
      </c>
      <c r="BM205" s="37" t="str">
        <f>IF(BO205="","",BO205/(1+(IF(COUNTIF(Accounts!$B:$D,BJ205),VLOOKUP(BJ205,Accounts!$B:$D,3,FALSE),0)/100)))</f>
        <v/>
      </c>
      <c r="BN205" s="37" t="str">
        <f t="shared" si="44"/>
        <v/>
      </c>
      <c r="BO205" s="7"/>
      <c r="BP205" s="40" t="str">
        <f>IF(Accounts!$B204="","-",Accounts!$B204)</f>
        <v xml:space="preserve"> </v>
      </c>
      <c r="BQ205" s="10">
        <f>IF(COUNTIF(Accounts!$B:$D,BP205),VLOOKUP(BP205,Accounts!$B:$D,2,FALSE),"-")</f>
        <v>0</v>
      </c>
      <c r="BR205" s="37" t="str">
        <f ca="1">IF(scratch!$B$55=TRUE,IF(BT205="","",BT205/(1+(IF(COUNTIF(Accounts!$B:$D,BP205),VLOOKUP(BP205,Accounts!$B:$D,3,FALSE),0)/100))),scratch!$B$52)</f>
        <v>Locked</v>
      </c>
      <c r="BS205" s="37" t="str">
        <f ca="1">IF(scratch!$B$55=TRUE,IF(BT205="","",BT205-BR205),scratch!$B$52)</f>
        <v>Locked</v>
      </c>
      <c r="BT205" s="51" t="str">
        <f ca="1">IF(scratch!$B$55=TRUE,SUMIF(AX$7:AX$1007,BP205,BC$7:BC$1007)+SUMIF(BD$7:BD$1007,BP205,BI$7:BI$1007)+SUMIF(BJ$7:BJ$1007,BP205,BO$7:BO$1007),scratch!$B$52)</f>
        <v>Locked</v>
      </c>
      <c r="BX205" s="10" t="str">
        <f>IF(ISBLANK(BV205),"",IF(COUNTIF(Accounts!$B:$D,BV205),VLOOKUP(BV205,Accounts!$B:$D,2,FALSE),"-"))</f>
        <v/>
      </c>
      <c r="BY205" s="37" t="str">
        <f>IF(CA205="","",CA205/(1+(IF(COUNTIF(Accounts!$B:$D,BV205),VLOOKUP(BV205,Accounts!$B:$D,3,FALSE),0)/100)))</f>
        <v/>
      </c>
      <c r="BZ205" s="37" t="str">
        <f t="shared" si="45"/>
        <v/>
      </c>
      <c r="CA205" s="7"/>
      <c r="CB205" s="48"/>
      <c r="CD205" s="10" t="str">
        <f>IF(ISBLANK(CB205),"",IF(COUNTIF(Accounts!$B:$D,CB205),VLOOKUP(CB205,Accounts!$B:$D,2,FALSE),"-"))</f>
        <v/>
      </c>
      <c r="CE205" s="37" t="str">
        <f>IF(CG205="","",CG205/(1+(IF(COUNTIF(Accounts!$B:$D,CB205),VLOOKUP(CB205,Accounts!$B:$D,3,FALSE),0)/100)))</f>
        <v/>
      </c>
      <c r="CF205" s="37" t="str">
        <f t="shared" si="46"/>
        <v/>
      </c>
      <c r="CG205" s="7"/>
      <c r="CH205" s="48"/>
      <c r="CJ205" s="10" t="str">
        <f>IF(ISBLANK(CH205),"",IF(COUNTIF(Accounts!$B:$D,CH205),VLOOKUP(CH205,Accounts!$B:$D,2,FALSE),"-"))</f>
        <v/>
      </c>
      <c r="CK205" s="37" t="str">
        <f>IF(CM205="","",CM205/(1+(IF(COUNTIF(Accounts!$B:$D,CH205),VLOOKUP(CH205,Accounts!$B:$D,3,FALSE),0)/100)))</f>
        <v/>
      </c>
      <c r="CL205" s="37" t="str">
        <f t="shared" si="47"/>
        <v/>
      </c>
      <c r="CM205" s="7"/>
      <c r="CN205" s="40" t="str">
        <f>IF(Accounts!$B204="","-",Accounts!$B204)</f>
        <v xml:space="preserve"> </v>
      </c>
      <c r="CO205" s="10">
        <f>IF(COUNTIF(Accounts!$B:$D,CN205),VLOOKUP(CN205,Accounts!$B:$D,2,FALSE),"-")</f>
        <v>0</v>
      </c>
      <c r="CP205" s="37" t="str">
        <f ca="1">IF(scratch!$B$55=TRUE,IF(CR205="","",CR205/(1+(IF(COUNTIF(Accounts!$B:$D,CN205),VLOOKUP(CN205,Accounts!$B:$D,3,FALSE),0)/100))),scratch!$B$52)</f>
        <v>Locked</v>
      </c>
      <c r="CQ205" s="37" t="str">
        <f ca="1">IF(scratch!$B$55=TRUE,IF(CR205="","",CR205-CP205),scratch!$B$52)</f>
        <v>Locked</v>
      </c>
      <c r="CR205" s="51" t="str">
        <f ca="1">IF(scratch!$B$55=TRUE,SUMIF(BV$7:BV$1007,CN205,CA$7:CA$1007)+SUMIF(CB$7:CB$1007,CN205,CG$7:CG$1007)+SUMIF(CH$7:CH$1007,CN205,CM$7:CM$1007),scratch!$B$52)</f>
        <v>Locked</v>
      </c>
      <c r="CT205" s="40" t="str">
        <f>IF(Accounts!$B204="","-",Accounts!$B204)</f>
        <v xml:space="preserve"> </v>
      </c>
      <c r="CU205" s="10">
        <f>IF(COUNTIF(Accounts!$B:$D,CT205),VLOOKUP(CT205,Accounts!$B:$D,2,FALSE),"-")</f>
        <v>0</v>
      </c>
      <c r="CV205" s="37" t="str">
        <f ca="1">IF(scratch!$B$55=TRUE,IF(CX205="","",CX205/(1+(IF(COUNTIF(Accounts!$B:$D,CT205),VLOOKUP(CT205,Accounts!$B:$D,3,FALSE),0)/100))),scratch!$B$52)</f>
        <v>Locked</v>
      </c>
      <c r="CW205" s="37" t="str">
        <f ca="1">IF(scratch!$B$55=TRUE,IF(CX205="","",CX205-CV205),scratch!$B$52)</f>
        <v>Locked</v>
      </c>
      <c r="CX205" s="51" t="str">
        <f ca="1">IF(scratch!$B$55=TRUE,SUMIF(T$7:T$1007,CT205,X$7:X1205)+SUMIF(AR$7:AR$1007,CT205,AV$7:AV$1007)+SUMIF(BP$7:BP$1007,CT205,BT$7:BT$1007)+SUMIF(CN$7:CN$1007,CT205,CR$7:CR$1007),scratch!$B$52)</f>
        <v>Locked</v>
      </c>
    </row>
    <row r="206" spans="4:102" x14ac:dyDescent="0.2">
      <c r="D206" s="10" t="str">
        <f>IF(ISBLANK(B206),"",IF(COUNTIF(Accounts!$B:$D,B206),VLOOKUP(B206,Accounts!$B:$D,2,FALSE),"-"))</f>
        <v/>
      </c>
      <c r="E206" s="37" t="str">
        <f>IF(G206="","",G206/(1+(IF(COUNTIF(Accounts!$B:$D,B206),VLOOKUP(B206,Accounts!$B:$D,3,FALSE),0)/100)))</f>
        <v/>
      </c>
      <c r="F206" s="37" t="str">
        <f t="shared" si="36"/>
        <v/>
      </c>
      <c r="G206" s="7"/>
      <c r="H206" s="48"/>
      <c r="J206" s="10" t="str">
        <f>IF(ISBLANK(H206),"",IF(COUNTIF(Accounts!$B:$D,H206),VLOOKUP(H206,Accounts!$B:$D,2,FALSE),"-"))</f>
        <v/>
      </c>
      <c r="K206" s="37" t="str">
        <f>IF(M206="","",M206/(1+(IF(COUNTIF(Accounts!$B:$D,H206),VLOOKUP(H206,Accounts!$B:$D,3,FALSE),0)/100)))</f>
        <v/>
      </c>
      <c r="L206" s="37" t="str">
        <f t="shared" si="37"/>
        <v/>
      </c>
      <c r="M206" s="7"/>
      <c r="N206" s="48"/>
      <c r="P206" s="10" t="str">
        <f>IF(ISBLANK(N206),"",IF(COUNTIF(Accounts!$B:$D,N206),VLOOKUP(N206,Accounts!$B:$D,2,FALSE),"-"))</f>
        <v/>
      </c>
      <c r="Q206" s="37" t="str">
        <f>IF(S206="","",S206/(1+(IF(COUNTIF(Accounts!$B:$D,N206),VLOOKUP(N206,Accounts!$B:$D,3,FALSE),0)/100)))</f>
        <v/>
      </c>
      <c r="R206" s="37" t="str">
        <f t="shared" si="38"/>
        <v/>
      </c>
      <c r="S206" s="7"/>
      <c r="T206" s="40" t="str">
        <f>IF(Accounts!$B205="","-",Accounts!$B205)</f>
        <v xml:space="preserve"> </v>
      </c>
      <c r="U206" s="10">
        <f>IF(COUNTIF(Accounts!$B:$D,T206),VLOOKUP(T206,Accounts!$B:$D,2,FALSE),"-")</f>
        <v>0</v>
      </c>
      <c r="V206" s="37" t="str">
        <f ca="1">IF(scratch!$B$55=TRUE,IF(X206="","",X206/(1+(IF(COUNTIF(Accounts!$B:$D,T206),VLOOKUP(T206,Accounts!$B:$D,3,FALSE),0)/100))),scratch!$B$52)</f>
        <v>Locked</v>
      </c>
      <c r="W206" s="37" t="str">
        <f ca="1">IF(scratch!$B$55=TRUE,IF(X206="","",X206-V206),scratch!$B$52)</f>
        <v>Locked</v>
      </c>
      <c r="X206" s="51" t="str">
        <f ca="1">IF(scratch!$B$55=TRUE,SUMIF(B$7:B$1007,T206,G$7:G$1007)+SUMIF(H$7:H$1007,T206,M$7:M$1007)+SUMIF(N$7:N$1007,T206,S$7:S$1007),scratch!$B$52)</f>
        <v>Locked</v>
      </c>
      <c r="AB206" s="10" t="str">
        <f>IF(ISBLANK(Z206),"",IF(COUNTIF(Accounts!$B:$D,Z206),VLOOKUP(Z206,Accounts!$B:$D,2,FALSE),"-"))</f>
        <v/>
      </c>
      <c r="AC206" s="37" t="str">
        <f>IF(AE206="","",AE206/(1+(IF(COUNTIF(Accounts!$B:$D,Z206),VLOOKUP(Z206,Accounts!$B:$D,3,FALSE),0)/100)))</f>
        <v/>
      </c>
      <c r="AD206" s="37" t="str">
        <f t="shared" si="39"/>
        <v/>
      </c>
      <c r="AE206" s="7"/>
      <c r="AF206" s="48"/>
      <c r="AH206" s="10" t="str">
        <f>IF(ISBLANK(AF206),"",IF(COUNTIF(Accounts!$B:$D,AF206),VLOOKUP(AF206,Accounts!$B:$D,2,FALSE),"-"))</f>
        <v/>
      </c>
      <c r="AI206" s="37" t="str">
        <f>IF(AK206="","",AK206/(1+(IF(COUNTIF(Accounts!$B:$D,AF206),VLOOKUP(AF206,Accounts!$B:$D,3,FALSE),0)/100)))</f>
        <v/>
      </c>
      <c r="AJ206" s="37" t="str">
        <f t="shared" si="40"/>
        <v/>
      </c>
      <c r="AK206" s="7"/>
      <c r="AL206" s="48"/>
      <c r="AN206" s="10" t="str">
        <f>IF(ISBLANK(AL206),"",IF(COUNTIF(Accounts!$B:$D,AL206),VLOOKUP(AL206,Accounts!$B:$D,2,FALSE),"-"))</f>
        <v/>
      </c>
      <c r="AO206" s="37" t="str">
        <f>IF(AQ206="","",AQ206/(1+(IF(COUNTIF(Accounts!$B:$D,AL206),VLOOKUP(AL206,Accounts!$B:$D,3,FALSE),0)/100)))</f>
        <v/>
      </c>
      <c r="AP206" s="37" t="str">
        <f t="shared" si="41"/>
        <v/>
      </c>
      <c r="AQ206" s="7"/>
      <c r="AR206" s="40" t="str">
        <f>IF(Accounts!$B205="","-",Accounts!$B205)</f>
        <v xml:space="preserve"> </v>
      </c>
      <c r="AS206" s="10">
        <f>IF(COUNTIF(Accounts!$B:$D,AR206),VLOOKUP(AR206,Accounts!$B:$D,2,FALSE),"-")</f>
        <v>0</v>
      </c>
      <c r="AT206" s="37" t="str">
        <f ca="1">IF(scratch!$B$55=TRUE,IF(AV206="","",AV206/(1+(IF(COUNTIF(Accounts!$B:$D,AR206),VLOOKUP(AR206,Accounts!$B:$D,3,FALSE),0)/100))),scratch!$B$52)</f>
        <v>Locked</v>
      </c>
      <c r="AU206" s="37" t="str">
        <f ca="1">IF(scratch!$B$55=TRUE,IF(AV206="","",AV206-AT206),scratch!$B$52)</f>
        <v>Locked</v>
      </c>
      <c r="AV206" s="51" t="str">
        <f ca="1">IF(scratch!$B$55=TRUE,SUMIF(Z$7:Z$1007,AR206,AE$7:AE$1007)+SUMIF(AF$7:AF$1007,AR206,AK$7:AK$1007)+SUMIF(AL$7:AL$1007,AR206,AQ$7:AQ$1007),scratch!$B$52)</f>
        <v>Locked</v>
      </c>
      <c r="AZ206" s="10" t="str">
        <f>IF(ISBLANK(AX206),"",IF(COUNTIF(Accounts!$B:$D,AX206),VLOOKUP(AX206,Accounts!$B:$D,2,FALSE),"-"))</f>
        <v/>
      </c>
      <c r="BA206" s="37" t="str">
        <f>IF(BC206="","",BC206/(1+(IF(COUNTIF(Accounts!$B:$D,AX206),VLOOKUP(AX206,Accounts!$B:$D,3,FALSE),0)/100)))</f>
        <v/>
      </c>
      <c r="BB206" s="37" t="str">
        <f t="shared" si="42"/>
        <v/>
      </c>
      <c r="BC206" s="7"/>
      <c r="BD206" s="48"/>
      <c r="BF206" s="10" t="str">
        <f>IF(ISBLANK(BD206),"",IF(COUNTIF(Accounts!$B:$D,BD206),VLOOKUP(BD206,Accounts!$B:$D,2,FALSE),"-"))</f>
        <v/>
      </c>
      <c r="BG206" s="37" t="str">
        <f>IF(BI206="","",BI206/(1+(IF(COUNTIF(Accounts!$B:$D,BD206),VLOOKUP(BD206,Accounts!$B:$D,3,FALSE),0)/100)))</f>
        <v/>
      </c>
      <c r="BH206" s="37" t="str">
        <f t="shared" si="43"/>
        <v/>
      </c>
      <c r="BI206" s="7"/>
      <c r="BJ206" s="48"/>
      <c r="BL206" s="10" t="str">
        <f>IF(ISBLANK(BJ206),"",IF(COUNTIF(Accounts!$B:$D,BJ206),VLOOKUP(BJ206,Accounts!$B:$D,2,FALSE),"-"))</f>
        <v/>
      </c>
      <c r="BM206" s="37" t="str">
        <f>IF(BO206="","",BO206/(1+(IF(COUNTIF(Accounts!$B:$D,BJ206),VLOOKUP(BJ206,Accounts!$B:$D,3,FALSE),0)/100)))</f>
        <v/>
      </c>
      <c r="BN206" s="37" t="str">
        <f t="shared" si="44"/>
        <v/>
      </c>
      <c r="BO206" s="7"/>
      <c r="BP206" s="40" t="str">
        <f>IF(Accounts!$B205="","-",Accounts!$B205)</f>
        <v xml:space="preserve"> </v>
      </c>
      <c r="BQ206" s="10">
        <f>IF(COUNTIF(Accounts!$B:$D,BP206),VLOOKUP(BP206,Accounts!$B:$D,2,FALSE),"-")</f>
        <v>0</v>
      </c>
      <c r="BR206" s="37" t="str">
        <f ca="1">IF(scratch!$B$55=TRUE,IF(BT206="","",BT206/(1+(IF(COUNTIF(Accounts!$B:$D,BP206),VLOOKUP(BP206,Accounts!$B:$D,3,FALSE),0)/100))),scratch!$B$52)</f>
        <v>Locked</v>
      </c>
      <c r="BS206" s="37" t="str">
        <f ca="1">IF(scratch!$B$55=TRUE,IF(BT206="","",BT206-BR206),scratch!$B$52)</f>
        <v>Locked</v>
      </c>
      <c r="BT206" s="51" t="str">
        <f ca="1">IF(scratch!$B$55=TRUE,SUMIF(AX$7:AX$1007,BP206,BC$7:BC$1007)+SUMIF(BD$7:BD$1007,BP206,BI$7:BI$1007)+SUMIF(BJ$7:BJ$1007,BP206,BO$7:BO$1007),scratch!$B$52)</f>
        <v>Locked</v>
      </c>
      <c r="BX206" s="10" t="str">
        <f>IF(ISBLANK(BV206),"",IF(COUNTIF(Accounts!$B:$D,BV206),VLOOKUP(BV206,Accounts!$B:$D,2,FALSE),"-"))</f>
        <v/>
      </c>
      <c r="BY206" s="37" t="str">
        <f>IF(CA206="","",CA206/(1+(IF(COUNTIF(Accounts!$B:$D,BV206),VLOOKUP(BV206,Accounts!$B:$D,3,FALSE),0)/100)))</f>
        <v/>
      </c>
      <c r="BZ206" s="37" t="str">
        <f t="shared" si="45"/>
        <v/>
      </c>
      <c r="CA206" s="7"/>
      <c r="CB206" s="48"/>
      <c r="CD206" s="10" t="str">
        <f>IF(ISBLANK(CB206),"",IF(COUNTIF(Accounts!$B:$D,CB206),VLOOKUP(CB206,Accounts!$B:$D,2,FALSE),"-"))</f>
        <v/>
      </c>
      <c r="CE206" s="37" t="str">
        <f>IF(CG206="","",CG206/(1+(IF(COUNTIF(Accounts!$B:$D,CB206),VLOOKUP(CB206,Accounts!$B:$D,3,FALSE),0)/100)))</f>
        <v/>
      </c>
      <c r="CF206" s="37" t="str">
        <f t="shared" si="46"/>
        <v/>
      </c>
      <c r="CG206" s="7"/>
      <c r="CH206" s="48"/>
      <c r="CJ206" s="10" t="str">
        <f>IF(ISBLANK(CH206),"",IF(COUNTIF(Accounts!$B:$D,CH206),VLOOKUP(CH206,Accounts!$B:$D,2,FALSE),"-"))</f>
        <v/>
      </c>
      <c r="CK206" s="37" t="str">
        <f>IF(CM206="","",CM206/(1+(IF(COUNTIF(Accounts!$B:$D,CH206),VLOOKUP(CH206,Accounts!$B:$D,3,FALSE),0)/100)))</f>
        <v/>
      </c>
      <c r="CL206" s="37" t="str">
        <f t="shared" si="47"/>
        <v/>
      </c>
      <c r="CM206" s="7"/>
      <c r="CN206" s="40" t="str">
        <f>IF(Accounts!$B205="","-",Accounts!$B205)</f>
        <v xml:space="preserve"> </v>
      </c>
      <c r="CO206" s="10">
        <f>IF(COUNTIF(Accounts!$B:$D,CN206),VLOOKUP(CN206,Accounts!$B:$D,2,FALSE),"-")</f>
        <v>0</v>
      </c>
      <c r="CP206" s="37" t="str">
        <f ca="1">IF(scratch!$B$55=TRUE,IF(CR206="","",CR206/(1+(IF(COUNTIF(Accounts!$B:$D,CN206),VLOOKUP(CN206,Accounts!$B:$D,3,FALSE),0)/100))),scratch!$B$52)</f>
        <v>Locked</v>
      </c>
      <c r="CQ206" s="37" t="str">
        <f ca="1">IF(scratch!$B$55=TRUE,IF(CR206="","",CR206-CP206),scratch!$B$52)</f>
        <v>Locked</v>
      </c>
      <c r="CR206" s="51" t="str">
        <f ca="1">IF(scratch!$B$55=TRUE,SUMIF(BV$7:BV$1007,CN206,CA$7:CA$1007)+SUMIF(CB$7:CB$1007,CN206,CG$7:CG$1007)+SUMIF(CH$7:CH$1007,CN206,CM$7:CM$1007),scratch!$B$52)</f>
        <v>Locked</v>
      </c>
      <c r="CT206" s="40" t="str">
        <f>IF(Accounts!$B205="","-",Accounts!$B205)</f>
        <v xml:space="preserve"> </v>
      </c>
      <c r="CU206" s="10">
        <f>IF(COUNTIF(Accounts!$B:$D,CT206),VLOOKUP(CT206,Accounts!$B:$D,2,FALSE),"-")</f>
        <v>0</v>
      </c>
      <c r="CV206" s="37" t="str">
        <f ca="1">IF(scratch!$B$55=TRUE,IF(CX206="","",CX206/(1+(IF(COUNTIF(Accounts!$B:$D,CT206),VLOOKUP(CT206,Accounts!$B:$D,3,FALSE),0)/100))),scratch!$B$52)</f>
        <v>Locked</v>
      </c>
      <c r="CW206" s="37" t="str">
        <f ca="1">IF(scratch!$B$55=TRUE,IF(CX206="","",CX206-CV206),scratch!$B$52)</f>
        <v>Locked</v>
      </c>
      <c r="CX206" s="51" t="str">
        <f ca="1">IF(scratch!$B$55=TRUE,SUMIF(T$7:T$1007,CT206,X$7:X1206)+SUMIF(AR$7:AR$1007,CT206,AV$7:AV$1007)+SUMIF(BP$7:BP$1007,CT206,BT$7:BT$1007)+SUMIF(CN$7:CN$1007,CT206,CR$7:CR$1007),scratch!$B$52)</f>
        <v>Locked</v>
      </c>
    </row>
    <row r="207" spans="4:102" x14ac:dyDescent="0.2">
      <c r="D207" s="10" t="str">
        <f>IF(ISBLANK(B207),"",IF(COUNTIF(Accounts!$B:$D,B207),VLOOKUP(B207,Accounts!$B:$D,2,FALSE),"-"))</f>
        <v/>
      </c>
      <c r="E207" s="37" t="str">
        <f>IF(G207="","",G207/(1+(IF(COUNTIF(Accounts!$B:$D,B207),VLOOKUP(B207,Accounts!$B:$D,3,FALSE),0)/100)))</f>
        <v/>
      </c>
      <c r="F207" s="37" t="str">
        <f t="shared" si="36"/>
        <v/>
      </c>
      <c r="G207" s="7"/>
      <c r="H207" s="48"/>
      <c r="J207" s="10" t="str">
        <f>IF(ISBLANK(H207),"",IF(COUNTIF(Accounts!$B:$D,H207),VLOOKUP(H207,Accounts!$B:$D,2,FALSE),"-"))</f>
        <v/>
      </c>
      <c r="K207" s="37" t="str">
        <f>IF(M207="","",M207/(1+(IF(COUNTIF(Accounts!$B:$D,H207),VLOOKUP(H207,Accounts!$B:$D,3,FALSE),0)/100)))</f>
        <v/>
      </c>
      <c r="L207" s="37" t="str">
        <f t="shared" si="37"/>
        <v/>
      </c>
      <c r="M207" s="7"/>
      <c r="N207" s="48"/>
      <c r="P207" s="10" t="str">
        <f>IF(ISBLANK(N207),"",IF(COUNTIF(Accounts!$B:$D,N207),VLOOKUP(N207,Accounts!$B:$D,2,FALSE),"-"))</f>
        <v/>
      </c>
      <c r="Q207" s="37" t="str">
        <f>IF(S207="","",S207/(1+(IF(COUNTIF(Accounts!$B:$D,N207),VLOOKUP(N207,Accounts!$B:$D,3,FALSE),0)/100)))</f>
        <v/>
      </c>
      <c r="R207" s="37" t="str">
        <f t="shared" si="38"/>
        <v/>
      </c>
      <c r="S207" s="7"/>
      <c r="T207" s="40" t="str">
        <f>IF(Accounts!$B206="","-",Accounts!$B206)</f>
        <v xml:space="preserve"> </v>
      </c>
      <c r="U207" s="10">
        <f>IF(COUNTIF(Accounts!$B:$D,T207),VLOOKUP(T207,Accounts!$B:$D,2,FALSE),"-")</f>
        <v>0</v>
      </c>
      <c r="V207" s="37" t="str">
        <f ca="1">IF(scratch!$B$55=TRUE,IF(X207="","",X207/(1+(IF(COUNTIF(Accounts!$B:$D,T207),VLOOKUP(T207,Accounts!$B:$D,3,FALSE),0)/100))),scratch!$B$52)</f>
        <v>Locked</v>
      </c>
      <c r="W207" s="37" t="str">
        <f ca="1">IF(scratch!$B$55=TRUE,IF(X207="","",X207-V207),scratch!$B$52)</f>
        <v>Locked</v>
      </c>
      <c r="X207" s="51" t="str">
        <f ca="1">IF(scratch!$B$55=TRUE,SUMIF(B$7:B$1007,T207,G$7:G$1007)+SUMIF(H$7:H$1007,T207,M$7:M$1007)+SUMIF(N$7:N$1007,T207,S$7:S$1007),scratch!$B$52)</f>
        <v>Locked</v>
      </c>
      <c r="AB207" s="10" t="str">
        <f>IF(ISBLANK(Z207),"",IF(COUNTIF(Accounts!$B:$D,Z207),VLOOKUP(Z207,Accounts!$B:$D,2,FALSE),"-"))</f>
        <v/>
      </c>
      <c r="AC207" s="37" t="str">
        <f>IF(AE207="","",AE207/(1+(IF(COUNTIF(Accounts!$B:$D,Z207),VLOOKUP(Z207,Accounts!$B:$D,3,FALSE),0)/100)))</f>
        <v/>
      </c>
      <c r="AD207" s="37" t="str">
        <f t="shared" si="39"/>
        <v/>
      </c>
      <c r="AE207" s="7"/>
      <c r="AF207" s="48"/>
      <c r="AH207" s="10" t="str">
        <f>IF(ISBLANK(AF207),"",IF(COUNTIF(Accounts!$B:$D,AF207),VLOOKUP(AF207,Accounts!$B:$D,2,FALSE),"-"))</f>
        <v/>
      </c>
      <c r="AI207" s="37" t="str">
        <f>IF(AK207="","",AK207/(1+(IF(COUNTIF(Accounts!$B:$D,AF207),VLOOKUP(AF207,Accounts!$B:$D,3,FALSE),0)/100)))</f>
        <v/>
      </c>
      <c r="AJ207" s="37" t="str">
        <f t="shared" si="40"/>
        <v/>
      </c>
      <c r="AK207" s="7"/>
      <c r="AL207" s="48"/>
      <c r="AN207" s="10" t="str">
        <f>IF(ISBLANK(AL207),"",IF(COUNTIF(Accounts!$B:$D,AL207),VLOOKUP(AL207,Accounts!$B:$D,2,FALSE),"-"))</f>
        <v/>
      </c>
      <c r="AO207" s="37" t="str">
        <f>IF(AQ207="","",AQ207/(1+(IF(COUNTIF(Accounts!$B:$D,AL207),VLOOKUP(AL207,Accounts!$B:$D,3,FALSE),0)/100)))</f>
        <v/>
      </c>
      <c r="AP207" s="37" t="str">
        <f t="shared" si="41"/>
        <v/>
      </c>
      <c r="AQ207" s="7"/>
      <c r="AR207" s="40" t="str">
        <f>IF(Accounts!$B206="","-",Accounts!$B206)</f>
        <v xml:space="preserve"> </v>
      </c>
      <c r="AS207" s="10">
        <f>IF(COUNTIF(Accounts!$B:$D,AR207),VLOOKUP(AR207,Accounts!$B:$D,2,FALSE),"-")</f>
        <v>0</v>
      </c>
      <c r="AT207" s="37" t="str">
        <f ca="1">IF(scratch!$B$55=TRUE,IF(AV207="","",AV207/(1+(IF(COUNTIF(Accounts!$B:$D,AR207),VLOOKUP(AR207,Accounts!$B:$D,3,FALSE),0)/100))),scratch!$B$52)</f>
        <v>Locked</v>
      </c>
      <c r="AU207" s="37" t="str">
        <f ca="1">IF(scratch!$B$55=TRUE,IF(AV207="","",AV207-AT207),scratch!$B$52)</f>
        <v>Locked</v>
      </c>
      <c r="AV207" s="51" t="str">
        <f ca="1">IF(scratch!$B$55=TRUE,SUMIF(Z$7:Z$1007,AR207,AE$7:AE$1007)+SUMIF(AF$7:AF$1007,AR207,AK$7:AK$1007)+SUMIF(AL$7:AL$1007,AR207,AQ$7:AQ$1007),scratch!$B$52)</f>
        <v>Locked</v>
      </c>
      <c r="AZ207" s="10" t="str">
        <f>IF(ISBLANK(AX207),"",IF(COUNTIF(Accounts!$B:$D,AX207),VLOOKUP(AX207,Accounts!$B:$D,2,FALSE),"-"))</f>
        <v/>
      </c>
      <c r="BA207" s="37" t="str">
        <f>IF(BC207="","",BC207/(1+(IF(COUNTIF(Accounts!$B:$D,AX207),VLOOKUP(AX207,Accounts!$B:$D,3,FALSE),0)/100)))</f>
        <v/>
      </c>
      <c r="BB207" s="37" t="str">
        <f t="shared" si="42"/>
        <v/>
      </c>
      <c r="BC207" s="7"/>
      <c r="BD207" s="48"/>
      <c r="BF207" s="10" t="str">
        <f>IF(ISBLANK(BD207),"",IF(COUNTIF(Accounts!$B:$D,BD207),VLOOKUP(BD207,Accounts!$B:$D,2,FALSE),"-"))</f>
        <v/>
      </c>
      <c r="BG207" s="37" t="str">
        <f>IF(BI207="","",BI207/(1+(IF(COUNTIF(Accounts!$B:$D,BD207),VLOOKUP(BD207,Accounts!$B:$D,3,FALSE),0)/100)))</f>
        <v/>
      </c>
      <c r="BH207" s="37" t="str">
        <f t="shared" si="43"/>
        <v/>
      </c>
      <c r="BI207" s="7"/>
      <c r="BJ207" s="48"/>
      <c r="BL207" s="10" t="str">
        <f>IF(ISBLANK(BJ207),"",IF(COUNTIF(Accounts!$B:$D,BJ207),VLOOKUP(BJ207,Accounts!$B:$D,2,FALSE),"-"))</f>
        <v/>
      </c>
      <c r="BM207" s="37" t="str">
        <f>IF(BO207="","",BO207/(1+(IF(COUNTIF(Accounts!$B:$D,BJ207),VLOOKUP(BJ207,Accounts!$B:$D,3,FALSE),0)/100)))</f>
        <v/>
      </c>
      <c r="BN207" s="37" t="str">
        <f t="shared" si="44"/>
        <v/>
      </c>
      <c r="BO207" s="7"/>
      <c r="BP207" s="40" t="str">
        <f>IF(Accounts!$B206="","-",Accounts!$B206)</f>
        <v xml:space="preserve"> </v>
      </c>
      <c r="BQ207" s="10">
        <f>IF(COUNTIF(Accounts!$B:$D,BP207),VLOOKUP(BP207,Accounts!$B:$D,2,FALSE),"-")</f>
        <v>0</v>
      </c>
      <c r="BR207" s="37" t="str">
        <f ca="1">IF(scratch!$B$55=TRUE,IF(BT207="","",BT207/(1+(IF(COUNTIF(Accounts!$B:$D,BP207),VLOOKUP(BP207,Accounts!$B:$D,3,FALSE),0)/100))),scratch!$B$52)</f>
        <v>Locked</v>
      </c>
      <c r="BS207" s="37" t="str">
        <f ca="1">IF(scratch!$B$55=TRUE,IF(BT207="","",BT207-BR207),scratch!$B$52)</f>
        <v>Locked</v>
      </c>
      <c r="BT207" s="51" t="str">
        <f ca="1">IF(scratch!$B$55=TRUE,SUMIF(AX$7:AX$1007,BP207,BC$7:BC$1007)+SUMIF(BD$7:BD$1007,BP207,BI$7:BI$1007)+SUMIF(BJ$7:BJ$1007,BP207,BO$7:BO$1007),scratch!$B$52)</f>
        <v>Locked</v>
      </c>
      <c r="BX207" s="10" t="str">
        <f>IF(ISBLANK(BV207),"",IF(COUNTIF(Accounts!$B:$D,BV207),VLOOKUP(BV207,Accounts!$B:$D,2,FALSE),"-"))</f>
        <v/>
      </c>
      <c r="BY207" s="37" t="str">
        <f>IF(CA207="","",CA207/(1+(IF(COUNTIF(Accounts!$B:$D,BV207),VLOOKUP(BV207,Accounts!$B:$D,3,FALSE),0)/100)))</f>
        <v/>
      </c>
      <c r="BZ207" s="37" t="str">
        <f t="shared" si="45"/>
        <v/>
      </c>
      <c r="CA207" s="7"/>
      <c r="CB207" s="48"/>
      <c r="CD207" s="10" t="str">
        <f>IF(ISBLANK(CB207),"",IF(COUNTIF(Accounts!$B:$D,CB207),VLOOKUP(CB207,Accounts!$B:$D,2,FALSE),"-"))</f>
        <v/>
      </c>
      <c r="CE207" s="37" t="str">
        <f>IF(CG207="","",CG207/(1+(IF(COUNTIF(Accounts!$B:$D,CB207),VLOOKUP(CB207,Accounts!$B:$D,3,FALSE),0)/100)))</f>
        <v/>
      </c>
      <c r="CF207" s="37" t="str">
        <f t="shared" si="46"/>
        <v/>
      </c>
      <c r="CG207" s="7"/>
      <c r="CH207" s="48"/>
      <c r="CJ207" s="10" t="str">
        <f>IF(ISBLANK(CH207),"",IF(COUNTIF(Accounts!$B:$D,CH207),VLOOKUP(CH207,Accounts!$B:$D,2,FALSE),"-"))</f>
        <v/>
      </c>
      <c r="CK207" s="37" t="str">
        <f>IF(CM207="","",CM207/(1+(IF(COUNTIF(Accounts!$B:$D,CH207),VLOOKUP(CH207,Accounts!$B:$D,3,FALSE),0)/100)))</f>
        <v/>
      </c>
      <c r="CL207" s="37" t="str">
        <f t="shared" si="47"/>
        <v/>
      </c>
      <c r="CM207" s="7"/>
      <c r="CN207" s="40" t="str">
        <f>IF(Accounts!$B206="","-",Accounts!$B206)</f>
        <v xml:space="preserve"> </v>
      </c>
      <c r="CO207" s="10">
        <f>IF(COUNTIF(Accounts!$B:$D,CN207),VLOOKUP(CN207,Accounts!$B:$D,2,FALSE),"-")</f>
        <v>0</v>
      </c>
      <c r="CP207" s="37" t="str">
        <f ca="1">IF(scratch!$B$55=TRUE,IF(CR207="","",CR207/(1+(IF(COUNTIF(Accounts!$B:$D,CN207),VLOOKUP(CN207,Accounts!$B:$D,3,FALSE),0)/100))),scratch!$B$52)</f>
        <v>Locked</v>
      </c>
      <c r="CQ207" s="37" t="str">
        <f ca="1">IF(scratch!$B$55=TRUE,IF(CR207="","",CR207-CP207),scratch!$B$52)</f>
        <v>Locked</v>
      </c>
      <c r="CR207" s="51" t="str">
        <f ca="1">IF(scratch!$B$55=TRUE,SUMIF(BV$7:BV$1007,CN207,CA$7:CA$1007)+SUMIF(CB$7:CB$1007,CN207,CG$7:CG$1007)+SUMIF(CH$7:CH$1007,CN207,CM$7:CM$1007),scratch!$B$52)</f>
        <v>Locked</v>
      </c>
      <c r="CT207" s="40" t="str">
        <f>IF(Accounts!$B206="","-",Accounts!$B206)</f>
        <v xml:space="preserve"> </v>
      </c>
      <c r="CU207" s="10">
        <f>IF(COUNTIF(Accounts!$B:$D,CT207),VLOOKUP(CT207,Accounts!$B:$D,2,FALSE),"-")</f>
        <v>0</v>
      </c>
      <c r="CV207" s="37" t="str">
        <f ca="1">IF(scratch!$B$55=TRUE,IF(CX207="","",CX207/(1+(IF(COUNTIF(Accounts!$B:$D,CT207),VLOOKUP(CT207,Accounts!$B:$D,3,FALSE),0)/100))),scratch!$B$52)</f>
        <v>Locked</v>
      </c>
      <c r="CW207" s="37" t="str">
        <f ca="1">IF(scratch!$B$55=TRUE,IF(CX207="","",CX207-CV207),scratch!$B$52)</f>
        <v>Locked</v>
      </c>
      <c r="CX207" s="51" t="str">
        <f ca="1">IF(scratch!$B$55=TRUE,SUMIF(T$7:T$1007,CT207,X$7:X1207)+SUMIF(AR$7:AR$1007,CT207,AV$7:AV$1007)+SUMIF(BP$7:BP$1007,CT207,BT$7:BT$1007)+SUMIF(CN$7:CN$1007,CT207,CR$7:CR$1007),scratch!$B$52)</f>
        <v>Locked</v>
      </c>
    </row>
    <row r="208" spans="4:102" x14ac:dyDescent="0.2">
      <c r="E208" s="37"/>
      <c r="F208" s="37"/>
      <c r="G208" s="7"/>
      <c r="H208" s="48"/>
      <c r="J208" s="10"/>
      <c r="K208" s="37"/>
      <c r="L208" s="37"/>
      <c r="M208" s="7"/>
      <c r="N208" s="48"/>
      <c r="P208" s="10"/>
      <c r="Q208" s="37"/>
      <c r="R208" s="37"/>
      <c r="S208" s="7"/>
      <c r="T208" s="40"/>
      <c r="U208" s="10"/>
      <c r="V208" s="37"/>
      <c r="W208" s="37"/>
      <c r="X208" s="51"/>
      <c r="AC208" s="37"/>
      <c r="AD208" s="37"/>
      <c r="AE208" s="7"/>
      <c r="AF208" s="48"/>
      <c r="AH208" s="10"/>
      <c r="AI208" s="37"/>
      <c r="AJ208" s="37"/>
      <c r="AK208" s="7"/>
      <c r="AL208" s="48"/>
      <c r="AN208" s="10"/>
      <c r="AO208" s="37"/>
      <c r="AP208" s="37"/>
      <c r="AQ208" s="7"/>
      <c r="AR208" s="40"/>
      <c r="AS208" s="10"/>
      <c r="AT208" s="37"/>
      <c r="AU208" s="37"/>
      <c r="AV208" s="51"/>
      <c r="BA208" s="37"/>
      <c r="BB208" s="37"/>
      <c r="BC208" s="7"/>
      <c r="BD208" s="48"/>
      <c r="BF208" s="10"/>
      <c r="BG208" s="37"/>
      <c r="BH208" s="37"/>
      <c r="BI208" s="7"/>
      <c r="BJ208" s="48"/>
      <c r="BL208" s="10"/>
      <c r="BM208" s="37"/>
      <c r="BN208" s="37"/>
      <c r="BO208" s="7"/>
      <c r="BP208" s="40"/>
      <c r="BQ208" s="10"/>
      <c r="BR208" s="37"/>
      <c r="BS208" s="37"/>
      <c r="BT208" s="51"/>
      <c r="BY208" s="37"/>
      <c r="BZ208" s="37"/>
      <c r="CA208" s="7"/>
      <c r="CB208" s="48"/>
      <c r="CD208" s="10"/>
      <c r="CE208" s="37"/>
      <c r="CF208" s="37"/>
      <c r="CG208" s="7"/>
      <c r="CH208" s="48"/>
      <c r="CJ208" s="10"/>
      <c r="CK208" s="37"/>
      <c r="CL208" s="37"/>
      <c r="CM208" s="7"/>
      <c r="CN208" s="40"/>
      <c r="CO208" s="10"/>
      <c r="CP208" s="37"/>
      <c r="CQ208" s="37"/>
      <c r="CR208" s="51"/>
      <c r="CT208" s="40"/>
      <c r="CU208" s="10"/>
      <c r="CV208" s="37"/>
      <c r="CW208" s="37"/>
      <c r="CX208" s="51"/>
    </row>
    <row r="209" spans="5:102" x14ac:dyDescent="0.2">
      <c r="E209" s="37"/>
      <c r="F209" s="37"/>
      <c r="G209" s="7"/>
      <c r="H209" s="48"/>
      <c r="J209" s="10"/>
      <c r="K209" s="37"/>
      <c r="L209" s="37"/>
      <c r="M209" s="7"/>
      <c r="N209" s="48"/>
      <c r="P209" s="10"/>
      <c r="Q209" s="37"/>
      <c r="R209" s="37"/>
      <c r="S209" s="7"/>
      <c r="T209" s="40"/>
      <c r="U209" s="10"/>
      <c r="V209" s="37"/>
      <c r="W209" s="37"/>
      <c r="X209" s="51"/>
      <c r="AC209" s="37"/>
      <c r="AD209" s="37"/>
      <c r="AE209" s="7"/>
      <c r="AF209" s="48"/>
      <c r="AH209" s="10"/>
      <c r="AI209" s="37"/>
      <c r="AJ209" s="37"/>
      <c r="AK209" s="7"/>
      <c r="AL209" s="48"/>
      <c r="AN209" s="10"/>
      <c r="AO209" s="37"/>
      <c r="AP209" s="37"/>
      <c r="AQ209" s="7"/>
      <c r="AR209" s="40"/>
      <c r="AS209" s="10"/>
      <c r="AT209" s="37"/>
      <c r="AU209" s="37"/>
      <c r="AV209" s="51"/>
      <c r="BA209" s="37"/>
      <c r="BB209" s="37"/>
      <c r="BC209" s="7"/>
      <c r="BD209" s="48"/>
      <c r="BF209" s="10"/>
      <c r="BG209" s="37"/>
      <c r="BH209" s="37"/>
      <c r="BI209" s="7"/>
      <c r="BJ209" s="48"/>
      <c r="BL209" s="10"/>
      <c r="BM209" s="37"/>
      <c r="BN209" s="37"/>
      <c r="BO209" s="7"/>
      <c r="BP209" s="40"/>
      <c r="BQ209" s="10"/>
      <c r="BR209" s="37"/>
      <c r="BS209" s="37"/>
      <c r="BT209" s="51"/>
      <c r="BY209" s="37"/>
      <c r="BZ209" s="37"/>
      <c r="CA209" s="7"/>
      <c r="CB209" s="48"/>
      <c r="CD209" s="10"/>
      <c r="CE209" s="37"/>
      <c r="CF209" s="37"/>
      <c r="CG209" s="7"/>
      <c r="CH209" s="48"/>
      <c r="CJ209" s="10"/>
      <c r="CK209" s="37"/>
      <c r="CL209" s="37"/>
      <c r="CM209" s="7"/>
      <c r="CN209" s="40"/>
      <c r="CO209" s="10"/>
      <c r="CP209" s="37"/>
      <c r="CQ209" s="37"/>
      <c r="CR209" s="51"/>
      <c r="CT209" s="40"/>
      <c r="CU209" s="10"/>
      <c r="CV209" s="37"/>
      <c r="CW209" s="37"/>
      <c r="CX209" s="51"/>
    </row>
    <row r="210" spans="5:102" x14ac:dyDescent="0.2">
      <c r="E210" s="37"/>
      <c r="F210" s="37"/>
      <c r="G210" s="7"/>
      <c r="H210" s="48"/>
      <c r="J210" s="10"/>
      <c r="K210" s="37"/>
      <c r="L210" s="37"/>
      <c r="M210" s="7"/>
      <c r="N210" s="48"/>
      <c r="P210" s="10"/>
      <c r="Q210" s="37"/>
      <c r="R210" s="37"/>
      <c r="S210" s="7"/>
      <c r="T210" s="40"/>
      <c r="U210" s="10"/>
      <c r="V210" s="37"/>
      <c r="W210" s="37"/>
      <c r="X210" s="51"/>
      <c r="AC210" s="37"/>
      <c r="AD210" s="37"/>
      <c r="AE210" s="7"/>
      <c r="AF210" s="48"/>
      <c r="AH210" s="10"/>
      <c r="AI210" s="37"/>
      <c r="AJ210" s="37"/>
      <c r="AK210" s="7"/>
      <c r="AL210" s="48"/>
      <c r="AN210" s="10"/>
      <c r="AO210" s="37"/>
      <c r="AP210" s="37"/>
      <c r="AQ210" s="7"/>
      <c r="AR210" s="40"/>
      <c r="AS210" s="10"/>
      <c r="AT210" s="37"/>
      <c r="AU210" s="37"/>
      <c r="AV210" s="51"/>
      <c r="BA210" s="37"/>
      <c r="BB210" s="37"/>
      <c r="BC210" s="7"/>
      <c r="BD210" s="48"/>
      <c r="BF210" s="10"/>
      <c r="BG210" s="37"/>
      <c r="BH210" s="37"/>
      <c r="BI210" s="7"/>
      <c r="BJ210" s="48"/>
      <c r="BL210" s="10"/>
      <c r="BM210" s="37"/>
      <c r="BN210" s="37"/>
      <c r="BO210" s="7"/>
      <c r="BP210" s="40"/>
      <c r="BQ210" s="10"/>
      <c r="BR210" s="37"/>
      <c r="BS210" s="37"/>
      <c r="BT210" s="51"/>
      <c r="BY210" s="37"/>
      <c r="BZ210" s="37"/>
      <c r="CA210" s="7"/>
      <c r="CB210" s="48"/>
      <c r="CD210" s="10"/>
      <c r="CE210" s="37"/>
      <c r="CF210" s="37"/>
      <c r="CG210" s="7"/>
      <c r="CH210" s="48"/>
      <c r="CJ210" s="10"/>
      <c r="CK210" s="37"/>
      <c r="CL210" s="37"/>
      <c r="CM210" s="7"/>
      <c r="CN210" s="40"/>
      <c r="CO210" s="10"/>
      <c r="CP210" s="37"/>
      <c r="CQ210" s="37"/>
      <c r="CR210" s="51"/>
      <c r="CT210" s="40"/>
      <c r="CU210" s="10"/>
      <c r="CV210" s="37"/>
      <c r="CW210" s="37"/>
      <c r="CX210" s="51"/>
    </row>
    <row r="211" spans="5:102" x14ac:dyDescent="0.2">
      <c r="E211" s="37"/>
      <c r="F211" s="37"/>
      <c r="G211" s="7"/>
      <c r="H211" s="48"/>
      <c r="J211" s="10"/>
      <c r="K211" s="37"/>
      <c r="L211" s="37"/>
      <c r="M211" s="7"/>
      <c r="N211" s="48"/>
      <c r="P211" s="10"/>
      <c r="Q211" s="37"/>
      <c r="R211" s="37"/>
      <c r="S211" s="7"/>
      <c r="T211" s="40"/>
      <c r="U211" s="10"/>
      <c r="V211" s="37"/>
      <c r="W211" s="37"/>
      <c r="X211" s="51"/>
      <c r="AC211" s="37"/>
      <c r="AD211" s="37"/>
      <c r="AE211" s="7"/>
      <c r="AF211" s="48"/>
      <c r="AH211" s="10"/>
      <c r="AI211" s="37"/>
      <c r="AJ211" s="37"/>
      <c r="AK211" s="7"/>
      <c r="AL211" s="48"/>
      <c r="AN211" s="10"/>
      <c r="AO211" s="37"/>
      <c r="AP211" s="37"/>
      <c r="AQ211" s="7"/>
      <c r="AR211" s="40"/>
      <c r="AS211" s="10"/>
      <c r="AT211" s="37"/>
      <c r="AU211" s="37"/>
      <c r="AV211" s="51"/>
      <c r="BA211" s="37"/>
      <c r="BB211" s="37"/>
      <c r="BC211" s="7"/>
      <c r="BD211" s="48"/>
      <c r="BF211" s="10"/>
      <c r="BG211" s="37"/>
      <c r="BH211" s="37"/>
      <c r="BI211" s="7"/>
      <c r="BJ211" s="48"/>
      <c r="BL211" s="10"/>
      <c r="BM211" s="37"/>
      <c r="BN211" s="37"/>
      <c r="BO211" s="7"/>
      <c r="BP211" s="40"/>
      <c r="BQ211" s="10"/>
      <c r="BR211" s="37"/>
      <c r="BS211" s="37"/>
      <c r="BT211" s="51"/>
      <c r="BY211" s="37"/>
      <c r="BZ211" s="37"/>
      <c r="CA211" s="7"/>
      <c r="CB211" s="48"/>
      <c r="CD211" s="10"/>
      <c r="CE211" s="37"/>
      <c r="CF211" s="37"/>
      <c r="CG211" s="7"/>
      <c r="CH211" s="48"/>
      <c r="CJ211" s="10"/>
      <c r="CK211" s="37"/>
      <c r="CL211" s="37"/>
      <c r="CM211" s="7"/>
      <c r="CN211" s="40"/>
      <c r="CO211" s="10"/>
      <c r="CP211" s="37"/>
      <c r="CQ211" s="37"/>
      <c r="CR211" s="51"/>
      <c r="CT211" s="40"/>
      <c r="CU211" s="10"/>
      <c r="CV211" s="37"/>
      <c r="CW211" s="37"/>
      <c r="CX211" s="51"/>
    </row>
    <row r="212" spans="5:102" x14ac:dyDescent="0.2">
      <c r="E212" s="37"/>
      <c r="F212" s="37"/>
      <c r="G212" s="7"/>
      <c r="H212" s="48"/>
      <c r="J212" s="10"/>
      <c r="K212" s="37"/>
      <c r="L212" s="37"/>
      <c r="M212" s="7"/>
      <c r="N212" s="48"/>
      <c r="P212" s="10"/>
      <c r="Q212" s="37"/>
      <c r="R212" s="37"/>
      <c r="S212" s="7"/>
      <c r="T212" s="40"/>
      <c r="U212" s="10"/>
      <c r="V212" s="37"/>
      <c r="W212" s="37"/>
      <c r="X212" s="51"/>
      <c r="AC212" s="37"/>
      <c r="AD212" s="37"/>
      <c r="AE212" s="7"/>
      <c r="AF212" s="48"/>
      <c r="AH212" s="10"/>
      <c r="AI212" s="37"/>
      <c r="AJ212" s="37"/>
      <c r="AK212" s="7"/>
      <c r="AL212" s="48"/>
      <c r="AN212" s="10"/>
      <c r="AO212" s="37"/>
      <c r="AP212" s="37"/>
      <c r="AQ212" s="7"/>
      <c r="AR212" s="40"/>
      <c r="AS212" s="10"/>
      <c r="AT212" s="37"/>
      <c r="AU212" s="37"/>
      <c r="AV212" s="51"/>
      <c r="BA212" s="37"/>
      <c r="BB212" s="37"/>
      <c r="BC212" s="7"/>
      <c r="BD212" s="48"/>
      <c r="BF212" s="10"/>
      <c r="BG212" s="37"/>
      <c r="BH212" s="37"/>
      <c r="BI212" s="7"/>
      <c r="BJ212" s="48"/>
      <c r="BL212" s="10"/>
      <c r="BM212" s="37"/>
      <c r="BN212" s="37"/>
      <c r="BO212" s="7"/>
      <c r="BP212" s="40"/>
      <c r="BQ212" s="10"/>
      <c r="BR212" s="37"/>
      <c r="BS212" s="37"/>
      <c r="BT212" s="51"/>
      <c r="BY212" s="37"/>
      <c r="BZ212" s="37"/>
      <c r="CA212" s="7"/>
      <c r="CB212" s="48"/>
      <c r="CD212" s="10"/>
      <c r="CE212" s="37"/>
      <c r="CF212" s="37"/>
      <c r="CG212" s="7"/>
      <c r="CH212" s="48"/>
      <c r="CJ212" s="10"/>
      <c r="CK212" s="37"/>
      <c r="CL212" s="37"/>
      <c r="CM212" s="7"/>
      <c r="CN212" s="40"/>
      <c r="CO212" s="10"/>
      <c r="CP212" s="37"/>
      <c r="CQ212" s="37"/>
      <c r="CR212" s="51"/>
      <c r="CT212" s="40"/>
      <c r="CU212" s="10"/>
      <c r="CV212" s="37"/>
      <c r="CW212" s="37"/>
      <c r="CX212" s="51"/>
    </row>
    <row r="213" spans="5:102" x14ac:dyDescent="0.2">
      <c r="E213" s="37"/>
      <c r="F213" s="37"/>
      <c r="G213" s="7"/>
      <c r="H213" s="48"/>
      <c r="J213" s="10"/>
      <c r="K213" s="37"/>
      <c r="L213" s="37"/>
      <c r="M213" s="7"/>
      <c r="N213" s="48"/>
      <c r="P213" s="10"/>
      <c r="Q213" s="37"/>
      <c r="R213" s="37"/>
      <c r="S213" s="7"/>
      <c r="T213" s="40"/>
      <c r="U213" s="10"/>
      <c r="V213" s="37"/>
      <c r="W213" s="37"/>
      <c r="X213" s="51"/>
      <c r="AC213" s="37"/>
      <c r="AD213" s="37"/>
      <c r="AE213" s="7"/>
      <c r="AF213" s="48"/>
      <c r="AH213" s="10"/>
      <c r="AI213" s="37"/>
      <c r="AJ213" s="37"/>
      <c r="AK213" s="7"/>
      <c r="AL213" s="48"/>
      <c r="AN213" s="10"/>
      <c r="AO213" s="37"/>
      <c r="AP213" s="37"/>
      <c r="AQ213" s="7"/>
      <c r="AR213" s="40"/>
      <c r="AS213" s="10"/>
      <c r="AT213" s="37"/>
      <c r="AU213" s="37"/>
      <c r="AV213" s="51"/>
      <c r="BA213" s="37"/>
      <c r="BB213" s="37"/>
      <c r="BC213" s="7"/>
      <c r="BD213" s="48"/>
      <c r="BF213" s="10"/>
      <c r="BG213" s="37"/>
      <c r="BH213" s="37"/>
      <c r="BI213" s="7"/>
      <c r="BJ213" s="48"/>
      <c r="BL213" s="10"/>
      <c r="BM213" s="37"/>
      <c r="BN213" s="37"/>
      <c r="BO213" s="7"/>
      <c r="BP213" s="40"/>
      <c r="BQ213" s="10"/>
      <c r="BR213" s="37"/>
      <c r="BS213" s="37"/>
      <c r="BT213" s="51"/>
      <c r="BY213" s="37"/>
      <c r="BZ213" s="37"/>
      <c r="CA213" s="7"/>
      <c r="CB213" s="48"/>
      <c r="CD213" s="10"/>
      <c r="CE213" s="37"/>
      <c r="CF213" s="37"/>
      <c r="CG213" s="7"/>
      <c r="CH213" s="48"/>
      <c r="CJ213" s="10"/>
      <c r="CK213" s="37"/>
      <c r="CL213" s="37"/>
      <c r="CM213" s="7"/>
      <c r="CN213" s="40"/>
      <c r="CO213" s="10"/>
      <c r="CP213" s="37"/>
      <c r="CQ213" s="37"/>
      <c r="CR213" s="51"/>
      <c r="CT213" s="40"/>
      <c r="CU213" s="10"/>
      <c r="CV213" s="37"/>
      <c r="CW213" s="37"/>
      <c r="CX213" s="51"/>
    </row>
    <row r="214" spans="5:102" x14ac:dyDescent="0.2">
      <c r="E214" s="37"/>
      <c r="F214" s="37"/>
      <c r="G214" s="7"/>
      <c r="H214" s="48"/>
      <c r="J214" s="10"/>
      <c r="K214" s="37"/>
      <c r="L214" s="37"/>
      <c r="M214" s="7"/>
      <c r="N214" s="48"/>
      <c r="P214" s="10"/>
      <c r="Q214" s="37"/>
      <c r="R214" s="37"/>
      <c r="S214" s="7"/>
      <c r="T214" s="40"/>
      <c r="U214" s="10"/>
      <c r="V214" s="37"/>
      <c r="W214" s="37"/>
      <c r="X214" s="51"/>
      <c r="AC214" s="37"/>
      <c r="AD214" s="37"/>
      <c r="AE214" s="7"/>
      <c r="AF214" s="48"/>
      <c r="AH214" s="10"/>
      <c r="AI214" s="37"/>
      <c r="AJ214" s="37"/>
      <c r="AK214" s="7"/>
      <c r="AL214" s="48"/>
      <c r="AN214" s="10"/>
      <c r="AO214" s="37"/>
      <c r="AP214" s="37"/>
      <c r="AQ214" s="7"/>
      <c r="AR214" s="40"/>
      <c r="AS214" s="10"/>
      <c r="AT214" s="37"/>
      <c r="AU214" s="37"/>
      <c r="AV214" s="51"/>
      <c r="BA214" s="37"/>
      <c r="BB214" s="37"/>
      <c r="BC214" s="7"/>
      <c r="BD214" s="48"/>
      <c r="BF214" s="10"/>
      <c r="BG214" s="37"/>
      <c r="BH214" s="37"/>
      <c r="BI214" s="7"/>
      <c r="BJ214" s="48"/>
      <c r="BL214" s="10"/>
      <c r="BM214" s="37"/>
      <c r="BN214" s="37"/>
      <c r="BO214" s="7"/>
      <c r="BP214" s="40"/>
      <c r="BQ214" s="10"/>
      <c r="BR214" s="37"/>
      <c r="BS214" s="37"/>
      <c r="BT214" s="51"/>
      <c r="BY214" s="37"/>
      <c r="BZ214" s="37"/>
      <c r="CA214" s="7"/>
      <c r="CB214" s="48"/>
      <c r="CD214" s="10"/>
      <c r="CE214" s="37"/>
      <c r="CF214" s="37"/>
      <c r="CG214" s="7"/>
      <c r="CH214" s="48"/>
      <c r="CJ214" s="10"/>
      <c r="CK214" s="37"/>
      <c r="CL214" s="37"/>
      <c r="CM214" s="7"/>
      <c r="CN214" s="40"/>
      <c r="CO214" s="10"/>
      <c r="CP214" s="37"/>
      <c r="CQ214" s="37"/>
      <c r="CR214" s="51"/>
      <c r="CT214" s="40"/>
      <c r="CU214" s="10"/>
      <c r="CV214" s="37"/>
      <c r="CW214" s="37"/>
      <c r="CX214" s="51"/>
    </row>
    <row r="215" spans="5:102" x14ac:dyDescent="0.2">
      <c r="E215" s="37"/>
      <c r="F215" s="37"/>
      <c r="G215" s="7"/>
      <c r="H215" s="48"/>
      <c r="J215" s="10"/>
      <c r="K215" s="37"/>
      <c r="L215" s="37"/>
      <c r="M215" s="7"/>
      <c r="N215" s="48"/>
      <c r="P215" s="10"/>
      <c r="Q215" s="37"/>
      <c r="R215" s="37"/>
      <c r="S215" s="7"/>
      <c r="T215" s="40"/>
      <c r="U215" s="10"/>
      <c r="V215" s="37"/>
      <c r="W215" s="37"/>
      <c r="X215" s="51"/>
      <c r="AC215" s="37"/>
      <c r="AD215" s="37"/>
      <c r="AE215" s="7"/>
      <c r="AF215" s="48"/>
      <c r="AH215" s="10"/>
      <c r="AI215" s="37"/>
      <c r="AJ215" s="37"/>
      <c r="AK215" s="7"/>
      <c r="AL215" s="48"/>
      <c r="AN215" s="10"/>
      <c r="AO215" s="37"/>
      <c r="AP215" s="37"/>
      <c r="AQ215" s="7"/>
      <c r="AR215" s="40"/>
      <c r="AS215" s="10"/>
      <c r="AT215" s="37"/>
      <c r="AU215" s="37"/>
      <c r="AV215" s="51"/>
      <c r="BA215" s="37"/>
      <c r="BB215" s="37"/>
      <c r="BC215" s="7"/>
      <c r="BD215" s="48"/>
      <c r="BF215" s="10"/>
      <c r="BG215" s="37"/>
      <c r="BH215" s="37"/>
      <c r="BI215" s="7"/>
      <c r="BJ215" s="48"/>
      <c r="BL215" s="10"/>
      <c r="BM215" s="37"/>
      <c r="BN215" s="37"/>
      <c r="BO215" s="7"/>
      <c r="BP215" s="40"/>
      <c r="BQ215" s="10"/>
      <c r="BR215" s="37"/>
      <c r="BS215" s="37"/>
      <c r="BT215" s="51"/>
      <c r="BY215" s="37"/>
      <c r="BZ215" s="37"/>
      <c r="CA215" s="7"/>
      <c r="CB215" s="48"/>
      <c r="CD215" s="10"/>
      <c r="CE215" s="37"/>
      <c r="CF215" s="37"/>
      <c r="CG215" s="7"/>
      <c r="CH215" s="48"/>
      <c r="CJ215" s="10"/>
      <c r="CK215" s="37"/>
      <c r="CL215" s="37"/>
      <c r="CM215" s="7"/>
      <c r="CN215" s="40"/>
      <c r="CO215" s="10"/>
      <c r="CP215" s="37"/>
      <c r="CQ215" s="37"/>
      <c r="CR215" s="51"/>
      <c r="CT215" s="40"/>
      <c r="CU215" s="10"/>
      <c r="CV215" s="37"/>
      <c r="CW215" s="37"/>
      <c r="CX215" s="51"/>
    </row>
    <row r="216" spans="5:102" x14ac:dyDescent="0.2">
      <c r="E216" s="37"/>
      <c r="F216" s="37"/>
      <c r="G216" s="7"/>
      <c r="H216" s="48"/>
      <c r="J216" s="10"/>
      <c r="K216" s="37"/>
      <c r="L216" s="37"/>
      <c r="M216" s="7"/>
      <c r="N216" s="48"/>
      <c r="P216" s="10"/>
      <c r="Q216" s="37"/>
      <c r="R216" s="37"/>
      <c r="S216" s="7"/>
      <c r="T216" s="40"/>
      <c r="U216" s="10"/>
      <c r="V216" s="37"/>
      <c r="W216" s="37"/>
      <c r="X216" s="51"/>
      <c r="AC216" s="37"/>
      <c r="AD216" s="37"/>
      <c r="AE216" s="7"/>
      <c r="AF216" s="48"/>
      <c r="AH216" s="10"/>
      <c r="AI216" s="37"/>
      <c r="AJ216" s="37"/>
      <c r="AK216" s="7"/>
      <c r="AL216" s="48"/>
      <c r="AN216" s="10"/>
      <c r="AO216" s="37"/>
      <c r="AP216" s="37"/>
      <c r="AQ216" s="7"/>
      <c r="AR216" s="40"/>
      <c r="AS216" s="10"/>
      <c r="AT216" s="37"/>
      <c r="AU216" s="37"/>
      <c r="AV216" s="51"/>
      <c r="BA216" s="37"/>
      <c r="BB216" s="37"/>
      <c r="BC216" s="7"/>
      <c r="BD216" s="48"/>
      <c r="BF216" s="10"/>
      <c r="BG216" s="37"/>
      <c r="BH216" s="37"/>
      <c r="BI216" s="7"/>
      <c r="BJ216" s="48"/>
      <c r="BL216" s="10"/>
      <c r="BM216" s="37"/>
      <c r="BN216" s="37"/>
      <c r="BO216" s="7"/>
      <c r="BP216" s="40"/>
      <c r="BQ216" s="10"/>
      <c r="BR216" s="37"/>
      <c r="BS216" s="37"/>
      <c r="BT216" s="51"/>
      <c r="BY216" s="37"/>
      <c r="BZ216" s="37"/>
      <c r="CA216" s="7"/>
      <c r="CB216" s="48"/>
      <c r="CD216" s="10"/>
      <c r="CE216" s="37"/>
      <c r="CF216" s="37"/>
      <c r="CG216" s="7"/>
      <c r="CH216" s="48"/>
      <c r="CJ216" s="10"/>
      <c r="CK216" s="37"/>
      <c r="CL216" s="37"/>
      <c r="CM216" s="7"/>
      <c r="CN216" s="40"/>
      <c r="CO216" s="10"/>
      <c r="CP216" s="37"/>
      <c r="CQ216" s="37"/>
      <c r="CR216" s="51"/>
      <c r="CT216" s="40"/>
      <c r="CU216" s="10"/>
      <c r="CV216" s="37"/>
      <c r="CW216" s="37"/>
      <c r="CX216" s="51"/>
    </row>
    <row r="217" spans="5:102" x14ac:dyDescent="0.2">
      <c r="E217" s="37"/>
      <c r="F217" s="37"/>
      <c r="G217" s="7"/>
      <c r="H217" s="48"/>
      <c r="J217" s="10"/>
      <c r="K217" s="37"/>
      <c r="L217" s="37"/>
      <c r="M217" s="7"/>
      <c r="N217" s="48"/>
      <c r="P217" s="10"/>
      <c r="Q217" s="37"/>
      <c r="R217" s="37"/>
      <c r="S217" s="7"/>
      <c r="T217" s="40"/>
      <c r="U217" s="10"/>
      <c r="V217" s="37"/>
      <c r="W217" s="37"/>
      <c r="X217" s="51"/>
      <c r="AC217" s="37"/>
      <c r="AD217" s="37"/>
      <c r="AE217" s="7"/>
      <c r="AF217" s="48"/>
      <c r="AH217" s="10"/>
      <c r="AI217" s="37"/>
      <c r="AJ217" s="37"/>
      <c r="AK217" s="7"/>
      <c r="AL217" s="48"/>
      <c r="AN217" s="10"/>
      <c r="AO217" s="37"/>
      <c r="AP217" s="37"/>
      <c r="AQ217" s="7"/>
      <c r="AR217" s="40"/>
      <c r="AS217" s="10"/>
      <c r="AT217" s="37"/>
      <c r="AU217" s="37"/>
      <c r="AV217" s="51"/>
      <c r="BA217" s="37"/>
      <c r="BB217" s="37"/>
      <c r="BC217" s="7"/>
      <c r="BD217" s="48"/>
      <c r="BF217" s="10"/>
      <c r="BG217" s="37"/>
      <c r="BH217" s="37"/>
      <c r="BI217" s="7"/>
      <c r="BJ217" s="48"/>
      <c r="BL217" s="10"/>
      <c r="BM217" s="37"/>
      <c r="BN217" s="37"/>
      <c r="BO217" s="7"/>
      <c r="BP217" s="40"/>
      <c r="BQ217" s="10"/>
      <c r="BR217" s="37"/>
      <c r="BS217" s="37"/>
      <c r="BT217" s="51"/>
      <c r="BY217" s="37"/>
      <c r="BZ217" s="37"/>
      <c r="CA217" s="7"/>
      <c r="CB217" s="48"/>
      <c r="CD217" s="10"/>
      <c r="CE217" s="37"/>
      <c r="CF217" s="37"/>
      <c r="CG217" s="7"/>
      <c r="CH217" s="48"/>
      <c r="CJ217" s="10"/>
      <c r="CK217" s="37"/>
      <c r="CL217" s="37"/>
      <c r="CM217" s="7"/>
      <c r="CN217" s="40"/>
      <c r="CO217" s="10"/>
      <c r="CP217" s="37"/>
      <c r="CQ217" s="37"/>
      <c r="CR217" s="51"/>
      <c r="CT217" s="40"/>
      <c r="CU217" s="10"/>
      <c r="CV217" s="37"/>
      <c r="CW217" s="37"/>
      <c r="CX217" s="51"/>
    </row>
    <row r="218" spans="5:102" x14ac:dyDescent="0.2">
      <c r="E218" s="37"/>
      <c r="F218" s="37"/>
      <c r="G218" s="7"/>
      <c r="H218" s="48"/>
      <c r="J218" s="10"/>
      <c r="K218" s="37"/>
      <c r="L218" s="37"/>
      <c r="M218" s="7"/>
      <c r="N218" s="48"/>
      <c r="P218" s="10"/>
      <c r="Q218" s="37"/>
      <c r="R218" s="37"/>
      <c r="S218" s="7"/>
      <c r="T218" s="40"/>
      <c r="U218" s="10"/>
      <c r="V218" s="37"/>
      <c r="W218" s="37"/>
      <c r="X218" s="51"/>
      <c r="AC218" s="37"/>
      <c r="AD218" s="37"/>
      <c r="AE218" s="7"/>
      <c r="AF218" s="48"/>
      <c r="AH218" s="10"/>
      <c r="AI218" s="37"/>
      <c r="AJ218" s="37"/>
      <c r="AK218" s="7"/>
      <c r="AL218" s="48"/>
      <c r="AN218" s="10"/>
      <c r="AO218" s="37"/>
      <c r="AP218" s="37"/>
      <c r="AQ218" s="7"/>
      <c r="AR218" s="40"/>
      <c r="AS218" s="10"/>
      <c r="AT218" s="37"/>
      <c r="AU218" s="37"/>
      <c r="AV218" s="51"/>
      <c r="BA218" s="37"/>
      <c r="BB218" s="37"/>
      <c r="BC218" s="7"/>
      <c r="BD218" s="48"/>
      <c r="BF218" s="10"/>
      <c r="BG218" s="37"/>
      <c r="BH218" s="37"/>
      <c r="BI218" s="7"/>
      <c r="BJ218" s="48"/>
      <c r="BL218" s="10"/>
      <c r="BM218" s="37"/>
      <c r="BN218" s="37"/>
      <c r="BO218" s="7"/>
      <c r="BP218" s="40"/>
      <c r="BQ218" s="10"/>
      <c r="BR218" s="37"/>
      <c r="BS218" s="37"/>
      <c r="BT218" s="51"/>
      <c r="BY218" s="37"/>
      <c r="BZ218" s="37"/>
      <c r="CA218" s="7"/>
      <c r="CB218" s="48"/>
      <c r="CD218" s="10"/>
      <c r="CE218" s="37"/>
      <c r="CF218" s="37"/>
      <c r="CG218" s="7"/>
      <c r="CH218" s="48"/>
      <c r="CJ218" s="10"/>
      <c r="CK218" s="37"/>
      <c r="CL218" s="37"/>
      <c r="CM218" s="7"/>
      <c r="CN218" s="40"/>
      <c r="CO218" s="10"/>
      <c r="CP218" s="37"/>
      <c r="CQ218" s="37"/>
      <c r="CR218" s="51"/>
      <c r="CT218" s="40"/>
      <c r="CU218" s="10"/>
      <c r="CV218" s="37"/>
      <c r="CW218" s="37"/>
      <c r="CX218" s="51"/>
    </row>
    <row r="219" spans="5:102" x14ac:dyDescent="0.2">
      <c r="E219" s="37"/>
      <c r="F219" s="37"/>
      <c r="G219" s="7"/>
      <c r="H219" s="48"/>
      <c r="J219" s="10"/>
      <c r="K219" s="37"/>
      <c r="L219" s="37"/>
      <c r="M219" s="7"/>
      <c r="N219" s="48"/>
      <c r="P219" s="10"/>
      <c r="Q219" s="37"/>
      <c r="R219" s="37"/>
      <c r="S219" s="7"/>
      <c r="T219" s="40"/>
      <c r="U219" s="10"/>
      <c r="V219" s="37"/>
      <c r="W219" s="37"/>
      <c r="X219" s="51"/>
      <c r="AC219" s="37"/>
      <c r="AD219" s="37"/>
      <c r="AE219" s="7"/>
      <c r="AF219" s="48"/>
      <c r="AH219" s="10"/>
      <c r="AI219" s="37"/>
      <c r="AJ219" s="37"/>
      <c r="AK219" s="7"/>
      <c r="AL219" s="48"/>
      <c r="AN219" s="10"/>
      <c r="AO219" s="37"/>
      <c r="AP219" s="37"/>
      <c r="AQ219" s="7"/>
      <c r="AR219" s="40"/>
      <c r="AS219" s="10"/>
      <c r="AT219" s="37"/>
      <c r="AU219" s="37"/>
      <c r="AV219" s="51"/>
      <c r="BA219" s="37"/>
      <c r="BB219" s="37"/>
      <c r="BC219" s="7"/>
      <c r="BD219" s="48"/>
      <c r="BF219" s="10"/>
      <c r="BG219" s="37"/>
      <c r="BH219" s="37"/>
      <c r="BI219" s="7"/>
      <c r="BJ219" s="48"/>
      <c r="BL219" s="10"/>
      <c r="BM219" s="37"/>
      <c r="BN219" s="37"/>
      <c r="BO219" s="7"/>
      <c r="BP219" s="40"/>
      <c r="BQ219" s="10"/>
      <c r="BR219" s="37"/>
      <c r="BS219" s="37"/>
      <c r="BT219" s="51"/>
      <c r="BY219" s="37"/>
      <c r="BZ219" s="37"/>
      <c r="CA219" s="7"/>
      <c r="CB219" s="48"/>
      <c r="CD219" s="10"/>
      <c r="CE219" s="37"/>
      <c r="CF219" s="37"/>
      <c r="CG219" s="7"/>
      <c r="CH219" s="48"/>
      <c r="CJ219" s="10"/>
      <c r="CK219" s="37"/>
      <c r="CL219" s="37"/>
      <c r="CM219" s="7"/>
      <c r="CN219" s="40"/>
      <c r="CO219" s="10"/>
      <c r="CP219" s="37"/>
      <c r="CQ219" s="37"/>
      <c r="CR219" s="51"/>
      <c r="CT219" s="40"/>
      <c r="CU219" s="10"/>
      <c r="CV219" s="37"/>
      <c r="CW219" s="37"/>
      <c r="CX219" s="51"/>
    </row>
    <row r="220" spans="5:102" x14ac:dyDescent="0.2">
      <c r="E220" s="37"/>
      <c r="F220" s="37"/>
      <c r="G220" s="7"/>
      <c r="H220" s="48"/>
      <c r="J220" s="10"/>
      <c r="K220" s="37"/>
      <c r="L220" s="37"/>
      <c r="M220" s="7"/>
      <c r="N220" s="48"/>
      <c r="P220" s="10"/>
      <c r="Q220" s="37"/>
      <c r="R220" s="37"/>
      <c r="S220" s="7"/>
      <c r="T220" s="40"/>
      <c r="U220" s="10"/>
      <c r="V220" s="37"/>
      <c r="W220" s="37"/>
      <c r="X220" s="51"/>
      <c r="AC220" s="37"/>
      <c r="AD220" s="37"/>
      <c r="AE220" s="7"/>
      <c r="AF220" s="48"/>
      <c r="AH220" s="10"/>
      <c r="AI220" s="37"/>
      <c r="AJ220" s="37"/>
      <c r="AK220" s="7"/>
      <c r="AL220" s="48"/>
      <c r="AN220" s="10"/>
      <c r="AO220" s="37"/>
      <c r="AP220" s="37"/>
      <c r="AQ220" s="7"/>
      <c r="AR220" s="40"/>
      <c r="AS220" s="10"/>
      <c r="AT220" s="37"/>
      <c r="AU220" s="37"/>
      <c r="AV220" s="51"/>
      <c r="BA220" s="37"/>
      <c r="BB220" s="37"/>
      <c r="BC220" s="7"/>
      <c r="BD220" s="48"/>
      <c r="BF220" s="10"/>
      <c r="BG220" s="37"/>
      <c r="BH220" s="37"/>
      <c r="BI220" s="7"/>
      <c r="BJ220" s="48"/>
      <c r="BL220" s="10"/>
      <c r="BM220" s="37"/>
      <c r="BN220" s="37"/>
      <c r="BO220" s="7"/>
      <c r="BP220" s="40"/>
      <c r="BQ220" s="10"/>
      <c r="BR220" s="37"/>
      <c r="BS220" s="37"/>
      <c r="BT220" s="51"/>
      <c r="BY220" s="37"/>
      <c r="BZ220" s="37"/>
      <c r="CA220" s="7"/>
      <c r="CB220" s="48"/>
      <c r="CD220" s="10"/>
      <c r="CE220" s="37"/>
      <c r="CF220" s="37"/>
      <c r="CG220" s="7"/>
      <c r="CH220" s="48"/>
      <c r="CJ220" s="10"/>
      <c r="CK220" s="37"/>
      <c r="CL220" s="37"/>
      <c r="CM220" s="7"/>
      <c r="CN220" s="40"/>
      <c r="CO220" s="10"/>
      <c r="CP220" s="37"/>
      <c r="CQ220" s="37"/>
      <c r="CR220" s="51"/>
      <c r="CT220" s="40"/>
      <c r="CU220" s="10"/>
      <c r="CV220" s="37"/>
      <c r="CW220" s="37"/>
      <c r="CX220" s="51"/>
    </row>
    <row r="221" spans="5:102" x14ac:dyDescent="0.2">
      <c r="E221" s="37"/>
      <c r="F221" s="37"/>
      <c r="G221" s="7"/>
      <c r="H221" s="48"/>
      <c r="J221" s="10"/>
      <c r="K221" s="37"/>
      <c r="L221" s="37"/>
      <c r="M221" s="7"/>
      <c r="N221" s="48"/>
      <c r="P221" s="10"/>
      <c r="Q221" s="37"/>
      <c r="R221" s="37"/>
      <c r="S221" s="7"/>
      <c r="T221" s="40"/>
      <c r="U221" s="10"/>
      <c r="V221" s="37"/>
      <c r="W221" s="37"/>
      <c r="X221" s="51"/>
      <c r="AC221" s="37"/>
      <c r="AD221" s="37"/>
      <c r="AE221" s="7"/>
      <c r="AF221" s="48"/>
      <c r="AH221" s="10"/>
      <c r="AI221" s="37"/>
      <c r="AJ221" s="37"/>
      <c r="AK221" s="7"/>
      <c r="AL221" s="48"/>
      <c r="AN221" s="10"/>
      <c r="AO221" s="37"/>
      <c r="AP221" s="37"/>
      <c r="AQ221" s="7"/>
      <c r="AR221" s="40"/>
      <c r="AS221" s="10"/>
      <c r="AT221" s="37"/>
      <c r="AU221" s="37"/>
      <c r="AV221" s="51"/>
      <c r="BA221" s="37"/>
      <c r="BB221" s="37"/>
      <c r="BC221" s="7"/>
      <c r="BD221" s="48"/>
      <c r="BF221" s="10"/>
      <c r="BG221" s="37"/>
      <c r="BH221" s="37"/>
      <c r="BI221" s="7"/>
      <c r="BJ221" s="48"/>
      <c r="BL221" s="10"/>
      <c r="BM221" s="37"/>
      <c r="BN221" s="37"/>
      <c r="BO221" s="7"/>
      <c r="BP221" s="40"/>
      <c r="BQ221" s="10"/>
      <c r="BR221" s="37"/>
      <c r="BS221" s="37"/>
      <c r="BT221" s="51"/>
      <c r="BY221" s="37"/>
      <c r="BZ221" s="37"/>
      <c r="CA221" s="7"/>
      <c r="CB221" s="48"/>
      <c r="CD221" s="10"/>
      <c r="CE221" s="37"/>
      <c r="CF221" s="37"/>
      <c r="CG221" s="7"/>
      <c r="CH221" s="48"/>
      <c r="CJ221" s="10"/>
      <c r="CK221" s="37"/>
      <c r="CL221" s="37"/>
      <c r="CM221" s="7"/>
      <c r="CN221" s="40"/>
      <c r="CO221" s="10"/>
      <c r="CP221" s="37"/>
      <c r="CQ221" s="37"/>
      <c r="CR221" s="51"/>
      <c r="CT221" s="40"/>
      <c r="CU221" s="10"/>
      <c r="CV221" s="37"/>
      <c r="CW221" s="37"/>
      <c r="CX221" s="51"/>
    </row>
    <row r="222" spans="5:102" x14ac:dyDescent="0.2">
      <c r="E222" s="37"/>
      <c r="F222" s="37"/>
      <c r="G222" s="7"/>
      <c r="H222" s="48"/>
      <c r="J222" s="10"/>
      <c r="K222" s="37"/>
      <c r="L222" s="37"/>
      <c r="M222" s="7"/>
      <c r="N222" s="48"/>
      <c r="P222" s="10"/>
      <c r="Q222" s="37"/>
      <c r="R222" s="37"/>
      <c r="S222" s="7"/>
      <c r="T222" s="40"/>
      <c r="U222" s="10"/>
      <c r="V222" s="37"/>
      <c r="W222" s="37"/>
      <c r="X222" s="51"/>
      <c r="AC222" s="37"/>
      <c r="AD222" s="37"/>
      <c r="AE222" s="7"/>
      <c r="AF222" s="48"/>
      <c r="AH222" s="10"/>
      <c r="AI222" s="37"/>
      <c r="AJ222" s="37"/>
      <c r="AK222" s="7"/>
      <c r="AL222" s="48"/>
      <c r="AN222" s="10"/>
      <c r="AO222" s="37"/>
      <c r="AP222" s="37"/>
      <c r="AQ222" s="7"/>
      <c r="AR222" s="40"/>
      <c r="AS222" s="10"/>
      <c r="AT222" s="37"/>
      <c r="AU222" s="37"/>
      <c r="AV222" s="51"/>
      <c r="BA222" s="37"/>
      <c r="BB222" s="37"/>
      <c r="BC222" s="7"/>
      <c r="BD222" s="48"/>
      <c r="BF222" s="10"/>
      <c r="BG222" s="37"/>
      <c r="BH222" s="37"/>
      <c r="BI222" s="7"/>
      <c r="BJ222" s="48"/>
      <c r="BL222" s="10"/>
      <c r="BM222" s="37"/>
      <c r="BN222" s="37"/>
      <c r="BO222" s="7"/>
      <c r="BP222" s="40"/>
      <c r="BQ222" s="10"/>
      <c r="BR222" s="37"/>
      <c r="BS222" s="37"/>
      <c r="BT222" s="51"/>
      <c r="BY222" s="37"/>
      <c r="BZ222" s="37"/>
      <c r="CA222" s="7"/>
      <c r="CB222" s="48"/>
      <c r="CD222" s="10"/>
      <c r="CE222" s="37"/>
      <c r="CF222" s="37"/>
      <c r="CG222" s="7"/>
      <c r="CH222" s="48"/>
      <c r="CJ222" s="10"/>
      <c r="CK222" s="37"/>
      <c r="CL222" s="37"/>
      <c r="CM222" s="7"/>
      <c r="CN222" s="40"/>
      <c r="CO222" s="10"/>
      <c r="CP222" s="37"/>
      <c r="CQ222" s="37"/>
      <c r="CR222" s="51"/>
      <c r="CT222" s="40"/>
      <c r="CU222" s="10"/>
      <c r="CV222" s="37"/>
      <c r="CW222" s="37"/>
      <c r="CX222" s="51"/>
    </row>
    <row r="223" spans="5:102" x14ac:dyDescent="0.2">
      <c r="E223" s="37"/>
      <c r="F223" s="37"/>
      <c r="G223" s="7"/>
      <c r="H223" s="48"/>
      <c r="J223" s="10"/>
      <c r="K223" s="37"/>
      <c r="L223" s="37"/>
      <c r="M223" s="7"/>
      <c r="N223" s="48"/>
      <c r="P223" s="10"/>
      <c r="Q223" s="37"/>
      <c r="R223" s="37"/>
      <c r="S223" s="7"/>
      <c r="T223" s="40"/>
      <c r="U223" s="10"/>
      <c r="V223" s="37"/>
      <c r="W223" s="37"/>
      <c r="X223" s="51"/>
      <c r="AC223" s="37"/>
      <c r="AD223" s="37"/>
      <c r="AE223" s="7"/>
      <c r="AF223" s="48"/>
      <c r="AH223" s="10"/>
      <c r="AI223" s="37"/>
      <c r="AJ223" s="37"/>
      <c r="AK223" s="7"/>
      <c r="AL223" s="48"/>
      <c r="AN223" s="10"/>
      <c r="AO223" s="37"/>
      <c r="AP223" s="37"/>
      <c r="AQ223" s="7"/>
      <c r="AR223" s="40"/>
      <c r="AS223" s="10"/>
      <c r="AT223" s="37"/>
      <c r="AU223" s="37"/>
      <c r="AV223" s="51"/>
      <c r="BA223" s="37"/>
      <c r="BB223" s="37"/>
      <c r="BC223" s="7"/>
      <c r="BD223" s="48"/>
      <c r="BF223" s="10"/>
      <c r="BG223" s="37"/>
      <c r="BH223" s="37"/>
      <c r="BI223" s="7"/>
      <c r="BJ223" s="48"/>
      <c r="BL223" s="10"/>
      <c r="BM223" s="37"/>
      <c r="BN223" s="37"/>
      <c r="BO223" s="7"/>
      <c r="BP223" s="40"/>
      <c r="BQ223" s="10"/>
      <c r="BR223" s="37"/>
      <c r="BS223" s="37"/>
      <c r="BT223" s="51"/>
      <c r="BY223" s="37"/>
      <c r="BZ223" s="37"/>
      <c r="CA223" s="7"/>
      <c r="CB223" s="48"/>
      <c r="CD223" s="10"/>
      <c r="CE223" s="37"/>
      <c r="CF223" s="37"/>
      <c r="CG223" s="7"/>
      <c r="CH223" s="48"/>
      <c r="CJ223" s="10"/>
      <c r="CK223" s="37"/>
      <c r="CL223" s="37"/>
      <c r="CM223" s="7"/>
      <c r="CN223" s="40"/>
      <c r="CO223" s="10"/>
      <c r="CP223" s="37"/>
      <c r="CQ223" s="37"/>
      <c r="CR223" s="51"/>
      <c r="CT223" s="40"/>
      <c r="CU223" s="10"/>
      <c r="CV223" s="37"/>
      <c r="CW223" s="37"/>
      <c r="CX223" s="51"/>
    </row>
    <row r="224" spans="5:102" x14ac:dyDescent="0.2">
      <c r="E224" s="37"/>
      <c r="F224" s="37"/>
      <c r="G224" s="7"/>
      <c r="H224" s="48"/>
      <c r="J224" s="10"/>
      <c r="K224" s="37"/>
      <c r="L224" s="37"/>
      <c r="M224" s="7"/>
      <c r="N224" s="48"/>
      <c r="P224" s="10"/>
      <c r="Q224" s="37"/>
      <c r="R224" s="37"/>
      <c r="S224" s="7"/>
      <c r="T224" s="40"/>
      <c r="U224" s="10"/>
      <c r="V224" s="37"/>
      <c r="W224" s="37"/>
      <c r="X224" s="51"/>
      <c r="AC224" s="37"/>
      <c r="AD224" s="37"/>
      <c r="AE224" s="7"/>
      <c r="AF224" s="48"/>
      <c r="AH224" s="10"/>
      <c r="AI224" s="37"/>
      <c r="AJ224" s="37"/>
      <c r="AK224" s="7"/>
      <c r="AL224" s="48"/>
      <c r="AN224" s="10"/>
      <c r="AO224" s="37"/>
      <c r="AP224" s="37"/>
      <c r="AQ224" s="7"/>
      <c r="AR224" s="40"/>
      <c r="AS224" s="10"/>
      <c r="AT224" s="37"/>
      <c r="AU224" s="37"/>
      <c r="AV224" s="51"/>
      <c r="BA224" s="37"/>
      <c r="BB224" s="37"/>
      <c r="BC224" s="7"/>
      <c r="BD224" s="48"/>
      <c r="BF224" s="10"/>
      <c r="BG224" s="37"/>
      <c r="BH224" s="37"/>
      <c r="BI224" s="7"/>
      <c r="BJ224" s="48"/>
      <c r="BL224" s="10"/>
      <c r="BM224" s="37"/>
      <c r="BN224" s="37"/>
      <c r="BO224" s="7"/>
      <c r="BP224" s="40"/>
      <c r="BQ224" s="10"/>
      <c r="BR224" s="37"/>
      <c r="BS224" s="37"/>
      <c r="BT224" s="51"/>
      <c r="BY224" s="37"/>
      <c r="BZ224" s="37"/>
      <c r="CA224" s="7"/>
      <c r="CB224" s="48"/>
      <c r="CD224" s="10"/>
      <c r="CE224" s="37"/>
      <c r="CF224" s="37"/>
      <c r="CG224" s="7"/>
      <c r="CH224" s="48"/>
      <c r="CJ224" s="10"/>
      <c r="CK224" s="37"/>
      <c r="CL224" s="37"/>
      <c r="CM224" s="7"/>
      <c r="CN224" s="40"/>
      <c r="CO224" s="10"/>
      <c r="CP224" s="37"/>
      <c r="CQ224" s="37"/>
      <c r="CR224" s="51"/>
      <c r="CT224" s="40"/>
      <c r="CU224" s="10"/>
      <c r="CV224" s="37"/>
      <c r="CW224" s="37"/>
      <c r="CX224" s="51"/>
    </row>
    <row r="225" spans="5:102" x14ac:dyDescent="0.2">
      <c r="E225" s="37"/>
      <c r="F225" s="37"/>
      <c r="G225" s="7"/>
      <c r="H225" s="48"/>
      <c r="J225" s="10"/>
      <c r="K225" s="37"/>
      <c r="L225" s="37"/>
      <c r="M225" s="7"/>
      <c r="N225" s="48"/>
      <c r="P225" s="10"/>
      <c r="Q225" s="37"/>
      <c r="R225" s="37"/>
      <c r="S225" s="7"/>
      <c r="T225" s="40"/>
      <c r="U225" s="10"/>
      <c r="V225" s="37"/>
      <c r="W225" s="37"/>
      <c r="X225" s="51"/>
      <c r="AC225" s="37"/>
      <c r="AD225" s="37"/>
      <c r="AE225" s="7"/>
      <c r="AF225" s="48"/>
      <c r="AH225" s="10"/>
      <c r="AI225" s="37"/>
      <c r="AJ225" s="37"/>
      <c r="AK225" s="7"/>
      <c r="AL225" s="48"/>
      <c r="AN225" s="10"/>
      <c r="AO225" s="37"/>
      <c r="AP225" s="37"/>
      <c r="AQ225" s="7"/>
      <c r="AR225" s="40"/>
      <c r="AS225" s="10"/>
      <c r="AT225" s="37"/>
      <c r="AU225" s="37"/>
      <c r="AV225" s="51"/>
      <c r="BA225" s="37"/>
      <c r="BB225" s="37"/>
      <c r="BC225" s="7"/>
      <c r="BD225" s="48"/>
      <c r="BF225" s="10"/>
      <c r="BG225" s="37"/>
      <c r="BH225" s="37"/>
      <c r="BI225" s="7"/>
      <c r="BJ225" s="48"/>
      <c r="BL225" s="10"/>
      <c r="BM225" s="37"/>
      <c r="BN225" s="37"/>
      <c r="BO225" s="7"/>
      <c r="BP225" s="40"/>
      <c r="BQ225" s="10"/>
      <c r="BR225" s="37"/>
      <c r="BS225" s="37"/>
      <c r="BT225" s="51"/>
      <c r="BY225" s="37"/>
      <c r="BZ225" s="37"/>
      <c r="CA225" s="7"/>
      <c r="CB225" s="48"/>
      <c r="CD225" s="10"/>
      <c r="CE225" s="37"/>
      <c r="CF225" s="37"/>
      <c r="CG225" s="7"/>
      <c r="CH225" s="48"/>
      <c r="CJ225" s="10"/>
      <c r="CK225" s="37"/>
      <c r="CL225" s="37"/>
      <c r="CM225" s="7"/>
      <c r="CN225" s="40"/>
      <c r="CO225" s="10"/>
      <c r="CP225" s="37"/>
      <c r="CQ225" s="37"/>
      <c r="CR225" s="51"/>
      <c r="CT225" s="40"/>
      <c r="CU225" s="10"/>
      <c r="CV225" s="37"/>
      <c r="CW225" s="37"/>
      <c r="CX225" s="51"/>
    </row>
    <row r="226" spans="5:102" x14ac:dyDescent="0.2">
      <c r="E226" s="37"/>
      <c r="F226" s="37"/>
      <c r="G226" s="7"/>
      <c r="H226" s="48"/>
      <c r="J226" s="10"/>
      <c r="K226" s="37"/>
      <c r="L226" s="37"/>
      <c r="M226" s="7"/>
      <c r="N226" s="48"/>
      <c r="P226" s="10"/>
      <c r="Q226" s="37"/>
      <c r="R226" s="37"/>
      <c r="S226" s="7"/>
      <c r="T226" s="40"/>
      <c r="U226" s="10"/>
      <c r="V226" s="37"/>
      <c r="W226" s="37"/>
      <c r="X226" s="51"/>
      <c r="AC226" s="37"/>
      <c r="AD226" s="37"/>
      <c r="AE226" s="7"/>
      <c r="AF226" s="48"/>
      <c r="AH226" s="10"/>
      <c r="AI226" s="37"/>
      <c r="AJ226" s="37"/>
      <c r="AK226" s="7"/>
      <c r="AL226" s="48"/>
      <c r="AN226" s="10"/>
      <c r="AO226" s="37"/>
      <c r="AP226" s="37"/>
      <c r="AQ226" s="7"/>
      <c r="AR226" s="40"/>
      <c r="AS226" s="10"/>
      <c r="AT226" s="37"/>
      <c r="AU226" s="37"/>
      <c r="AV226" s="51"/>
      <c r="BA226" s="37"/>
      <c r="BB226" s="37"/>
      <c r="BC226" s="7"/>
      <c r="BD226" s="48"/>
      <c r="BF226" s="10"/>
      <c r="BG226" s="37"/>
      <c r="BH226" s="37"/>
      <c r="BI226" s="7"/>
      <c r="BJ226" s="48"/>
      <c r="BL226" s="10"/>
      <c r="BM226" s="37"/>
      <c r="BN226" s="37"/>
      <c r="BO226" s="7"/>
      <c r="BP226" s="40"/>
      <c r="BQ226" s="10"/>
      <c r="BR226" s="37"/>
      <c r="BS226" s="37"/>
      <c r="BT226" s="51"/>
      <c r="BY226" s="37"/>
      <c r="BZ226" s="37"/>
      <c r="CA226" s="7"/>
      <c r="CB226" s="48"/>
      <c r="CD226" s="10"/>
      <c r="CE226" s="37"/>
      <c r="CF226" s="37"/>
      <c r="CG226" s="7"/>
      <c r="CH226" s="48"/>
      <c r="CJ226" s="10"/>
      <c r="CK226" s="37"/>
      <c r="CL226" s="37"/>
      <c r="CM226" s="7"/>
      <c r="CN226" s="40"/>
      <c r="CO226" s="10"/>
      <c r="CP226" s="37"/>
      <c r="CQ226" s="37"/>
      <c r="CR226" s="51"/>
      <c r="CT226" s="40"/>
      <c r="CU226" s="10"/>
      <c r="CV226" s="37"/>
      <c r="CW226" s="37"/>
      <c r="CX226" s="51"/>
    </row>
    <row r="227" spans="5:102" x14ac:dyDescent="0.2">
      <c r="E227" s="37"/>
      <c r="F227" s="37"/>
      <c r="G227" s="7"/>
      <c r="H227" s="48"/>
      <c r="J227" s="10"/>
      <c r="K227" s="37"/>
      <c r="L227" s="37"/>
      <c r="M227" s="7"/>
      <c r="N227" s="48"/>
      <c r="P227" s="10"/>
      <c r="Q227" s="37"/>
      <c r="R227" s="37"/>
      <c r="S227" s="7"/>
      <c r="T227" s="40"/>
      <c r="U227" s="10"/>
      <c r="V227" s="37"/>
      <c r="W227" s="37"/>
      <c r="X227" s="51"/>
      <c r="AC227" s="37"/>
      <c r="AD227" s="37"/>
      <c r="AE227" s="7"/>
      <c r="AF227" s="48"/>
      <c r="AH227" s="10"/>
      <c r="AI227" s="37"/>
      <c r="AJ227" s="37"/>
      <c r="AK227" s="7"/>
      <c r="AL227" s="48"/>
      <c r="AN227" s="10"/>
      <c r="AO227" s="37"/>
      <c r="AP227" s="37"/>
      <c r="AQ227" s="7"/>
      <c r="AR227" s="40"/>
      <c r="AS227" s="10"/>
      <c r="AT227" s="37"/>
      <c r="AU227" s="37"/>
      <c r="AV227" s="51"/>
      <c r="BA227" s="37"/>
      <c r="BB227" s="37"/>
      <c r="BC227" s="7"/>
      <c r="BD227" s="48"/>
      <c r="BF227" s="10"/>
      <c r="BG227" s="37"/>
      <c r="BH227" s="37"/>
      <c r="BI227" s="7"/>
      <c r="BJ227" s="48"/>
      <c r="BL227" s="10"/>
      <c r="BM227" s="37"/>
      <c r="BN227" s="37"/>
      <c r="BO227" s="7"/>
      <c r="BP227" s="40"/>
      <c r="BQ227" s="10"/>
      <c r="BR227" s="37"/>
      <c r="BS227" s="37"/>
      <c r="BT227" s="51"/>
      <c r="BY227" s="37"/>
      <c r="BZ227" s="37"/>
      <c r="CA227" s="7"/>
      <c r="CB227" s="48"/>
      <c r="CD227" s="10"/>
      <c r="CE227" s="37"/>
      <c r="CF227" s="37"/>
      <c r="CG227" s="7"/>
      <c r="CH227" s="48"/>
      <c r="CJ227" s="10"/>
      <c r="CK227" s="37"/>
      <c r="CL227" s="37"/>
      <c r="CM227" s="7"/>
      <c r="CN227" s="40"/>
      <c r="CO227" s="10"/>
      <c r="CP227" s="37"/>
      <c r="CQ227" s="37"/>
      <c r="CR227" s="51"/>
      <c r="CT227" s="40"/>
      <c r="CU227" s="10"/>
      <c r="CV227" s="37"/>
      <c r="CW227" s="37"/>
      <c r="CX227" s="51"/>
    </row>
    <row r="228" spans="5:102" x14ac:dyDescent="0.2">
      <c r="E228" s="37"/>
      <c r="F228" s="37"/>
      <c r="G228" s="7"/>
      <c r="H228" s="48"/>
      <c r="J228" s="10"/>
      <c r="K228" s="37"/>
      <c r="L228" s="37"/>
      <c r="M228" s="7"/>
      <c r="N228" s="48"/>
      <c r="P228" s="10"/>
      <c r="Q228" s="37"/>
      <c r="R228" s="37"/>
      <c r="S228" s="7"/>
      <c r="T228" s="40"/>
      <c r="U228" s="10"/>
      <c r="V228" s="37"/>
      <c r="W228" s="37"/>
      <c r="X228" s="51"/>
      <c r="AC228" s="37"/>
      <c r="AD228" s="37"/>
      <c r="AE228" s="7"/>
      <c r="AF228" s="48"/>
      <c r="AH228" s="10"/>
      <c r="AI228" s="37"/>
      <c r="AJ228" s="37"/>
      <c r="AK228" s="7"/>
      <c r="AL228" s="48"/>
      <c r="AN228" s="10"/>
      <c r="AO228" s="37"/>
      <c r="AP228" s="37"/>
      <c r="AQ228" s="7"/>
      <c r="AR228" s="40"/>
      <c r="AS228" s="10"/>
      <c r="AT228" s="37"/>
      <c r="AU228" s="37"/>
      <c r="AV228" s="51"/>
      <c r="BA228" s="37"/>
      <c r="BB228" s="37"/>
      <c r="BC228" s="7"/>
      <c r="BD228" s="48"/>
      <c r="BF228" s="10"/>
      <c r="BG228" s="37"/>
      <c r="BH228" s="37"/>
      <c r="BI228" s="7"/>
      <c r="BJ228" s="48"/>
      <c r="BL228" s="10"/>
      <c r="BM228" s="37"/>
      <c r="BN228" s="37"/>
      <c r="BO228" s="7"/>
      <c r="BP228" s="40"/>
      <c r="BQ228" s="10"/>
      <c r="BR228" s="37"/>
      <c r="BS228" s="37"/>
      <c r="BT228" s="51"/>
      <c r="BY228" s="37"/>
      <c r="BZ228" s="37"/>
      <c r="CA228" s="7"/>
      <c r="CB228" s="48"/>
      <c r="CD228" s="10"/>
      <c r="CE228" s="37"/>
      <c r="CF228" s="37"/>
      <c r="CG228" s="7"/>
      <c r="CH228" s="48"/>
      <c r="CJ228" s="10"/>
      <c r="CK228" s="37"/>
      <c r="CL228" s="37"/>
      <c r="CM228" s="7"/>
      <c r="CN228" s="40"/>
      <c r="CO228" s="10"/>
      <c r="CP228" s="37"/>
      <c r="CQ228" s="37"/>
      <c r="CR228" s="51"/>
      <c r="CT228" s="40"/>
      <c r="CU228" s="10"/>
      <c r="CV228" s="37"/>
      <c r="CW228" s="37"/>
      <c r="CX228" s="51"/>
    </row>
    <row r="229" spans="5:102" x14ac:dyDescent="0.2">
      <c r="E229" s="37"/>
      <c r="F229" s="37"/>
      <c r="G229" s="7"/>
      <c r="H229" s="48"/>
      <c r="J229" s="10"/>
      <c r="K229" s="37"/>
      <c r="L229" s="37"/>
      <c r="M229" s="7"/>
      <c r="N229" s="48"/>
      <c r="P229" s="10"/>
      <c r="Q229" s="37"/>
      <c r="R229" s="37"/>
      <c r="S229" s="7"/>
      <c r="T229" s="40"/>
      <c r="U229" s="10"/>
      <c r="V229" s="37"/>
      <c r="W229" s="37"/>
      <c r="X229" s="51"/>
      <c r="AC229" s="37"/>
      <c r="AD229" s="37"/>
      <c r="AE229" s="7"/>
      <c r="AF229" s="48"/>
      <c r="AH229" s="10"/>
      <c r="AI229" s="37"/>
      <c r="AJ229" s="37"/>
      <c r="AK229" s="7"/>
      <c r="AL229" s="48"/>
      <c r="AN229" s="10"/>
      <c r="AO229" s="37"/>
      <c r="AP229" s="37"/>
      <c r="AQ229" s="7"/>
      <c r="AR229" s="40"/>
      <c r="AS229" s="10"/>
      <c r="AT229" s="37"/>
      <c r="AU229" s="37"/>
      <c r="AV229" s="51"/>
      <c r="BA229" s="37"/>
      <c r="BB229" s="37"/>
      <c r="BC229" s="7"/>
      <c r="BD229" s="48"/>
      <c r="BF229" s="10"/>
      <c r="BG229" s="37"/>
      <c r="BH229" s="37"/>
      <c r="BI229" s="7"/>
      <c r="BJ229" s="48"/>
      <c r="BL229" s="10"/>
      <c r="BM229" s="37"/>
      <c r="BN229" s="37"/>
      <c r="BO229" s="7"/>
      <c r="BP229" s="40"/>
      <c r="BQ229" s="10"/>
      <c r="BR229" s="37"/>
      <c r="BS229" s="37"/>
      <c r="BT229" s="51"/>
      <c r="BY229" s="37"/>
      <c r="BZ229" s="37"/>
      <c r="CA229" s="7"/>
      <c r="CB229" s="48"/>
      <c r="CD229" s="10"/>
      <c r="CE229" s="37"/>
      <c r="CF229" s="37"/>
      <c r="CG229" s="7"/>
      <c r="CH229" s="48"/>
      <c r="CJ229" s="10"/>
      <c r="CK229" s="37"/>
      <c r="CL229" s="37"/>
      <c r="CM229" s="7"/>
      <c r="CN229" s="40"/>
      <c r="CO229" s="10"/>
      <c r="CP229" s="37"/>
      <c r="CQ229" s="37"/>
      <c r="CR229" s="51"/>
      <c r="CT229" s="40"/>
      <c r="CU229" s="10"/>
      <c r="CV229" s="37"/>
      <c r="CW229" s="37"/>
      <c r="CX229" s="51"/>
    </row>
    <row r="230" spans="5:102" x14ac:dyDescent="0.2">
      <c r="E230" s="37"/>
      <c r="F230" s="37"/>
      <c r="G230" s="7"/>
      <c r="H230" s="48"/>
      <c r="J230" s="10"/>
      <c r="K230" s="37"/>
      <c r="L230" s="37"/>
      <c r="M230" s="7"/>
      <c r="N230" s="48"/>
      <c r="P230" s="10"/>
      <c r="Q230" s="37"/>
      <c r="R230" s="37"/>
      <c r="S230" s="7"/>
      <c r="T230" s="40"/>
      <c r="U230" s="10"/>
      <c r="V230" s="37"/>
      <c r="W230" s="37"/>
      <c r="X230" s="51"/>
      <c r="AC230" s="37"/>
      <c r="AD230" s="37"/>
      <c r="AE230" s="7"/>
      <c r="AF230" s="48"/>
      <c r="AH230" s="10"/>
      <c r="AI230" s="37"/>
      <c r="AJ230" s="37"/>
      <c r="AK230" s="7"/>
      <c r="AL230" s="48"/>
      <c r="AN230" s="10"/>
      <c r="AO230" s="37"/>
      <c r="AP230" s="37"/>
      <c r="AQ230" s="7"/>
      <c r="AR230" s="40"/>
      <c r="AS230" s="10"/>
      <c r="AT230" s="37"/>
      <c r="AU230" s="37"/>
      <c r="AV230" s="51"/>
      <c r="BA230" s="37"/>
      <c r="BB230" s="37"/>
      <c r="BC230" s="7"/>
      <c r="BD230" s="48"/>
      <c r="BF230" s="10"/>
      <c r="BG230" s="37"/>
      <c r="BH230" s="37"/>
      <c r="BI230" s="7"/>
      <c r="BJ230" s="48"/>
      <c r="BL230" s="10"/>
      <c r="BM230" s="37"/>
      <c r="BN230" s="37"/>
      <c r="BO230" s="7"/>
      <c r="BP230" s="40"/>
      <c r="BQ230" s="10"/>
      <c r="BR230" s="37"/>
      <c r="BS230" s="37"/>
      <c r="BT230" s="51"/>
      <c r="BY230" s="37"/>
      <c r="BZ230" s="37"/>
      <c r="CA230" s="7"/>
      <c r="CB230" s="48"/>
      <c r="CD230" s="10"/>
      <c r="CE230" s="37"/>
      <c r="CF230" s="37"/>
      <c r="CG230" s="7"/>
      <c r="CH230" s="48"/>
      <c r="CJ230" s="10"/>
      <c r="CK230" s="37"/>
      <c r="CL230" s="37"/>
      <c r="CM230" s="7"/>
      <c r="CN230" s="40"/>
      <c r="CO230" s="10"/>
      <c r="CP230" s="37"/>
      <c r="CQ230" s="37"/>
      <c r="CR230" s="51"/>
      <c r="CT230" s="40"/>
      <c r="CU230" s="10"/>
      <c r="CV230" s="37"/>
      <c r="CW230" s="37"/>
      <c r="CX230" s="51"/>
    </row>
    <row r="231" spans="5:102" x14ac:dyDescent="0.2">
      <c r="E231" s="37"/>
      <c r="F231" s="37"/>
      <c r="G231" s="7"/>
      <c r="H231" s="48"/>
      <c r="J231" s="10"/>
      <c r="K231" s="37"/>
      <c r="L231" s="37"/>
      <c r="M231" s="7"/>
      <c r="N231" s="48"/>
      <c r="P231" s="10"/>
      <c r="Q231" s="37"/>
      <c r="R231" s="37"/>
      <c r="S231" s="7"/>
      <c r="T231" s="40"/>
      <c r="U231" s="10"/>
      <c r="V231" s="37"/>
      <c r="W231" s="37"/>
      <c r="X231" s="51"/>
      <c r="AC231" s="37"/>
      <c r="AD231" s="37"/>
      <c r="AE231" s="7"/>
      <c r="AF231" s="48"/>
      <c r="AH231" s="10"/>
      <c r="AI231" s="37"/>
      <c r="AJ231" s="37"/>
      <c r="AK231" s="7"/>
      <c r="AL231" s="48"/>
      <c r="AN231" s="10"/>
      <c r="AO231" s="37"/>
      <c r="AP231" s="37"/>
      <c r="AQ231" s="7"/>
      <c r="AR231" s="40"/>
      <c r="AS231" s="10"/>
      <c r="AT231" s="37"/>
      <c r="AU231" s="37"/>
      <c r="AV231" s="51"/>
      <c r="BA231" s="37"/>
      <c r="BB231" s="37"/>
      <c r="BC231" s="7"/>
      <c r="BD231" s="48"/>
      <c r="BF231" s="10"/>
      <c r="BG231" s="37"/>
      <c r="BH231" s="37"/>
      <c r="BI231" s="7"/>
      <c r="BJ231" s="48"/>
      <c r="BL231" s="10"/>
      <c r="BM231" s="37"/>
      <c r="BN231" s="37"/>
      <c r="BO231" s="7"/>
      <c r="BP231" s="40"/>
      <c r="BQ231" s="10"/>
      <c r="BR231" s="37"/>
      <c r="BS231" s="37"/>
      <c r="BT231" s="51"/>
      <c r="BY231" s="37"/>
      <c r="BZ231" s="37"/>
      <c r="CA231" s="7"/>
      <c r="CB231" s="48"/>
      <c r="CD231" s="10"/>
      <c r="CE231" s="37"/>
      <c r="CF231" s="37"/>
      <c r="CG231" s="7"/>
      <c r="CH231" s="48"/>
      <c r="CJ231" s="10"/>
      <c r="CK231" s="37"/>
      <c r="CL231" s="37"/>
      <c r="CM231" s="7"/>
      <c r="CN231" s="40"/>
      <c r="CO231" s="10"/>
      <c r="CP231" s="37"/>
      <c r="CQ231" s="37"/>
      <c r="CR231" s="51"/>
      <c r="CT231" s="40"/>
      <c r="CU231" s="10"/>
      <c r="CV231" s="37"/>
      <c r="CW231" s="37"/>
      <c r="CX231" s="51"/>
    </row>
    <row r="232" spans="5:102" x14ac:dyDescent="0.2">
      <c r="E232" s="37"/>
      <c r="F232" s="37"/>
      <c r="G232" s="7"/>
      <c r="H232" s="48"/>
      <c r="J232" s="10"/>
      <c r="K232" s="37"/>
      <c r="L232" s="37"/>
      <c r="M232" s="7"/>
      <c r="N232" s="48"/>
      <c r="P232" s="10"/>
      <c r="Q232" s="37"/>
      <c r="R232" s="37"/>
      <c r="S232" s="7"/>
      <c r="T232" s="40"/>
      <c r="U232" s="10"/>
      <c r="V232" s="37"/>
      <c r="W232" s="37"/>
      <c r="X232" s="51"/>
      <c r="AC232" s="37"/>
      <c r="AD232" s="37"/>
      <c r="AE232" s="7"/>
      <c r="AF232" s="48"/>
      <c r="AH232" s="10"/>
      <c r="AI232" s="37"/>
      <c r="AJ232" s="37"/>
      <c r="AK232" s="7"/>
      <c r="AL232" s="48"/>
      <c r="AN232" s="10"/>
      <c r="AO232" s="37"/>
      <c r="AP232" s="37"/>
      <c r="AQ232" s="7"/>
      <c r="AR232" s="40"/>
      <c r="AS232" s="10"/>
      <c r="AT232" s="37"/>
      <c r="AU232" s="37"/>
      <c r="AV232" s="51"/>
      <c r="BA232" s="37"/>
      <c r="BB232" s="37"/>
      <c r="BC232" s="7"/>
      <c r="BD232" s="48"/>
      <c r="BF232" s="10"/>
      <c r="BG232" s="37"/>
      <c r="BH232" s="37"/>
      <c r="BI232" s="7"/>
      <c r="BJ232" s="48"/>
      <c r="BL232" s="10"/>
      <c r="BM232" s="37"/>
      <c r="BN232" s="37"/>
      <c r="BO232" s="7"/>
      <c r="BP232" s="40"/>
      <c r="BQ232" s="10"/>
      <c r="BR232" s="37"/>
      <c r="BS232" s="37"/>
      <c r="BT232" s="51"/>
      <c r="BY232" s="37"/>
      <c r="BZ232" s="37"/>
      <c r="CA232" s="7"/>
      <c r="CB232" s="48"/>
      <c r="CD232" s="10"/>
      <c r="CE232" s="37"/>
      <c r="CF232" s="37"/>
      <c r="CG232" s="7"/>
      <c r="CH232" s="48"/>
      <c r="CJ232" s="10"/>
      <c r="CK232" s="37"/>
      <c r="CL232" s="37"/>
      <c r="CM232" s="7"/>
      <c r="CN232" s="40"/>
      <c r="CO232" s="10"/>
      <c r="CP232" s="37"/>
      <c r="CQ232" s="37"/>
      <c r="CR232" s="51"/>
      <c r="CT232" s="40"/>
      <c r="CU232" s="10"/>
      <c r="CV232" s="37"/>
      <c r="CW232" s="37"/>
      <c r="CX232" s="51"/>
    </row>
    <row r="233" spans="5:102" x14ac:dyDescent="0.2">
      <c r="E233" s="37"/>
      <c r="F233" s="37"/>
      <c r="G233" s="7"/>
      <c r="H233" s="48"/>
      <c r="J233" s="10"/>
      <c r="K233" s="37"/>
      <c r="L233" s="37"/>
      <c r="M233" s="7"/>
      <c r="N233" s="48"/>
      <c r="P233" s="10"/>
      <c r="Q233" s="37"/>
      <c r="R233" s="37"/>
      <c r="S233" s="7"/>
      <c r="T233" s="40"/>
      <c r="U233" s="10"/>
      <c r="V233" s="37"/>
      <c r="W233" s="37"/>
      <c r="X233" s="51"/>
      <c r="AC233" s="37"/>
      <c r="AD233" s="37"/>
      <c r="AE233" s="7"/>
      <c r="AF233" s="48"/>
      <c r="AH233" s="10"/>
      <c r="AI233" s="37"/>
      <c r="AJ233" s="37"/>
      <c r="AK233" s="7"/>
      <c r="AL233" s="48"/>
      <c r="AN233" s="10"/>
      <c r="AO233" s="37"/>
      <c r="AP233" s="37"/>
      <c r="AQ233" s="7"/>
      <c r="AR233" s="40"/>
      <c r="AS233" s="10"/>
      <c r="AT233" s="37"/>
      <c r="AU233" s="37"/>
      <c r="AV233" s="51"/>
      <c r="BA233" s="37"/>
      <c r="BB233" s="37"/>
      <c r="BC233" s="7"/>
      <c r="BD233" s="48"/>
      <c r="BF233" s="10"/>
      <c r="BG233" s="37"/>
      <c r="BH233" s="37"/>
      <c r="BI233" s="7"/>
      <c r="BJ233" s="48"/>
      <c r="BL233" s="10"/>
      <c r="BM233" s="37"/>
      <c r="BN233" s="37"/>
      <c r="BO233" s="7"/>
      <c r="BP233" s="40"/>
      <c r="BQ233" s="10"/>
      <c r="BR233" s="37"/>
      <c r="BS233" s="37"/>
      <c r="BT233" s="51"/>
      <c r="BY233" s="37"/>
      <c r="BZ233" s="37"/>
      <c r="CA233" s="7"/>
      <c r="CB233" s="48"/>
      <c r="CD233" s="10"/>
      <c r="CE233" s="37"/>
      <c r="CF233" s="37"/>
      <c r="CG233" s="7"/>
      <c r="CH233" s="48"/>
      <c r="CJ233" s="10"/>
      <c r="CK233" s="37"/>
      <c r="CL233" s="37"/>
      <c r="CM233" s="7"/>
      <c r="CN233" s="40"/>
      <c r="CO233" s="10"/>
      <c r="CP233" s="37"/>
      <c r="CQ233" s="37"/>
      <c r="CR233" s="51"/>
      <c r="CT233" s="40"/>
      <c r="CU233" s="10"/>
      <c r="CV233" s="37"/>
      <c r="CW233" s="37"/>
      <c r="CX233" s="51"/>
    </row>
    <row r="234" spans="5:102" x14ac:dyDescent="0.2">
      <c r="E234" s="37"/>
      <c r="F234" s="37"/>
      <c r="G234" s="7"/>
      <c r="H234" s="48"/>
      <c r="J234" s="10"/>
      <c r="K234" s="37"/>
      <c r="L234" s="37"/>
      <c r="M234" s="7"/>
      <c r="N234" s="48"/>
      <c r="P234" s="10"/>
      <c r="Q234" s="37"/>
      <c r="R234" s="37"/>
      <c r="S234" s="7"/>
      <c r="T234" s="40"/>
      <c r="U234" s="10"/>
      <c r="V234" s="37"/>
      <c r="W234" s="37"/>
      <c r="X234" s="51"/>
      <c r="AC234" s="37"/>
      <c r="AD234" s="37"/>
      <c r="AE234" s="7"/>
      <c r="AF234" s="48"/>
      <c r="AH234" s="10"/>
      <c r="AI234" s="37"/>
      <c r="AJ234" s="37"/>
      <c r="AK234" s="7"/>
      <c r="AL234" s="48"/>
      <c r="AN234" s="10"/>
      <c r="AO234" s="37"/>
      <c r="AP234" s="37"/>
      <c r="AQ234" s="7"/>
      <c r="AR234" s="40"/>
      <c r="AS234" s="10"/>
      <c r="AT234" s="37"/>
      <c r="AU234" s="37"/>
      <c r="AV234" s="51"/>
      <c r="BA234" s="37"/>
      <c r="BB234" s="37"/>
      <c r="BC234" s="7"/>
      <c r="BD234" s="48"/>
      <c r="BF234" s="10"/>
      <c r="BG234" s="37"/>
      <c r="BH234" s="37"/>
      <c r="BI234" s="7"/>
      <c r="BJ234" s="48"/>
      <c r="BL234" s="10"/>
      <c r="BM234" s="37"/>
      <c r="BN234" s="37"/>
      <c r="BO234" s="7"/>
      <c r="BP234" s="40"/>
      <c r="BQ234" s="10"/>
      <c r="BR234" s="37"/>
      <c r="BS234" s="37"/>
      <c r="BT234" s="51"/>
      <c r="BY234" s="37"/>
      <c r="BZ234" s="37"/>
      <c r="CA234" s="7"/>
      <c r="CB234" s="48"/>
      <c r="CD234" s="10"/>
      <c r="CE234" s="37"/>
      <c r="CF234" s="37"/>
      <c r="CG234" s="7"/>
      <c r="CH234" s="48"/>
      <c r="CJ234" s="10"/>
      <c r="CK234" s="37"/>
      <c r="CL234" s="37"/>
      <c r="CM234" s="7"/>
      <c r="CN234" s="40"/>
      <c r="CO234" s="10"/>
      <c r="CP234" s="37"/>
      <c r="CQ234" s="37"/>
      <c r="CR234" s="51"/>
      <c r="CT234" s="40"/>
      <c r="CU234" s="10"/>
      <c r="CV234" s="37"/>
      <c r="CW234" s="37"/>
      <c r="CX234" s="51"/>
    </row>
    <row r="235" spans="5:102" x14ac:dyDescent="0.2">
      <c r="E235" s="37"/>
      <c r="F235" s="37"/>
      <c r="G235" s="7"/>
      <c r="H235" s="48"/>
      <c r="J235" s="10"/>
      <c r="K235" s="37"/>
      <c r="L235" s="37"/>
      <c r="M235" s="7"/>
      <c r="N235" s="48"/>
      <c r="P235" s="10"/>
      <c r="Q235" s="37"/>
      <c r="R235" s="37"/>
      <c r="S235" s="7"/>
      <c r="T235" s="40"/>
      <c r="U235" s="10"/>
      <c r="V235" s="37"/>
      <c r="W235" s="37"/>
      <c r="X235" s="51"/>
      <c r="AC235" s="37"/>
      <c r="AD235" s="37"/>
      <c r="AE235" s="7"/>
      <c r="AF235" s="48"/>
      <c r="AH235" s="10"/>
      <c r="AI235" s="37"/>
      <c r="AJ235" s="37"/>
      <c r="AK235" s="7"/>
      <c r="AL235" s="48"/>
      <c r="AN235" s="10"/>
      <c r="AO235" s="37"/>
      <c r="AP235" s="37"/>
      <c r="AQ235" s="7"/>
      <c r="AR235" s="40"/>
      <c r="AS235" s="10"/>
      <c r="AT235" s="37"/>
      <c r="AU235" s="37"/>
      <c r="AV235" s="51"/>
      <c r="BA235" s="37"/>
      <c r="BB235" s="37"/>
      <c r="BC235" s="7"/>
      <c r="BD235" s="48"/>
      <c r="BF235" s="10"/>
      <c r="BG235" s="37"/>
      <c r="BH235" s="37"/>
      <c r="BI235" s="7"/>
      <c r="BJ235" s="48"/>
      <c r="BL235" s="10"/>
      <c r="BM235" s="37"/>
      <c r="BN235" s="37"/>
      <c r="BO235" s="7"/>
      <c r="BP235" s="40"/>
      <c r="BQ235" s="10"/>
      <c r="BR235" s="37"/>
      <c r="BS235" s="37"/>
      <c r="BT235" s="51"/>
      <c r="BY235" s="37"/>
      <c r="BZ235" s="37"/>
      <c r="CA235" s="7"/>
      <c r="CB235" s="48"/>
      <c r="CD235" s="10"/>
      <c r="CE235" s="37"/>
      <c r="CF235" s="37"/>
      <c r="CG235" s="7"/>
      <c r="CH235" s="48"/>
      <c r="CJ235" s="10"/>
      <c r="CK235" s="37"/>
      <c r="CL235" s="37"/>
      <c r="CM235" s="7"/>
      <c r="CN235" s="40"/>
      <c r="CO235" s="10"/>
      <c r="CP235" s="37"/>
      <c r="CQ235" s="37"/>
      <c r="CR235" s="51"/>
      <c r="CT235" s="40"/>
      <c r="CU235" s="10"/>
      <c r="CV235" s="37"/>
      <c r="CW235" s="37"/>
      <c r="CX235" s="51"/>
    </row>
    <row r="236" spans="5:102" x14ac:dyDescent="0.2">
      <c r="E236" s="37"/>
      <c r="F236" s="37"/>
      <c r="G236" s="7"/>
      <c r="H236" s="48"/>
      <c r="J236" s="10"/>
      <c r="K236" s="37"/>
      <c r="L236" s="37"/>
      <c r="M236" s="7"/>
      <c r="N236" s="48"/>
      <c r="P236" s="10"/>
      <c r="Q236" s="37"/>
      <c r="R236" s="37"/>
      <c r="S236" s="7"/>
      <c r="T236" s="40"/>
      <c r="U236" s="10"/>
      <c r="V236" s="37"/>
      <c r="W236" s="37"/>
      <c r="X236" s="51"/>
      <c r="AC236" s="37"/>
      <c r="AD236" s="37"/>
      <c r="AE236" s="7"/>
      <c r="AF236" s="48"/>
      <c r="AH236" s="10"/>
      <c r="AI236" s="37"/>
      <c r="AJ236" s="37"/>
      <c r="AK236" s="7"/>
      <c r="AL236" s="48"/>
      <c r="AN236" s="10"/>
      <c r="AO236" s="37"/>
      <c r="AP236" s="37"/>
      <c r="AQ236" s="7"/>
      <c r="AR236" s="40"/>
      <c r="AS236" s="10"/>
      <c r="AT236" s="37"/>
      <c r="AU236" s="37"/>
      <c r="AV236" s="51"/>
      <c r="BA236" s="37"/>
      <c r="BB236" s="37"/>
      <c r="BC236" s="7"/>
      <c r="BD236" s="48"/>
      <c r="BF236" s="10"/>
      <c r="BG236" s="37"/>
      <c r="BH236" s="37"/>
      <c r="BI236" s="7"/>
      <c r="BJ236" s="48"/>
      <c r="BL236" s="10"/>
      <c r="BM236" s="37"/>
      <c r="BN236" s="37"/>
      <c r="BO236" s="7"/>
      <c r="BP236" s="40"/>
      <c r="BQ236" s="10"/>
      <c r="BR236" s="37"/>
      <c r="BS236" s="37"/>
      <c r="BT236" s="51"/>
      <c r="BY236" s="37"/>
      <c r="BZ236" s="37"/>
      <c r="CA236" s="7"/>
      <c r="CB236" s="48"/>
      <c r="CD236" s="10"/>
      <c r="CE236" s="37"/>
      <c r="CF236" s="37"/>
      <c r="CG236" s="7"/>
      <c r="CH236" s="48"/>
      <c r="CJ236" s="10"/>
      <c r="CK236" s="37"/>
      <c r="CL236" s="37"/>
      <c r="CM236" s="7"/>
      <c r="CN236" s="40"/>
      <c r="CO236" s="10"/>
      <c r="CP236" s="37"/>
      <c r="CQ236" s="37"/>
      <c r="CR236" s="51"/>
      <c r="CT236" s="40"/>
      <c r="CU236" s="10"/>
      <c r="CV236" s="37"/>
      <c r="CW236" s="37"/>
      <c r="CX236" s="51"/>
    </row>
    <row r="237" spans="5:102" x14ac:dyDescent="0.2">
      <c r="E237" s="37"/>
      <c r="F237" s="37"/>
      <c r="G237" s="7"/>
      <c r="H237" s="48"/>
      <c r="J237" s="10"/>
      <c r="K237" s="37"/>
      <c r="L237" s="37"/>
      <c r="M237" s="7"/>
      <c r="N237" s="48"/>
      <c r="P237" s="10"/>
      <c r="Q237" s="37"/>
      <c r="R237" s="37"/>
      <c r="S237" s="7"/>
      <c r="T237" s="40"/>
      <c r="U237" s="10"/>
      <c r="V237" s="37"/>
      <c r="W237" s="37"/>
      <c r="X237" s="51"/>
      <c r="AC237" s="37"/>
      <c r="AD237" s="37"/>
      <c r="AE237" s="7"/>
      <c r="AF237" s="48"/>
      <c r="AH237" s="10"/>
      <c r="AI237" s="37"/>
      <c r="AJ237" s="37"/>
      <c r="AK237" s="7"/>
      <c r="AL237" s="48"/>
      <c r="AN237" s="10"/>
      <c r="AO237" s="37"/>
      <c r="AP237" s="37"/>
      <c r="AQ237" s="7"/>
      <c r="AR237" s="40"/>
      <c r="AS237" s="10"/>
      <c r="AT237" s="37"/>
      <c r="AU237" s="37"/>
      <c r="AV237" s="51"/>
      <c r="BA237" s="37"/>
      <c r="BB237" s="37"/>
      <c r="BC237" s="7"/>
      <c r="BD237" s="48"/>
      <c r="BF237" s="10"/>
      <c r="BG237" s="37"/>
      <c r="BH237" s="37"/>
      <c r="BI237" s="7"/>
      <c r="BJ237" s="48"/>
      <c r="BL237" s="10"/>
      <c r="BM237" s="37"/>
      <c r="BN237" s="37"/>
      <c r="BO237" s="7"/>
      <c r="BP237" s="40"/>
      <c r="BQ237" s="10"/>
      <c r="BR237" s="37"/>
      <c r="BS237" s="37"/>
      <c r="BT237" s="51"/>
      <c r="BY237" s="37"/>
      <c r="BZ237" s="37"/>
      <c r="CA237" s="7"/>
      <c r="CB237" s="48"/>
      <c r="CD237" s="10"/>
      <c r="CE237" s="37"/>
      <c r="CF237" s="37"/>
      <c r="CG237" s="7"/>
      <c r="CH237" s="48"/>
      <c r="CJ237" s="10"/>
      <c r="CK237" s="37"/>
      <c r="CL237" s="37"/>
      <c r="CM237" s="7"/>
      <c r="CN237" s="40"/>
      <c r="CO237" s="10"/>
      <c r="CP237" s="37"/>
      <c r="CQ237" s="37"/>
      <c r="CR237" s="51"/>
      <c r="CT237" s="40"/>
      <c r="CU237" s="10"/>
      <c r="CV237" s="37"/>
      <c r="CW237" s="37"/>
      <c r="CX237" s="51"/>
    </row>
    <row r="238" spans="5:102" x14ac:dyDescent="0.2">
      <c r="E238" s="37"/>
      <c r="F238" s="37"/>
      <c r="G238" s="7"/>
      <c r="H238" s="48"/>
      <c r="J238" s="10"/>
      <c r="K238" s="37"/>
      <c r="L238" s="37"/>
      <c r="M238" s="7"/>
      <c r="N238" s="48"/>
      <c r="P238" s="10"/>
      <c r="Q238" s="37"/>
      <c r="R238" s="37"/>
      <c r="S238" s="7"/>
      <c r="T238" s="40"/>
      <c r="U238" s="10"/>
      <c r="V238" s="37"/>
      <c r="W238" s="37"/>
      <c r="X238" s="51"/>
      <c r="AC238" s="37"/>
      <c r="AD238" s="37"/>
      <c r="AE238" s="7"/>
      <c r="AF238" s="48"/>
      <c r="AH238" s="10"/>
      <c r="AI238" s="37"/>
      <c r="AJ238" s="37"/>
      <c r="AK238" s="7"/>
      <c r="AL238" s="48"/>
      <c r="AN238" s="10"/>
      <c r="AO238" s="37"/>
      <c r="AP238" s="37"/>
      <c r="AQ238" s="7"/>
      <c r="AR238" s="40"/>
      <c r="AS238" s="10"/>
      <c r="AT238" s="37"/>
      <c r="AU238" s="37"/>
      <c r="AV238" s="51"/>
      <c r="BA238" s="37"/>
      <c r="BB238" s="37"/>
      <c r="BC238" s="7"/>
      <c r="BD238" s="48"/>
      <c r="BF238" s="10"/>
      <c r="BG238" s="37"/>
      <c r="BH238" s="37"/>
      <c r="BI238" s="7"/>
      <c r="BJ238" s="48"/>
      <c r="BL238" s="10"/>
      <c r="BM238" s="37"/>
      <c r="BN238" s="37"/>
      <c r="BO238" s="7"/>
      <c r="BP238" s="40"/>
      <c r="BQ238" s="10"/>
      <c r="BR238" s="37"/>
      <c r="BS238" s="37"/>
      <c r="BT238" s="51"/>
      <c r="BY238" s="37"/>
      <c r="BZ238" s="37"/>
      <c r="CA238" s="7"/>
      <c r="CB238" s="48"/>
      <c r="CD238" s="10"/>
      <c r="CE238" s="37"/>
      <c r="CF238" s="37"/>
      <c r="CG238" s="7"/>
      <c r="CH238" s="48"/>
      <c r="CJ238" s="10"/>
      <c r="CK238" s="37"/>
      <c r="CL238" s="37"/>
      <c r="CM238" s="7"/>
      <c r="CN238" s="40"/>
      <c r="CO238" s="10"/>
      <c r="CP238" s="37"/>
      <c r="CQ238" s="37"/>
      <c r="CR238" s="51"/>
      <c r="CT238" s="40"/>
      <c r="CU238" s="10"/>
      <c r="CV238" s="37"/>
      <c r="CW238" s="37"/>
      <c r="CX238" s="51"/>
    </row>
    <row r="239" spans="5:102" x14ac:dyDescent="0.2">
      <c r="E239" s="37"/>
      <c r="F239" s="37"/>
      <c r="G239" s="7"/>
      <c r="H239" s="48"/>
      <c r="J239" s="10"/>
      <c r="K239" s="37"/>
      <c r="L239" s="37"/>
      <c r="M239" s="7"/>
      <c r="N239" s="48"/>
      <c r="P239" s="10"/>
      <c r="Q239" s="37"/>
      <c r="R239" s="37"/>
      <c r="S239" s="7"/>
      <c r="T239" s="40"/>
      <c r="U239" s="10"/>
      <c r="V239" s="37"/>
      <c r="W239" s="37"/>
      <c r="X239" s="51"/>
      <c r="AC239" s="37"/>
      <c r="AD239" s="37"/>
      <c r="AE239" s="7"/>
      <c r="AF239" s="48"/>
      <c r="AH239" s="10"/>
      <c r="AI239" s="37"/>
      <c r="AJ239" s="37"/>
      <c r="AK239" s="7"/>
      <c r="AL239" s="48"/>
      <c r="AN239" s="10"/>
      <c r="AO239" s="37"/>
      <c r="AP239" s="37"/>
      <c r="AQ239" s="7"/>
      <c r="AR239" s="40"/>
      <c r="AS239" s="10"/>
      <c r="AT239" s="37"/>
      <c r="AU239" s="37"/>
      <c r="AV239" s="51"/>
      <c r="BA239" s="37"/>
      <c r="BB239" s="37"/>
      <c r="BC239" s="7"/>
      <c r="BD239" s="48"/>
      <c r="BF239" s="10"/>
      <c r="BG239" s="37"/>
      <c r="BH239" s="37"/>
      <c r="BI239" s="7"/>
      <c r="BJ239" s="48"/>
      <c r="BL239" s="10"/>
      <c r="BM239" s="37"/>
      <c r="BN239" s="37"/>
      <c r="BO239" s="7"/>
      <c r="BP239" s="40"/>
      <c r="BQ239" s="10"/>
      <c r="BR239" s="37"/>
      <c r="BS239" s="37"/>
      <c r="BT239" s="51"/>
      <c r="BY239" s="37"/>
      <c r="BZ239" s="37"/>
      <c r="CA239" s="7"/>
      <c r="CB239" s="48"/>
      <c r="CD239" s="10"/>
      <c r="CE239" s="37"/>
      <c r="CF239" s="37"/>
      <c r="CG239" s="7"/>
      <c r="CH239" s="48"/>
      <c r="CJ239" s="10"/>
      <c r="CK239" s="37"/>
      <c r="CL239" s="37"/>
      <c r="CM239" s="7"/>
      <c r="CN239" s="40"/>
      <c r="CO239" s="10"/>
      <c r="CP239" s="37"/>
      <c r="CQ239" s="37"/>
      <c r="CR239" s="51"/>
      <c r="CT239" s="40"/>
      <c r="CU239" s="10"/>
      <c r="CV239" s="37"/>
      <c r="CW239" s="37"/>
      <c r="CX239" s="51"/>
    </row>
    <row r="240" spans="5:102" x14ac:dyDescent="0.2">
      <c r="E240" s="37"/>
      <c r="F240" s="37"/>
      <c r="G240" s="7"/>
      <c r="H240" s="48"/>
      <c r="J240" s="10"/>
      <c r="K240" s="37"/>
      <c r="L240" s="37"/>
      <c r="M240" s="7"/>
      <c r="N240" s="48"/>
      <c r="P240" s="10"/>
      <c r="Q240" s="37"/>
      <c r="R240" s="37"/>
      <c r="S240" s="7"/>
      <c r="T240" s="40"/>
      <c r="U240" s="10"/>
      <c r="V240" s="37"/>
      <c r="W240" s="37"/>
      <c r="X240" s="51"/>
      <c r="AC240" s="37"/>
      <c r="AD240" s="37"/>
      <c r="AE240" s="7"/>
      <c r="AF240" s="48"/>
      <c r="AH240" s="10"/>
      <c r="AI240" s="37"/>
      <c r="AJ240" s="37"/>
      <c r="AK240" s="7"/>
      <c r="AL240" s="48"/>
      <c r="AN240" s="10"/>
      <c r="AO240" s="37"/>
      <c r="AP240" s="37"/>
      <c r="AQ240" s="7"/>
      <c r="AR240" s="40"/>
      <c r="AS240" s="10"/>
      <c r="AT240" s="37"/>
      <c r="AU240" s="37"/>
      <c r="AV240" s="51"/>
      <c r="BA240" s="37"/>
      <c r="BB240" s="37"/>
      <c r="BC240" s="7"/>
      <c r="BD240" s="48"/>
      <c r="BF240" s="10"/>
      <c r="BG240" s="37"/>
      <c r="BH240" s="37"/>
      <c r="BI240" s="7"/>
      <c r="BJ240" s="48"/>
      <c r="BL240" s="10"/>
      <c r="BM240" s="37"/>
      <c r="BN240" s="37"/>
      <c r="BO240" s="7"/>
      <c r="BP240" s="40"/>
      <c r="BQ240" s="10"/>
      <c r="BR240" s="37"/>
      <c r="BS240" s="37"/>
      <c r="BT240" s="51"/>
      <c r="BY240" s="37"/>
      <c r="BZ240" s="37"/>
      <c r="CA240" s="7"/>
      <c r="CB240" s="48"/>
      <c r="CD240" s="10"/>
      <c r="CE240" s="37"/>
      <c r="CF240" s="37"/>
      <c r="CG240" s="7"/>
      <c r="CH240" s="48"/>
      <c r="CJ240" s="10"/>
      <c r="CK240" s="37"/>
      <c r="CL240" s="37"/>
      <c r="CM240" s="7"/>
      <c r="CN240" s="40"/>
      <c r="CO240" s="10"/>
      <c r="CP240" s="37"/>
      <c r="CQ240" s="37"/>
      <c r="CR240" s="51"/>
      <c r="CT240" s="40"/>
      <c r="CU240" s="10"/>
      <c r="CV240" s="37"/>
      <c r="CW240" s="37"/>
      <c r="CX240" s="51"/>
    </row>
    <row r="241" spans="5:102" x14ac:dyDescent="0.2">
      <c r="E241" s="37"/>
      <c r="F241" s="37"/>
      <c r="G241" s="7"/>
      <c r="H241" s="48"/>
      <c r="J241" s="10"/>
      <c r="K241" s="37"/>
      <c r="L241" s="37"/>
      <c r="M241" s="7"/>
      <c r="N241" s="48"/>
      <c r="P241" s="10"/>
      <c r="Q241" s="37"/>
      <c r="R241" s="37"/>
      <c r="S241" s="7"/>
      <c r="T241" s="40"/>
      <c r="U241" s="10"/>
      <c r="V241" s="37"/>
      <c r="W241" s="37"/>
      <c r="X241" s="51"/>
      <c r="AC241" s="37"/>
      <c r="AD241" s="37"/>
      <c r="AE241" s="7"/>
      <c r="AF241" s="48"/>
      <c r="AH241" s="10"/>
      <c r="AI241" s="37"/>
      <c r="AJ241" s="37"/>
      <c r="AK241" s="7"/>
      <c r="AL241" s="48"/>
      <c r="AN241" s="10"/>
      <c r="AO241" s="37"/>
      <c r="AP241" s="37"/>
      <c r="AQ241" s="7"/>
      <c r="AR241" s="40"/>
      <c r="AS241" s="10"/>
      <c r="AT241" s="37"/>
      <c r="AU241" s="37"/>
      <c r="AV241" s="51"/>
      <c r="BA241" s="37"/>
      <c r="BB241" s="37"/>
      <c r="BC241" s="7"/>
      <c r="BD241" s="48"/>
      <c r="BF241" s="10"/>
      <c r="BG241" s="37"/>
      <c r="BH241" s="37"/>
      <c r="BI241" s="7"/>
      <c r="BJ241" s="48"/>
      <c r="BL241" s="10"/>
      <c r="BM241" s="37"/>
      <c r="BN241" s="37"/>
      <c r="BO241" s="7"/>
      <c r="BP241" s="40"/>
      <c r="BQ241" s="10"/>
      <c r="BR241" s="37"/>
      <c r="BS241" s="37"/>
      <c r="BT241" s="51"/>
      <c r="BY241" s="37"/>
      <c r="BZ241" s="37"/>
      <c r="CA241" s="7"/>
      <c r="CB241" s="48"/>
      <c r="CD241" s="10"/>
      <c r="CE241" s="37"/>
      <c r="CF241" s="37"/>
      <c r="CG241" s="7"/>
      <c r="CH241" s="48"/>
      <c r="CJ241" s="10"/>
      <c r="CK241" s="37"/>
      <c r="CL241" s="37"/>
      <c r="CM241" s="7"/>
      <c r="CN241" s="40"/>
      <c r="CO241" s="10"/>
      <c r="CP241" s="37"/>
      <c r="CQ241" s="37"/>
      <c r="CR241" s="51"/>
      <c r="CT241" s="40"/>
      <c r="CU241" s="10"/>
      <c r="CV241" s="37"/>
      <c r="CW241" s="37"/>
      <c r="CX241" s="51"/>
    </row>
    <row r="242" spans="5:102" x14ac:dyDescent="0.2">
      <c r="E242" s="37"/>
      <c r="F242" s="37"/>
      <c r="G242" s="7"/>
      <c r="H242" s="48"/>
      <c r="J242" s="10"/>
      <c r="K242" s="37"/>
      <c r="L242" s="37"/>
      <c r="M242" s="7"/>
      <c r="N242" s="48"/>
      <c r="P242" s="10"/>
      <c r="Q242" s="37"/>
      <c r="R242" s="37"/>
      <c r="S242" s="7"/>
      <c r="T242" s="40"/>
      <c r="U242" s="10"/>
      <c r="V242" s="37"/>
      <c r="W242" s="37"/>
      <c r="X242" s="51"/>
      <c r="AC242" s="37"/>
      <c r="AD242" s="37"/>
      <c r="AE242" s="7"/>
      <c r="AF242" s="48"/>
      <c r="AH242" s="10"/>
      <c r="AI242" s="37"/>
      <c r="AJ242" s="37"/>
      <c r="AK242" s="7"/>
      <c r="AL242" s="48"/>
      <c r="AN242" s="10"/>
      <c r="AO242" s="37"/>
      <c r="AP242" s="37"/>
      <c r="AQ242" s="7"/>
      <c r="AR242" s="40"/>
      <c r="AS242" s="10"/>
      <c r="AT242" s="37"/>
      <c r="AU242" s="37"/>
      <c r="AV242" s="51"/>
      <c r="BA242" s="37"/>
      <c r="BB242" s="37"/>
      <c r="BC242" s="7"/>
      <c r="BD242" s="48"/>
      <c r="BF242" s="10"/>
      <c r="BG242" s="37"/>
      <c r="BH242" s="37"/>
      <c r="BI242" s="7"/>
      <c r="BJ242" s="48"/>
      <c r="BL242" s="10"/>
      <c r="BM242" s="37"/>
      <c r="BN242" s="37"/>
      <c r="BO242" s="7"/>
      <c r="BP242" s="40"/>
      <c r="BQ242" s="10"/>
      <c r="BR242" s="37"/>
      <c r="BS242" s="37"/>
      <c r="BT242" s="51"/>
      <c r="BY242" s="37"/>
      <c r="BZ242" s="37"/>
      <c r="CA242" s="7"/>
      <c r="CB242" s="48"/>
      <c r="CD242" s="10"/>
      <c r="CE242" s="37"/>
      <c r="CF242" s="37"/>
      <c r="CG242" s="7"/>
      <c r="CH242" s="48"/>
      <c r="CJ242" s="10"/>
      <c r="CK242" s="37"/>
      <c r="CL242" s="37"/>
      <c r="CM242" s="7"/>
      <c r="CN242" s="40"/>
      <c r="CO242" s="10"/>
      <c r="CP242" s="37"/>
      <c r="CQ242" s="37"/>
      <c r="CR242" s="51"/>
      <c r="CT242" s="40"/>
      <c r="CU242" s="10"/>
      <c r="CV242" s="37"/>
      <c r="CW242" s="37"/>
      <c r="CX242" s="51"/>
    </row>
    <row r="243" spans="5:102" x14ac:dyDescent="0.2">
      <c r="E243" s="37"/>
      <c r="F243" s="37"/>
      <c r="G243" s="7"/>
      <c r="H243" s="48"/>
      <c r="J243" s="10"/>
      <c r="K243" s="37"/>
      <c r="L243" s="37"/>
      <c r="M243" s="7"/>
      <c r="N243" s="48"/>
      <c r="P243" s="10"/>
      <c r="Q243" s="37"/>
      <c r="R243" s="37"/>
      <c r="S243" s="7"/>
      <c r="T243" s="40"/>
      <c r="U243" s="10"/>
      <c r="V243" s="37"/>
      <c r="W243" s="37"/>
      <c r="X243" s="51"/>
      <c r="AC243" s="37"/>
      <c r="AD243" s="37"/>
      <c r="AE243" s="7"/>
      <c r="AF243" s="48"/>
      <c r="AH243" s="10"/>
      <c r="AI243" s="37"/>
      <c r="AJ243" s="37"/>
      <c r="AK243" s="7"/>
      <c r="AL243" s="48"/>
      <c r="AN243" s="10"/>
      <c r="AO243" s="37"/>
      <c r="AP243" s="37"/>
      <c r="AQ243" s="7"/>
      <c r="AR243" s="40"/>
      <c r="AS243" s="10"/>
      <c r="AT243" s="37"/>
      <c r="AU243" s="37"/>
      <c r="AV243" s="51"/>
      <c r="BA243" s="37"/>
      <c r="BB243" s="37"/>
      <c r="BC243" s="7"/>
      <c r="BD243" s="48"/>
      <c r="BF243" s="10"/>
      <c r="BG243" s="37"/>
      <c r="BH243" s="37"/>
      <c r="BI243" s="7"/>
      <c r="BJ243" s="48"/>
      <c r="BL243" s="10"/>
      <c r="BM243" s="37"/>
      <c r="BN243" s="37"/>
      <c r="BO243" s="7"/>
      <c r="BP243" s="40"/>
      <c r="BQ243" s="10"/>
      <c r="BR243" s="37"/>
      <c r="BS243" s="37"/>
      <c r="BT243" s="51"/>
      <c r="BY243" s="37"/>
      <c r="BZ243" s="37"/>
      <c r="CA243" s="7"/>
      <c r="CB243" s="48"/>
      <c r="CD243" s="10"/>
      <c r="CE243" s="37"/>
      <c r="CF243" s="37"/>
      <c r="CG243" s="7"/>
      <c r="CH243" s="48"/>
      <c r="CJ243" s="10"/>
      <c r="CK243" s="37"/>
      <c r="CL243" s="37"/>
      <c r="CM243" s="7"/>
      <c r="CN243" s="40"/>
      <c r="CO243" s="10"/>
      <c r="CP243" s="37"/>
      <c r="CQ243" s="37"/>
      <c r="CR243" s="51"/>
      <c r="CT243" s="40"/>
      <c r="CU243" s="10"/>
      <c r="CV243" s="37"/>
      <c r="CW243" s="37"/>
      <c r="CX243" s="51"/>
    </row>
    <row r="244" spans="5:102" x14ac:dyDescent="0.2">
      <c r="E244" s="37"/>
      <c r="F244" s="37"/>
      <c r="G244" s="7"/>
      <c r="H244" s="48"/>
      <c r="J244" s="10"/>
      <c r="K244" s="37"/>
      <c r="L244" s="37"/>
      <c r="M244" s="7"/>
      <c r="N244" s="48"/>
      <c r="P244" s="10"/>
      <c r="Q244" s="37"/>
      <c r="R244" s="37"/>
      <c r="S244" s="7"/>
      <c r="T244" s="40"/>
      <c r="U244" s="10"/>
      <c r="V244" s="37"/>
      <c r="W244" s="37"/>
      <c r="X244" s="51"/>
      <c r="AC244" s="37"/>
      <c r="AD244" s="37"/>
      <c r="AE244" s="7"/>
      <c r="AF244" s="48"/>
      <c r="AH244" s="10"/>
      <c r="AI244" s="37"/>
      <c r="AJ244" s="37"/>
      <c r="AK244" s="7"/>
      <c r="AL244" s="48"/>
      <c r="AN244" s="10"/>
      <c r="AO244" s="37"/>
      <c r="AP244" s="37"/>
      <c r="AQ244" s="7"/>
      <c r="AR244" s="40"/>
      <c r="AS244" s="10"/>
      <c r="AT244" s="37"/>
      <c r="AU244" s="37"/>
      <c r="AV244" s="51"/>
      <c r="BA244" s="37"/>
      <c r="BB244" s="37"/>
      <c r="BC244" s="7"/>
      <c r="BD244" s="48"/>
      <c r="BF244" s="10"/>
      <c r="BG244" s="37"/>
      <c r="BH244" s="37"/>
      <c r="BI244" s="7"/>
      <c r="BJ244" s="48"/>
      <c r="BL244" s="10"/>
      <c r="BM244" s="37"/>
      <c r="BN244" s="37"/>
      <c r="BO244" s="7"/>
      <c r="BP244" s="40"/>
      <c r="BQ244" s="10"/>
      <c r="BR244" s="37"/>
      <c r="BS244" s="37"/>
      <c r="BT244" s="51"/>
      <c r="BY244" s="37"/>
      <c r="BZ244" s="37"/>
      <c r="CA244" s="7"/>
      <c r="CB244" s="48"/>
      <c r="CD244" s="10"/>
      <c r="CE244" s="37"/>
      <c r="CF244" s="37"/>
      <c r="CG244" s="7"/>
      <c r="CH244" s="48"/>
      <c r="CJ244" s="10"/>
      <c r="CK244" s="37"/>
      <c r="CL244" s="37"/>
      <c r="CM244" s="7"/>
      <c r="CN244" s="40"/>
      <c r="CO244" s="10"/>
      <c r="CP244" s="37"/>
      <c r="CQ244" s="37"/>
      <c r="CR244" s="51"/>
      <c r="CT244" s="40"/>
      <c r="CU244" s="10"/>
      <c r="CV244" s="37"/>
      <c r="CW244" s="37"/>
      <c r="CX244" s="51"/>
    </row>
    <row r="245" spans="5:102" x14ac:dyDescent="0.2">
      <c r="E245" s="37"/>
      <c r="F245" s="37"/>
      <c r="G245" s="7"/>
      <c r="H245" s="48"/>
      <c r="J245" s="10"/>
      <c r="K245" s="37"/>
      <c r="L245" s="37"/>
      <c r="M245" s="7"/>
      <c r="N245" s="48"/>
      <c r="P245" s="10"/>
      <c r="Q245" s="37"/>
      <c r="R245" s="37"/>
      <c r="S245" s="7"/>
      <c r="T245" s="40"/>
      <c r="U245" s="10"/>
      <c r="V245" s="37"/>
      <c r="W245" s="37"/>
      <c r="X245" s="51"/>
      <c r="AC245" s="37"/>
      <c r="AD245" s="37"/>
      <c r="AE245" s="7"/>
      <c r="AF245" s="48"/>
      <c r="AH245" s="10"/>
      <c r="AI245" s="37"/>
      <c r="AJ245" s="37"/>
      <c r="AK245" s="7"/>
      <c r="AL245" s="48"/>
      <c r="AN245" s="10"/>
      <c r="AO245" s="37"/>
      <c r="AP245" s="37"/>
      <c r="AQ245" s="7"/>
      <c r="AR245" s="40"/>
      <c r="AS245" s="10"/>
      <c r="AT245" s="37"/>
      <c r="AU245" s="37"/>
      <c r="AV245" s="51"/>
      <c r="BA245" s="37"/>
      <c r="BB245" s="37"/>
      <c r="BC245" s="7"/>
      <c r="BD245" s="48"/>
      <c r="BF245" s="10"/>
      <c r="BG245" s="37"/>
      <c r="BH245" s="37"/>
      <c r="BI245" s="7"/>
      <c r="BJ245" s="48"/>
      <c r="BL245" s="10"/>
      <c r="BM245" s="37"/>
      <c r="BN245" s="37"/>
      <c r="BO245" s="7"/>
      <c r="BP245" s="40"/>
      <c r="BQ245" s="10"/>
      <c r="BR245" s="37"/>
      <c r="BS245" s="37"/>
      <c r="BT245" s="51"/>
      <c r="BY245" s="37"/>
      <c r="BZ245" s="37"/>
      <c r="CA245" s="7"/>
      <c r="CB245" s="48"/>
      <c r="CD245" s="10"/>
      <c r="CE245" s="37"/>
      <c r="CF245" s="37"/>
      <c r="CG245" s="7"/>
      <c r="CH245" s="48"/>
      <c r="CJ245" s="10"/>
      <c r="CK245" s="37"/>
      <c r="CL245" s="37"/>
      <c r="CM245" s="7"/>
      <c r="CN245" s="40"/>
      <c r="CO245" s="10"/>
      <c r="CP245" s="37"/>
      <c r="CQ245" s="37"/>
      <c r="CR245" s="51"/>
      <c r="CT245" s="40"/>
      <c r="CU245" s="10"/>
      <c r="CV245" s="37"/>
      <c r="CW245" s="37"/>
      <c r="CX245" s="51"/>
    </row>
    <row r="246" spans="5:102" x14ac:dyDescent="0.2">
      <c r="E246" s="37"/>
      <c r="F246" s="37"/>
      <c r="G246" s="7"/>
      <c r="H246" s="48"/>
      <c r="J246" s="10"/>
      <c r="K246" s="37"/>
      <c r="L246" s="37"/>
      <c r="M246" s="7"/>
      <c r="N246" s="48"/>
      <c r="P246" s="10"/>
      <c r="Q246" s="37"/>
      <c r="R246" s="37"/>
      <c r="S246" s="7"/>
      <c r="T246" s="40"/>
      <c r="U246" s="10"/>
      <c r="V246" s="37"/>
      <c r="W246" s="37"/>
      <c r="X246" s="51"/>
      <c r="AC246" s="37"/>
      <c r="AD246" s="37"/>
      <c r="AE246" s="7"/>
      <c r="AF246" s="48"/>
      <c r="AH246" s="10"/>
      <c r="AI246" s="37"/>
      <c r="AJ246" s="37"/>
      <c r="AK246" s="7"/>
      <c r="AL246" s="48"/>
      <c r="AN246" s="10"/>
      <c r="AO246" s="37"/>
      <c r="AP246" s="37"/>
      <c r="AQ246" s="7"/>
      <c r="AR246" s="40"/>
      <c r="AS246" s="10"/>
      <c r="AT246" s="37"/>
      <c r="AU246" s="37"/>
      <c r="AV246" s="51"/>
      <c r="BA246" s="37"/>
      <c r="BB246" s="37"/>
      <c r="BC246" s="7"/>
      <c r="BD246" s="48"/>
      <c r="BF246" s="10"/>
      <c r="BG246" s="37"/>
      <c r="BH246" s="37"/>
      <c r="BI246" s="7"/>
      <c r="BJ246" s="48"/>
      <c r="BL246" s="10"/>
      <c r="BM246" s="37"/>
      <c r="BN246" s="37"/>
      <c r="BO246" s="7"/>
      <c r="BP246" s="40"/>
      <c r="BQ246" s="10"/>
      <c r="BR246" s="37"/>
      <c r="BS246" s="37"/>
      <c r="BT246" s="51"/>
      <c r="BY246" s="37"/>
      <c r="BZ246" s="37"/>
      <c r="CA246" s="7"/>
      <c r="CB246" s="48"/>
      <c r="CD246" s="10"/>
      <c r="CE246" s="37"/>
      <c r="CF246" s="37"/>
      <c r="CG246" s="7"/>
      <c r="CH246" s="48"/>
      <c r="CJ246" s="10"/>
      <c r="CK246" s="37"/>
      <c r="CL246" s="37"/>
      <c r="CM246" s="7"/>
      <c r="CN246" s="40"/>
      <c r="CO246" s="10"/>
      <c r="CP246" s="37"/>
      <c r="CQ246" s="37"/>
      <c r="CR246" s="51"/>
      <c r="CT246" s="40"/>
      <c r="CU246" s="10"/>
      <c r="CV246" s="37"/>
      <c r="CW246" s="37"/>
      <c r="CX246" s="51"/>
    </row>
    <row r="247" spans="5:102" x14ac:dyDescent="0.2">
      <c r="E247" s="37"/>
      <c r="F247" s="37"/>
      <c r="G247" s="7"/>
      <c r="H247" s="48"/>
      <c r="J247" s="10"/>
      <c r="K247" s="37"/>
      <c r="L247" s="37"/>
      <c r="M247" s="7"/>
      <c r="N247" s="48"/>
      <c r="P247" s="10"/>
      <c r="Q247" s="37"/>
      <c r="R247" s="37"/>
      <c r="S247" s="7"/>
      <c r="T247" s="40"/>
      <c r="U247" s="10"/>
      <c r="V247" s="37"/>
      <c r="W247" s="37"/>
      <c r="X247" s="51"/>
      <c r="AC247" s="37"/>
      <c r="AD247" s="37"/>
      <c r="AE247" s="7"/>
      <c r="AF247" s="48"/>
      <c r="AH247" s="10"/>
      <c r="AI247" s="37"/>
      <c r="AJ247" s="37"/>
      <c r="AK247" s="7"/>
      <c r="AL247" s="48"/>
      <c r="AN247" s="10"/>
      <c r="AO247" s="37"/>
      <c r="AP247" s="37"/>
      <c r="AQ247" s="7"/>
      <c r="AR247" s="40"/>
      <c r="AS247" s="10"/>
      <c r="AT247" s="37"/>
      <c r="AU247" s="37"/>
      <c r="AV247" s="51"/>
      <c r="BA247" s="37"/>
      <c r="BB247" s="37"/>
      <c r="BC247" s="7"/>
      <c r="BD247" s="48"/>
      <c r="BF247" s="10"/>
      <c r="BG247" s="37"/>
      <c r="BH247" s="37"/>
      <c r="BI247" s="7"/>
      <c r="BJ247" s="48"/>
      <c r="BL247" s="10"/>
      <c r="BM247" s="37"/>
      <c r="BN247" s="37"/>
      <c r="BO247" s="7"/>
      <c r="BP247" s="40"/>
      <c r="BQ247" s="10"/>
      <c r="BR247" s="37"/>
      <c r="BS247" s="37"/>
      <c r="BT247" s="51"/>
      <c r="BY247" s="37"/>
      <c r="BZ247" s="37"/>
      <c r="CA247" s="7"/>
      <c r="CB247" s="48"/>
      <c r="CD247" s="10"/>
      <c r="CE247" s="37"/>
      <c r="CF247" s="37"/>
      <c r="CG247" s="7"/>
      <c r="CH247" s="48"/>
      <c r="CJ247" s="10"/>
      <c r="CK247" s="37"/>
      <c r="CL247" s="37"/>
      <c r="CM247" s="7"/>
      <c r="CN247" s="40"/>
      <c r="CO247" s="10"/>
      <c r="CP247" s="37"/>
      <c r="CQ247" s="37"/>
      <c r="CR247" s="51"/>
      <c r="CT247" s="40"/>
      <c r="CU247" s="10"/>
      <c r="CV247" s="37"/>
      <c r="CW247" s="37"/>
      <c r="CX247" s="51"/>
    </row>
    <row r="248" spans="5:102" x14ac:dyDescent="0.2">
      <c r="E248" s="37"/>
      <c r="F248" s="37"/>
      <c r="G248" s="7"/>
      <c r="H248" s="48"/>
      <c r="J248" s="10"/>
      <c r="K248" s="37"/>
      <c r="L248" s="37"/>
      <c r="M248" s="7"/>
      <c r="N248" s="48"/>
      <c r="P248" s="10"/>
      <c r="Q248" s="37"/>
      <c r="R248" s="37"/>
      <c r="S248" s="7"/>
      <c r="T248" s="40"/>
      <c r="U248" s="10"/>
      <c r="V248" s="37"/>
      <c r="W248" s="37"/>
      <c r="X248" s="51"/>
      <c r="AC248" s="37"/>
      <c r="AD248" s="37"/>
      <c r="AE248" s="7"/>
      <c r="AF248" s="48"/>
      <c r="AH248" s="10"/>
      <c r="AI248" s="37"/>
      <c r="AJ248" s="37"/>
      <c r="AK248" s="7"/>
      <c r="AL248" s="48"/>
      <c r="AN248" s="10"/>
      <c r="AO248" s="37"/>
      <c r="AP248" s="37"/>
      <c r="AQ248" s="7"/>
      <c r="AR248" s="40"/>
      <c r="AS248" s="10"/>
      <c r="AT248" s="37"/>
      <c r="AU248" s="37"/>
      <c r="AV248" s="51"/>
      <c r="BA248" s="37"/>
      <c r="BB248" s="37"/>
      <c r="BC248" s="7"/>
      <c r="BD248" s="48"/>
      <c r="BF248" s="10"/>
      <c r="BG248" s="37"/>
      <c r="BH248" s="37"/>
      <c r="BI248" s="7"/>
      <c r="BJ248" s="48"/>
      <c r="BL248" s="10"/>
      <c r="BM248" s="37"/>
      <c r="BN248" s="37"/>
      <c r="BO248" s="7"/>
      <c r="BP248" s="40"/>
      <c r="BQ248" s="10"/>
      <c r="BR248" s="37"/>
      <c r="BS248" s="37"/>
      <c r="BT248" s="51"/>
      <c r="BY248" s="37"/>
      <c r="BZ248" s="37"/>
      <c r="CA248" s="7"/>
      <c r="CB248" s="48"/>
      <c r="CD248" s="10"/>
      <c r="CE248" s="37"/>
      <c r="CF248" s="37"/>
      <c r="CG248" s="7"/>
      <c r="CH248" s="48"/>
      <c r="CJ248" s="10"/>
      <c r="CK248" s="37"/>
      <c r="CL248" s="37"/>
      <c r="CM248" s="7"/>
      <c r="CN248" s="40"/>
      <c r="CO248" s="10"/>
      <c r="CP248" s="37"/>
      <c r="CQ248" s="37"/>
      <c r="CR248" s="51"/>
      <c r="CT248" s="40"/>
      <c r="CU248" s="10"/>
      <c r="CV248" s="37"/>
      <c r="CW248" s="37"/>
      <c r="CX248" s="51"/>
    </row>
    <row r="249" spans="5:102" x14ac:dyDescent="0.2">
      <c r="E249" s="37"/>
      <c r="F249" s="37"/>
      <c r="G249" s="7"/>
      <c r="H249" s="48"/>
      <c r="J249" s="10"/>
      <c r="K249" s="37"/>
      <c r="L249" s="37"/>
      <c r="M249" s="7"/>
      <c r="N249" s="48"/>
      <c r="P249" s="10"/>
      <c r="Q249" s="37"/>
      <c r="R249" s="37"/>
      <c r="S249" s="7"/>
      <c r="T249" s="40"/>
      <c r="U249" s="10"/>
      <c r="V249" s="37"/>
      <c r="W249" s="37"/>
      <c r="X249" s="51"/>
      <c r="AC249" s="37"/>
      <c r="AD249" s="37"/>
      <c r="AE249" s="7"/>
      <c r="AF249" s="48"/>
      <c r="AH249" s="10"/>
      <c r="AI249" s="37"/>
      <c r="AJ249" s="37"/>
      <c r="AK249" s="7"/>
      <c r="AL249" s="48"/>
      <c r="AN249" s="10"/>
      <c r="AO249" s="37"/>
      <c r="AP249" s="37"/>
      <c r="AQ249" s="7"/>
      <c r="AR249" s="40"/>
      <c r="AS249" s="10"/>
      <c r="AT249" s="37"/>
      <c r="AU249" s="37"/>
      <c r="AV249" s="51"/>
      <c r="BA249" s="37"/>
      <c r="BB249" s="37"/>
      <c r="BC249" s="7"/>
      <c r="BD249" s="48"/>
      <c r="BF249" s="10"/>
      <c r="BG249" s="37"/>
      <c r="BH249" s="37"/>
      <c r="BI249" s="7"/>
      <c r="BJ249" s="48"/>
      <c r="BL249" s="10"/>
      <c r="BM249" s="37"/>
      <c r="BN249" s="37"/>
      <c r="BO249" s="7"/>
      <c r="BP249" s="40"/>
      <c r="BQ249" s="10"/>
      <c r="BR249" s="37"/>
      <c r="BS249" s="37"/>
      <c r="BT249" s="51"/>
      <c r="BY249" s="37"/>
      <c r="BZ249" s="37"/>
      <c r="CA249" s="7"/>
      <c r="CB249" s="48"/>
      <c r="CD249" s="10"/>
      <c r="CE249" s="37"/>
      <c r="CF249" s="37"/>
      <c r="CG249" s="7"/>
      <c r="CH249" s="48"/>
      <c r="CJ249" s="10"/>
      <c r="CK249" s="37"/>
      <c r="CL249" s="37"/>
      <c r="CM249" s="7"/>
      <c r="CN249" s="40"/>
      <c r="CO249" s="10"/>
      <c r="CP249" s="37"/>
      <c r="CQ249" s="37"/>
      <c r="CR249" s="51"/>
      <c r="CT249" s="40"/>
      <c r="CU249" s="10"/>
      <c r="CV249" s="37"/>
      <c r="CW249" s="37"/>
      <c r="CX249" s="51"/>
    </row>
    <row r="250" spans="5:102" x14ac:dyDescent="0.2">
      <c r="E250" s="37"/>
      <c r="F250" s="37"/>
      <c r="G250" s="7"/>
      <c r="H250" s="48"/>
      <c r="J250" s="10"/>
      <c r="K250" s="37"/>
      <c r="L250" s="37"/>
      <c r="M250" s="7"/>
      <c r="N250" s="48"/>
      <c r="P250" s="10"/>
      <c r="Q250" s="37"/>
      <c r="R250" s="37"/>
      <c r="S250" s="7"/>
      <c r="T250" s="40"/>
      <c r="U250" s="10"/>
      <c r="V250" s="37"/>
      <c r="W250" s="37"/>
      <c r="X250" s="51"/>
      <c r="AC250" s="37"/>
      <c r="AD250" s="37"/>
      <c r="AE250" s="7"/>
      <c r="AF250" s="48"/>
      <c r="AH250" s="10"/>
      <c r="AI250" s="37"/>
      <c r="AJ250" s="37"/>
      <c r="AK250" s="7"/>
      <c r="AL250" s="48"/>
      <c r="AN250" s="10"/>
      <c r="AO250" s="37"/>
      <c r="AP250" s="37"/>
      <c r="AQ250" s="7"/>
      <c r="AR250" s="40"/>
      <c r="AS250" s="10"/>
      <c r="AT250" s="37"/>
      <c r="AU250" s="37"/>
      <c r="AV250" s="51"/>
      <c r="BA250" s="37"/>
      <c r="BB250" s="37"/>
      <c r="BC250" s="7"/>
      <c r="BD250" s="48"/>
      <c r="BF250" s="10"/>
      <c r="BG250" s="37"/>
      <c r="BH250" s="37"/>
      <c r="BI250" s="7"/>
      <c r="BJ250" s="48"/>
      <c r="BL250" s="10"/>
      <c r="BM250" s="37"/>
      <c r="BN250" s="37"/>
      <c r="BO250" s="7"/>
      <c r="BP250" s="40"/>
      <c r="BQ250" s="10"/>
      <c r="BR250" s="37"/>
      <c r="BS250" s="37"/>
      <c r="BT250" s="51"/>
      <c r="BY250" s="37"/>
      <c r="BZ250" s="37"/>
      <c r="CA250" s="7"/>
      <c r="CB250" s="48"/>
      <c r="CD250" s="10"/>
      <c r="CE250" s="37"/>
      <c r="CF250" s="37"/>
      <c r="CG250" s="7"/>
      <c r="CH250" s="48"/>
      <c r="CJ250" s="10"/>
      <c r="CK250" s="37"/>
      <c r="CL250" s="37"/>
      <c r="CM250" s="7"/>
      <c r="CN250" s="40"/>
      <c r="CO250" s="10"/>
      <c r="CP250" s="37"/>
      <c r="CQ250" s="37"/>
      <c r="CR250" s="51"/>
      <c r="CT250" s="40"/>
      <c r="CU250" s="10"/>
      <c r="CV250" s="37"/>
      <c r="CW250" s="37"/>
      <c r="CX250" s="51"/>
    </row>
    <row r="251" spans="5:102" x14ac:dyDescent="0.2">
      <c r="E251" s="37"/>
      <c r="F251" s="37"/>
      <c r="G251" s="7"/>
      <c r="H251" s="48"/>
      <c r="J251" s="10"/>
      <c r="K251" s="37"/>
      <c r="L251" s="37"/>
      <c r="M251" s="7"/>
      <c r="N251" s="48"/>
      <c r="P251" s="10"/>
      <c r="Q251" s="37"/>
      <c r="R251" s="37"/>
      <c r="S251" s="7"/>
      <c r="T251" s="40"/>
      <c r="U251" s="10"/>
      <c r="V251" s="37"/>
      <c r="W251" s="37"/>
      <c r="X251" s="51"/>
      <c r="AC251" s="37"/>
      <c r="AD251" s="37"/>
      <c r="AE251" s="7"/>
      <c r="AF251" s="48"/>
      <c r="AH251" s="10"/>
      <c r="AI251" s="37"/>
      <c r="AJ251" s="37"/>
      <c r="AK251" s="7"/>
      <c r="AL251" s="48"/>
      <c r="AN251" s="10"/>
      <c r="AO251" s="37"/>
      <c r="AP251" s="37"/>
      <c r="AQ251" s="7"/>
      <c r="AR251" s="40"/>
      <c r="AS251" s="10"/>
      <c r="AT251" s="37"/>
      <c r="AU251" s="37"/>
      <c r="AV251" s="51"/>
      <c r="BA251" s="37"/>
      <c r="BB251" s="37"/>
      <c r="BC251" s="7"/>
      <c r="BD251" s="48"/>
      <c r="BF251" s="10"/>
      <c r="BG251" s="37"/>
      <c r="BH251" s="37"/>
      <c r="BI251" s="7"/>
      <c r="BJ251" s="48"/>
      <c r="BL251" s="10"/>
      <c r="BM251" s="37"/>
      <c r="BN251" s="37"/>
      <c r="BO251" s="7"/>
      <c r="BP251" s="40"/>
      <c r="BQ251" s="10"/>
      <c r="BR251" s="37"/>
      <c r="BS251" s="37"/>
      <c r="BT251" s="51"/>
      <c r="BY251" s="37"/>
      <c r="BZ251" s="37"/>
      <c r="CA251" s="7"/>
      <c r="CB251" s="48"/>
      <c r="CD251" s="10"/>
      <c r="CE251" s="37"/>
      <c r="CF251" s="37"/>
      <c r="CG251" s="7"/>
      <c r="CH251" s="48"/>
      <c r="CJ251" s="10"/>
      <c r="CK251" s="37"/>
      <c r="CL251" s="37"/>
      <c r="CM251" s="7"/>
      <c r="CN251" s="40"/>
      <c r="CO251" s="10"/>
      <c r="CP251" s="37"/>
      <c r="CQ251" s="37"/>
      <c r="CR251" s="51"/>
      <c r="CT251" s="40"/>
      <c r="CU251" s="10"/>
      <c r="CV251" s="37"/>
      <c r="CW251" s="37"/>
      <c r="CX251" s="51"/>
    </row>
    <row r="252" spans="5:102" x14ac:dyDescent="0.2">
      <c r="E252" s="37"/>
      <c r="F252" s="37"/>
      <c r="G252" s="7"/>
      <c r="H252" s="48"/>
      <c r="J252" s="10"/>
      <c r="K252" s="37"/>
      <c r="L252" s="37"/>
      <c r="M252" s="7"/>
      <c r="N252" s="48"/>
      <c r="P252" s="10"/>
      <c r="Q252" s="37"/>
      <c r="R252" s="37"/>
      <c r="S252" s="7"/>
      <c r="T252" s="40"/>
      <c r="U252" s="10"/>
      <c r="V252" s="37"/>
      <c r="W252" s="37"/>
      <c r="X252" s="51"/>
      <c r="AC252" s="37"/>
      <c r="AD252" s="37"/>
      <c r="AE252" s="7"/>
      <c r="AF252" s="48"/>
      <c r="AH252" s="10"/>
      <c r="AI252" s="37"/>
      <c r="AJ252" s="37"/>
      <c r="AK252" s="7"/>
      <c r="AL252" s="48"/>
      <c r="AN252" s="10"/>
      <c r="AO252" s="37"/>
      <c r="AP252" s="37"/>
      <c r="AQ252" s="7"/>
      <c r="AR252" s="40"/>
      <c r="AS252" s="10"/>
      <c r="AT252" s="37"/>
      <c r="AU252" s="37"/>
      <c r="AV252" s="51"/>
      <c r="BA252" s="37"/>
      <c r="BB252" s="37"/>
      <c r="BC252" s="7"/>
      <c r="BD252" s="48"/>
      <c r="BF252" s="10"/>
      <c r="BG252" s="37"/>
      <c r="BH252" s="37"/>
      <c r="BI252" s="7"/>
      <c r="BJ252" s="48"/>
      <c r="BL252" s="10"/>
      <c r="BM252" s="37"/>
      <c r="BN252" s="37"/>
      <c r="BO252" s="7"/>
      <c r="BP252" s="40"/>
      <c r="BQ252" s="10"/>
      <c r="BR252" s="37"/>
      <c r="BS252" s="37"/>
      <c r="BT252" s="51"/>
      <c r="BY252" s="37"/>
      <c r="BZ252" s="37"/>
      <c r="CA252" s="7"/>
      <c r="CB252" s="48"/>
      <c r="CD252" s="10"/>
      <c r="CE252" s="37"/>
      <c r="CF252" s="37"/>
      <c r="CG252" s="7"/>
      <c r="CH252" s="48"/>
      <c r="CJ252" s="10"/>
      <c r="CK252" s="37"/>
      <c r="CL252" s="37"/>
      <c r="CM252" s="7"/>
      <c r="CN252" s="40"/>
      <c r="CO252" s="10"/>
      <c r="CP252" s="37"/>
      <c r="CQ252" s="37"/>
      <c r="CR252" s="51"/>
      <c r="CT252" s="40"/>
      <c r="CU252" s="10"/>
      <c r="CV252" s="37"/>
      <c r="CW252" s="37"/>
      <c r="CX252" s="51"/>
    </row>
    <row r="253" spans="5:102" x14ac:dyDescent="0.2">
      <c r="E253" s="37"/>
      <c r="F253" s="37"/>
      <c r="G253" s="7"/>
      <c r="H253" s="48"/>
      <c r="J253" s="10"/>
      <c r="K253" s="37"/>
      <c r="L253" s="37"/>
      <c r="M253" s="7"/>
      <c r="N253" s="48"/>
      <c r="P253" s="10"/>
      <c r="Q253" s="37"/>
      <c r="R253" s="37"/>
      <c r="S253" s="7"/>
      <c r="T253" s="40"/>
      <c r="U253" s="10"/>
      <c r="V253" s="37"/>
      <c r="W253" s="37"/>
      <c r="X253" s="51"/>
      <c r="AC253" s="37"/>
      <c r="AD253" s="37"/>
      <c r="AE253" s="7"/>
      <c r="AF253" s="48"/>
      <c r="AH253" s="10"/>
      <c r="AI253" s="37"/>
      <c r="AJ253" s="37"/>
      <c r="AK253" s="7"/>
      <c r="AL253" s="48"/>
      <c r="AN253" s="10"/>
      <c r="AO253" s="37"/>
      <c r="AP253" s="37"/>
      <c r="AQ253" s="7"/>
      <c r="AR253" s="40"/>
      <c r="AS253" s="10"/>
      <c r="AT253" s="37"/>
      <c r="AU253" s="37"/>
      <c r="AV253" s="51"/>
      <c r="BA253" s="37"/>
      <c r="BB253" s="37"/>
      <c r="BC253" s="7"/>
      <c r="BD253" s="48"/>
      <c r="BF253" s="10"/>
      <c r="BG253" s="37"/>
      <c r="BH253" s="37"/>
      <c r="BI253" s="7"/>
      <c r="BJ253" s="48"/>
      <c r="BL253" s="10"/>
      <c r="BM253" s="37"/>
      <c r="BN253" s="37"/>
      <c r="BO253" s="7"/>
      <c r="BP253" s="40"/>
      <c r="BQ253" s="10"/>
      <c r="BR253" s="37"/>
      <c r="BS253" s="37"/>
      <c r="BT253" s="51"/>
      <c r="BY253" s="37"/>
      <c r="BZ253" s="37"/>
      <c r="CA253" s="7"/>
      <c r="CB253" s="48"/>
      <c r="CD253" s="10"/>
      <c r="CE253" s="37"/>
      <c r="CF253" s="37"/>
      <c r="CG253" s="7"/>
      <c r="CH253" s="48"/>
      <c r="CJ253" s="10"/>
      <c r="CK253" s="37"/>
      <c r="CL253" s="37"/>
      <c r="CM253" s="7"/>
      <c r="CN253" s="40"/>
      <c r="CO253" s="10"/>
      <c r="CP253" s="37"/>
      <c r="CQ253" s="37"/>
      <c r="CR253" s="51"/>
      <c r="CT253" s="40"/>
      <c r="CU253" s="10"/>
      <c r="CV253" s="37"/>
      <c r="CW253" s="37"/>
      <c r="CX253" s="51"/>
    </row>
    <row r="254" spans="5:102" x14ac:dyDescent="0.2">
      <c r="E254" s="37"/>
      <c r="F254" s="37"/>
      <c r="G254" s="7"/>
      <c r="H254" s="48"/>
      <c r="J254" s="10"/>
      <c r="K254" s="37"/>
      <c r="L254" s="37"/>
      <c r="M254" s="7"/>
      <c r="N254" s="48"/>
      <c r="P254" s="10"/>
      <c r="Q254" s="37"/>
      <c r="R254" s="37"/>
      <c r="S254" s="7"/>
      <c r="T254" s="40"/>
      <c r="U254" s="10"/>
      <c r="V254" s="37"/>
      <c r="W254" s="37"/>
      <c r="X254" s="51"/>
      <c r="AC254" s="37"/>
      <c r="AD254" s="37"/>
      <c r="AE254" s="7"/>
      <c r="AF254" s="48"/>
      <c r="AH254" s="10"/>
      <c r="AI254" s="37"/>
      <c r="AJ254" s="37"/>
      <c r="AK254" s="7"/>
      <c r="AL254" s="48"/>
      <c r="AN254" s="10"/>
      <c r="AO254" s="37"/>
      <c r="AP254" s="37"/>
      <c r="AQ254" s="7"/>
      <c r="AR254" s="40"/>
      <c r="AS254" s="10"/>
      <c r="AT254" s="37"/>
      <c r="AU254" s="37"/>
      <c r="AV254" s="51"/>
      <c r="BA254" s="37"/>
      <c r="BB254" s="37"/>
      <c r="BC254" s="7"/>
      <c r="BD254" s="48"/>
      <c r="BF254" s="10"/>
      <c r="BG254" s="37"/>
      <c r="BH254" s="37"/>
      <c r="BI254" s="7"/>
      <c r="BJ254" s="48"/>
      <c r="BL254" s="10"/>
      <c r="BM254" s="37"/>
      <c r="BN254" s="37"/>
      <c r="BO254" s="7"/>
      <c r="BP254" s="40"/>
      <c r="BQ254" s="10"/>
      <c r="BR254" s="37"/>
      <c r="BS254" s="37"/>
      <c r="BT254" s="51"/>
      <c r="BY254" s="37"/>
      <c r="BZ254" s="37"/>
      <c r="CA254" s="7"/>
      <c r="CB254" s="48"/>
      <c r="CD254" s="10"/>
      <c r="CE254" s="37"/>
      <c r="CF254" s="37"/>
      <c r="CG254" s="7"/>
      <c r="CH254" s="48"/>
      <c r="CJ254" s="10"/>
      <c r="CK254" s="37"/>
      <c r="CL254" s="37"/>
      <c r="CM254" s="7"/>
      <c r="CN254" s="40"/>
      <c r="CO254" s="10"/>
      <c r="CP254" s="37"/>
      <c r="CQ254" s="37"/>
      <c r="CR254" s="51"/>
      <c r="CT254" s="40"/>
      <c r="CU254" s="10"/>
      <c r="CV254" s="37"/>
      <c r="CW254" s="37"/>
      <c r="CX254" s="51"/>
    </row>
    <row r="255" spans="5:102" x14ac:dyDescent="0.2">
      <c r="E255" s="37"/>
      <c r="F255" s="37"/>
      <c r="G255" s="7"/>
      <c r="H255" s="48"/>
      <c r="J255" s="10"/>
      <c r="K255" s="37"/>
      <c r="L255" s="37"/>
      <c r="M255" s="7"/>
      <c r="N255" s="48"/>
      <c r="P255" s="10"/>
      <c r="Q255" s="37"/>
      <c r="R255" s="37"/>
      <c r="S255" s="7"/>
      <c r="T255" s="40"/>
      <c r="U255" s="10"/>
      <c r="V255" s="37"/>
      <c r="W255" s="37"/>
      <c r="X255" s="51"/>
      <c r="AC255" s="37"/>
      <c r="AD255" s="37"/>
      <c r="AE255" s="7"/>
      <c r="AF255" s="48"/>
      <c r="AH255" s="10"/>
      <c r="AI255" s="37"/>
      <c r="AJ255" s="37"/>
      <c r="AK255" s="7"/>
      <c r="AL255" s="48"/>
      <c r="AN255" s="10"/>
      <c r="AO255" s="37"/>
      <c r="AP255" s="37"/>
      <c r="AQ255" s="7"/>
      <c r="AR255" s="40"/>
      <c r="AS255" s="10"/>
      <c r="AT255" s="37"/>
      <c r="AU255" s="37"/>
      <c r="AV255" s="51"/>
      <c r="BA255" s="37"/>
      <c r="BB255" s="37"/>
      <c r="BC255" s="7"/>
      <c r="BD255" s="48"/>
      <c r="BF255" s="10"/>
      <c r="BG255" s="37"/>
      <c r="BH255" s="37"/>
      <c r="BI255" s="7"/>
      <c r="BJ255" s="48"/>
      <c r="BL255" s="10"/>
      <c r="BM255" s="37"/>
      <c r="BN255" s="37"/>
      <c r="BO255" s="7"/>
      <c r="BP255" s="40"/>
      <c r="BQ255" s="10"/>
      <c r="BR255" s="37"/>
      <c r="BS255" s="37"/>
      <c r="BT255" s="51"/>
      <c r="BY255" s="37"/>
      <c r="BZ255" s="37"/>
      <c r="CA255" s="7"/>
      <c r="CB255" s="48"/>
      <c r="CD255" s="10"/>
      <c r="CE255" s="37"/>
      <c r="CF255" s="37"/>
      <c r="CG255" s="7"/>
      <c r="CH255" s="48"/>
      <c r="CJ255" s="10"/>
      <c r="CK255" s="37"/>
      <c r="CL255" s="37"/>
      <c r="CM255" s="7"/>
      <c r="CN255" s="40"/>
      <c r="CO255" s="10"/>
      <c r="CP255" s="37"/>
      <c r="CQ255" s="37"/>
      <c r="CR255" s="51"/>
      <c r="CT255" s="40"/>
      <c r="CU255" s="10"/>
      <c r="CV255" s="37"/>
      <c r="CW255" s="37"/>
      <c r="CX255" s="51"/>
    </row>
    <row r="256" spans="5:102" x14ac:dyDescent="0.2">
      <c r="E256" s="37"/>
      <c r="F256" s="37"/>
      <c r="G256" s="7"/>
      <c r="H256" s="48"/>
      <c r="J256" s="10"/>
      <c r="K256" s="37"/>
      <c r="L256" s="37"/>
      <c r="M256" s="7"/>
      <c r="N256" s="48"/>
      <c r="P256" s="10"/>
      <c r="Q256" s="37"/>
      <c r="R256" s="37"/>
      <c r="S256" s="7"/>
      <c r="T256" s="40"/>
      <c r="U256" s="10"/>
      <c r="V256" s="37"/>
      <c r="W256" s="37"/>
      <c r="X256" s="51"/>
      <c r="AC256" s="37"/>
      <c r="AD256" s="37"/>
      <c r="AE256" s="7"/>
      <c r="AF256" s="48"/>
      <c r="AH256" s="10"/>
      <c r="AI256" s="37"/>
      <c r="AJ256" s="37"/>
      <c r="AK256" s="7"/>
      <c r="AL256" s="48"/>
      <c r="AN256" s="10"/>
      <c r="AO256" s="37"/>
      <c r="AP256" s="37"/>
      <c r="AQ256" s="7"/>
      <c r="AR256" s="40"/>
      <c r="AS256" s="10"/>
      <c r="AT256" s="37"/>
      <c r="AU256" s="37"/>
      <c r="AV256" s="51"/>
      <c r="BA256" s="37"/>
      <c r="BB256" s="37"/>
      <c r="BC256" s="7"/>
      <c r="BD256" s="48"/>
      <c r="BF256" s="10"/>
      <c r="BG256" s="37"/>
      <c r="BH256" s="37"/>
      <c r="BI256" s="7"/>
      <c r="BJ256" s="48"/>
      <c r="BL256" s="10"/>
      <c r="BM256" s="37"/>
      <c r="BN256" s="37"/>
      <c r="BO256" s="7"/>
      <c r="BP256" s="40"/>
      <c r="BQ256" s="10"/>
      <c r="BR256" s="37"/>
      <c r="BS256" s="37"/>
      <c r="BT256" s="51"/>
      <c r="BY256" s="37"/>
      <c r="BZ256" s="37"/>
      <c r="CA256" s="7"/>
      <c r="CB256" s="48"/>
      <c r="CD256" s="10"/>
      <c r="CE256" s="37"/>
      <c r="CF256" s="37"/>
      <c r="CG256" s="7"/>
      <c r="CH256" s="48"/>
      <c r="CJ256" s="10"/>
      <c r="CK256" s="37"/>
      <c r="CL256" s="37"/>
      <c r="CM256" s="7"/>
      <c r="CN256" s="40"/>
      <c r="CO256" s="10"/>
      <c r="CP256" s="37"/>
      <c r="CQ256" s="37"/>
      <c r="CR256" s="51"/>
      <c r="CT256" s="40"/>
      <c r="CU256" s="10"/>
      <c r="CV256" s="37"/>
      <c r="CW256" s="37"/>
      <c r="CX256" s="51"/>
    </row>
    <row r="257" spans="5:102" x14ac:dyDescent="0.2">
      <c r="E257" s="37"/>
      <c r="F257" s="37"/>
      <c r="G257" s="7"/>
      <c r="H257" s="48"/>
      <c r="J257" s="10"/>
      <c r="K257" s="37"/>
      <c r="L257" s="37"/>
      <c r="M257" s="7"/>
      <c r="N257" s="48"/>
      <c r="P257" s="10"/>
      <c r="Q257" s="37"/>
      <c r="R257" s="37"/>
      <c r="S257" s="7"/>
      <c r="T257" s="40"/>
      <c r="U257" s="10"/>
      <c r="V257" s="37"/>
      <c r="W257" s="37"/>
      <c r="X257" s="51"/>
      <c r="AC257" s="37"/>
      <c r="AD257" s="37"/>
      <c r="AE257" s="7"/>
      <c r="AF257" s="48"/>
      <c r="AH257" s="10"/>
      <c r="AI257" s="37"/>
      <c r="AJ257" s="37"/>
      <c r="AK257" s="7"/>
      <c r="AL257" s="48"/>
      <c r="AN257" s="10"/>
      <c r="AO257" s="37"/>
      <c r="AP257" s="37"/>
      <c r="AQ257" s="7"/>
      <c r="AR257" s="40"/>
      <c r="AS257" s="10"/>
      <c r="AT257" s="37"/>
      <c r="AU257" s="37"/>
      <c r="AV257" s="51"/>
      <c r="BA257" s="37"/>
      <c r="BB257" s="37"/>
      <c r="BC257" s="7"/>
      <c r="BD257" s="48"/>
      <c r="BF257" s="10"/>
      <c r="BG257" s="37"/>
      <c r="BH257" s="37"/>
      <c r="BI257" s="7"/>
      <c r="BJ257" s="48"/>
      <c r="BL257" s="10"/>
      <c r="BM257" s="37"/>
      <c r="BN257" s="37"/>
      <c r="BO257" s="7"/>
      <c r="BP257" s="40"/>
      <c r="BQ257" s="10"/>
      <c r="BR257" s="37"/>
      <c r="BS257" s="37"/>
      <c r="BT257" s="51"/>
      <c r="BY257" s="37"/>
      <c r="BZ257" s="37"/>
      <c r="CA257" s="7"/>
      <c r="CB257" s="48"/>
      <c r="CD257" s="10"/>
      <c r="CE257" s="37"/>
      <c r="CF257" s="37"/>
      <c r="CG257" s="7"/>
      <c r="CH257" s="48"/>
      <c r="CJ257" s="10"/>
      <c r="CK257" s="37"/>
      <c r="CL257" s="37"/>
      <c r="CM257" s="7"/>
      <c r="CN257" s="40"/>
      <c r="CO257" s="10"/>
      <c r="CP257" s="37"/>
      <c r="CQ257" s="37"/>
      <c r="CR257" s="51"/>
      <c r="CT257" s="40"/>
      <c r="CU257" s="10"/>
      <c r="CV257" s="37"/>
      <c r="CW257" s="37"/>
      <c r="CX257" s="51"/>
    </row>
    <row r="258" spans="5:102" x14ac:dyDescent="0.2">
      <c r="E258" s="37"/>
      <c r="F258" s="37"/>
      <c r="G258" s="7"/>
      <c r="H258" s="48"/>
      <c r="J258" s="10"/>
      <c r="K258" s="37"/>
      <c r="L258" s="37"/>
      <c r="M258" s="7"/>
      <c r="N258" s="48"/>
      <c r="P258" s="10"/>
      <c r="Q258" s="37"/>
      <c r="R258" s="37"/>
      <c r="S258" s="7"/>
      <c r="T258" s="40"/>
      <c r="U258" s="10"/>
      <c r="V258" s="37"/>
      <c r="W258" s="37"/>
      <c r="X258" s="51"/>
      <c r="AC258" s="37"/>
      <c r="AD258" s="37"/>
      <c r="AE258" s="7"/>
      <c r="AF258" s="48"/>
      <c r="AH258" s="10"/>
      <c r="AI258" s="37"/>
      <c r="AJ258" s="37"/>
      <c r="AK258" s="7"/>
      <c r="AL258" s="48"/>
      <c r="AN258" s="10"/>
      <c r="AO258" s="37"/>
      <c r="AP258" s="37"/>
      <c r="AQ258" s="7"/>
      <c r="AR258" s="40"/>
      <c r="AS258" s="10"/>
      <c r="AT258" s="37"/>
      <c r="AU258" s="37"/>
      <c r="AV258" s="51"/>
      <c r="BA258" s="37"/>
      <c r="BB258" s="37"/>
      <c r="BC258" s="7"/>
      <c r="BD258" s="48"/>
      <c r="BF258" s="10"/>
      <c r="BG258" s="37"/>
      <c r="BH258" s="37"/>
      <c r="BI258" s="7"/>
      <c r="BJ258" s="48"/>
      <c r="BL258" s="10"/>
      <c r="BM258" s="37"/>
      <c r="BN258" s="37"/>
      <c r="BO258" s="7"/>
      <c r="BP258" s="40"/>
      <c r="BQ258" s="10"/>
      <c r="BR258" s="37"/>
      <c r="BS258" s="37"/>
      <c r="BT258" s="51"/>
      <c r="BY258" s="37"/>
      <c r="BZ258" s="37"/>
      <c r="CA258" s="7"/>
      <c r="CB258" s="48"/>
      <c r="CD258" s="10"/>
      <c r="CE258" s="37"/>
      <c r="CF258" s="37"/>
      <c r="CG258" s="7"/>
      <c r="CH258" s="48"/>
      <c r="CJ258" s="10"/>
      <c r="CK258" s="37"/>
      <c r="CL258" s="37"/>
      <c r="CM258" s="7"/>
      <c r="CN258" s="40"/>
      <c r="CO258" s="10"/>
      <c r="CP258" s="37"/>
      <c r="CQ258" s="37"/>
      <c r="CR258" s="51"/>
      <c r="CT258" s="40"/>
      <c r="CU258" s="10"/>
      <c r="CV258" s="37"/>
      <c r="CW258" s="37"/>
      <c r="CX258" s="51"/>
    </row>
    <row r="259" spans="5:102" x14ac:dyDescent="0.2">
      <c r="E259" s="37"/>
      <c r="F259" s="37"/>
      <c r="G259" s="7"/>
      <c r="H259" s="48"/>
      <c r="J259" s="10"/>
      <c r="K259" s="37"/>
      <c r="L259" s="37"/>
      <c r="M259" s="7"/>
      <c r="N259" s="48"/>
      <c r="P259" s="10"/>
      <c r="Q259" s="37"/>
      <c r="R259" s="37"/>
      <c r="S259" s="7"/>
      <c r="T259" s="40"/>
      <c r="U259" s="10"/>
      <c r="V259" s="37"/>
      <c r="W259" s="37"/>
      <c r="X259" s="51"/>
      <c r="AC259" s="37"/>
      <c r="AD259" s="37"/>
      <c r="AE259" s="7"/>
      <c r="AF259" s="48"/>
      <c r="AH259" s="10"/>
      <c r="AI259" s="37"/>
      <c r="AJ259" s="37"/>
      <c r="AK259" s="7"/>
      <c r="AL259" s="48"/>
      <c r="AN259" s="10"/>
      <c r="AO259" s="37"/>
      <c r="AP259" s="37"/>
      <c r="AQ259" s="7"/>
      <c r="AR259" s="40"/>
      <c r="AS259" s="10"/>
      <c r="AT259" s="37"/>
      <c r="AU259" s="37"/>
      <c r="AV259" s="51"/>
      <c r="BA259" s="37"/>
      <c r="BB259" s="37"/>
      <c r="BC259" s="7"/>
      <c r="BD259" s="48"/>
      <c r="BF259" s="10"/>
      <c r="BG259" s="37"/>
      <c r="BH259" s="37"/>
      <c r="BI259" s="7"/>
      <c r="BJ259" s="48"/>
      <c r="BL259" s="10"/>
      <c r="BM259" s="37"/>
      <c r="BN259" s="37"/>
      <c r="BO259" s="7"/>
      <c r="BP259" s="40"/>
      <c r="BQ259" s="10"/>
      <c r="BR259" s="37"/>
      <c r="BS259" s="37"/>
      <c r="BT259" s="51"/>
      <c r="BY259" s="37"/>
      <c r="BZ259" s="37"/>
      <c r="CA259" s="7"/>
      <c r="CB259" s="48"/>
      <c r="CD259" s="10"/>
      <c r="CE259" s="37"/>
      <c r="CF259" s="37"/>
      <c r="CG259" s="7"/>
      <c r="CH259" s="48"/>
      <c r="CJ259" s="10"/>
      <c r="CK259" s="37"/>
      <c r="CL259" s="37"/>
      <c r="CM259" s="7"/>
      <c r="CN259" s="40"/>
      <c r="CO259" s="10"/>
      <c r="CP259" s="37"/>
      <c r="CQ259" s="37"/>
      <c r="CR259" s="51"/>
      <c r="CT259" s="40"/>
      <c r="CU259" s="10"/>
      <c r="CV259" s="37"/>
      <c r="CW259" s="37"/>
      <c r="CX259" s="51"/>
    </row>
    <row r="260" spans="5:102" x14ac:dyDescent="0.2">
      <c r="E260" s="37"/>
      <c r="F260" s="37"/>
      <c r="G260" s="7"/>
      <c r="H260" s="48"/>
      <c r="J260" s="10"/>
      <c r="K260" s="37"/>
      <c r="L260" s="37"/>
      <c r="M260" s="7"/>
      <c r="N260" s="48"/>
      <c r="P260" s="10"/>
      <c r="Q260" s="37"/>
      <c r="R260" s="37"/>
      <c r="S260" s="7"/>
      <c r="T260" s="40"/>
      <c r="U260" s="10"/>
      <c r="V260" s="37"/>
      <c r="W260" s="37"/>
      <c r="X260" s="51"/>
      <c r="AC260" s="37"/>
      <c r="AD260" s="37"/>
      <c r="AE260" s="7"/>
      <c r="AF260" s="48"/>
      <c r="AH260" s="10"/>
      <c r="AI260" s="37"/>
      <c r="AJ260" s="37"/>
      <c r="AK260" s="7"/>
      <c r="AL260" s="48"/>
      <c r="AN260" s="10"/>
      <c r="AO260" s="37"/>
      <c r="AP260" s="37"/>
      <c r="AQ260" s="7"/>
      <c r="AR260" s="40"/>
      <c r="AS260" s="10"/>
      <c r="AT260" s="37"/>
      <c r="AU260" s="37"/>
      <c r="AV260" s="51"/>
      <c r="BA260" s="37"/>
      <c r="BB260" s="37"/>
      <c r="BC260" s="7"/>
      <c r="BD260" s="48"/>
      <c r="BF260" s="10"/>
      <c r="BG260" s="37"/>
      <c r="BH260" s="37"/>
      <c r="BI260" s="7"/>
      <c r="BJ260" s="48"/>
      <c r="BL260" s="10"/>
      <c r="BM260" s="37"/>
      <c r="BN260" s="37"/>
      <c r="BO260" s="7"/>
      <c r="BP260" s="40"/>
      <c r="BQ260" s="10"/>
      <c r="BR260" s="37"/>
      <c r="BS260" s="37"/>
      <c r="BT260" s="51"/>
      <c r="BY260" s="37"/>
      <c r="BZ260" s="37"/>
      <c r="CA260" s="7"/>
      <c r="CB260" s="48"/>
      <c r="CD260" s="10"/>
      <c r="CE260" s="37"/>
      <c r="CF260" s="37"/>
      <c r="CG260" s="7"/>
      <c r="CH260" s="48"/>
      <c r="CJ260" s="10"/>
      <c r="CK260" s="37"/>
      <c r="CL260" s="37"/>
      <c r="CM260" s="7"/>
      <c r="CN260" s="40"/>
      <c r="CO260" s="10"/>
      <c r="CP260" s="37"/>
      <c r="CQ260" s="37"/>
      <c r="CR260" s="51"/>
      <c r="CT260" s="40"/>
      <c r="CU260" s="10"/>
      <c r="CV260" s="37"/>
      <c r="CW260" s="37"/>
      <c r="CX260" s="51"/>
    </row>
    <row r="261" spans="5:102" x14ac:dyDescent="0.2">
      <c r="E261" s="37"/>
      <c r="F261" s="37"/>
      <c r="G261" s="7"/>
      <c r="H261" s="48"/>
      <c r="J261" s="10"/>
      <c r="K261" s="37"/>
      <c r="L261" s="37"/>
      <c r="M261" s="7"/>
      <c r="N261" s="48"/>
      <c r="P261" s="10"/>
      <c r="Q261" s="37"/>
      <c r="R261" s="37"/>
      <c r="S261" s="7"/>
      <c r="T261" s="40"/>
      <c r="U261" s="10"/>
      <c r="V261" s="37"/>
      <c r="W261" s="37"/>
      <c r="X261" s="51"/>
      <c r="AC261" s="37"/>
      <c r="AD261" s="37"/>
      <c r="AE261" s="7"/>
      <c r="AF261" s="48"/>
      <c r="AH261" s="10"/>
      <c r="AI261" s="37"/>
      <c r="AJ261" s="37"/>
      <c r="AK261" s="7"/>
      <c r="AL261" s="48"/>
      <c r="AN261" s="10"/>
      <c r="AO261" s="37"/>
      <c r="AP261" s="37"/>
      <c r="AQ261" s="7"/>
      <c r="AR261" s="40"/>
      <c r="AS261" s="10"/>
      <c r="AT261" s="37"/>
      <c r="AU261" s="37"/>
      <c r="AV261" s="51"/>
      <c r="BA261" s="37"/>
      <c r="BB261" s="37"/>
      <c r="BC261" s="7"/>
      <c r="BD261" s="48"/>
      <c r="BF261" s="10"/>
      <c r="BG261" s="37"/>
      <c r="BH261" s="37"/>
      <c r="BI261" s="7"/>
      <c r="BJ261" s="48"/>
      <c r="BL261" s="10"/>
      <c r="BM261" s="37"/>
      <c r="BN261" s="37"/>
      <c r="BO261" s="7"/>
      <c r="BP261" s="40"/>
      <c r="BQ261" s="10"/>
      <c r="BR261" s="37"/>
      <c r="BS261" s="37"/>
      <c r="BT261" s="51"/>
      <c r="BY261" s="37"/>
      <c r="BZ261" s="37"/>
      <c r="CA261" s="7"/>
      <c r="CB261" s="48"/>
      <c r="CD261" s="10"/>
      <c r="CE261" s="37"/>
      <c r="CF261" s="37"/>
      <c r="CG261" s="7"/>
      <c r="CH261" s="48"/>
      <c r="CJ261" s="10"/>
      <c r="CK261" s="37"/>
      <c r="CL261" s="37"/>
      <c r="CM261" s="7"/>
      <c r="CN261" s="40"/>
      <c r="CO261" s="10"/>
      <c r="CP261" s="37"/>
      <c r="CQ261" s="37"/>
      <c r="CR261" s="51"/>
      <c r="CT261" s="40"/>
      <c r="CU261" s="10"/>
      <c r="CV261" s="37"/>
      <c r="CW261" s="37"/>
      <c r="CX261" s="51"/>
    </row>
    <row r="262" spans="5:102" x14ac:dyDescent="0.2">
      <c r="E262" s="37"/>
      <c r="F262" s="37"/>
      <c r="G262" s="7"/>
      <c r="H262" s="48"/>
      <c r="J262" s="10"/>
      <c r="K262" s="37"/>
      <c r="L262" s="37"/>
      <c r="M262" s="7"/>
      <c r="N262" s="48"/>
      <c r="P262" s="10"/>
      <c r="Q262" s="37"/>
      <c r="R262" s="37"/>
      <c r="S262" s="7"/>
      <c r="T262" s="40"/>
      <c r="U262" s="10"/>
      <c r="V262" s="37"/>
      <c r="W262" s="37"/>
      <c r="X262" s="51"/>
      <c r="AC262" s="37"/>
      <c r="AD262" s="37"/>
      <c r="AE262" s="7"/>
      <c r="AF262" s="48"/>
      <c r="AH262" s="10"/>
      <c r="AI262" s="37"/>
      <c r="AJ262" s="37"/>
      <c r="AK262" s="7"/>
      <c r="AL262" s="48"/>
      <c r="AN262" s="10"/>
      <c r="AO262" s="37"/>
      <c r="AP262" s="37"/>
      <c r="AQ262" s="7"/>
      <c r="AR262" s="40"/>
      <c r="AS262" s="10"/>
      <c r="AT262" s="37"/>
      <c r="AU262" s="37"/>
      <c r="AV262" s="51"/>
      <c r="BA262" s="37"/>
      <c r="BB262" s="37"/>
      <c r="BC262" s="7"/>
      <c r="BD262" s="48"/>
      <c r="BF262" s="10"/>
      <c r="BG262" s="37"/>
      <c r="BH262" s="37"/>
      <c r="BI262" s="7"/>
      <c r="BJ262" s="48"/>
      <c r="BL262" s="10"/>
      <c r="BM262" s="37"/>
      <c r="BN262" s="37"/>
      <c r="BO262" s="7"/>
      <c r="BP262" s="40"/>
      <c r="BQ262" s="10"/>
      <c r="BR262" s="37"/>
      <c r="BS262" s="37"/>
      <c r="BT262" s="51"/>
      <c r="BY262" s="37"/>
      <c r="BZ262" s="37"/>
      <c r="CA262" s="7"/>
      <c r="CB262" s="48"/>
      <c r="CD262" s="10"/>
      <c r="CE262" s="37"/>
      <c r="CF262" s="37"/>
      <c r="CG262" s="7"/>
      <c r="CH262" s="48"/>
      <c r="CJ262" s="10"/>
      <c r="CK262" s="37"/>
      <c r="CL262" s="37"/>
      <c r="CM262" s="7"/>
      <c r="CN262" s="40"/>
      <c r="CO262" s="10"/>
      <c r="CP262" s="37"/>
      <c r="CQ262" s="37"/>
      <c r="CR262" s="51"/>
      <c r="CT262" s="40"/>
      <c r="CU262" s="10"/>
      <c r="CV262" s="37"/>
      <c r="CW262" s="37"/>
      <c r="CX262" s="51"/>
    </row>
    <row r="263" spans="5:102" x14ac:dyDescent="0.2">
      <c r="E263" s="37"/>
      <c r="F263" s="37"/>
      <c r="G263" s="7"/>
      <c r="H263" s="48"/>
      <c r="J263" s="10"/>
      <c r="K263" s="37"/>
      <c r="L263" s="37"/>
      <c r="M263" s="7"/>
      <c r="N263" s="48"/>
      <c r="P263" s="10"/>
      <c r="Q263" s="37"/>
      <c r="R263" s="37"/>
      <c r="S263" s="7"/>
      <c r="T263" s="40"/>
      <c r="U263" s="10"/>
      <c r="V263" s="37"/>
      <c r="W263" s="37"/>
      <c r="X263" s="51"/>
      <c r="AC263" s="37"/>
      <c r="AD263" s="37"/>
      <c r="AE263" s="7"/>
      <c r="AF263" s="48"/>
      <c r="AH263" s="10"/>
      <c r="AI263" s="37"/>
      <c r="AJ263" s="37"/>
      <c r="AK263" s="7"/>
      <c r="AL263" s="48"/>
      <c r="AN263" s="10"/>
      <c r="AO263" s="37"/>
      <c r="AP263" s="37"/>
      <c r="AQ263" s="7"/>
      <c r="AR263" s="40"/>
      <c r="AS263" s="10"/>
      <c r="AT263" s="37"/>
      <c r="AU263" s="37"/>
      <c r="AV263" s="51"/>
      <c r="BA263" s="37"/>
      <c r="BB263" s="37"/>
      <c r="BC263" s="7"/>
      <c r="BD263" s="48"/>
      <c r="BF263" s="10"/>
      <c r="BG263" s="37"/>
      <c r="BH263" s="37"/>
      <c r="BI263" s="7"/>
      <c r="BJ263" s="48"/>
      <c r="BL263" s="10"/>
      <c r="BM263" s="37"/>
      <c r="BN263" s="37"/>
      <c r="BO263" s="7"/>
      <c r="BP263" s="40"/>
      <c r="BQ263" s="10"/>
      <c r="BR263" s="37"/>
      <c r="BS263" s="37"/>
      <c r="BT263" s="51"/>
      <c r="BY263" s="37"/>
      <c r="BZ263" s="37"/>
      <c r="CA263" s="7"/>
      <c r="CB263" s="48"/>
      <c r="CD263" s="10"/>
      <c r="CE263" s="37"/>
      <c r="CF263" s="37"/>
      <c r="CG263" s="7"/>
      <c r="CH263" s="48"/>
      <c r="CJ263" s="10"/>
      <c r="CK263" s="37"/>
      <c r="CL263" s="37"/>
      <c r="CM263" s="7"/>
      <c r="CN263" s="40"/>
      <c r="CO263" s="10"/>
      <c r="CP263" s="37"/>
      <c r="CQ263" s="37"/>
      <c r="CR263" s="51"/>
      <c r="CT263" s="40"/>
      <c r="CU263" s="10"/>
      <c r="CV263" s="37"/>
      <c r="CW263" s="37"/>
      <c r="CX263" s="51"/>
    </row>
    <row r="264" spans="5:102" x14ac:dyDescent="0.2">
      <c r="E264" s="37"/>
      <c r="F264" s="37"/>
      <c r="G264" s="7"/>
      <c r="H264" s="48"/>
      <c r="J264" s="10"/>
      <c r="K264" s="37"/>
      <c r="L264" s="37"/>
      <c r="M264" s="7"/>
      <c r="N264" s="48"/>
      <c r="P264" s="10"/>
      <c r="Q264" s="37"/>
      <c r="R264" s="37"/>
      <c r="S264" s="7"/>
      <c r="T264" s="40"/>
      <c r="U264" s="10"/>
      <c r="V264" s="37"/>
      <c r="W264" s="37"/>
      <c r="X264" s="51"/>
      <c r="AC264" s="37"/>
      <c r="AD264" s="37"/>
      <c r="AE264" s="7"/>
      <c r="AF264" s="48"/>
      <c r="AH264" s="10"/>
      <c r="AI264" s="37"/>
      <c r="AJ264" s="37"/>
      <c r="AK264" s="7"/>
      <c r="AL264" s="48"/>
      <c r="AN264" s="10"/>
      <c r="AO264" s="37"/>
      <c r="AP264" s="37"/>
      <c r="AQ264" s="7"/>
      <c r="AR264" s="40"/>
      <c r="AS264" s="10"/>
      <c r="AT264" s="37"/>
      <c r="AU264" s="37"/>
      <c r="AV264" s="51"/>
      <c r="BA264" s="37"/>
      <c r="BB264" s="37"/>
      <c r="BC264" s="7"/>
      <c r="BD264" s="48"/>
      <c r="BF264" s="10"/>
      <c r="BG264" s="37"/>
      <c r="BH264" s="37"/>
      <c r="BI264" s="7"/>
      <c r="BJ264" s="48"/>
      <c r="BL264" s="10"/>
      <c r="BM264" s="37"/>
      <c r="BN264" s="37"/>
      <c r="BO264" s="7"/>
      <c r="BP264" s="40"/>
      <c r="BQ264" s="10"/>
      <c r="BR264" s="37"/>
      <c r="BS264" s="37"/>
      <c r="BT264" s="51"/>
      <c r="BY264" s="37"/>
      <c r="BZ264" s="37"/>
      <c r="CA264" s="7"/>
      <c r="CB264" s="48"/>
      <c r="CD264" s="10"/>
      <c r="CE264" s="37"/>
      <c r="CF264" s="37"/>
      <c r="CG264" s="7"/>
      <c r="CH264" s="48"/>
      <c r="CJ264" s="10"/>
      <c r="CK264" s="37"/>
      <c r="CL264" s="37"/>
      <c r="CM264" s="7"/>
      <c r="CN264" s="40"/>
      <c r="CO264" s="10"/>
      <c r="CP264" s="37"/>
      <c r="CQ264" s="37"/>
      <c r="CR264" s="51"/>
      <c r="CT264" s="40"/>
      <c r="CU264" s="10"/>
      <c r="CV264" s="37"/>
      <c r="CW264" s="37"/>
      <c r="CX264" s="51"/>
    </row>
    <row r="265" spans="5:102" x14ac:dyDescent="0.2">
      <c r="E265" s="37"/>
      <c r="F265" s="37"/>
      <c r="G265" s="7"/>
      <c r="H265" s="48"/>
      <c r="J265" s="10"/>
      <c r="K265" s="37"/>
      <c r="L265" s="37"/>
      <c r="M265" s="7"/>
      <c r="N265" s="48"/>
      <c r="P265" s="10"/>
      <c r="Q265" s="37"/>
      <c r="R265" s="37"/>
      <c r="S265" s="7"/>
      <c r="T265" s="40"/>
      <c r="U265" s="10"/>
      <c r="V265" s="37"/>
      <c r="W265" s="37"/>
      <c r="X265" s="51"/>
      <c r="AC265" s="37"/>
      <c r="AD265" s="37"/>
      <c r="AE265" s="7"/>
      <c r="AF265" s="48"/>
      <c r="AH265" s="10"/>
      <c r="AI265" s="37"/>
      <c r="AJ265" s="37"/>
      <c r="AK265" s="7"/>
      <c r="AL265" s="48"/>
      <c r="AN265" s="10"/>
      <c r="AO265" s="37"/>
      <c r="AP265" s="37"/>
      <c r="AQ265" s="7"/>
      <c r="AR265" s="40"/>
      <c r="AS265" s="10"/>
      <c r="AT265" s="37"/>
      <c r="AU265" s="37"/>
      <c r="AV265" s="51"/>
      <c r="BA265" s="37"/>
      <c r="BB265" s="37"/>
      <c r="BC265" s="7"/>
      <c r="BD265" s="48"/>
      <c r="BF265" s="10"/>
      <c r="BG265" s="37"/>
      <c r="BH265" s="37"/>
      <c r="BI265" s="7"/>
      <c r="BJ265" s="48"/>
      <c r="BL265" s="10"/>
      <c r="BM265" s="37"/>
      <c r="BN265" s="37"/>
      <c r="BO265" s="7"/>
      <c r="BP265" s="40"/>
      <c r="BQ265" s="10"/>
      <c r="BR265" s="37"/>
      <c r="BS265" s="37"/>
      <c r="BT265" s="51"/>
      <c r="BY265" s="37"/>
      <c r="BZ265" s="37"/>
      <c r="CA265" s="7"/>
      <c r="CB265" s="48"/>
      <c r="CD265" s="10"/>
      <c r="CE265" s="37"/>
      <c r="CF265" s="37"/>
      <c r="CG265" s="7"/>
      <c r="CH265" s="48"/>
      <c r="CJ265" s="10"/>
      <c r="CK265" s="37"/>
      <c r="CL265" s="37"/>
      <c r="CM265" s="7"/>
      <c r="CN265" s="40"/>
      <c r="CO265" s="10"/>
      <c r="CP265" s="37"/>
      <c r="CQ265" s="37"/>
      <c r="CR265" s="51"/>
      <c r="CT265" s="40"/>
      <c r="CU265" s="10"/>
      <c r="CV265" s="37"/>
      <c r="CW265" s="37"/>
      <c r="CX265" s="51"/>
    </row>
    <row r="266" spans="5:102" x14ac:dyDescent="0.2">
      <c r="E266" s="37"/>
      <c r="F266" s="37"/>
      <c r="G266" s="7"/>
      <c r="H266" s="48"/>
      <c r="J266" s="10"/>
      <c r="K266" s="37"/>
      <c r="L266" s="37"/>
      <c r="M266" s="7"/>
      <c r="N266" s="48"/>
      <c r="P266" s="10"/>
      <c r="Q266" s="37"/>
      <c r="R266" s="37"/>
      <c r="S266" s="7"/>
      <c r="T266" s="40"/>
      <c r="U266" s="10"/>
      <c r="V266" s="37"/>
      <c r="W266" s="37"/>
      <c r="X266" s="51"/>
      <c r="AC266" s="37"/>
      <c r="AD266" s="37"/>
      <c r="AE266" s="7"/>
      <c r="AF266" s="48"/>
      <c r="AH266" s="10"/>
      <c r="AI266" s="37"/>
      <c r="AJ266" s="37"/>
      <c r="AK266" s="7"/>
      <c r="AL266" s="48"/>
      <c r="AN266" s="10"/>
      <c r="AO266" s="37"/>
      <c r="AP266" s="37"/>
      <c r="AQ266" s="7"/>
      <c r="AR266" s="40"/>
      <c r="AS266" s="10"/>
      <c r="AT266" s="37"/>
      <c r="AU266" s="37"/>
      <c r="AV266" s="51"/>
      <c r="BA266" s="37"/>
      <c r="BB266" s="37"/>
      <c r="BC266" s="7"/>
      <c r="BD266" s="48"/>
      <c r="BF266" s="10"/>
      <c r="BG266" s="37"/>
      <c r="BH266" s="37"/>
      <c r="BI266" s="7"/>
      <c r="BJ266" s="48"/>
      <c r="BL266" s="10"/>
      <c r="BM266" s="37"/>
      <c r="BN266" s="37"/>
      <c r="BO266" s="7"/>
      <c r="BP266" s="40"/>
      <c r="BQ266" s="10"/>
      <c r="BR266" s="37"/>
      <c r="BS266" s="37"/>
      <c r="BT266" s="51"/>
      <c r="BY266" s="37"/>
      <c r="BZ266" s="37"/>
      <c r="CA266" s="7"/>
      <c r="CB266" s="48"/>
      <c r="CD266" s="10"/>
      <c r="CE266" s="37"/>
      <c r="CF266" s="37"/>
      <c r="CG266" s="7"/>
      <c r="CH266" s="48"/>
      <c r="CJ266" s="10"/>
      <c r="CK266" s="37"/>
      <c r="CL266" s="37"/>
      <c r="CM266" s="7"/>
      <c r="CN266" s="40"/>
      <c r="CO266" s="10"/>
      <c r="CP266" s="37"/>
      <c r="CQ266" s="37"/>
      <c r="CR266" s="51"/>
      <c r="CT266" s="40"/>
      <c r="CU266" s="10"/>
      <c r="CV266" s="37"/>
      <c r="CW266" s="37"/>
      <c r="CX266" s="51"/>
    </row>
    <row r="267" spans="5:102" x14ac:dyDescent="0.2">
      <c r="E267" s="37"/>
      <c r="F267" s="37"/>
      <c r="G267" s="7"/>
      <c r="H267" s="48"/>
      <c r="J267" s="10"/>
      <c r="K267" s="37"/>
      <c r="L267" s="37"/>
      <c r="M267" s="7"/>
      <c r="N267" s="48"/>
      <c r="P267" s="10"/>
      <c r="Q267" s="37"/>
      <c r="R267" s="37"/>
      <c r="S267" s="7"/>
      <c r="T267" s="40"/>
      <c r="U267" s="10"/>
      <c r="V267" s="37"/>
      <c r="W267" s="37"/>
      <c r="X267" s="51"/>
      <c r="AC267" s="37"/>
      <c r="AD267" s="37"/>
      <c r="AE267" s="7"/>
      <c r="AF267" s="48"/>
      <c r="AH267" s="10"/>
      <c r="AI267" s="37"/>
      <c r="AJ267" s="37"/>
      <c r="AK267" s="7"/>
      <c r="AL267" s="48"/>
      <c r="AN267" s="10"/>
      <c r="AO267" s="37"/>
      <c r="AP267" s="37"/>
      <c r="AQ267" s="7"/>
      <c r="AR267" s="40"/>
      <c r="AS267" s="10"/>
      <c r="AT267" s="37"/>
      <c r="AU267" s="37"/>
      <c r="AV267" s="51"/>
      <c r="BA267" s="37"/>
      <c r="BB267" s="37"/>
      <c r="BC267" s="7"/>
      <c r="BD267" s="48"/>
      <c r="BF267" s="10"/>
      <c r="BG267" s="37"/>
      <c r="BH267" s="37"/>
      <c r="BI267" s="7"/>
      <c r="BJ267" s="48"/>
      <c r="BL267" s="10"/>
      <c r="BM267" s="37"/>
      <c r="BN267" s="37"/>
      <c r="BO267" s="7"/>
      <c r="BP267" s="40"/>
      <c r="BQ267" s="10"/>
      <c r="BR267" s="37"/>
      <c r="BS267" s="37"/>
      <c r="BT267" s="51"/>
      <c r="BY267" s="37"/>
      <c r="BZ267" s="37"/>
      <c r="CA267" s="7"/>
      <c r="CB267" s="48"/>
      <c r="CD267" s="10"/>
      <c r="CE267" s="37"/>
      <c r="CF267" s="37"/>
      <c r="CG267" s="7"/>
      <c r="CH267" s="48"/>
      <c r="CJ267" s="10"/>
      <c r="CK267" s="37"/>
      <c r="CL267" s="37"/>
      <c r="CM267" s="7"/>
      <c r="CN267" s="40"/>
      <c r="CO267" s="10"/>
      <c r="CP267" s="37"/>
      <c r="CQ267" s="37"/>
      <c r="CR267" s="51"/>
      <c r="CT267" s="40"/>
      <c r="CU267" s="10"/>
      <c r="CV267" s="37"/>
      <c r="CW267" s="37"/>
      <c r="CX267" s="51"/>
    </row>
    <row r="268" spans="5:102" x14ac:dyDescent="0.2">
      <c r="E268" s="37"/>
      <c r="F268" s="37"/>
      <c r="G268" s="7"/>
      <c r="H268" s="48"/>
      <c r="J268" s="10"/>
      <c r="K268" s="37"/>
      <c r="L268" s="37"/>
      <c r="M268" s="7"/>
      <c r="N268" s="48"/>
      <c r="P268" s="10"/>
      <c r="Q268" s="37"/>
      <c r="R268" s="37"/>
      <c r="S268" s="7"/>
      <c r="T268" s="40"/>
      <c r="U268" s="10"/>
      <c r="V268" s="37"/>
      <c r="W268" s="37"/>
      <c r="X268" s="51"/>
      <c r="AC268" s="37"/>
      <c r="AD268" s="37"/>
      <c r="AE268" s="7"/>
      <c r="AF268" s="48"/>
      <c r="AH268" s="10"/>
      <c r="AI268" s="37"/>
      <c r="AJ268" s="37"/>
      <c r="AK268" s="7"/>
      <c r="AL268" s="48"/>
      <c r="AN268" s="10"/>
      <c r="AO268" s="37"/>
      <c r="AP268" s="37"/>
      <c r="AQ268" s="7"/>
      <c r="AR268" s="40"/>
      <c r="AS268" s="10"/>
      <c r="AT268" s="37"/>
      <c r="AU268" s="37"/>
      <c r="AV268" s="51"/>
      <c r="BA268" s="37"/>
      <c r="BB268" s="37"/>
      <c r="BC268" s="7"/>
      <c r="BD268" s="48"/>
      <c r="BF268" s="10"/>
      <c r="BG268" s="37"/>
      <c r="BH268" s="37"/>
      <c r="BI268" s="7"/>
      <c r="BJ268" s="48"/>
      <c r="BL268" s="10"/>
      <c r="BM268" s="37"/>
      <c r="BN268" s="37"/>
      <c r="BO268" s="7"/>
      <c r="BP268" s="40"/>
      <c r="BQ268" s="10"/>
      <c r="BR268" s="37"/>
      <c r="BS268" s="37"/>
      <c r="BT268" s="51"/>
      <c r="BY268" s="37"/>
      <c r="BZ268" s="37"/>
      <c r="CA268" s="7"/>
      <c r="CB268" s="48"/>
      <c r="CD268" s="10"/>
      <c r="CE268" s="37"/>
      <c r="CF268" s="37"/>
      <c r="CG268" s="7"/>
      <c r="CH268" s="48"/>
      <c r="CJ268" s="10"/>
      <c r="CK268" s="37"/>
      <c r="CL268" s="37"/>
      <c r="CM268" s="7"/>
      <c r="CN268" s="40"/>
      <c r="CO268" s="10"/>
      <c r="CP268" s="37"/>
      <c r="CQ268" s="37"/>
      <c r="CR268" s="51"/>
      <c r="CT268" s="40"/>
      <c r="CU268" s="10"/>
      <c r="CV268" s="37"/>
      <c r="CW268" s="37"/>
      <c r="CX268" s="51"/>
    </row>
    <row r="269" spans="5:102" x14ac:dyDescent="0.2">
      <c r="E269" s="37"/>
      <c r="F269" s="37"/>
      <c r="G269" s="7"/>
      <c r="H269" s="48"/>
      <c r="J269" s="10"/>
      <c r="K269" s="37"/>
      <c r="L269" s="37"/>
      <c r="M269" s="7"/>
      <c r="N269" s="48"/>
      <c r="P269" s="10"/>
      <c r="Q269" s="37"/>
      <c r="R269" s="37"/>
      <c r="S269" s="7"/>
      <c r="T269" s="40"/>
      <c r="U269" s="10"/>
      <c r="V269" s="37"/>
      <c r="W269" s="37"/>
      <c r="X269" s="51"/>
      <c r="AC269" s="37"/>
      <c r="AD269" s="37"/>
      <c r="AE269" s="7"/>
      <c r="AF269" s="48"/>
      <c r="AH269" s="10"/>
      <c r="AI269" s="37"/>
      <c r="AJ269" s="37"/>
      <c r="AK269" s="7"/>
      <c r="AL269" s="48"/>
      <c r="AN269" s="10"/>
      <c r="AO269" s="37"/>
      <c r="AP269" s="37"/>
      <c r="AQ269" s="7"/>
      <c r="AR269" s="40"/>
      <c r="AS269" s="10"/>
      <c r="AT269" s="37"/>
      <c r="AU269" s="37"/>
      <c r="AV269" s="51"/>
      <c r="BA269" s="37"/>
      <c r="BB269" s="37"/>
      <c r="BC269" s="7"/>
      <c r="BD269" s="48"/>
      <c r="BF269" s="10"/>
      <c r="BG269" s="37"/>
      <c r="BH269" s="37"/>
      <c r="BI269" s="7"/>
      <c r="BJ269" s="48"/>
      <c r="BL269" s="10"/>
      <c r="BM269" s="37"/>
      <c r="BN269" s="37"/>
      <c r="BO269" s="7"/>
      <c r="BP269" s="40"/>
      <c r="BQ269" s="10"/>
      <c r="BR269" s="37"/>
      <c r="BS269" s="37"/>
      <c r="BT269" s="51"/>
      <c r="BY269" s="37"/>
      <c r="BZ269" s="37"/>
      <c r="CA269" s="7"/>
      <c r="CB269" s="48"/>
      <c r="CD269" s="10"/>
      <c r="CE269" s="37"/>
      <c r="CF269" s="37"/>
      <c r="CG269" s="7"/>
      <c r="CH269" s="48"/>
      <c r="CJ269" s="10"/>
      <c r="CK269" s="37"/>
      <c r="CL269" s="37"/>
      <c r="CM269" s="7"/>
      <c r="CN269" s="40"/>
      <c r="CO269" s="10"/>
      <c r="CP269" s="37"/>
      <c r="CQ269" s="37"/>
      <c r="CR269" s="51"/>
      <c r="CT269" s="40"/>
      <c r="CU269" s="10"/>
      <c r="CV269" s="37"/>
      <c r="CW269" s="37"/>
      <c r="CX269" s="51"/>
    </row>
    <row r="270" spans="5:102" x14ac:dyDescent="0.2">
      <c r="E270" s="37"/>
      <c r="F270" s="37"/>
      <c r="G270" s="7"/>
      <c r="H270" s="48"/>
      <c r="J270" s="10"/>
      <c r="K270" s="37"/>
      <c r="L270" s="37"/>
      <c r="M270" s="7"/>
      <c r="N270" s="48"/>
      <c r="P270" s="10"/>
      <c r="Q270" s="37"/>
      <c r="R270" s="37"/>
      <c r="S270" s="7"/>
      <c r="T270" s="40"/>
      <c r="U270" s="10"/>
      <c r="V270" s="37"/>
      <c r="W270" s="37"/>
      <c r="X270" s="51"/>
      <c r="AC270" s="37"/>
      <c r="AD270" s="37"/>
      <c r="AE270" s="7"/>
      <c r="AF270" s="48"/>
      <c r="AH270" s="10"/>
      <c r="AI270" s="37"/>
      <c r="AJ270" s="37"/>
      <c r="AK270" s="7"/>
      <c r="AL270" s="48"/>
      <c r="AN270" s="10"/>
      <c r="AO270" s="37"/>
      <c r="AP270" s="37"/>
      <c r="AQ270" s="7"/>
      <c r="AR270" s="40"/>
      <c r="AS270" s="10"/>
      <c r="AT270" s="37"/>
      <c r="AU270" s="37"/>
      <c r="AV270" s="51"/>
      <c r="BA270" s="37"/>
      <c r="BB270" s="37"/>
      <c r="BC270" s="7"/>
      <c r="BD270" s="48"/>
      <c r="BF270" s="10"/>
      <c r="BG270" s="37"/>
      <c r="BH270" s="37"/>
      <c r="BI270" s="7"/>
      <c r="BJ270" s="48"/>
      <c r="BL270" s="10"/>
      <c r="BM270" s="37"/>
      <c r="BN270" s="37"/>
      <c r="BO270" s="7"/>
      <c r="BP270" s="40"/>
      <c r="BQ270" s="10"/>
      <c r="BR270" s="37"/>
      <c r="BS270" s="37"/>
      <c r="BT270" s="51"/>
      <c r="BY270" s="37"/>
      <c r="BZ270" s="37"/>
      <c r="CA270" s="7"/>
      <c r="CB270" s="48"/>
      <c r="CD270" s="10"/>
      <c r="CE270" s="37"/>
      <c r="CF270" s="37"/>
      <c r="CG270" s="7"/>
      <c r="CH270" s="48"/>
      <c r="CJ270" s="10"/>
      <c r="CK270" s="37"/>
      <c r="CL270" s="37"/>
      <c r="CM270" s="7"/>
      <c r="CN270" s="40"/>
      <c r="CO270" s="10"/>
      <c r="CP270" s="37"/>
      <c r="CQ270" s="37"/>
      <c r="CR270" s="51"/>
      <c r="CT270" s="40"/>
      <c r="CU270" s="10"/>
      <c r="CV270" s="37"/>
      <c r="CW270" s="37"/>
      <c r="CX270" s="51"/>
    </row>
    <row r="271" spans="5:102" x14ac:dyDescent="0.2">
      <c r="E271" s="37"/>
      <c r="F271" s="37"/>
      <c r="G271" s="7"/>
      <c r="H271" s="48"/>
      <c r="J271" s="10"/>
      <c r="K271" s="37"/>
      <c r="L271" s="37"/>
      <c r="M271" s="7"/>
      <c r="N271" s="48"/>
      <c r="P271" s="10"/>
      <c r="Q271" s="37"/>
      <c r="R271" s="37"/>
      <c r="S271" s="7"/>
      <c r="T271" s="40"/>
      <c r="U271" s="10"/>
      <c r="V271" s="37"/>
      <c r="W271" s="37"/>
      <c r="X271" s="51"/>
      <c r="AC271" s="37"/>
      <c r="AD271" s="37"/>
      <c r="AE271" s="7"/>
      <c r="AF271" s="48"/>
      <c r="AH271" s="10"/>
      <c r="AI271" s="37"/>
      <c r="AJ271" s="37"/>
      <c r="AK271" s="7"/>
      <c r="AL271" s="48"/>
      <c r="AN271" s="10"/>
      <c r="AO271" s="37"/>
      <c r="AP271" s="37"/>
      <c r="AQ271" s="7"/>
      <c r="AR271" s="40"/>
      <c r="AS271" s="10"/>
      <c r="AT271" s="37"/>
      <c r="AU271" s="37"/>
      <c r="AV271" s="51"/>
      <c r="BA271" s="37"/>
      <c r="BB271" s="37"/>
      <c r="BC271" s="7"/>
      <c r="BD271" s="48"/>
      <c r="BF271" s="10"/>
      <c r="BG271" s="37"/>
      <c r="BH271" s="37"/>
      <c r="BI271" s="7"/>
      <c r="BJ271" s="48"/>
      <c r="BL271" s="10"/>
      <c r="BM271" s="37"/>
      <c r="BN271" s="37"/>
      <c r="BO271" s="7"/>
      <c r="BP271" s="40"/>
      <c r="BQ271" s="10"/>
      <c r="BR271" s="37"/>
      <c r="BS271" s="37"/>
      <c r="BT271" s="51"/>
      <c r="BY271" s="37"/>
      <c r="BZ271" s="37"/>
      <c r="CA271" s="7"/>
      <c r="CB271" s="48"/>
      <c r="CD271" s="10"/>
      <c r="CE271" s="37"/>
      <c r="CF271" s="37"/>
      <c r="CG271" s="7"/>
      <c r="CH271" s="48"/>
      <c r="CJ271" s="10"/>
      <c r="CK271" s="37"/>
      <c r="CL271" s="37"/>
      <c r="CM271" s="7"/>
      <c r="CN271" s="40"/>
      <c r="CO271" s="10"/>
      <c r="CP271" s="37"/>
      <c r="CQ271" s="37"/>
      <c r="CR271" s="51"/>
      <c r="CT271" s="40"/>
      <c r="CU271" s="10"/>
      <c r="CV271" s="37"/>
      <c r="CW271" s="37"/>
      <c r="CX271" s="51"/>
    </row>
    <row r="272" spans="5:102" x14ac:dyDescent="0.2">
      <c r="E272" s="37"/>
      <c r="F272" s="37"/>
      <c r="G272" s="7"/>
      <c r="H272" s="48"/>
      <c r="J272" s="10"/>
      <c r="K272" s="37"/>
      <c r="L272" s="37"/>
      <c r="M272" s="7"/>
      <c r="N272" s="48"/>
      <c r="P272" s="10"/>
      <c r="Q272" s="37"/>
      <c r="R272" s="37"/>
      <c r="S272" s="7"/>
      <c r="T272" s="40"/>
      <c r="U272" s="10"/>
      <c r="V272" s="37"/>
      <c r="W272" s="37"/>
      <c r="X272" s="51"/>
      <c r="AC272" s="37"/>
      <c r="AD272" s="37"/>
      <c r="AE272" s="7"/>
      <c r="AF272" s="48"/>
      <c r="AH272" s="10"/>
      <c r="AI272" s="37"/>
      <c r="AJ272" s="37"/>
      <c r="AK272" s="7"/>
      <c r="AL272" s="48"/>
      <c r="AN272" s="10"/>
      <c r="AO272" s="37"/>
      <c r="AP272" s="37"/>
      <c r="AQ272" s="7"/>
      <c r="AR272" s="40"/>
      <c r="AS272" s="10"/>
      <c r="AT272" s="37"/>
      <c r="AU272" s="37"/>
      <c r="AV272" s="51"/>
      <c r="BA272" s="37"/>
      <c r="BB272" s="37"/>
      <c r="BC272" s="7"/>
      <c r="BD272" s="48"/>
      <c r="BF272" s="10"/>
      <c r="BG272" s="37"/>
      <c r="BH272" s="37"/>
      <c r="BI272" s="7"/>
      <c r="BJ272" s="48"/>
      <c r="BL272" s="10"/>
      <c r="BM272" s="37"/>
      <c r="BN272" s="37"/>
      <c r="BO272" s="7"/>
      <c r="BP272" s="40"/>
      <c r="BQ272" s="10"/>
      <c r="BR272" s="37"/>
      <c r="BS272" s="37"/>
      <c r="BT272" s="51"/>
      <c r="BY272" s="37"/>
      <c r="BZ272" s="37"/>
      <c r="CA272" s="7"/>
      <c r="CB272" s="48"/>
      <c r="CD272" s="10"/>
      <c r="CE272" s="37"/>
      <c r="CF272" s="37"/>
      <c r="CG272" s="7"/>
      <c r="CH272" s="48"/>
      <c r="CJ272" s="10"/>
      <c r="CK272" s="37"/>
      <c r="CL272" s="37"/>
      <c r="CM272" s="7"/>
      <c r="CN272" s="40"/>
      <c r="CO272" s="10"/>
      <c r="CP272" s="37"/>
      <c r="CQ272" s="37"/>
      <c r="CR272" s="51"/>
      <c r="CT272" s="40"/>
      <c r="CU272" s="10"/>
      <c r="CV272" s="37"/>
      <c r="CW272" s="37"/>
      <c r="CX272" s="51"/>
    </row>
    <row r="273" spans="5:102" x14ac:dyDescent="0.2">
      <c r="E273" s="37"/>
      <c r="F273" s="37"/>
      <c r="G273" s="7"/>
      <c r="H273" s="48"/>
      <c r="J273" s="10"/>
      <c r="K273" s="37"/>
      <c r="L273" s="37"/>
      <c r="M273" s="7"/>
      <c r="N273" s="48"/>
      <c r="P273" s="10"/>
      <c r="Q273" s="37"/>
      <c r="R273" s="37"/>
      <c r="S273" s="7"/>
      <c r="T273" s="40"/>
      <c r="U273" s="10"/>
      <c r="V273" s="37"/>
      <c r="W273" s="37"/>
      <c r="X273" s="51"/>
      <c r="AC273" s="37"/>
      <c r="AD273" s="37"/>
      <c r="AE273" s="7"/>
      <c r="AF273" s="48"/>
      <c r="AH273" s="10"/>
      <c r="AI273" s="37"/>
      <c r="AJ273" s="37"/>
      <c r="AK273" s="7"/>
      <c r="AL273" s="48"/>
      <c r="AN273" s="10"/>
      <c r="AO273" s="37"/>
      <c r="AP273" s="37"/>
      <c r="AQ273" s="7"/>
      <c r="AR273" s="40"/>
      <c r="AS273" s="10"/>
      <c r="AT273" s="37"/>
      <c r="AU273" s="37"/>
      <c r="AV273" s="51"/>
      <c r="BA273" s="37"/>
      <c r="BB273" s="37"/>
      <c r="BC273" s="7"/>
      <c r="BD273" s="48"/>
      <c r="BF273" s="10"/>
      <c r="BG273" s="37"/>
      <c r="BH273" s="37"/>
      <c r="BI273" s="7"/>
      <c r="BJ273" s="48"/>
      <c r="BL273" s="10"/>
      <c r="BM273" s="37"/>
      <c r="BN273" s="37"/>
      <c r="BO273" s="7"/>
      <c r="BP273" s="40"/>
      <c r="BQ273" s="10"/>
      <c r="BR273" s="37"/>
      <c r="BS273" s="37"/>
      <c r="BT273" s="51"/>
      <c r="BY273" s="37"/>
      <c r="BZ273" s="37"/>
      <c r="CA273" s="7"/>
      <c r="CB273" s="48"/>
      <c r="CD273" s="10"/>
      <c r="CE273" s="37"/>
      <c r="CF273" s="37"/>
      <c r="CG273" s="7"/>
      <c r="CH273" s="48"/>
      <c r="CJ273" s="10"/>
      <c r="CK273" s="37"/>
      <c r="CL273" s="37"/>
      <c r="CM273" s="7"/>
      <c r="CN273" s="40"/>
      <c r="CO273" s="10"/>
      <c r="CP273" s="37"/>
      <c r="CQ273" s="37"/>
      <c r="CR273" s="51"/>
      <c r="CT273" s="40"/>
      <c r="CU273" s="10"/>
      <c r="CV273" s="37"/>
      <c r="CW273" s="37"/>
      <c r="CX273" s="51"/>
    </row>
    <row r="274" spans="5:102" x14ac:dyDescent="0.2">
      <c r="E274" s="37"/>
      <c r="F274" s="37"/>
      <c r="G274" s="7"/>
      <c r="H274" s="48"/>
      <c r="J274" s="10"/>
      <c r="K274" s="37"/>
      <c r="L274" s="37"/>
      <c r="M274" s="7"/>
      <c r="N274" s="48"/>
      <c r="P274" s="10"/>
      <c r="Q274" s="37"/>
      <c r="R274" s="37"/>
      <c r="S274" s="7"/>
      <c r="T274" s="40"/>
      <c r="U274" s="10"/>
      <c r="V274" s="37"/>
      <c r="W274" s="37"/>
      <c r="X274" s="51"/>
      <c r="AC274" s="37"/>
      <c r="AD274" s="37"/>
      <c r="AE274" s="7"/>
      <c r="AF274" s="48"/>
      <c r="AH274" s="10"/>
      <c r="AI274" s="37"/>
      <c r="AJ274" s="37"/>
      <c r="AK274" s="7"/>
      <c r="AL274" s="48"/>
      <c r="AN274" s="10"/>
      <c r="AO274" s="37"/>
      <c r="AP274" s="37"/>
      <c r="AQ274" s="7"/>
      <c r="AR274" s="40"/>
      <c r="AS274" s="10"/>
      <c r="AT274" s="37"/>
      <c r="AU274" s="37"/>
      <c r="AV274" s="51"/>
      <c r="BA274" s="37"/>
      <c r="BB274" s="37"/>
      <c r="BC274" s="7"/>
      <c r="BD274" s="48"/>
      <c r="BF274" s="10"/>
      <c r="BG274" s="37"/>
      <c r="BH274" s="37"/>
      <c r="BI274" s="7"/>
      <c r="BJ274" s="48"/>
      <c r="BL274" s="10"/>
      <c r="BM274" s="37"/>
      <c r="BN274" s="37"/>
      <c r="BO274" s="7"/>
      <c r="BP274" s="40"/>
      <c r="BQ274" s="10"/>
      <c r="BR274" s="37"/>
      <c r="BS274" s="37"/>
      <c r="BT274" s="51"/>
      <c r="BY274" s="37"/>
      <c r="BZ274" s="37"/>
      <c r="CA274" s="7"/>
      <c r="CB274" s="48"/>
      <c r="CD274" s="10"/>
      <c r="CE274" s="37"/>
      <c r="CF274" s="37"/>
      <c r="CG274" s="7"/>
      <c r="CH274" s="48"/>
      <c r="CJ274" s="10"/>
      <c r="CK274" s="37"/>
      <c r="CL274" s="37"/>
      <c r="CM274" s="7"/>
      <c r="CN274" s="40"/>
      <c r="CO274" s="10"/>
      <c r="CP274" s="37"/>
      <c r="CQ274" s="37"/>
      <c r="CR274" s="51"/>
      <c r="CT274" s="40"/>
      <c r="CU274" s="10"/>
      <c r="CV274" s="37"/>
      <c r="CW274" s="37"/>
      <c r="CX274" s="51"/>
    </row>
    <row r="275" spans="5:102" x14ac:dyDescent="0.2">
      <c r="E275" s="37"/>
      <c r="F275" s="37"/>
      <c r="G275" s="7"/>
      <c r="H275" s="48"/>
      <c r="J275" s="10"/>
      <c r="K275" s="37"/>
      <c r="L275" s="37"/>
      <c r="M275" s="7"/>
      <c r="N275" s="48"/>
      <c r="P275" s="10"/>
      <c r="Q275" s="37"/>
      <c r="R275" s="37"/>
      <c r="S275" s="7"/>
      <c r="T275" s="40"/>
      <c r="U275" s="10"/>
      <c r="V275" s="37"/>
      <c r="W275" s="37"/>
      <c r="X275" s="51"/>
      <c r="AC275" s="37"/>
      <c r="AD275" s="37"/>
      <c r="AE275" s="7"/>
      <c r="AF275" s="48"/>
      <c r="AH275" s="10"/>
      <c r="AI275" s="37"/>
      <c r="AJ275" s="37"/>
      <c r="AK275" s="7"/>
      <c r="AL275" s="48"/>
      <c r="AN275" s="10"/>
      <c r="AO275" s="37"/>
      <c r="AP275" s="37"/>
      <c r="AQ275" s="7"/>
      <c r="AR275" s="40"/>
      <c r="AS275" s="10"/>
      <c r="AT275" s="37"/>
      <c r="AU275" s="37"/>
      <c r="AV275" s="51"/>
      <c r="BA275" s="37"/>
      <c r="BB275" s="37"/>
      <c r="BC275" s="7"/>
      <c r="BD275" s="48"/>
      <c r="BF275" s="10"/>
      <c r="BG275" s="37"/>
      <c r="BH275" s="37"/>
      <c r="BI275" s="7"/>
      <c r="BJ275" s="48"/>
      <c r="BL275" s="10"/>
      <c r="BM275" s="37"/>
      <c r="BN275" s="37"/>
      <c r="BO275" s="7"/>
      <c r="BP275" s="40"/>
      <c r="BQ275" s="10"/>
      <c r="BR275" s="37"/>
      <c r="BS275" s="37"/>
      <c r="BT275" s="51"/>
      <c r="BY275" s="37"/>
      <c r="BZ275" s="37"/>
      <c r="CA275" s="7"/>
      <c r="CB275" s="48"/>
      <c r="CD275" s="10"/>
      <c r="CE275" s="37"/>
      <c r="CF275" s="37"/>
      <c r="CG275" s="7"/>
      <c r="CH275" s="48"/>
      <c r="CJ275" s="10"/>
      <c r="CK275" s="37"/>
      <c r="CL275" s="37"/>
      <c r="CM275" s="7"/>
      <c r="CN275" s="40"/>
      <c r="CO275" s="10"/>
      <c r="CP275" s="37"/>
      <c r="CQ275" s="37"/>
      <c r="CR275" s="51"/>
      <c r="CT275" s="40"/>
      <c r="CU275" s="10"/>
      <c r="CV275" s="37"/>
      <c r="CW275" s="37"/>
      <c r="CX275" s="51"/>
    </row>
    <row r="276" spans="5:102" x14ac:dyDescent="0.2">
      <c r="E276" s="37"/>
      <c r="F276" s="37"/>
      <c r="G276" s="7"/>
      <c r="H276" s="48"/>
      <c r="J276" s="10"/>
      <c r="K276" s="37"/>
      <c r="L276" s="37"/>
      <c r="M276" s="7"/>
      <c r="N276" s="48"/>
      <c r="P276" s="10"/>
      <c r="Q276" s="37"/>
      <c r="R276" s="37"/>
      <c r="S276" s="7"/>
      <c r="T276" s="40"/>
      <c r="U276" s="10"/>
      <c r="V276" s="37"/>
      <c r="W276" s="37"/>
      <c r="X276" s="51"/>
      <c r="AC276" s="37"/>
      <c r="AD276" s="37"/>
      <c r="AE276" s="7"/>
      <c r="AF276" s="48"/>
      <c r="AH276" s="10"/>
      <c r="AI276" s="37"/>
      <c r="AJ276" s="37"/>
      <c r="AK276" s="7"/>
      <c r="AL276" s="48"/>
      <c r="AN276" s="10"/>
      <c r="AO276" s="37"/>
      <c r="AP276" s="37"/>
      <c r="AQ276" s="7"/>
      <c r="AR276" s="40"/>
      <c r="AS276" s="10"/>
      <c r="AT276" s="37"/>
      <c r="AU276" s="37"/>
      <c r="AV276" s="51"/>
      <c r="BA276" s="37"/>
      <c r="BB276" s="37"/>
      <c r="BC276" s="7"/>
      <c r="BD276" s="48"/>
      <c r="BF276" s="10"/>
      <c r="BG276" s="37"/>
      <c r="BH276" s="37"/>
      <c r="BI276" s="7"/>
      <c r="BJ276" s="48"/>
      <c r="BL276" s="10"/>
      <c r="BM276" s="37"/>
      <c r="BN276" s="37"/>
      <c r="BO276" s="7"/>
      <c r="BP276" s="40"/>
      <c r="BQ276" s="10"/>
      <c r="BR276" s="37"/>
      <c r="BS276" s="37"/>
      <c r="BT276" s="51"/>
      <c r="BY276" s="37"/>
      <c r="BZ276" s="37"/>
      <c r="CA276" s="7"/>
      <c r="CB276" s="48"/>
      <c r="CD276" s="10"/>
      <c r="CE276" s="37"/>
      <c r="CF276" s="37"/>
      <c r="CG276" s="7"/>
      <c r="CH276" s="48"/>
      <c r="CJ276" s="10"/>
      <c r="CK276" s="37"/>
      <c r="CL276" s="37"/>
      <c r="CM276" s="7"/>
      <c r="CN276" s="40"/>
      <c r="CO276" s="10"/>
      <c r="CP276" s="37"/>
      <c r="CQ276" s="37"/>
      <c r="CR276" s="51"/>
      <c r="CT276" s="40"/>
      <c r="CU276" s="10"/>
      <c r="CV276" s="37"/>
      <c r="CW276" s="37"/>
      <c r="CX276" s="51"/>
    </row>
    <row r="277" spans="5:102" x14ac:dyDescent="0.2">
      <c r="E277" s="37"/>
      <c r="F277" s="37"/>
      <c r="G277" s="7"/>
      <c r="H277" s="48"/>
      <c r="J277" s="10"/>
      <c r="K277" s="37"/>
      <c r="L277" s="37"/>
      <c r="M277" s="7"/>
      <c r="N277" s="48"/>
      <c r="P277" s="10"/>
      <c r="Q277" s="37"/>
      <c r="R277" s="37"/>
      <c r="S277" s="7"/>
      <c r="T277" s="40"/>
      <c r="U277" s="10"/>
      <c r="V277" s="37"/>
      <c r="W277" s="37"/>
      <c r="X277" s="51"/>
      <c r="AC277" s="37"/>
      <c r="AD277" s="37"/>
      <c r="AE277" s="7"/>
      <c r="AF277" s="48"/>
      <c r="AH277" s="10"/>
      <c r="AI277" s="37"/>
      <c r="AJ277" s="37"/>
      <c r="AK277" s="7"/>
      <c r="AL277" s="48"/>
      <c r="AN277" s="10"/>
      <c r="AO277" s="37"/>
      <c r="AP277" s="37"/>
      <c r="AQ277" s="7"/>
      <c r="AR277" s="40"/>
      <c r="AS277" s="10"/>
      <c r="AT277" s="37"/>
      <c r="AU277" s="37"/>
      <c r="AV277" s="51"/>
      <c r="BA277" s="37"/>
      <c r="BB277" s="37"/>
      <c r="BC277" s="7"/>
      <c r="BD277" s="48"/>
      <c r="BF277" s="10"/>
      <c r="BG277" s="37"/>
      <c r="BH277" s="37"/>
      <c r="BI277" s="7"/>
      <c r="BJ277" s="48"/>
      <c r="BL277" s="10"/>
      <c r="BM277" s="37"/>
      <c r="BN277" s="37"/>
      <c r="BO277" s="7"/>
      <c r="BP277" s="40"/>
      <c r="BQ277" s="10"/>
      <c r="BR277" s="37"/>
      <c r="BS277" s="37"/>
      <c r="BT277" s="51"/>
      <c r="BY277" s="37"/>
      <c r="BZ277" s="37"/>
      <c r="CA277" s="7"/>
      <c r="CB277" s="48"/>
      <c r="CD277" s="10"/>
      <c r="CE277" s="37"/>
      <c r="CF277" s="37"/>
      <c r="CG277" s="7"/>
      <c r="CH277" s="48"/>
      <c r="CJ277" s="10"/>
      <c r="CK277" s="37"/>
      <c r="CL277" s="37"/>
      <c r="CM277" s="7"/>
      <c r="CN277" s="40"/>
      <c r="CO277" s="10"/>
      <c r="CP277" s="37"/>
      <c r="CQ277" s="37"/>
      <c r="CR277" s="51"/>
      <c r="CT277" s="40"/>
      <c r="CU277" s="10"/>
      <c r="CV277" s="37"/>
      <c r="CW277" s="37"/>
      <c r="CX277" s="51"/>
    </row>
    <row r="278" spans="5:102" x14ac:dyDescent="0.2">
      <c r="E278" s="37"/>
      <c r="F278" s="37"/>
      <c r="G278" s="7"/>
      <c r="H278" s="48"/>
      <c r="J278" s="10"/>
      <c r="K278" s="37"/>
      <c r="L278" s="37"/>
      <c r="M278" s="7"/>
      <c r="N278" s="48"/>
      <c r="P278" s="10"/>
      <c r="Q278" s="37"/>
      <c r="R278" s="37"/>
      <c r="S278" s="7"/>
      <c r="T278" s="40"/>
      <c r="U278" s="10"/>
      <c r="V278" s="37"/>
      <c r="W278" s="37"/>
      <c r="X278" s="51"/>
      <c r="AC278" s="37"/>
      <c r="AD278" s="37"/>
      <c r="AE278" s="7"/>
      <c r="AF278" s="48"/>
      <c r="AH278" s="10"/>
      <c r="AI278" s="37"/>
      <c r="AJ278" s="37"/>
      <c r="AK278" s="7"/>
      <c r="AL278" s="48"/>
      <c r="AN278" s="10"/>
      <c r="AO278" s="37"/>
      <c r="AP278" s="37"/>
      <c r="AQ278" s="7"/>
      <c r="AR278" s="40"/>
      <c r="AS278" s="10"/>
      <c r="AT278" s="37"/>
      <c r="AU278" s="37"/>
      <c r="AV278" s="51"/>
      <c r="BA278" s="37"/>
      <c r="BB278" s="37"/>
      <c r="BC278" s="7"/>
      <c r="BD278" s="48"/>
      <c r="BF278" s="10"/>
      <c r="BG278" s="37"/>
      <c r="BH278" s="37"/>
      <c r="BI278" s="7"/>
      <c r="BJ278" s="48"/>
      <c r="BL278" s="10"/>
      <c r="BM278" s="37"/>
      <c r="BN278" s="37"/>
      <c r="BO278" s="7"/>
      <c r="BP278" s="40"/>
      <c r="BQ278" s="10"/>
      <c r="BR278" s="37"/>
      <c r="BS278" s="37"/>
      <c r="BT278" s="51"/>
      <c r="BY278" s="37"/>
      <c r="BZ278" s="37"/>
      <c r="CA278" s="7"/>
      <c r="CB278" s="48"/>
      <c r="CD278" s="10"/>
      <c r="CE278" s="37"/>
      <c r="CF278" s="37"/>
      <c r="CG278" s="7"/>
      <c r="CH278" s="48"/>
      <c r="CJ278" s="10"/>
      <c r="CK278" s="37"/>
      <c r="CL278" s="37"/>
      <c r="CM278" s="7"/>
      <c r="CN278" s="40"/>
      <c r="CO278" s="10"/>
      <c r="CP278" s="37"/>
      <c r="CQ278" s="37"/>
      <c r="CR278" s="51"/>
      <c r="CT278" s="40"/>
      <c r="CU278" s="10"/>
      <c r="CV278" s="37"/>
      <c r="CW278" s="37"/>
      <c r="CX278" s="51"/>
    </row>
    <row r="279" spans="5:102" x14ac:dyDescent="0.2">
      <c r="E279" s="37"/>
      <c r="F279" s="37"/>
      <c r="G279" s="7"/>
      <c r="H279" s="48"/>
      <c r="J279" s="10"/>
      <c r="K279" s="37"/>
      <c r="L279" s="37"/>
      <c r="M279" s="7"/>
      <c r="N279" s="48"/>
      <c r="P279" s="10"/>
      <c r="Q279" s="37"/>
      <c r="R279" s="37"/>
      <c r="S279" s="7"/>
      <c r="T279" s="40"/>
      <c r="U279" s="10"/>
      <c r="V279" s="37"/>
      <c r="W279" s="37"/>
      <c r="X279" s="51"/>
      <c r="AC279" s="37"/>
      <c r="AD279" s="37"/>
      <c r="AE279" s="7"/>
      <c r="AF279" s="48"/>
      <c r="AH279" s="10"/>
      <c r="AI279" s="37"/>
      <c r="AJ279" s="37"/>
      <c r="AK279" s="7"/>
      <c r="AL279" s="48"/>
      <c r="AN279" s="10"/>
      <c r="AO279" s="37"/>
      <c r="AP279" s="37"/>
      <c r="AQ279" s="7"/>
      <c r="AR279" s="40"/>
      <c r="AS279" s="10"/>
      <c r="AT279" s="37"/>
      <c r="AU279" s="37"/>
      <c r="AV279" s="51"/>
      <c r="BA279" s="37"/>
      <c r="BB279" s="37"/>
      <c r="BC279" s="7"/>
      <c r="BD279" s="48"/>
      <c r="BF279" s="10"/>
      <c r="BG279" s="37"/>
      <c r="BH279" s="37"/>
      <c r="BI279" s="7"/>
      <c r="BJ279" s="48"/>
      <c r="BL279" s="10"/>
      <c r="BM279" s="37"/>
      <c r="BN279" s="37"/>
      <c r="BO279" s="7"/>
      <c r="BP279" s="40"/>
      <c r="BQ279" s="10"/>
      <c r="BR279" s="37"/>
      <c r="BS279" s="37"/>
      <c r="BT279" s="51"/>
      <c r="BY279" s="37"/>
      <c r="BZ279" s="37"/>
      <c r="CA279" s="7"/>
      <c r="CB279" s="48"/>
      <c r="CD279" s="10"/>
      <c r="CE279" s="37"/>
      <c r="CF279" s="37"/>
      <c r="CG279" s="7"/>
      <c r="CH279" s="48"/>
      <c r="CJ279" s="10"/>
      <c r="CK279" s="37"/>
      <c r="CL279" s="37"/>
      <c r="CM279" s="7"/>
      <c r="CN279" s="40"/>
      <c r="CO279" s="10"/>
      <c r="CP279" s="37"/>
      <c r="CQ279" s="37"/>
      <c r="CR279" s="51"/>
      <c r="CT279" s="40"/>
      <c r="CU279" s="10"/>
      <c r="CV279" s="37"/>
      <c r="CW279" s="37"/>
      <c r="CX279" s="51"/>
    </row>
    <row r="280" spans="5:102" x14ac:dyDescent="0.2">
      <c r="E280" s="37"/>
      <c r="F280" s="37"/>
      <c r="G280" s="7"/>
      <c r="H280" s="48"/>
      <c r="J280" s="10"/>
      <c r="K280" s="37"/>
      <c r="L280" s="37"/>
      <c r="M280" s="7"/>
      <c r="N280" s="48"/>
      <c r="P280" s="10"/>
      <c r="Q280" s="37"/>
      <c r="R280" s="37"/>
      <c r="S280" s="7"/>
      <c r="T280" s="40"/>
      <c r="U280" s="10"/>
      <c r="V280" s="37"/>
      <c r="W280" s="37"/>
      <c r="X280" s="51"/>
      <c r="AC280" s="37"/>
      <c r="AD280" s="37"/>
      <c r="AE280" s="7"/>
      <c r="AF280" s="48"/>
      <c r="AH280" s="10"/>
      <c r="AI280" s="37"/>
      <c r="AJ280" s="37"/>
      <c r="AK280" s="7"/>
      <c r="AL280" s="48"/>
      <c r="AN280" s="10"/>
      <c r="AO280" s="37"/>
      <c r="AP280" s="37"/>
      <c r="AQ280" s="7"/>
      <c r="AR280" s="40"/>
      <c r="AS280" s="10"/>
      <c r="AT280" s="37"/>
      <c r="AU280" s="37"/>
      <c r="AV280" s="51"/>
      <c r="BA280" s="37"/>
      <c r="BB280" s="37"/>
      <c r="BC280" s="7"/>
      <c r="BD280" s="48"/>
      <c r="BF280" s="10"/>
      <c r="BG280" s="37"/>
      <c r="BH280" s="37"/>
      <c r="BI280" s="7"/>
      <c r="BJ280" s="48"/>
      <c r="BL280" s="10"/>
      <c r="BM280" s="37"/>
      <c r="BN280" s="37"/>
      <c r="BO280" s="7"/>
      <c r="BP280" s="40"/>
      <c r="BQ280" s="10"/>
      <c r="BR280" s="37"/>
      <c r="BS280" s="37"/>
      <c r="BT280" s="51"/>
      <c r="BY280" s="37"/>
      <c r="BZ280" s="37"/>
      <c r="CA280" s="7"/>
      <c r="CB280" s="48"/>
      <c r="CD280" s="10"/>
      <c r="CE280" s="37"/>
      <c r="CF280" s="37"/>
      <c r="CG280" s="7"/>
      <c r="CH280" s="48"/>
      <c r="CJ280" s="10"/>
      <c r="CK280" s="37"/>
      <c r="CL280" s="37"/>
      <c r="CM280" s="7"/>
      <c r="CN280" s="40"/>
      <c r="CO280" s="10"/>
      <c r="CP280" s="37"/>
      <c r="CQ280" s="37"/>
      <c r="CR280" s="51"/>
      <c r="CT280" s="40"/>
      <c r="CU280" s="10"/>
      <c r="CV280" s="37"/>
      <c r="CW280" s="37"/>
      <c r="CX280" s="51"/>
    </row>
    <row r="281" spans="5:102" x14ac:dyDescent="0.2">
      <c r="E281" s="37"/>
      <c r="F281" s="37"/>
      <c r="G281" s="7"/>
      <c r="H281" s="48"/>
      <c r="J281" s="10"/>
      <c r="K281" s="37"/>
      <c r="L281" s="37"/>
      <c r="M281" s="7"/>
      <c r="N281" s="48"/>
      <c r="P281" s="10"/>
      <c r="Q281" s="37"/>
      <c r="R281" s="37"/>
      <c r="S281" s="7"/>
      <c r="T281" s="40"/>
      <c r="U281" s="10"/>
      <c r="V281" s="37"/>
      <c r="W281" s="37"/>
      <c r="X281" s="51"/>
      <c r="AC281" s="37"/>
      <c r="AD281" s="37"/>
      <c r="AE281" s="7"/>
      <c r="AF281" s="48"/>
      <c r="AH281" s="10"/>
      <c r="AI281" s="37"/>
      <c r="AJ281" s="37"/>
      <c r="AK281" s="7"/>
      <c r="AL281" s="48"/>
      <c r="AN281" s="10"/>
      <c r="AO281" s="37"/>
      <c r="AP281" s="37"/>
      <c r="AQ281" s="7"/>
      <c r="AR281" s="40"/>
      <c r="AS281" s="10"/>
      <c r="AT281" s="37"/>
      <c r="AU281" s="37"/>
      <c r="AV281" s="51"/>
      <c r="BA281" s="37"/>
      <c r="BB281" s="37"/>
      <c r="BC281" s="7"/>
      <c r="BD281" s="48"/>
      <c r="BF281" s="10"/>
      <c r="BG281" s="37"/>
      <c r="BH281" s="37"/>
      <c r="BI281" s="7"/>
      <c r="BJ281" s="48"/>
      <c r="BL281" s="10"/>
      <c r="BM281" s="37"/>
      <c r="BN281" s="37"/>
      <c r="BO281" s="7"/>
      <c r="BP281" s="40"/>
      <c r="BQ281" s="10"/>
      <c r="BR281" s="37"/>
      <c r="BS281" s="37"/>
      <c r="BT281" s="51"/>
      <c r="BY281" s="37"/>
      <c r="BZ281" s="37"/>
      <c r="CA281" s="7"/>
      <c r="CB281" s="48"/>
      <c r="CD281" s="10"/>
      <c r="CE281" s="37"/>
      <c r="CF281" s="37"/>
      <c r="CG281" s="7"/>
      <c r="CH281" s="48"/>
      <c r="CJ281" s="10"/>
      <c r="CK281" s="37"/>
      <c r="CL281" s="37"/>
      <c r="CM281" s="7"/>
      <c r="CN281" s="40"/>
      <c r="CO281" s="10"/>
      <c r="CP281" s="37"/>
      <c r="CQ281" s="37"/>
      <c r="CR281" s="51"/>
      <c r="CT281" s="40"/>
      <c r="CU281" s="10"/>
      <c r="CV281" s="37"/>
      <c r="CW281" s="37"/>
      <c r="CX281" s="51"/>
    </row>
    <row r="282" spans="5:102" x14ac:dyDescent="0.2">
      <c r="E282" s="37"/>
      <c r="F282" s="37"/>
      <c r="G282" s="7"/>
      <c r="H282" s="48"/>
      <c r="J282" s="10"/>
      <c r="K282" s="37"/>
      <c r="L282" s="37"/>
      <c r="M282" s="7"/>
      <c r="N282" s="48"/>
      <c r="P282" s="10"/>
      <c r="Q282" s="37"/>
      <c r="R282" s="37"/>
      <c r="S282" s="7"/>
      <c r="T282" s="40"/>
      <c r="U282" s="10"/>
      <c r="V282" s="37"/>
      <c r="W282" s="37"/>
      <c r="X282" s="51"/>
      <c r="AC282" s="37"/>
      <c r="AD282" s="37"/>
      <c r="AE282" s="7"/>
      <c r="AF282" s="48"/>
      <c r="AH282" s="10"/>
      <c r="AI282" s="37"/>
      <c r="AJ282" s="37"/>
      <c r="AK282" s="7"/>
      <c r="AL282" s="48"/>
      <c r="AN282" s="10"/>
      <c r="AO282" s="37"/>
      <c r="AP282" s="37"/>
      <c r="AQ282" s="7"/>
      <c r="AR282" s="40"/>
      <c r="AS282" s="10"/>
      <c r="AT282" s="37"/>
      <c r="AU282" s="37"/>
      <c r="AV282" s="51"/>
      <c r="BA282" s="37"/>
      <c r="BB282" s="37"/>
      <c r="BC282" s="7"/>
      <c r="BD282" s="48"/>
      <c r="BF282" s="10"/>
      <c r="BG282" s="37"/>
      <c r="BH282" s="37"/>
      <c r="BI282" s="7"/>
      <c r="BJ282" s="48"/>
      <c r="BL282" s="10"/>
      <c r="BM282" s="37"/>
      <c r="BN282" s="37"/>
      <c r="BO282" s="7"/>
      <c r="BP282" s="40"/>
      <c r="BQ282" s="10"/>
      <c r="BR282" s="37"/>
      <c r="BS282" s="37"/>
      <c r="BT282" s="51"/>
      <c r="BY282" s="37"/>
      <c r="BZ282" s="37"/>
      <c r="CA282" s="7"/>
      <c r="CB282" s="48"/>
      <c r="CD282" s="10"/>
      <c r="CE282" s="37"/>
      <c r="CF282" s="37"/>
      <c r="CG282" s="7"/>
      <c r="CH282" s="48"/>
      <c r="CJ282" s="10"/>
      <c r="CK282" s="37"/>
      <c r="CL282" s="37"/>
      <c r="CM282" s="7"/>
      <c r="CN282" s="40"/>
      <c r="CO282" s="10"/>
      <c r="CP282" s="37"/>
      <c r="CQ282" s="37"/>
      <c r="CR282" s="51"/>
      <c r="CT282" s="40"/>
      <c r="CU282" s="10"/>
      <c r="CV282" s="37"/>
      <c r="CW282" s="37"/>
      <c r="CX282" s="51"/>
    </row>
    <row r="283" spans="5:102" x14ac:dyDescent="0.2">
      <c r="E283" s="37"/>
      <c r="F283" s="37"/>
      <c r="G283" s="7"/>
      <c r="H283" s="48"/>
      <c r="J283" s="10"/>
      <c r="K283" s="37"/>
      <c r="L283" s="37"/>
      <c r="M283" s="7"/>
      <c r="N283" s="48"/>
      <c r="P283" s="10"/>
      <c r="Q283" s="37"/>
      <c r="R283" s="37"/>
      <c r="S283" s="7"/>
      <c r="T283" s="40"/>
      <c r="U283" s="10"/>
      <c r="V283" s="37"/>
      <c r="W283" s="37"/>
      <c r="X283" s="51"/>
      <c r="AC283" s="37"/>
      <c r="AD283" s="37"/>
      <c r="AE283" s="7"/>
      <c r="AF283" s="48"/>
      <c r="AH283" s="10"/>
      <c r="AI283" s="37"/>
      <c r="AJ283" s="37"/>
      <c r="AK283" s="7"/>
      <c r="AL283" s="48"/>
      <c r="AN283" s="10"/>
      <c r="AO283" s="37"/>
      <c r="AP283" s="37"/>
      <c r="AQ283" s="7"/>
      <c r="AR283" s="40"/>
      <c r="AS283" s="10"/>
      <c r="AT283" s="37"/>
      <c r="AU283" s="37"/>
      <c r="AV283" s="51"/>
      <c r="BA283" s="37"/>
      <c r="BB283" s="37"/>
      <c r="BC283" s="7"/>
      <c r="BD283" s="48"/>
      <c r="BF283" s="10"/>
      <c r="BG283" s="37"/>
      <c r="BH283" s="37"/>
      <c r="BI283" s="7"/>
      <c r="BJ283" s="48"/>
      <c r="BL283" s="10"/>
      <c r="BM283" s="37"/>
      <c r="BN283" s="37"/>
      <c r="BO283" s="7"/>
      <c r="BP283" s="40"/>
      <c r="BQ283" s="10"/>
      <c r="BR283" s="37"/>
      <c r="BS283" s="37"/>
      <c r="BT283" s="51"/>
      <c r="BY283" s="37"/>
      <c r="BZ283" s="37"/>
      <c r="CA283" s="7"/>
      <c r="CB283" s="48"/>
      <c r="CD283" s="10"/>
      <c r="CE283" s="37"/>
      <c r="CF283" s="37"/>
      <c r="CG283" s="7"/>
      <c r="CH283" s="48"/>
      <c r="CJ283" s="10"/>
      <c r="CK283" s="37"/>
      <c r="CL283" s="37"/>
      <c r="CM283" s="7"/>
      <c r="CN283" s="40"/>
      <c r="CO283" s="10"/>
      <c r="CP283" s="37"/>
      <c r="CQ283" s="37"/>
      <c r="CR283" s="51"/>
      <c r="CT283" s="40"/>
      <c r="CU283" s="10"/>
      <c r="CV283" s="37"/>
      <c r="CW283" s="37"/>
      <c r="CX283" s="51"/>
    </row>
    <row r="284" spans="5:102" x14ac:dyDescent="0.2">
      <c r="E284" s="37"/>
      <c r="F284" s="37"/>
      <c r="G284" s="7"/>
      <c r="H284" s="48"/>
      <c r="J284" s="10"/>
      <c r="K284" s="37"/>
      <c r="L284" s="37"/>
      <c r="M284" s="7"/>
      <c r="N284" s="48"/>
      <c r="P284" s="10"/>
      <c r="Q284" s="37"/>
      <c r="R284" s="37"/>
      <c r="S284" s="7"/>
      <c r="T284" s="40"/>
      <c r="U284" s="10"/>
      <c r="V284" s="37"/>
      <c r="W284" s="37"/>
      <c r="X284" s="51"/>
      <c r="AC284" s="37"/>
      <c r="AD284" s="37"/>
      <c r="AE284" s="7"/>
      <c r="AF284" s="48"/>
      <c r="AH284" s="10"/>
      <c r="AI284" s="37"/>
      <c r="AJ284" s="37"/>
      <c r="AK284" s="7"/>
      <c r="AL284" s="48"/>
      <c r="AN284" s="10"/>
      <c r="AO284" s="37"/>
      <c r="AP284" s="37"/>
      <c r="AQ284" s="7"/>
      <c r="AR284" s="40"/>
      <c r="AS284" s="10"/>
      <c r="AT284" s="37"/>
      <c r="AU284" s="37"/>
      <c r="AV284" s="51"/>
      <c r="BA284" s="37"/>
      <c r="BB284" s="37"/>
      <c r="BC284" s="7"/>
      <c r="BD284" s="48"/>
      <c r="BF284" s="10"/>
      <c r="BG284" s="37"/>
      <c r="BH284" s="37"/>
      <c r="BI284" s="7"/>
      <c r="BJ284" s="48"/>
      <c r="BL284" s="10"/>
      <c r="BM284" s="37"/>
      <c r="BN284" s="37"/>
      <c r="BO284" s="7"/>
      <c r="BP284" s="40"/>
      <c r="BQ284" s="10"/>
      <c r="BR284" s="37"/>
      <c r="BS284" s="37"/>
      <c r="BT284" s="51"/>
      <c r="BY284" s="37"/>
      <c r="BZ284" s="37"/>
      <c r="CA284" s="7"/>
      <c r="CB284" s="48"/>
      <c r="CD284" s="10"/>
      <c r="CE284" s="37"/>
      <c r="CF284" s="37"/>
      <c r="CG284" s="7"/>
      <c r="CH284" s="48"/>
      <c r="CJ284" s="10"/>
      <c r="CK284" s="37"/>
      <c r="CL284" s="37"/>
      <c r="CM284" s="7"/>
      <c r="CN284" s="40"/>
      <c r="CO284" s="10"/>
      <c r="CP284" s="37"/>
      <c r="CQ284" s="37"/>
      <c r="CR284" s="51"/>
      <c r="CT284" s="40"/>
      <c r="CU284" s="10"/>
      <c r="CV284" s="37"/>
      <c r="CW284" s="37"/>
      <c r="CX284" s="51"/>
    </row>
    <row r="285" spans="5:102" x14ac:dyDescent="0.2">
      <c r="E285" s="37"/>
      <c r="F285" s="37"/>
      <c r="G285" s="7"/>
      <c r="H285" s="48"/>
      <c r="J285" s="10"/>
      <c r="K285" s="37"/>
      <c r="L285" s="37"/>
      <c r="M285" s="7"/>
      <c r="N285" s="48"/>
      <c r="P285" s="10"/>
      <c r="Q285" s="37"/>
      <c r="R285" s="37"/>
      <c r="S285" s="7"/>
      <c r="T285" s="40"/>
      <c r="U285" s="10"/>
      <c r="V285" s="37"/>
      <c r="W285" s="37"/>
      <c r="X285" s="51"/>
      <c r="AC285" s="37"/>
      <c r="AD285" s="37"/>
      <c r="AE285" s="7"/>
      <c r="AF285" s="48"/>
      <c r="AH285" s="10"/>
      <c r="AI285" s="37"/>
      <c r="AJ285" s="37"/>
      <c r="AK285" s="7"/>
      <c r="AL285" s="48"/>
      <c r="AN285" s="10"/>
      <c r="AO285" s="37"/>
      <c r="AP285" s="37"/>
      <c r="AQ285" s="7"/>
      <c r="AR285" s="40"/>
      <c r="AS285" s="10"/>
      <c r="AT285" s="37"/>
      <c r="AU285" s="37"/>
      <c r="AV285" s="51"/>
      <c r="BA285" s="37"/>
      <c r="BB285" s="37"/>
      <c r="BC285" s="7"/>
      <c r="BD285" s="48"/>
      <c r="BF285" s="10"/>
      <c r="BG285" s="37"/>
      <c r="BH285" s="37"/>
      <c r="BI285" s="7"/>
      <c r="BJ285" s="48"/>
      <c r="BL285" s="10"/>
      <c r="BM285" s="37"/>
      <c r="BN285" s="37"/>
      <c r="BO285" s="7"/>
      <c r="BP285" s="40"/>
      <c r="BQ285" s="10"/>
      <c r="BR285" s="37"/>
      <c r="BS285" s="37"/>
      <c r="BT285" s="51"/>
      <c r="BY285" s="37"/>
      <c r="BZ285" s="37"/>
      <c r="CA285" s="7"/>
      <c r="CB285" s="48"/>
      <c r="CD285" s="10"/>
      <c r="CE285" s="37"/>
      <c r="CF285" s="37"/>
      <c r="CG285" s="7"/>
      <c r="CH285" s="48"/>
      <c r="CJ285" s="10"/>
      <c r="CK285" s="37"/>
      <c r="CL285" s="37"/>
      <c r="CM285" s="7"/>
      <c r="CN285" s="40"/>
      <c r="CO285" s="10"/>
      <c r="CP285" s="37"/>
      <c r="CQ285" s="37"/>
      <c r="CR285" s="51"/>
      <c r="CT285" s="40"/>
      <c r="CU285" s="10"/>
      <c r="CV285" s="37"/>
      <c r="CW285" s="37"/>
      <c r="CX285" s="51"/>
    </row>
    <row r="286" spans="5:102" x14ac:dyDescent="0.2">
      <c r="E286" s="37"/>
      <c r="F286" s="37"/>
      <c r="G286" s="7"/>
      <c r="H286" s="48"/>
      <c r="J286" s="10"/>
      <c r="K286" s="37"/>
      <c r="L286" s="37"/>
      <c r="M286" s="7"/>
      <c r="N286" s="48"/>
      <c r="P286" s="10"/>
      <c r="Q286" s="37"/>
      <c r="R286" s="37"/>
      <c r="S286" s="7"/>
      <c r="T286" s="40"/>
      <c r="U286" s="10"/>
      <c r="V286" s="37"/>
      <c r="W286" s="37"/>
      <c r="X286" s="51"/>
      <c r="AC286" s="37"/>
      <c r="AD286" s="37"/>
      <c r="AE286" s="7"/>
      <c r="AF286" s="48"/>
      <c r="AH286" s="10"/>
      <c r="AI286" s="37"/>
      <c r="AJ286" s="37"/>
      <c r="AK286" s="7"/>
      <c r="AL286" s="48"/>
      <c r="AN286" s="10"/>
      <c r="AO286" s="37"/>
      <c r="AP286" s="37"/>
      <c r="AQ286" s="7"/>
      <c r="AR286" s="40"/>
      <c r="AS286" s="10"/>
      <c r="AT286" s="37"/>
      <c r="AU286" s="37"/>
      <c r="AV286" s="51"/>
      <c r="BA286" s="37"/>
      <c r="BB286" s="37"/>
      <c r="BC286" s="7"/>
      <c r="BD286" s="48"/>
      <c r="BF286" s="10"/>
      <c r="BG286" s="37"/>
      <c r="BH286" s="37"/>
      <c r="BI286" s="7"/>
      <c r="BJ286" s="48"/>
      <c r="BL286" s="10"/>
      <c r="BM286" s="37"/>
      <c r="BN286" s="37"/>
      <c r="BO286" s="7"/>
      <c r="BP286" s="40"/>
      <c r="BQ286" s="10"/>
      <c r="BR286" s="37"/>
      <c r="BS286" s="37"/>
      <c r="BT286" s="51"/>
      <c r="BY286" s="37"/>
      <c r="BZ286" s="37"/>
      <c r="CA286" s="7"/>
      <c r="CB286" s="48"/>
      <c r="CD286" s="10"/>
      <c r="CE286" s="37"/>
      <c r="CF286" s="37"/>
      <c r="CG286" s="7"/>
      <c r="CH286" s="48"/>
      <c r="CJ286" s="10"/>
      <c r="CK286" s="37"/>
      <c r="CL286" s="37"/>
      <c r="CM286" s="7"/>
      <c r="CN286" s="40"/>
      <c r="CO286" s="10"/>
      <c r="CP286" s="37"/>
      <c r="CQ286" s="37"/>
      <c r="CR286" s="51"/>
      <c r="CT286" s="40"/>
      <c r="CU286" s="10"/>
      <c r="CV286" s="37"/>
      <c r="CW286" s="37"/>
      <c r="CX286" s="51"/>
    </row>
    <row r="287" spans="5:102" x14ac:dyDescent="0.2">
      <c r="E287" s="37"/>
      <c r="F287" s="37"/>
      <c r="G287" s="7"/>
      <c r="H287" s="48"/>
      <c r="J287" s="10"/>
      <c r="K287" s="37"/>
      <c r="L287" s="37"/>
      <c r="M287" s="7"/>
      <c r="N287" s="48"/>
      <c r="P287" s="10"/>
      <c r="Q287" s="37"/>
      <c r="R287" s="37"/>
      <c r="S287" s="7"/>
      <c r="T287" s="40"/>
      <c r="U287" s="10"/>
      <c r="V287" s="37"/>
      <c r="W287" s="37"/>
      <c r="X287" s="51"/>
      <c r="AC287" s="37"/>
      <c r="AD287" s="37"/>
      <c r="AE287" s="7"/>
      <c r="AF287" s="48"/>
      <c r="AH287" s="10"/>
      <c r="AI287" s="37"/>
      <c r="AJ287" s="37"/>
      <c r="AK287" s="7"/>
      <c r="AL287" s="48"/>
      <c r="AN287" s="10"/>
      <c r="AO287" s="37"/>
      <c r="AP287" s="37"/>
      <c r="AQ287" s="7"/>
      <c r="AR287" s="40"/>
      <c r="AS287" s="10"/>
      <c r="AT287" s="37"/>
      <c r="AU287" s="37"/>
      <c r="AV287" s="51"/>
      <c r="BA287" s="37"/>
      <c r="BB287" s="37"/>
      <c r="BC287" s="7"/>
      <c r="BD287" s="48"/>
      <c r="BF287" s="10"/>
      <c r="BG287" s="37"/>
      <c r="BH287" s="37"/>
      <c r="BI287" s="7"/>
      <c r="BJ287" s="48"/>
      <c r="BL287" s="10"/>
      <c r="BM287" s="37"/>
      <c r="BN287" s="37"/>
      <c r="BO287" s="7"/>
      <c r="BP287" s="40"/>
      <c r="BQ287" s="10"/>
      <c r="BR287" s="37"/>
      <c r="BS287" s="37"/>
      <c r="BT287" s="51"/>
      <c r="BY287" s="37"/>
      <c r="BZ287" s="37"/>
      <c r="CA287" s="7"/>
      <c r="CB287" s="48"/>
      <c r="CD287" s="10"/>
      <c r="CE287" s="37"/>
      <c r="CF287" s="37"/>
      <c r="CG287" s="7"/>
      <c r="CH287" s="48"/>
      <c r="CJ287" s="10"/>
      <c r="CK287" s="37"/>
      <c r="CL287" s="37"/>
      <c r="CM287" s="7"/>
      <c r="CN287" s="40"/>
      <c r="CO287" s="10"/>
      <c r="CP287" s="37"/>
      <c r="CQ287" s="37"/>
      <c r="CR287" s="51"/>
      <c r="CT287" s="40"/>
      <c r="CU287" s="10"/>
      <c r="CV287" s="37"/>
      <c r="CW287" s="37"/>
      <c r="CX287" s="51"/>
    </row>
    <row r="288" spans="5:102" x14ac:dyDescent="0.2">
      <c r="E288" s="37"/>
      <c r="F288" s="37"/>
      <c r="G288" s="7"/>
      <c r="H288" s="48"/>
      <c r="J288" s="10"/>
      <c r="K288" s="37"/>
      <c r="L288" s="37"/>
      <c r="M288" s="7"/>
      <c r="N288" s="48"/>
      <c r="P288" s="10"/>
      <c r="Q288" s="37"/>
      <c r="R288" s="37"/>
      <c r="S288" s="7"/>
      <c r="T288" s="40"/>
      <c r="U288" s="10"/>
      <c r="V288" s="37"/>
      <c r="W288" s="37"/>
      <c r="X288" s="51"/>
      <c r="AC288" s="37"/>
      <c r="AD288" s="37"/>
      <c r="AE288" s="7"/>
      <c r="AF288" s="48"/>
      <c r="AH288" s="10"/>
      <c r="AI288" s="37"/>
      <c r="AJ288" s="37"/>
      <c r="AK288" s="7"/>
      <c r="AL288" s="48"/>
      <c r="AN288" s="10"/>
      <c r="AO288" s="37"/>
      <c r="AP288" s="37"/>
      <c r="AQ288" s="7"/>
      <c r="AR288" s="40"/>
      <c r="AS288" s="10"/>
      <c r="AT288" s="37"/>
      <c r="AU288" s="37"/>
      <c r="AV288" s="51"/>
      <c r="BA288" s="37"/>
      <c r="BB288" s="37"/>
      <c r="BC288" s="7"/>
      <c r="BD288" s="48"/>
      <c r="BF288" s="10"/>
      <c r="BG288" s="37"/>
      <c r="BH288" s="37"/>
      <c r="BI288" s="7"/>
      <c r="BJ288" s="48"/>
      <c r="BL288" s="10"/>
      <c r="BM288" s="37"/>
      <c r="BN288" s="37"/>
      <c r="BO288" s="7"/>
      <c r="BP288" s="40"/>
      <c r="BQ288" s="10"/>
      <c r="BR288" s="37"/>
      <c r="BS288" s="37"/>
      <c r="BT288" s="51"/>
      <c r="BY288" s="37"/>
      <c r="BZ288" s="37"/>
      <c r="CA288" s="7"/>
      <c r="CB288" s="48"/>
      <c r="CD288" s="10"/>
      <c r="CE288" s="37"/>
      <c r="CF288" s="37"/>
      <c r="CG288" s="7"/>
      <c r="CH288" s="48"/>
      <c r="CJ288" s="10"/>
      <c r="CK288" s="37"/>
      <c r="CL288" s="37"/>
      <c r="CM288" s="7"/>
      <c r="CN288" s="40"/>
      <c r="CO288" s="10"/>
      <c r="CP288" s="37"/>
      <c r="CQ288" s="37"/>
      <c r="CR288" s="51"/>
      <c r="CT288" s="40"/>
      <c r="CU288" s="10"/>
      <c r="CV288" s="37"/>
      <c r="CW288" s="37"/>
      <c r="CX288" s="51"/>
    </row>
    <row r="289" spans="5:102" x14ac:dyDescent="0.2">
      <c r="E289" s="37"/>
      <c r="F289" s="37"/>
      <c r="G289" s="7"/>
      <c r="H289" s="48"/>
      <c r="J289" s="10"/>
      <c r="K289" s="37"/>
      <c r="L289" s="37"/>
      <c r="M289" s="7"/>
      <c r="N289" s="48"/>
      <c r="P289" s="10"/>
      <c r="Q289" s="37"/>
      <c r="R289" s="37"/>
      <c r="S289" s="7"/>
      <c r="T289" s="40"/>
      <c r="U289" s="10"/>
      <c r="V289" s="37"/>
      <c r="W289" s="37"/>
      <c r="X289" s="51"/>
      <c r="AC289" s="37"/>
      <c r="AD289" s="37"/>
      <c r="AE289" s="7"/>
      <c r="AF289" s="48"/>
      <c r="AH289" s="10"/>
      <c r="AI289" s="37"/>
      <c r="AJ289" s="37"/>
      <c r="AK289" s="7"/>
      <c r="AL289" s="48"/>
      <c r="AN289" s="10"/>
      <c r="AO289" s="37"/>
      <c r="AP289" s="37"/>
      <c r="AQ289" s="7"/>
      <c r="AR289" s="40"/>
      <c r="AS289" s="10"/>
      <c r="AT289" s="37"/>
      <c r="AU289" s="37"/>
      <c r="AV289" s="51"/>
      <c r="BA289" s="37"/>
      <c r="BB289" s="37"/>
      <c r="BC289" s="7"/>
      <c r="BD289" s="48"/>
      <c r="BF289" s="10"/>
      <c r="BG289" s="37"/>
      <c r="BH289" s="37"/>
      <c r="BI289" s="7"/>
      <c r="BJ289" s="48"/>
      <c r="BL289" s="10"/>
      <c r="BM289" s="37"/>
      <c r="BN289" s="37"/>
      <c r="BO289" s="7"/>
      <c r="BP289" s="40"/>
      <c r="BQ289" s="10"/>
      <c r="BR289" s="37"/>
      <c r="BS289" s="37"/>
      <c r="BT289" s="51"/>
      <c r="BY289" s="37"/>
      <c r="BZ289" s="37"/>
      <c r="CA289" s="7"/>
      <c r="CB289" s="48"/>
      <c r="CD289" s="10"/>
      <c r="CE289" s="37"/>
      <c r="CF289" s="37"/>
      <c r="CG289" s="7"/>
      <c r="CH289" s="48"/>
      <c r="CJ289" s="10"/>
      <c r="CK289" s="37"/>
      <c r="CL289" s="37"/>
      <c r="CM289" s="7"/>
      <c r="CN289" s="40"/>
      <c r="CO289" s="10"/>
      <c r="CP289" s="37"/>
      <c r="CQ289" s="37"/>
      <c r="CR289" s="51"/>
      <c r="CT289" s="40"/>
      <c r="CU289" s="10"/>
      <c r="CV289" s="37"/>
      <c r="CW289" s="37"/>
      <c r="CX289" s="51"/>
    </row>
    <row r="290" spans="5:102" x14ac:dyDescent="0.2">
      <c r="E290" s="37"/>
      <c r="F290" s="37"/>
      <c r="G290" s="7"/>
      <c r="H290" s="48"/>
      <c r="J290" s="10"/>
      <c r="K290" s="37"/>
      <c r="L290" s="37"/>
      <c r="M290" s="7"/>
      <c r="N290" s="48"/>
      <c r="P290" s="10"/>
      <c r="Q290" s="37"/>
      <c r="R290" s="37"/>
      <c r="S290" s="7"/>
      <c r="T290" s="40"/>
      <c r="U290" s="10"/>
      <c r="V290" s="37"/>
      <c r="W290" s="37"/>
      <c r="X290" s="51"/>
      <c r="AC290" s="37"/>
      <c r="AD290" s="37"/>
      <c r="AE290" s="7"/>
      <c r="AF290" s="48"/>
      <c r="AH290" s="10"/>
      <c r="AI290" s="37"/>
      <c r="AJ290" s="37"/>
      <c r="AK290" s="7"/>
      <c r="AL290" s="48"/>
      <c r="AN290" s="10"/>
      <c r="AO290" s="37"/>
      <c r="AP290" s="37"/>
      <c r="AQ290" s="7"/>
      <c r="AR290" s="40"/>
      <c r="AS290" s="10"/>
      <c r="AT290" s="37"/>
      <c r="AU290" s="37"/>
      <c r="AV290" s="51"/>
      <c r="BA290" s="37"/>
      <c r="BB290" s="37"/>
      <c r="BC290" s="7"/>
      <c r="BD290" s="48"/>
      <c r="BF290" s="10"/>
      <c r="BG290" s="37"/>
      <c r="BH290" s="37"/>
      <c r="BI290" s="7"/>
      <c r="BJ290" s="48"/>
      <c r="BL290" s="10"/>
      <c r="BM290" s="37"/>
      <c r="BN290" s="37"/>
      <c r="BO290" s="7"/>
      <c r="BP290" s="40"/>
      <c r="BQ290" s="10"/>
      <c r="BR290" s="37"/>
      <c r="BS290" s="37"/>
      <c r="BT290" s="51"/>
      <c r="BY290" s="37"/>
      <c r="BZ290" s="37"/>
      <c r="CA290" s="7"/>
      <c r="CB290" s="48"/>
      <c r="CD290" s="10"/>
      <c r="CE290" s="37"/>
      <c r="CF290" s="37"/>
      <c r="CG290" s="7"/>
      <c r="CH290" s="48"/>
      <c r="CJ290" s="10"/>
      <c r="CK290" s="37"/>
      <c r="CL290" s="37"/>
      <c r="CM290" s="7"/>
      <c r="CN290" s="40"/>
      <c r="CO290" s="10"/>
      <c r="CP290" s="37"/>
      <c r="CQ290" s="37"/>
      <c r="CR290" s="51"/>
      <c r="CT290" s="40"/>
      <c r="CU290" s="10"/>
      <c r="CV290" s="37"/>
      <c r="CW290" s="37"/>
      <c r="CX290" s="51"/>
    </row>
    <row r="291" spans="5:102" x14ac:dyDescent="0.2">
      <c r="E291" s="37"/>
      <c r="F291" s="37"/>
      <c r="G291" s="7"/>
      <c r="H291" s="48"/>
      <c r="J291" s="10"/>
      <c r="K291" s="37"/>
      <c r="L291" s="37"/>
      <c r="M291" s="7"/>
      <c r="N291" s="48"/>
      <c r="P291" s="10"/>
      <c r="Q291" s="37"/>
      <c r="R291" s="37"/>
      <c r="S291" s="7"/>
      <c r="T291" s="40"/>
      <c r="U291" s="10"/>
      <c r="V291" s="37"/>
      <c r="W291" s="37"/>
      <c r="X291" s="51"/>
      <c r="AC291" s="37"/>
      <c r="AD291" s="37"/>
      <c r="AE291" s="7"/>
      <c r="AF291" s="48"/>
      <c r="AH291" s="10"/>
      <c r="AI291" s="37"/>
      <c r="AJ291" s="37"/>
      <c r="AK291" s="7"/>
      <c r="AL291" s="48"/>
      <c r="AN291" s="10"/>
      <c r="AO291" s="37"/>
      <c r="AP291" s="37"/>
      <c r="AQ291" s="7"/>
      <c r="AR291" s="40"/>
      <c r="AS291" s="10"/>
      <c r="AT291" s="37"/>
      <c r="AU291" s="37"/>
      <c r="AV291" s="51"/>
      <c r="BA291" s="37"/>
      <c r="BB291" s="37"/>
      <c r="BC291" s="7"/>
      <c r="BD291" s="48"/>
      <c r="BF291" s="10"/>
      <c r="BG291" s="37"/>
      <c r="BH291" s="37"/>
      <c r="BI291" s="7"/>
      <c r="BJ291" s="48"/>
      <c r="BL291" s="10"/>
      <c r="BM291" s="37"/>
      <c r="BN291" s="37"/>
      <c r="BO291" s="7"/>
      <c r="BP291" s="40"/>
      <c r="BQ291" s="10"/>
      <c r="BR291" s="37"/>
      <c r="BS291" s="37"/>
      <c r="BT291" s="51"/>
      <c r="BY291" s="37"/>
      <c r="BZ291" s="37"/>
      <c r="CA291" s="7"/>
      <c r="CB291" s="48"/>
      <c r="CD291" s="10"/>
      <c r="CE291" s="37"/>
      <c r="CF291" s="37"/>
      <c r="CG291" s="7"/>
      <c r="CH291" s="48"/>
      <c r="CJ291" s="10"/>
      <c r="CK291" s="37"/>
      <c r="CL291" s="37"/>
      <c r="CM291" s="7"/>
      <c r="CN291" s="40"/>
      <c r="CO291" s="10"/>
      <c r="CP291" s="37"/>
      <c r="CQ291" s="37"/>
      <c r="CR291" s="51"/>
      <c r="CT291" s="40"/>
      <c r="CU291" s="10"/>
      <c r="CV291" s="37"/>
      <c r="CW291" s="37"/>
      <c r="CX291" s="51"/>
    </row>
    <row r="292" spans="5:102" x14ac:dyDescent="0.2">
      <c r="E292" s="37"/>
      <c r="F292" s="37"/>
      <c r="G292" s="7"/>
      <c r="H292" s="48"/>
      <c r="J292" s="10"/>
      <c r="K292" s="37"/>
      <c r="L292" s="37"/>
      <c r="M292" s="7"/>
      <c r="N292" s="48"/>
      <c r="P292" s="10"/>
      <c r="Q292" s="37"/>
      <c r="R292" s="37"/>
      <c r="S292" s="7"/>
      <c r="T292" s="40"/>
      <c r="U292" s="10"/>
      <c r="V292" s="37"/>
      <c r="W292" s="37"/>
      <c r="X292" s="51"/>
      <c r="AC292" s="37"/>
      <c r="AD292" s="37"/>
      <c r="AE292" s="7"/>
      <c r="AF292" s="48"/>
      <c r="AH292" s="10"/>
      <c r="AI292" s="37"/>
      <c r="AJ292" s="37"/>
      <c r="AK292" s="7"/>
      <c r="AL292" s="48"/>
      <c r="AN292" s="10"/>
      <c r="AO292" s="37"/>
      <c r="AP292" s="37"/>
      <c r="AQ292" s="7"/>
      <c r="AR292" s="40"/>
      <c r="AS292" s="10"/>
      <c r="AT292" s="37"/>
      <c r="AU292" s="37"/>
      <c r="AV292" s="51"/>
      <c r="BA292" s="37"/>
      <c r="BB292" s="37"/>
      <c r="BC292" s="7"/>
      <c r="BD292" s="48"/>
      <c r="BF292" s="10"/>
      <c r="BG292" s="37"/>
      <c r="BH292" s="37"/>
      <c r="BI292" s="7"/>
      <c r="BJ292" s="48"/>
      <c r="BL292" s="10"/>
      <c r="BM292" s="37"/>
      <c r="BN292" s="37"/>
      <c r="BO292" s="7"/>
      <c r="BP292" s="40"/>
      <c r="BQ292" s="10"/>
      <c r="BR292" s="37"/>
      <c r="BS292" s="37"/>
      <c r="BT292" s="51"/>
      <c r="BY292" s="37"/>
      <c r="BZ292" s="37"/>
      <c r="CA292" s="7"/>
      <c r="CB292" s="48"/>
      <c r="CD292" s="10"/>
      <c r="CE292" s="37"/>
      <c r="CF292" s="37"/>
      <c r="CG292" s="7"/>
      <c r="CH292" s="48"/>
      <c r="CJ292" s="10"/>
      <c r="CK292" s="37"/>
      <c r="CL292" s="37"/>
      <c r="CM292" s="7"/>
      <c r="CN292" s="40"/>
      <c r="CO292" s="10"/>
      <c r="CP292" s="37"/>
      <c r="CQ292" s="37"/>
      <c r="CR292" s="51"/>
      <c r="CT292" s="40"/>
      <c r="CU292" s="10"/>
      <c r="CV292" s="37"/>
      <c r="CW292" s="37"/>
      <c r="CX292" s="51"/>
    </row>
    <row r="293" spans="5:102" x14ac:dyDescent="0.2">
      <c r="E293" s="37"/>
      <c r="F293" s="37"/>
      <c r="G293" s="7"/>
      <c r="H293" s="48"/>
      <c r="J293" s="10"/>
      <c r="K293" s="37"/>
      <c r="L293" s="37"/>
      <c r="M293" s="7"/>
      <c r="N293" s="48"/>
      <c r="P293" s="10"/>
      <c r="Q293" s="37"/>
      <c r="R293" s="37"/>
      <c r="S293" s="7"/>
      <c r="T293" s="40"/>
      <c r="U293" s="10"/>
      <c r="V293" s="37"/>
      <c r="W293" s="37"/>
      <c r="X293" s="51"/>
      <c r="AC293" s="37"/>
      <c r="AD293" s="37"/>
      <c r="AE293" s="7"/>
      <c r="AF293" s="48"/>
      <c r="AH293" s="10"/>
      <c r="AI293" s="37"/>
      <c r="AJ293" s="37"/>
      <c r="AK293" s="7"/>
      <c r="AL293" s="48"/>
      <c r="AN293" s="10"/>
      <c r="AO293" s="37"/>
      <c r="AP293" s="37"/>
      <c r="AQ293" s="7"/>
      <c r="AR293" s="40"/>
      <c r="AS293" s="10"/>
      <c r="AT293" s="37"/>
      <c r="AU293" s="37"/>
      <c r="AV293" s="51"/>
      <c r="BA293" s="37"/>
      <c r="BB293" s="37"/>
      <c r="BC293" s="7"/>
      <c r="BD293" s="48"/>
      <c r="BF293" s="10"/>
      <c r="BG293" s="37"/>
      <c r="BH293" s="37"/>
      <c r="BI293" s="7"/>
      <c r="BJ293" s="48"/>
      <c r="BL293" s="10"/>
      <c r="BM293" s="37"/>
      <c r="BN293" s="37"/>
      <c r="BO293" s="7"/>
      <c r="BP293" s="40"/>
      <c r="BQ293" s="10"/>
      <c r="BR293" s="37"/>
      <c r="BS293" s="37"/>
      <c r="BT293" s="51"/>
      <c r="BY293" s="37"/>
      <c r="BZ293" s="37"/>
      <c r="CA293" s="7"/>
      <c r="CB293" s="48"/>
      <c r="CD293" s="10"/>
      <c r="CE293" s="37"/>
      <c r="CF293" s="37"/>
      <c r="CG293" s="7"/>
      <c r="CH293" s="48"/>
      <c r="CJ293" s="10"/>
      <c r="CK293" s="37"/>
      <c r="CL293" s="37"/>
      <c r="CM293" s="7"/>
      <c r="CN293" s="40"/>
      <c r="CO293" s="10"/>
      <c r="CP293" s="37"/>
      <c r="CQ293" s="37"/>
      <c r="CR293" s="51"/>
      <c r="CT293" s="40"/>
      <c r="CU293" s="10"/>
      <c r="CV293" s="37"/>
      <c r="CW293" s="37"/>
      <c r="CX293" s="51"/>
    </row>
    <row r="294" spans="5:102" x14ac:dyDescent="0.2">
      <c r="E294" s="37"/>
      <c r="F294" s="37"/>
      <c r="G294" s="7"/>
      <c r="H294" s="48"/>
      <c r="J294" s="10"/>
      <c r="K294" s="37"/>
      <c r="L294" s="37"/>
      <c r="M294" s="7"/>
      <c r="N294" s="48"/>
      <c r="P294" s="10"/>
      <c r="Q294" s="37"/>
      <c r="R294" s="37"/>
      <c r="S294" s="7"/>
      <c r="T294" s="40"/>
      <c r="U294" s="10"/>
      <c r="V294" s="37"/>
      <c r="W294" s="37"/>
      <c r="X294" s="51"/>
      <c r="AC294" s="37"/>
      <c r="AD294" s="37"/>
      <c r="AE294" s="7"/>
      <c r="AF294" s="48"/>
      <c r="AH294" s="10"/>
      <c r="AI294" s="37"/>
      <c r="AJ294" s="37"/>
      <c r="AK294" s="7"/>
      <c r="AL294" s="48"/>
      <c r="AN294" s="10"/>
      <c r="AO294" s="37"/>
      <c r="AP294" s="37"/>
      <c r="AQ294" s="7"/>
      <c r="AR294" s="40"/>
      <c r="AS294" s="10"/>
      <c r="AT294" s="37"/>
      <c r="AU294" s="37"/>
      <c r="AV294" s="51"/>
      <c r="BA294" s="37"/>
      <c r="BB294" s="37"/>
      <c r="BC294" s="7"/>
      <c r="BD294" s="48"/>
      <c r="BF294" s="10"/>
      <c r="BG294" s="37"/>
      <c r="BH294" s="37"/>
      <c r="BI294" s="7"/>
      <c r="BJ294" s="48"/>
      <c r="BL294" s="10"/>
      <c r="BM294" s="37"/>
      <c r="BN294" s="37"/>
      <c r="BO294" s="7"/>
      <c r="BP294" s="40"/>
      <c r="BQ294" s="10"/>
      <c r="BR294" s="37"/>
      <c r="BS294" s="37"/>
      <c r="BT294" s="51"/>
      <c r="BY294" s="37"/>
      <c r="BZ294" s="37"/>
      <c r="CA294" s="7"/>
      <c r="CB294" s="48"/>
      <c r="CD294" s="10"/>
      <c r="CE294" s="37"/>
      <c r="CF294" s="37"/>
      <c r="CG294" s="7"/>
      <c r="CH294" s="48"/>
      <c r="CJ294" s="10"/>
      <c r="CK294" s="37"/>
      <c r="CL294" s="37"/>
      <c r="CM294" s="7"/>
      <c r="CN294" s="40"/>
      <c r="CO294" s="10"/>
      <c r="CP294" s="37"/>
      <c r="CQ294" s="37"/>
      <c r="CR294" s="51"/>
      <c r="CT294" s="40"/>
      <c r="CU294" s="10"/>
      <c r="CV294" s="37"/>
      <c r="CW294" s="37"/>
      <c r="CX294" s="51"/>
    </row>
    <row r="295" spans="5:102" x14ac:dyDescent="0.2">
      <c r="E295" s="37"/>
      <c r="F295" s="37"/>
      <c r="G295" s="7"/>
      <c r="H295" s="48"/>
      <c r="J295" s="10"/>
      <c r="K295" s="37"/>
      <c r="L295" s="37"/>
      <c r="M295" s="7"/>
      <c r="N295" s="48"/>
      <c r="P295" s="10"/>
      <c r="Q295" s="37"/>
      <c r="R295" s="37"/>
      <c r="S295" s="7"/>
      <c r="T295" s="40"/>
      <c r="U295" s="10"/>
      <c r="V295" s="37"/>
      <c r="W295" s="37"/>
      <c r="X295" s="51"/>
      <c r="AC295" s="37"/>
      <c r="AD295" s="37"/>
      <c r="AE295" s="7"/>
      <c r="AF295" s="48"/>
      <c r="AH295" s="10"/>
      <c r="AI295" s="37"/>
      <c r="AJ295" s="37"/>
      <c r="AK295" s="7"/>
      <c r="AL295" s="48"/>
      <c r="AN295" s="10"/>
      <c r="AO295" s="37"/>
      <c r="AP295" s="37"/>
      <c r="AQ295" s="7"/>
      <c r="AR295" s="40"/>
      <c r="AS295" s="10"/>
      <c r="AT295" s="37"/>
      <c r="AU295" s="37"/>
      <c r="AV295" s="51"/>
      <c r="BA295" s="37"/>
      <c r="BB295" s="37"/>
      <c r="BC295" s="7"/>
      <c r="BD295" s="48"/>
      <c r="BF295" s="10"/>
      <c r="BG295" s="37"/>
      <c r="BH295" s="37"/>
      <c r="BI295" s="7"/>
      <c r="BJ295" s="48"/>
      <c r="BL295" s="10"/>
      <c r="BM295" s="37"/>
      <c r="BN295" s="37"/>
      <c r="BO295" s="7"/>
      <c r="BP295" s="40"/>
      <c r="BQ295" s="10"/>
      <c r="BR295" s="37"/>
      <c r="BS295" s="37"/>
      <c r="BT295" s="51"/>
      <c r="BY295" s="37"/>
      <c r="BZ295" s="37"/>
      <c r="CA295" s="7"/>
      <c r="CB295" s="48"/>
      <c r="CD295" s="10"/>
      <c r="CE295" s="37"/>
      <c r="CF295" s="37"/>
      <c r="CG295" s="7"/>
      <c r="CH295" s="48"/>
      <c r="CJ295" s="10"/>
      <c r="CK295" s="37"/>
      <c r="CL295" s="37"/>
      <c r="CM295" s="7"/>
      <c r="CN295" s="40"/>
      <c r="CO295" s="10"/>
      <c r="CP295" s="37"/>
      <c r="CQ295" s="37"/>
      <c r="CR295" s="51"/>
      <c r="CT295" s="40"/>
      <c r="CU295" s="10"/>
      <c r="CV295" s="37"/>
      <c r="CW295" s="37"/>
      <c r="CX295" s="51"/>
    </row>
    <row r="296" spans="5:102" x14ac:dyDescent="0.2">
      <c r="E296" s="37"/>
      <c r="F296" s="37"/>
      <c r="G296" s="7"/>
      <c r="H296" s="48"/>
      <c r="J296" s="10"/>
      <c r="K296" s="37"/>
      <c r="L296" s="37"/>
      <c r="M296" s="7"/>
      <c r="N296" s="48"/>
      <c r="P296" s="10"/>
      <c r="Q296" s="37"/>
      <c r="R296" s="37"/>
      <c r="S296" s="7"/>
      <c r="T296" s="40"/>
      <c r="U296" s="10"/>
      <c r="V296" s="37"/>
      <c r="W296" s="37"/>
      <c r="X296" s="51"/>
      <c r="AC296" s="37"/>
      <c r="AD296" s="37"/>
      <c r="AE296" s="7"/>
      <c r="AF296" s="48"/>
      <c r="AH296" s="10"/>
      <c r="AI296" s="37"/>
      <c r="AJ296" s="37"/>
      <c r="AK296" s="7"/>
      <c r="AL296" s="48"/>
      <c r="AN296" s="10"/>
      <c r="AO296" s="37"/>
      <c r="AP296" s="37"/>
      <c r="AQ296" s="7"/>
      <c r="AR296" s="40"/>
      <c r="AS296" s="10"/>
      <c r="AT296" s="37"/>
      <c r="AU296" s="37"/>
      <c r="AV296" s="51"/>
      <c r="BA296" s="37"/>
      <c r="BB296" s="37"/>
      <c r="BC296" s="7"/>
      <c r="BD296" s="48"/>
      <c r="BF296" s="10"/>
      <c r="BG296" s="37"/>
      <c r="BH296" s="37"/>
      <c r="BI296" s="7"/>
      <c r="BJ296" s="48"/>
      <c r="BL296" s="10"/>
      <c r="BM296" s="37"/>
      <c r="BN296" s="37"/>
      <c r="BO296" s="7"/>
      <c r="BP296" s="40"/>
      <c r="BQ296" s="10"/>
      <c r="BR296" s="37"/>
      <c r="BS296" s="37"/>
      <c r="BT296" s="51"/>
      <c r="BY296" s="37"/>
      <c r="BZ296" s="37"/>
      <c r="CA296" s="7"/>
      <c r="CB296" s="48"/>
      <c r="CD296" s="10"/>
      <c r="CE296" s="37"/>
      <c r="CF296" s="37"/>
      <c r="CG296" s="7"/>
      <c r="CH296" s="48"/>
      <c r="CJ296" s="10"/>
      <c r="CK296" s="37"/>
      <c r="CL296" s="37"/>
      <c r="CM296" s="7"/>
      <c r="CN296" s="40"/>
      <c r="CO296" s="10"/>
      <c r="CP296" s="37"/>
      <c r="CQ296" s="37"/>
      <c r="CR296" s="51"/>
      <c r="CT296" s="40"/>
      <c r="CU296" s="10"/>
      <c r="CV296" s="37"/>
      <c r="CW296" s="37"/>
      <c r="CX296" s="51"/>
    </row>
    <row r="297" spans="5:102" x14ac:dyDescent="0.2">
      <c r="E297" s="37"/>
      <c r="F297" s="37"/>
      <c r="G297" s="7"/>
      <c r="H297" s="48"/>
      <c r="J297" s="10"/>
      <c r="K297" s="37"/>
      <c r="L297" s="37"/>
      <c r="M297" s="7"/>
      <c r="N297" s="48"/>
      <c r="P297" s="10"/>
      <c r="Q297" s="37"/>
      <c r="R297" s="37"/>
      <c r="S297" s="7"/>
      <c r="T297" s="40"/>
      <c r="U297" s="10"/>
      <c r="V297" s="37"/>
      <c r="W297" s="37"/>
      <c r="X297" s="51"/>
      <c r="AC297" s="37"/>
      <c r="AD297" s="37"/>
      <c r="AE297" s="7"/>
      <c r="AF297" s="48"/>
      <c r="AH297" s="10"/>
      <c r="AI297" s="37"/>
      <c r="AJ297" s="37"/>
      <c r="AK297" s="7"/>
      <c r="AL297" s="48"/>
      <c r="AN297" s="10"/>
      <c r="AO297" s="37"/>
      <c r="AP297" s="37"/>
      <c r="AQ297" s="7"/>
      <c r="AR297" s="40"/>
      <c r="AS297" s="10"/>
      <c r="AT297" s="37"/>
      <c r="AU297" s="37"/>
      <c r="AV297" s="51"/>
      <c r="BA297" s="37"/>
      <c r="BB297" s="37"/>
      <c r="BC297" s="7"/>
      <c r="BD297" s="48"/>
      <c r="BF297" s="10"/>
      <c r="BG297" s="37"/>
      <c r="BH297" s="37"/>
      <c r="BI297" s="7"/>
      <c r="BJ297" s="48"/>
      <c r="BL297" s="10"/>
      <c r="BM297" s="37"/>
      <c r="BN297" s="37"/>
      <c r="BO297" s="7"/>
      <c r="BP297" s="40"/>
      <c r="BQ297" s="10"/>
      <c r="BR297" s="37"/>
      <c r="BS297" s="37"/>
      <c r="BT297" s="51"/>
      <c r="BY297" s="37"/>
      <c r="BZ297" s="37"/>
      <c r="CA297" s="7"/>
      <c r="CB297" s="48"/>
      <c r="CD297" s="10"/>
      <c r="CE297" s="37"/>
      <c r="CF297" s="37"/>
      <c r="CG297" s="7"/>
      <c r="CH297" s="48"/>
      <c r="CJ297" s="10"/>
      <c r="CK297" s="37"/>
      <c r="CL297" s="37"/>
      <c r="CM297" s="7"/>
      <c r="CN297" s="40"/>
      <c r="CO297" s="10"/>
      <c r="CP297" s="37"/>
      <c r="CQ297" s="37"/>
      <c r="CR297" s="51"/>
      <c r="CT297" s="40"/>
      <c r="CU297" s="10"/>
      <c r="CV297" s="37"/>
      <c r="CW297" s="37"/>
      <c r="CX297" s="51"/>
    </row>
    <row r="298" spans="5:102" x14ac:dyDescent="0.2">
      <c r="E298" s="37"/>
      <c r="F298" s="37"/>
      <c r="G298" s="7"/>
      <c r="H298" s="48"/>
      <c r="J298" s="10"/>
      <c r="K298" s="37"/>
      <c r="L298" s="37"/>
      <c r="M298" s="7"/>
      <c r="N298" s="48"/>
      <c r="P298" s="10"/>
      <c r="Q298" s="37"/>
      <c r="R298" s="37"/>
      <c r="S298" s="7"/>
      <c r="T298" s="40"/>
      <c r="U298" s="10"/>
      <c r="V298" s="37"/>
      <c r="W298" s="37"/>
      <c r="X298" s="51"/>
      <c r="AC298" s="37"/>
      <c r="AD298" s="37"/>
      <c r="AE298" s="7"/>
      <c r="AF298" s="48"/>
      <c r="AH298" s="10"/>
      <c r="AI298" s="37"/>
      <c r="AJ298" s="37"/>
      <c r="AK298" s="7"/>
      <c r="AL298" s="48"/>
      <c r="AN298" s="10"/>
      <c r="AO298" s="37"/>
      <c r="AP298" s="37"/>
      <c r="AQ298" s="7"/>
      <c r="AR298" s="40"/>
      <c r="AS298" s="10"/>
      <c r="AT298" s="37"/>
      <c r="AU298" s="37"/>
      <c r="AV298" s="51"/>
      <c r="BA298" s="37"/>
      <c r="BB298" s="37"/>
      <c r="BC298" s="7"/>
      <c r="BD298" s="48"/>
      <c r="BF298" s="10"/>
      <c r="BG298" s="37"/>
      <c r="BH298" s="37"/>
      <c r="BI298" s="7"/>
      <c r="BJ298" s="48"/>
      <c r="BL298" s="10"/>
      <c r="BM298" s="37"/>
      <c r="BN298" s="37"/>
      <c r="BO298" s="7"/>
      <c r="BP298" s="40"/>
      <c r="BQ298" s="10"/>
      <c r="BR298" s="37"/>
      <c r="BS298" s="37"/>
      <c r="BT298" s="51"/>
      <c r="BY298" s="37"/>
      <c r="BZ298" s="37"/>
      <c r="CA298" s="7"/>
      <c r="CB298" s="48"/>
      <c r="CD298" s="10"/>
      <c r="CE298" s="37"/>
      <c r="CF298" s="37"/>
      <c r="CG298" s="7"/>
      <c r="CH298" s="48"/>
      <c r="CJ298" s="10"/>
      <c r="CK298" s="37"/>
      <c r="CL298" s="37"/>
      <c r="CM298" s="7"/>
      <c r="CN298" s="40"/>
      <c r="CO298" s="10"/>
      <c r="CP298" s="37"/>
      <c r="CQ298" s="37"/>
      <c r="CR298" s="51"/>
      <c r="CT298" s="40"/>
      <c r="CU298" s="10"/>
      <c r="CV298" s="37"/>
      <c r="CW298" s="37"/>
      <c r="CX298" s="51"/>
    </row>
    <row r="299" spans="5:102" x14ac:dyDescent="0.2">
      <c r="E299" s="37"/>
      <c r="F299" s="37"/>
      <c r="G299" s="7"/>
      <c r="H299" s="48"/>
      <c r="J299" s="10"/>
      <c r="K299" s="37"/>
      <c r="L299" s="37"/>
      <c r="M299" s="7"/>
      <c r="N299" s="48"/>
      <c r="P299" s="10"/>
      <c r="Q299" s="37"/>
      <c r="R299" s="37"/>
      <c r="S299" s="7"/>
      <c r="T299" s="40"/>
      <c r="U299" s="10"/>
      <c r="V299" s="37"/>
      <c r="W299" s="37"/>
      <c r="X299" s="51"/>
      <c r="AC299" s="37"/>
      <c r="AD299" s="37"/>
      <c r="AE299" s="7"/>
      <c r="AF299" s="48"/>
      <c r="AH299" s="10"/>
      <c r="AI299" s="37"/>
      <c r="AJ299" s="37"/>
      <c r="AK299" s="7"/>
      <c r="AL299" s="48"/>
      <c r="AN299" s="10"/>
      <c r="AO299" s="37"/>
      <c r="AP299" s="37"/>
      <c r="AQ299" s="7"/>
      <c r="AR299" s="40"/>
      <c r="AS299" s="10"/>
      <c r="AT299" s="37"/>
      <c r="AU299" s="37"/>
      <c r="AV299" s="51"/>
      <c r="BA299" s="37"/>
      <c r="BB299" s="37"/>
      <c r="BC299" s="7"/>
      <c r="BD299" s="48"/>
      <c r="BF299" s="10"/>
      <c r="BG299" s="37"/>
      <c r="BH299" s="37"/>
      <c r="BI299" s="7"/>
      <c r="BJ299" s="48"/>
      <c r="BL299" s="10"/>
      <c r="BM299" s="37"/>
      <c r="BN299" s="37"/>
      <c r="BO299" s="7"/>
      <c r="BP299" s="40"/>
      <c r="BQ299" s="10"/>
      <c r="BR299" s="37"/>
      <c r="BS299" s="37"/>
      <c r="BT299" s="51"/>
      <c r="BY299" s="37"/>
      <c r="BZ299" s="37"/>
      <c r="CA299" s="7"/>
      <c r="CB299" s="48"/>
      <c r="CD299" s="10"/>
      <c r="CE299" s="37"/>
      <c r="CF299" s="37"/>
      <c r="CG299" s="7"/>
      <c r="CH299" s="48"/>
      <c r="CJ299" s="10"/>
      <c r="CK299" s="37"/>
      <c r="CL299" s="37"/>
      <c r="CM299" s="7"/>
      <c r="CN299" s="40"/>
      <c r="CO299" s="10"/>
      <c r="CP299" s="37"/>
      <c r="CQ299" s="37"/>
      <c r="CR299" s="51"/>
      <c r="CT299" s="40"/>
      <c r="CU299" s="10"/>
      <c r="CV299" s="37"/>
      <c r="CW299" s="37"/>
      <c r="CX299" s="51"/>
    </row>
    <row r="300" spans="5:102" x14ac:dyDescent="0.2">
      <c r="E300" s="37"/>
      <c r="F300" s="37"/>
      <c r="G300" s="7"/>
      <c r="H300" s="48"/>
      <c r="J300" s="10"/>
      <c r="K300" s="37"/>
      <c r="L300" s="37"/>
      <c r="M300" s="7"/>
      <c r="N300" s="48"/>
      <c r="P300" s="10"/>
      <c r="Q300" s="37"/>
      <c r="R300" s="37"/>
      <c r="S300" s="7"/>
      <c r="T300" s="40"/>
      <c r="U300" s="10"/>
      <c r="V300" s="37"/>
      <c r="W300" s="37"/>
      <c r="X300" s="51"/>
      <c r="AC300" s="37"/>
      <c r="AD300" s="37"/>
      <c r="AE300" s="7"/>
      <c r="AF300" s="48"/>
      <c r="AH300" s="10"/>
      <c r="AI300" s="37"/>
      <c r="AJ300" s="37"/>
      <c r="AK300" s="7"/>
      <c r="AL300" s="48"/>
      <c r="AN300" s="10"/>
      <c r="AO300" s="37"/>
      <c r="AP300" s="37"/>
      <c r="AQ300" s="7"/>
      <c r="AR300" s="40"/>
      <c r="AS300" s="10"/>
      <c r="AT300" s="37"/>
      <c r="AU300" s="37"/>
      <c r="AV300" s="51"/>
      <c r="BA300" s="37"/>
      <c r="BB300" s="37"/>
      <c r="BC300" s="7"/>
      <c r="BD300" s="48"/>
      <c r="BF300" s="10"/>
      <c r="BG300" s="37"/>
      <c r="BH300" s="37"/>
      <c r="BI300" s="7"/>
      <c r="BJ300" s="48"/>
      <c r="BL300" s="10"/>
      <c r="BM300" s="37"/>
      <c r="BN300" s="37"/>
      <c r="BO300" s="7"/>
      <c r="BP300" s="40"/>
      <c r="BQ300" s="10"/>
      <c r="BR300" s="37"/>
      <c r="BS300" s="37"/>
      <c r="BT300" s="51"/>
      <c r="BY300" s="37"/>
      <c r="BZ300" s="37"/>
      <c r="CA300" s="7"/>
      <c r="CB300" s="48"/>
      <c r="CD300" s="10"/>
      <c r="CE300" s="37"/>
      <c r="CF300" s="37"/>
      <c r="CG300" s="7"/>
      <c r="CH300" s="48"/>
      <c r="CJ300" s="10"/>
      <c r="CK300" s="37"/>
      <c r="CL300" s="37"/>
      <c r="CM300" s="7"/>
      <c r="CN300" s="40"/>
      <c r="CO300" s="10"/>
      <c r="CP300" s="37"/>
      <c r="CQ300" s="37"/>
      <c r="CR300" s="51"/>
      <c r="CT300" s="40"/>
      <c r="CU300" s="10"/>
      <c r="CV300" s="37"/>
      <c r="CW300" s="37"/>
      <c r="CX300" s="51"/>
    </row>
    <row r="301" spans="5:102" x14ac:dyDescent="0.2">
      <c r="E301" s="37"/>
      <c r="F301" s="37"/>
      <c r="G301" s="7"/>
      <c r="H301" s="48"/>
      <c r="J301" s="10"/>
      <c r="K301" s="37"/>
      <c r="L301" s="37"/>
      <c r="M301" s="7"/>
      <c r="N301" s="48"/>
      <c r="P301" s="10"/>
      <c r="Q301" s="37"/>
      <c r="R301" s="37"/>
      <c r="S301" s="7"/>
      <c r="T301" s="40"/>
      <c r="U301" s="10"/>
      <c r="V301" s="37"/>
      <c r="W301" s="37"/>
      <c r="X301" s="51"/>
      <c r="AC301" s="37"/>
      <c r="AD301" s="37"/>
      <c r="AE301" s="7"/>
      <c r="AF301" s="48"/>
      <c r="AH301" s="10"/>
      <c r="AI301" s="37"/>
      <c r="AJ301" s="37"/>
      <c r="AK301" s="7"/>
      <c r="AL301" s="48"/>
      <c r="AN301" s="10"/>
      <c r="AO301" s="37"/>
      <c r="AP301" s="37"/>
      <c r="AQ301" s="7"/>
      <c r="AR301" s="40"/>
      <c r="AS301" s="10"/>
      <c r="AT301" s="37"/>
      <c r="AU301" s="37"/>
      <c r="AV301" s="51"/>
      <c r="BA301" s="37"/>
      <c r="BB301" s="37"/>
      <c r="BC301" s="7"/>
      <c r="BD301" s="48"/>
      <c r="BF301" s="10"/>
      <c r="BG301" s="37"/>
      <c r="BH301" s="37"/>
      <c r="BI301" s="7"/>
      <c r="BJ301" s="48"/>
      <c r="BL301" s="10"/>
      <c r="BM301" s="37"/>
      <c r="BN301" s="37"/>
      <c r="BO301" s="7"/>
      <c r="BP301" s="40"/>
      <c r="BQ301" s="10"/>
      <c r="BR301" s="37"/>
      <c r="BS301" s="37"/>
      <c r="BT301" s="51"/>
      <c r="BY301" s="37"/>
      <c r="BZ301" s="37"/>
      <c r="CA301" s="7"/>
      <c r="CB301" s="48"/>
      <c r="CD301" s="10"/>
      <c r="CE301" s="37"/>
      <c r="CF301" s="37"/>
      <c r="CG301" s="7"/>
      <c r="CH301" s="48"/>
      <c r="CJ301" s="10"/>
      <c r="CK301" s="37"/>
      <c r="CL301" s="37"/>
      <c r="CM301" s="7"/>
      <c r="CN301" s="40"/>
      <c r="CO301" s="10"/>
      <c r="CP301" s="37"/>
      <c r="CQ301" s="37"/>
      <c r="CR301" s="51"/>
      <c r="CT301" s="40"/>
      <c r="CU301" s="10"/>
      <c r="CV301" s="37"/>
      <c r="CW301" s="37"/>
      <c r="CX301" s="51"/>
    </row>
    <row r="302" spans="5:102" x14ac:dyDescent="0.2">
      <c r="E302" s="37"/>
      <c r="F302" s="37"/>
      <c r="G302" s="7"/>
      <c r="H302" s="48"/>
      <c r="J302" s="10"/>
      <c r="K302" s="37"/>
      <c r="L302" s="37"/>
      <c r="M302" s="7"/>
      <c r="N302" s="48"/>
      <c r="P302" s="10"/>
      <c r="Q302" s="37"/>
      <c r="R302" s="37"/>
      <c r="S302" s="7"/>
      <c r="T302" s="40"/>
      <c r="U302" s="10"/>
      <c r="V302" s="37"/>
      <c r="W302" s="37"/>
      <c r="X302" s="51"/>
      <c r="AC302" s="37"/>
      <c r="AD302" s="37"/>
      <c r="AE302" s="7"/>
      <c r="AF302" s="48"/>
      <c r="AH302" s="10"/>
      <c r="AI302" s="37"/>
      <c r="AJ302" s="37"/>
      <c r="AK302" s="7"/>
      <c r="AL302" s="48"/>
      <c r="AN302" s="10"/>
      <c r="AO302" s="37"/>
      <c r="AP302" s="37"/>
      <c r="AQ302" s="7"/>
      <c r="AR302" s="40"/>
      <c r="AS302" s="10"/>
      <c r="AT302" s="37"/>
      <c r="AU302" s="37"/>
      <c r="AV302" s="51"/>
      <c r="BA302" s="37"/>
      <c r="BB302" s="37"/>
      <c r="BC302" s="7"/>
      <c r="BD302" s="48"/>
      <c r="BF302" s="10"/>
      <c r="BG302" s="37"/>
      <c r="BH302" s="37"/>
      <c r="BI302" s="7"/>
      <c r="BJ302" s="48"/>
      <c r="BL302" s="10"/>
      <c r="BM302" s="37"/>
      <c r="BN302" s="37"/>
      <c r="BO302" s="7"/>
      <c r="BP302" s="40"/>
      <c r="BQ302" s="10"/>
      <c r="BR302" s="37"/>
      <c r="BS302" s="37"/>
      <c r="BT302" s="51"/>
      <c r="BY302" s="37"/>
      <c r="BZ302" s="37"/>
      <c r="CA302" s="7"/>
      <c r="CB302" s="48"/>
      <c r="CD302" s="10"/>
      <c r="CE302" s="37"/>
      <c r="CF302" s="37"/>
      <c r="CG302" s="7"/>
      <c r="CH302" s="48"/>
      <c r="CJ302" s="10"/>
      <c r="CK302" s="37"/>
      <c r="CL302" s="37"/>
      <c r="CM302" s="7"/>
      <c r="CN302" s="40"/>
      <c r="CO302" s="10"/>
      <c r="CP302" s="37"/>
      <c r="CQ302" s="37"/>
      <c r="CR302" s="51"/>
      <c r="CT302" s="40"/>
      <c r="CU302" s="10"/>
      <c r="CV302" s="37"/>
      <c r="CW302" s="37"/>
      <c r="CX302" s="51"/>
    </row>
    <row r="303" spans="5:102" x14ac:dyDescent="0.2">
      <c r="E303" s="37"/>
      <c r="F303" s="37"/>
      <c r="G303" s="7"/>
      <c r="H303" s="48"/>
      <c r="J303" s="10"/>
      <c r="K303" s="37"/>
      <c r="L303" s="37"/>
      <c r="M303" s="7"/>
      <c r="N303" s="48"/>
      <c r="P303" s="10"/>
      <c r="Q303" s="37"/>
      <c r="R303" s="37"/>
      <c r="S303" s="7"/>
      <c r="T303" s="40"/>
      <c r="U303" s="10"/>
      <c r="V303" s="37"/>
      <c r="W303" s="37"/>
      <c r="X303" s="51"/>
      <c r="AC303" s="37"/>
      <c r="AD303" s="37"/>
      <c r="AE303" s="7"/>
      <c r="AF303" s="48"/>
      <c r="AH303" s="10"/>
      <c r="AI303" s="37"/>
      <c r="AJ303" s="37"/>
      <c r="AK303" s="7"/>
      <c r="AL303" s="48"/>
      <c r="AN303" s="10"/>
      <c r="AO303" s="37"/>
      <c r="AP303" s="37"/>
      <c r="AQ303" s="7"/>
      <c r="AR303" s="40"/>
      <c r="AS303" s="10"/>
      <c r="AT303" s="37"/>
      <c r="AU303" s="37"/>
      <c r="AV303" s="51"/>
      <c r="BA303" s="37"/>
      <c r="BB303" s="37"/>
      <c r="BC303" s="7"/>
      <c r="BD303" s="48"/>
      <c r="BF303" s="10"/>
      <c r="BG303" s="37"/>
      <c r="BH303" s="37"/>
      <c r="BI303" s="7"/>
      <c r="BJ303" s="48"/>
      <c r="BL303" s="10"/>
      <c r="BM303" s="37"/>
      <c r="BN303" s="37"/>
      <c r="BO303" s="7"/>
      <c r="BP303" s="40"/>
      <c r="BQ303" s="10"/>
      <c r="BR303" s="37"/>
      <c r="BS303" s="37"/>
      <c r="BT303" s="51"/>
      <c r="BY303" s="37"/>
      <c r="BZ303" s="37"/>
      <c r="CA303" s="7"/>
      <c r="CB303" s="48"/>
      <c r="CD303" s="10"/>
      <c r="CE303" s="37"/>
      <c r="CF303" s="37"/>
      <c r="CG303" s="7"/>
      <c r="CH303" s="48"/>
      <c r="CJ303" s="10"/>
      <c r="CK303" s="37"/>
      <c r="CL303" s="37"/>
      <c r="CM303" s="7"/>
      <c r="CN303" s="40"/>
      <c r="CO303" s="10"/>
      <c r="CP303" s="37"/>
      <c r="CQ303" s="37"/>
      <c r="CR303" s="51"/>
      <c r="CT303" s="40"/>
      <c r="CU303" s="10"/>
      <c r="CV303" s="37"/>
      <c r="CW303" s="37"/>
      <c r="CX303" s="51"/>
    </row>
    <row r="304" spans="5:102" x14ac:dyDescent="0.2">
      <c r="E304" s="37"/>
      <c r="F304" s="37"/>
      <c r="G304" s="7"/>
      <c r="H304" s="48"/>
      <c r="J304" s="10"/>
      <c r="K304" s="37"/>
      <c r="L304" s="37"/>
      <c r="M304" s="7"/>
      <c r="N304" s="48"/>
      <c r="P304" s="10"/>
      <c r="Q304" s="37"/>
      <c r="R304" s="37"/>
      <c r="S304" s="7"/>
      <c r="T304" s="40"/>
      <c r="U304" s="10"/>
      <c r="V304" s="37"/>
      <c r="W304" s="37"/>
      <c r="X304" s="51"/>
      <c r="AC304" s="37"/>
      <c r="AD304" s="37"/>
      <c r="AE304" s="7"/>
      <c r="AF304" s="48"/>
      <c r="AH304" s="10"/>
      <c r="AI304" s="37"/>
      <c r="AJ304" s="37"/>
      <c r="AK304" s="7"/>
      <c r="AL304" s="48"/>
      <c r="AN304" s="10"/>
      <c r="AO304" s="37"/>
      <c r="AP304" s="37"/>
      <c r="AQ304" s="7"/>
      <c r="AR304" s="40"/>
      <c r="AS304" s="10"/>
      <c r="AT304" s="37"/>
      <c r="AU304" s="37"/>
      <c r="AV304" s="51"/>
      <c r="BA304" s="37"/>
      <c r="BB304" s="37"/>
      <c r="BC304" s="7"/>
      <c r="BD304" s="48"/>
      <c r="BF304" s="10"/>
      <c r="BG304" s="37"/>
      <c r="BH304" s="37"/>
      <c r="BI304" s="7"/>
      <c r="BJ304" s="48"/>
      <c r="BL304" s="10"/>
      <c r="BM304" s="37"/>
      <c r="BN304" s="37"/>
      <c r="BO304" s="7"/>
      <c r="BP304" s="40"/>
      <c r="BQ304" s="10"/>
      <c r="BR304" s="37"/>
      <c r="BS304" s="37"/>
      <c r="BT304" s="51"/>
      <c r="BY304" s="37"/>
      <c r="BZ304" s="37"/>
      <c r="CA304" s="7"/>
      <c r="CB304" s="48"/>
      <c r="CD304" s="10"/>
      <c r="CE304" s="37"/>
      <c r="CF304" s="37"/>
      <c r="CG304" s="7"/>
      <c r="CH304" s="48"/>
      <c r="CJ304" s="10"/>
      <c r="CK304" s="37"/>
      <c r="CL304" s="37"/>
      <c r="CM304" s="7"/>
      <c r="CN304" s="40"/>
      <c r="CO304" s="10"/>
      <c r="CP304" s="37"/>
      <c r="CQ304" s="37"/>
      <c r="CR304" s="51"/>
      <c r="CT304" s="40"/>
      <c r="CU304" s="10"/>
      <c r="CV304" s="37"/>
      <c r="CW304" s="37"/>
      <c r="CX304" s="51"/>
    </row>
    <row r="305" spans="5:102" x14ac:dyDescent="0.2">
      <c r="E305" s="37"/>
      <c r="F305" s="37"/>
      <c r="G305" s="7"/>
      <c r="H305" s="48"/>
      <c r="J305" s="10"/>
      <c r="K305" s="37"/>
      <c r="L305" s="37"/>
      <c r="M305" s="7"/>
      <c r="N305" s="48"/>
      <c r="P305" s="10"/>
      <c r="Q305" s="37"/>
      <c r="R305" s="37"/>
      <c r="S305" s="7"/>
      <c r="T305" s="40"/>
      <c r="U305" s="10"/>
      <c r="V305" s="37"/>
      <c r="W305" s="37"/>
      <c r="X305" s="51"/>
      <c r="AC305" s="37"/>
      <c r="AD305" s="37"/>
      <c r="AE305" s="7"/>
      <c r="AF305" s="48"/>
      <c r="AH305" s="10"/>
      <c r="AI305" s="37"/>
      <c r="AJ305" s="37"/>
      <c r="AK305" s="7"/>
      <c r="AL305" s="48"/>
      <c r="AN305" s="10"/>
      <c r="AO305" s="37"/>
      <c r="AP305" s="37"/>
      <c r="AQ305" s="7"/>
      <c r="AR305" s="40"/>
      <c r="AS305" s="10"/>
      <c r="AT305" s="37"/>
      <c r="AU305" s="37"/>
      <c r="AV305" s="51"/>
      <c r="BA305" s="37"/>
      <c r="BB305" s="37"/>
      <c r="BC305" s="7"/>
      <c r="BD305" s="48"/>
      <c r="BF305" s="10"/>
      <c r="BG305" s="37"/>
      <c r="BH305" s="37"/>
      <c r="BI305" s="7"/>
      <c r="BJ305" s="48"/>
      <c r="BL305" s="10"/>
      <c r="BM305" s="37"/>
      <c r="BN305" s="37"/>
      <c r="BO305" s="7"/>
      <c r="BP305" s="40"/>
      <c r="BQ305" s="10"/>
      <c r="BR305" s="37"/>
      <c r="BS305" s="37"/>
      <c r="BT305" s="51"/>
      <c r="BY305" s="37"/>
      <c r="BZ305" s="37"/>
      <c r="CA305" s="7"/>
      <c r="CB305" s="48"/>
      <c r="CD305" s="10"/>
      <c r="CE305" s="37"/>
      <c r="CF305" s="37"/>
      <c r="CG305" s="7"/>
      <c r="CH305" s="48"/>
      <c r="CJ305" s="10"/>
      <c r="CK305" s="37"/>
      <c r="CL305" s="37"/>
      <c r="CM305" s="7"/>
      <c r="CN305" s="40"/>
      <c r="CO305" s="10"/>
      <c r="CP305" s="37"/>
      <c r="CQ305" s="37"/>
      <c r="CR305" s="51"/>
      <c r="CT305" s="40"/>
      <c r="CU305" s="10"/>
      <c r="CV305" s="37"/>
      <c r="CW305" s="37"/>
      <c r="CX305" s="51"/>
    </row>
    <row r="306" spans="5:102" x14ac:dyDescent="0.2">
      <c r="E306" s="37"/>
      <c r="F306" s="37"/>
      <c r="G306" s="7"/>
      <c r="H306" s="48"/>
      <c r="J306" s="10"/>
      <c r="K306" s="37"/>
      <c r="L306" s="37"/>
      <c r="M306" s="7"/>
      <c r="N306" s="48"/>
      <c r="P306" s="10"/>
      <c r="Q306" s="37"/>
      <c r="R306" s="37"/>
      <c r="S306" s="7"/>
      <c r="T306" s="40"/>
      <c r="U306" s="10"/>
      <c r="V306" s="37"/>
      <c r="W306" s="37"/>
      <c r="X306" s="51"/>
      <c r="AC306" s="37"/>
      <c r="AD306" s="37"/>
      <c r="AE306" s="7"/>
      <c r="AF306" s="48"/>
      <c r="AH306" s="10"/>
      <c r="AI306" s="37"/>
      <c r="AJ306" s="37"/>
      <c r="AK306" s="7"/>
      <c r="AL306" s="48"/>
      <c r="AN306" s="10"/>
      <c r="AO306" s="37"/>
      <c r="AP306" s="37"/>
      <c r="AQ306" s="7"/>
      <c r="AR306" s="40"/>
      <c r="AS306" s="10"/>
      <c r="AT306" s="37"/>
      <c r="AU306" s="37"/>
      <c r="AV306" s="51"/>
      <c r="BA306" s="37"/>
      <c r="BB306" s="37"/>
      <c r="BC306" s="7"/>
      <c r="BD306" s="48"/>
      <c r="BF306" s="10"/>
      <c r="BG306" s="37"/>
      <c r="BH306" s="37"/>
      <c r="BI306" s="7"/>
      <c r="BJ306" s="48"/>
      <c r="BL306" s="10"/>
      <c r="BM306" s="37"/>
      <c r="BN306" s="37"/>
      <c r="BO306" s="7"/>
      <c r="BP306" s="40"/>
      <c r="BQ306" s="10"/>
      <c r="BR306" s="37"/>
      <c r="BS306" s="37"/>
      <c r="BT306" s="51"/>
      <c r="BY306" s="37"/>
      <c r="BZ306" s="37"/>
      <c r="CA306" s="7"/>
      <c r="CB306" s="48"/>
      <c r="CD306" s="10"/>
      <c r="CE306" s="37"/>
      <c r="CF306" s="37"/>
      <c r="CG306" s="7"/>
      <c r="CH306" s="48"/>
      <c r="CJ306" s="10"/>
      <c r="CK306" s="37"/>
      <c r="CL306" s="37"/>
      <c r="CM306" s="7"/>
      <c r="CN306" s="40"/>
      <c r="CO306" s="10"/>
      <c r="CP306" s="37"/>
      <c r="CQ306" s="37"/>
      <c r="CR306" s="51"/>
      <c r="CT306" s="40"/>
      <c r="CU306" s="10"/>
      <c r="CV306" s="37"/>
      <c r="CW306" s="37"/>
      <c r="CX306" s="51"/>
    </row>
    <row r="307" spans="5:102" x14ac:dyDescent="0.2">
      <c r="E307" s="37"/>
      <c r="F307" s="37"/>
      <c r="G307" s="7"/>
      <c r="H307" s="48"/>
      <c r="J307" s="10"/>
      <c r="K307" s="37"/>
      <c r="L307" s="37"/>
      <c r="M307" s="7"/>
      <c r="N307" s="48"/>
      <c r="P307" s="10"/>
      <c r="Q307" s="37"/>
      <c r="R307" s="37"/>
      <c r="S307" s="7"/>
      <c r="T307" s="40"/>
      <c r="U307" s="10"/>
      <c r="V307" s="37"/>
      <c r="W307" s="37"/>
      <c r="X307" s="51"/>
      <c r="AC307" s="37"/>
      <c r="AD307" s="37"/>
      <c r="AE307" s="7"/>
      <c r="AF307" s="48"/>
      <c r="AH307" s="10"/>
      <c r="AI307" s="37"/>
      <c r="AJ307" s="37"/>
      <c r="AK307" s="7"/>
      <c r="AL307" s="48"/>
      <c r="AN307" s="10"/>
      <c r="AO307" s="37"/>
      <c r="AP307" s="37"/>
      <c r="AQ307" s="7"/>
      <c r="AR307" s="40"/>
      <c r="AS307" s="10"/>
      <c r="AT307" s="37"/>
      <c r="AU307" s="37"/>
      <c r="AV307" s="51"/>
      <c r="BA307" s="37"/>
      <c r="BB307" s="37"/>
      <c r="BC307" s="7"/>
      <c r="BD307" s="48"/>
      <c r="BF307" s="10"/>
      <c r="BG307" s="37"/>
      <c r="BH307" s="37"/>
      <c r="BI307" s="7"/>
      <c r="BJ307" s="48"/>
      <c r="BL307" s="10"/>
      <c r="BM307" s="37"/>
      <c r="BN307" s="37"/>
      <c r="BO307" s="7"/>
      <c r="BP307" s="40"/>
      <c r="BQ307" s="10"/>
      <c r="BR307" s="37"/>
      <c r="BS307" s="37"/>
      <c r="BT307" s="51"/>
      <c r="BY307" s="37"/>
      <c r="BZ307" s="37"/>
      <c r="CA307" s="7"/>
      <c r="CB307" s="48"/>
      <c r="CD307" s="10"/>
      <c r="CE307" s="37"/>
      <c r="CF307" s="37"/>
      <c r="CG307" s="7"/>
      <c r="CH307" s="48"/>
      <c r="CJ307" s="10"/>
      <c r="CK307" s="37"/>
      <c r="CL307" s="37"/>
      <c r="CM307" s="7"/>
      <c r="CN307" s="40"/>
      <c r="CO307" s="10"/>
      <c r="CP307" s="37"/>
      <c r="CQ307" s="37"/>
      <c r="CR307" s="51"/>
      <c r="CT307" s="40"/>
      <c r="CU307" s="10"/>
      <c r="CV307" s="37"/>
      <c r="CW307" s="37"/>
      <c r="CX307" s="51"/>
    </row>
    <row r="308" spans="5:102" x14ac:dyDescent="0.2">
      <c r="E308" s="37"/>
      <c r="F308" s="37"/>
      <c r="G308" s="7"/>
      <c r="H308" s="48"/>
      <c r="J308" s="10"/>
      <c r="K308" s="37"/>
      <c r="L308" s="37"/>
      <c r="M308" s="7"/>
      <c r="N308" s="48"/>
      <c r="P308" s="10"/>
      <c r="Q308" s="37"/>
      <c r="R308" s="37"/>
      <c r="S308" s="7"/>
      <c r="T308" s="40"/>
      <c r="U308" s="10"/>
      <c r="V308" s="37"/>
      <c r="W308" s="37"/>
      <c r="X308" s="51"/>
      <c r="AC308" s="37"/>
      <c r="AD308" s="37"/>
      <c r="AE308" s="7"/>
      <c r="AF308" s="48"/>
      <c r="AH308" s="10"/>
      <c r="AI308" s="37"/>
      <c r="AJ308" s="37"/>
      <c r="AK308" s="7"/>
      <c r="AL308" s="48"/>
      <c r="AN308" s="10"/>
      <c r="AO308" s="37"/>
      <c r="AP308" s="37"/>
      <c r="AQ308" s="7"/>
      <c r="AR308" s="40"/>
      <c r="AS308" s="10"/>
      <c r="AT308" s="37"/>
      <c r="AU308" s="37"/>
      <c r="AV308" s="51"/>
      <c r="BA308" s="37"/>
      <c r="BB308" s="37"/>
      <c r="BC308" s="7"/>
      <c r="BD308" s="48"/>
      <c r="BF308" s="10"/>
      <c r="BG308" s="37"/>
      <c r="BH308" s="37"/>
      <c r="BI308" s="7"/>
      <c r="BJ308" s="48"/>
      <c r="BL308" s="10"/>
      <c r="BM308" s="37"/>
      <c r="BN308" s="37"/>
      <c r="BO308" s="7"/>
      <c r="BP308" s="40"/>
      <c r="BQ308" s="10"/>
      <c r="BR308" s="37"/>
      <c r="BS308" s="37"/>
      <c r="BT308" s="51"/>
      <c r="BY308" s="37"/>
      <c r="BZ308" s="37"/>
      <c r="CA308" s="7"/>
      <c r="CB308" s="48"/>
      <c r="CD308" s="10"/>
      <c r="CE308" s="37"/>
      <c r="CF308" s="37"/>
      <c r="CG308" s="7"/>
      <c r="CH308" s="48"/>
      <c r="CJ308" s="10"/>
      <c r="CK308" s="37"/>
      <c r="CL308" s="37"/>
      <c r="CM308" s="7"/>
      <c r="CN308" s="40"/>
      <c r="CO308" s="10"/>
      <c r="CP308" s="37"/>
      <c r="CQ308" s="37"/>
      <c r="CR308" s="51"/>
      <c r="CT308" s="40"/>
      <c r="CU308" s="10"/>
      <c r="CV308" s="37"/>
      <c r="CW308" s="37"/>
      <c r="CX308" s="51"/>
    </row>
    <row r="309" spans="5:102" x14ac:dyDescent="0.2">
      <c r="E309" s="37"/>
      <c r="F309" s="37"/>
      <c r="G309" s="7"/>
      <c r="H309" s="48"/>
      <c r="J309" s="10"/>
      <c r="K309" s="37"/>
      <c r="L309" s="37"/>
      <c r="M309" s="7"/>
      <c r="N309" s="48"/>
      <c r="P309" s="10"/>
      <c r="Q309" s="37"/>
      <c r="R309" s="37"/>
      <c r="S309" s="7"/>
      <c r="T309" s="40"/>
      <c r="U309" s="10"/>
      <c r="V309" s="37"/>
      <c r="W309" s="37"/>
      <c r="X309" s="51"/>
      <c r="AC309" s="37"/>
      <c r="AD309" s="37"/>
      <c r="AE309" s="7"/>
      <c r="AF309" s="48"/>
      <c r="AH309" s="10"/>
      <c r="AI309" s="37"/>
      <c r="AJ309" s="37"/>
      <c r="AK309" s="7"/>
      <c r="AL309" s="48"/>
      <c r="AN309" s="10"/>
      <c r="AO309" s="37"/>
      <c r="AP309" s="37"/>
      <c r="AQ309" s="7"/>
      <c r="AR309" s="40"/>
      <c r="AS309" s="10"/>
      <c r="AT309" s="37"/>
      <c r="AU309" s="37"/>
      <c r="AV309" s="51"/>
      <c r="BA309" s="37"/>
      <c r="BB309" s="37"/>
      <c r="BC309" s="7"/>
      <c r="BD309" s="48"/>
      <c r="BF309" s="10"/>
      <c r="BG309" s="37"/>
      <c r="BH309" s="37"/>
      <c r="BI309" s="7"/>
      <c r="BJ309" s="48"/>
      <c r="BL309" s="10"/>
      <c r="BM309" s="37"/>
      <c r="BN309" s="37"/>
      <c r="BO309" s="7"/>
      <c r="BP309" s="40"/>
      <c r="BQ309" s="10"/>
      <c r="BR309" s="37"/>
      <c r="BS309" s="37"/>
      <c r="BT309" s="51"/>
      <c r="BY309" s="37"/>
      <c r="BZ309" s="37"/>
      <c r="CA309" s="7"/>
      <c r="CB309" s="48"/>
      <c r="CD309" s="10"/>
      <c r="CE309" s="37"/>
      <c r="CF309" s="37"/>
      <c r="CG309" s="7"/>
      <c r="CH309" s="48"/>
      <c r="CJ309" s="10"/>
      <c r="CK309" s="37"/>
      <c r="CL309" s="37"/>
      <c r="CM309" s="7"/>
      <c r="CN309" s="40"/>
      <c r="CO309" s="10"/>
      <c r="CP309" s="37"/>
      <c r="CQ309" s="37"/>
      <c r="CR309" s="51"/>
      <c r="CT309" s="40"/>
      <c r="CU309" s="10"/>
      <c r="CV309" s="37"/>
      <c r="CW309" s="37"/>
      <c r="CX309" s="51"/>
    </row>
    <row r="310" spans="5:102" x14ac:dyDescent="0.2">
      <c r="E310" s="37"/>
      <c r="F310" s="37"/>
      <c r="G310" s="7"/>
      <c r="H310" s="48"/>
      <c r="J310" s="10"/>
      <c r="K310" s="37"/>
      <c r="L310" s="37"/>
      <c r="M310" s="7"/>
      <c r="N310" s="48"/>
      <c r="P310" s="10"/>
      <c r="Q310" s="37"/>
      <c r="R310" s="37"/>
      <c r="S310" s="7"/>
      <c r="T310" s="40"/>
      <c r="U310" s="10"/>
      <c r="V310" s="37"/>
      <c r="W310" s="37"/>
      <c r="X310" s="51"/>
      <c r="AC310" s="37"/>
      <c r="AD310" s="37"/>
      <c r="AE310" s="7"/>
      <c r="AF310" s="48"/>
      <c r="AH310" s="10"/>
      <c r="AI310" s="37"/>
      <c r="AJ310" s="37"/>
      <c r="AK310" s="7"/>
      <c r="AL310" s="48"/>
      <c r="AN310" s="10"/>
      <c r="AO310" s="37"/>
      <c r="AP310" s="37"/>
      <c r="AQ310" s="7"/>
      <c r="AR310" s="40"/>
      <c r="AS310" s="10"/>
      <c r="AT310" s="37"/>
      <c r="AU310" s="37"/>
      <c r="AV310" s="51"/>
      <c r="BA310" s="37"/>
      <c r="BB310" s="37"/>
      <c r="BC310" s="7"/>
      <c r="BD310" s="48"/>
      <c r="BF310" s="10"/>
      <c r="BG310" s="37"/>
      <c r="BH310" s="37"/>
      <c r="BI310" s="7"/>
      <c r="BJ310" s="48"/>
      <c r="BL310" s="10"/>
      <c r="BM310" s="37"/>
      <c r="BN310" s="37"/>
      <c r="BO310" s="7"/>
      <c r="BP310" s="40"/>
      <c r="BQ310" s="10"/>
      <c r="BR310" s="37"/>
      <c r="BS310" s="37"/>
      <c r="BT310" s="51"/>
      <c r="BY310" s="37"/>
      <c r="BZ310" s="37"/>
      <c r="CA310" s="7"/>
      <c r="CB310" s="48"/>
      <c r="CD310" s="10"/>
      <c r="CE310" s="37"/>
      <c r="CF310" s="37"/>
      <c r="CG310" s="7"/>
      <c r="CH310" s="48"/>
      <c r="CJ310" s="10"/>
      <c r="CK310" s="37"/>
      <c r="CL310" s="37"/>
      <c r="CM310" s="7"/>
      <c r="CN310" s="40"/>
      <c r="CO310" s="10"/>
      <c r="CP310" s="37"/>
      <c r="CQ310" s="37"/>
      <c r="CR310" s="51"/>
      <c r="CT310" s="40"/>
      <c r="CU310" s="10"/>
      <c r="CV310" s="37"/>
      <c r="CW310" s="37"/>
      <c r="CX310" s="51"/>
    </row>
    <row r="311" spans="5:102" x14ac:dyDescent="0.2">
      <c r="E311" s="37"/>
      <c r="F311" s="37"/>
      <c r="G311" s="7"/>
      <c r="H311" s="48"/>
      <c r="J311" s="10"/>
      <c r="K311" s="37"/>
      <c r="L311" s="37"/>
      <c r="M311" s="7"/>
      <c r="N311" s="48"/>
      <c r="P311" s="10"/>
      <c r="Q311" s="37"/>
      <c r="R311" s="37"/>
      <c r="S311" s="7"/>
      <c r="T311" s="40"/>
      <c r="U311" s="10"/>
      <c r="V311" s="37"/>
      <c r="W311" s="37"/>
      <c r="X311" s="51"/>
      <c r="AC311" s="37"/>
      <c r="AD311" s="37"/>
      <c r="AE311" s="7"/>
      <c r="AF311" s="48"/>
      <c r="AH311" s="10"/>
      <c r="AI311" s="37"/>
      <c r="AJ311" s="37"/>
      <c r="AK311" s="7"/>
      <c r="AL311" s="48"/>
      <c r="AN311" s="10"/>
      <c r="AO311" s="37"/>
      <c r="AP311" s="37"/>
      <c r="AQ311" s="7"/>
      <c r="AR311" s="40"/>
      <c r="AS311" s="10"/>
      <c r="AT311" s="37"/>
      <c r="AU311" s="37"/>
      <c r="AV311" s="51"/>
      <c r="BA311" s="37"/>
      <c r="BB311" s="37"/>
      <c r="BC311" s="7"/>
      <c r="BD311" s="48"/>
      <c r="BF311" s="10"/>
      <c r="BG311" s="37"/>
      <c r="BH311" s="37"/>
      <c r="BI311" s="7"/>
      <c r="BJ311" s="48"/>
      <c r="BL311" s="10"/>
      <c r="BM311" s="37"/>
      <c r="BN311" s="37"/>
      <c r="BO311" s="7"/>
      <c r="BP311" s="40"/>
      <c r="BQ311" s="10"/>
      <c r="BR311" s="37"/>
      <c r="BS311" s="37"/>
      <c r="BT311" s="51"/>
      <c r="BY311" s="37"/>
      <c r="BZ311" s="37"/>
      <c r="CA311" s="7"/>
      <c r="CB311" s="48"/>
      <c r="CD311" s="10"/>
      <c r="CE311" s="37"/>
      <c r="CF311" s="37"/>
      <c r="CG311" s="7"/>
      <c r="CH311" s="48"/>
      <c r="CJ311" s="10"/>
      <c r="CK311" s="37"/>
      <c r="CL311" s="37"/>
      <c r="CM311" s="7"/>
      <c r="CN311" s="40"/>
      <c r="CO311" s="10"/>
      <c r="CP311" s="37"/>
      <c r="CQ311" s="37"/>
      <c r="CR311" s="51"/>
      <c r="CT311" s="40"/>
      <c r="CU311" s="10"/>
      <c r="CV311" s="37"/>
      <c r="CW311" s="37"/>
      <c r="CX311" s="51"/>
    </row>
    <row r="312" spans="5:102" x14ac:dyDescent="0.2">
      <c r="E312" s="37"/>
      <c r="F312" s="37"/>
      <c r="G312" s="7"/>
      <c r="H312" s="48"/>
      <c r="J312" s="10"/>
      <c r="K312" s="37"/>
      <c r="L312" s="37"/>
      <c r="M312" s="7"/>
      <c r="N312" s="48"/>
      <c r="P312" s="10"/>
      <c r="Q312" s="37"/>
      <c r="R312" s="37"/>
      <c r="S312" s="7"/>
      <c r="T312" s="40"/>
      <c r="U312" s="10"/>
      <c r="V312" s="37"/>
      <c r="W312" s="37"/>
      <c r="X312" s="51"/>
      <c r="AC312" s="37"/>
      <c r="AD312" s="37"/>
      <c r="AE312" s="7"/>
      <c r="AF312" s="48"/>
      <c r="AH312" s="10"/>
      <c r="AI312" s="37"/>
      <c r="AJ312" s="37"/>
      <c r="AK312" s="7"/>
      <c r="AL312" s="48"/>
      <c r="AN312" s="10"/>
      <c r="AO312" s="37"/>
      <c r="AP312" s="37"/>
      <c r="AQ312" s="7"/>
      <c r="AR312" s="40"/>
      <c r="AS312" s="10"/>
      <c r="AT312" s="37"/>
      <c r="AU312" s="37"/>
      <c r="AV312" s="51"/>
      <c r="BA312" s="37"/>
      <c r="BB312" s="37"/>
      <c r="BC312" s="7"/>
      <c r="BD312" s="48"/>
      <c r="BF312" s="10"/>
      <c r="BG312" s="37"/>
      <c r="BH312" s="37"/>
      <c r="BI312" s="7"/>
      <c r="BJ312" s="48"/>
      <c r="BL312" s="10"/>
      <c r="BM312" s="37"/>
      <c r="BN312" s="37"/>
      <c r="BO312" s="7"/>
      <c r="BP312" s="40"/>
      <c r="BQ312" s="10"/>
      <c r="BR312" s="37"/>
      <c r="BS312" s="37"/>
      <c r="BT312" s="51"/>
      <c r="BY312" s="37"/>
      <c r="BZ312" s="37"/>
      <c r="CA312" s="7"/>
      <c r="CB312" s="48"/>
      <c r="CD312" s="10"/>
      <c r="CE312" s="37"/>
      <c r="CF312" s="37"/>
      <c r="CG312" s="7"/>
      <c r="CH312" s="48"/>
      <c r="CJ312" s="10"/>
      <c r="CK312" s="37"/>
      <c r="CL312" s="37"/>
      <c r="CM312" s="7"/>
      <c r="CN312" s="40"/>
      <c r="CO312" s="10"/>
      <c r="CP312" s="37"/>
      <c r="CQ312" s="37"/>
      <c r="CR312" s="51"/>
      <c r="CT312" s="40"/>
      <c r="CU312" s="10"/>
      <c r="CV312" s="37"/>
      <c r="CW312" s="37"/>
      <c r="CX312" s="51"/>
    </row>
    <row r="313" spans="5:102" x14ac:dyDescent="0.2">
      <c r="E313" s="37"/>
      <c r="F313" s="37"/>
      <c r="G313" s="7"/>
      <c r="H313" s="48"/>
      <c r="J313" s="10"/>
      <c r="K313" s="37"/>
      <c r="L313" s="37"/>
      <c r="M313" s="7"/>
      <c r="N313" s="48"/>
      <c r="P313" s="10"/>
      <c r="Q313" s="37"/>
      <c r="R313" s="37"/>
      <c r="S313" s="7"/>
      <c r="T313" s="40"/>
      <c r="U313" s="10"/>
      <c r="V313" s="37"/>
      <c r="W313" s="37"/>
      <c r="X313" s="51"/>
      <c r="AC313" s="37"/>
      <c r="AD313" s="37"/>
      <c r="AE313" s="7"/>
      <c r="AF313" s="48"/>
      <c r="AH313" s="10"/>
      <c r="AI313" s="37"/>
      <c r="AJ313" s="37"/>
      <c r="AK313" s="7"/>
      <c r="AL313" s="48"/>
      <c r="AN313" s="10"/>
      <c r="AO313" s="37"/>
      <c r="AP313" s="37"/>
      <c r="AQ313" s="7"/>
      <c r="AR313" s="40"/>
      <c r="AS313" s="10"/>
      <c r="AT313" s="37"/>
      <c r="AU313" s="37"/>
      <c r="AV313" s="51"/>
      <c r="BA313" s="37"/>
      <c r="BB313" s="37"/>
      <c r="BC313" s="7"/>
      <c r="BD313" s="48"/>
      <c r="BF313" s="10"/>
      <c r="BG313" s="37"/>
      <c r="BH313" s="37"/>
      <c r="BI313" s="7"/>
      <c r="BJ313" s="48"/>
      <c r="BL313" s="10"/>
      <c r="BM313" s="37"/>
      <c r="BN313" s="37"/>
      <c r="BO313" s="7"/>
      <c r="BP313" s="40"/>
      <c r="BQ313" s="10"/>
      <c r="BR313" s="37"/>
      <c r="BS313" s="37"/>
      <c r="BT313" s="51"/>
      <c r="BY313" s="37"/>
      <c r="BZ313" s="37"/>
      <c r="CA313" s="7"/>
      <c r="CB313" s="48"/>
      <c r="CD313" s="10"/>
      <c r="CE313" s="37"/>
      <c r="CF313" s="37"/>
      <c r="CG313" s="7"/>
      <c r="CH313" s="48"/>
      <c r="CJ313" s="10"/>
      <c r="CK313" s="37"/>
      <c r="CL313" s="37"/>
      <c r="CM313" s="7"/>
      <c r="CN313" s="40"/>
      <c r="CO313" s="10"/>
      <c r="CP313" s="37"/>
      <c r="CQ313" s="37"/>
      <c r="CR313" s="51"/>
      <c r="CT313" s="40"/>
      <c r="CU313" s="10"/>
      <c r="CV313" s="37"/>
      <c r="CW313" s="37"/>
      <c r="CX313" s="51"/>
    </row>
    <row r="314" spans="5:102" x14ac:dyDescent="0.2">
      <c r="E314" s="37"/>
      <c r="F314" s="37"/>
      <c r="G314" s="7"/>
      <c r="H314" s="48"/>
      <c r="J314" s="10"/>
      <c r="K314" s="37"/>
      <c r="L314" s="37"/>
      <c r="M314" s="7"/>
      <c r="N314" s="48"/>
      <c r="P314" s="10"/>
      <c r="Q314" s="37"/>
      <c r="R314" s="37"/>
      <c r="S314" s="7"/>
      <c r="T314" s="40"/>
      <c r="U314" s="10"/>
      <c r="V314" s="37"/>
      <c r="W314" s="37"/>
      <c r="X314" s="51"/>
      <c r="AC314" s="37"/>
      <c r="AD314" s="37"/>
      <c r="AE314" s="7"/>
      <c r="AF314" s="48"/>
      <c r="AH314" s="10"/>
      <c r="AI314" s="37"/>
      <c r="AJ314" s="37"/>
      <c r="AK314" s="7"/>
      <c r="AL314" s="48"/>
      <c r="AN314" s="10"/>
      <c r="AO314" s="37"/>
      <c r="AP314" s="37"/>
      <c r="AQ314" s="7"/>
      <c r="AR314" s="40"/>
      <c r="AS314" s="10"/>
      <c r="AT314" s="37"/>
      <c r="AU314" s="37"/>
      <c r="AV314" s="51"/>
      <c r="BA314" s="37"/>
      <c r="BB314" s="37"/>
      <c r="BC314" s="7"/>
      <c r="BD314" s="48"/>
      <c r="BF314" s="10"/>
      <c r="BG314" s="37"/>
      <c r="BH314" s="37"/>
      <c r="BI314" s="7"/>
      <c r="BJ314" s="48"/>
      <c r="BL314" s="10"/>
      <c r="BM314" s="37"/>
      <c r="BN314" s="37"/>
      <c r="BO314" s="7"/>
      <c r="BP314" s="40"/>
      <c r="BQ314" s="10"/>
      <c r="BR314" s="37"/>
      <c r="BS314" s="37"/>
      <c r="BT314" s="51"/>
      <c r="BY314" s="37"/>
      <c r="BZ314" s="37"/>
      <c r="CA314" s="7"/>
      <c r="CB314" s="48"/>
      <c r="CD314" s="10"/>
      <c r="CE314" s="37"/>
      <c r="CF314" s="37"/>
      <c r="CG314" s="7"/>
      <c r="CH314" s="48"/>
      <c r="CJ314" s="10"/>
      <c r="CK314" s="37"/>
      <c r="CL314" s="37"/>
      <c r="CM314" s="7"/>
      <c r="CN314" s="40"/>
      <c r="CO314" s="10"/>
      <c r="CP314" s="37"/>
      <c r="CQ314" s="37"/>
      <c r="CR314" s="51"/>
      <c r="CT314" s="40"/>
      <c r="CU314" s="10"/>
      <c r="CV314" s="37"/>
      <c r="CW314" s="37"/>
      <c r="CX314" s="51"/>
    </row>
    <row r="315" spans="5:102" x14ac:dyDescent="0.2">
      <c r="E315" s="37"/>
      <c r="F315" s="37"/>
      <c r="G315" s="7"/>
      <c r="H315" s="48"/>
      <c r="J315" s="10"/>
      <c r="K315" s="37"/>
      <c r="L315" s="37"/>
      <c r="M315" s="7"/>
      <c r="N315" s="48"/>
      <c r="P315" s="10"/>
      <c r="Q315" s="37"/>
      <c r="R315" s="37"/>
      <c r="S315" s="7"/>
      <c r="T315" s="40"/>
      <c r="U315" s="10"/>
      <c r="V315" s="37"/>
      <c r="W315" s="37"/>
      <c r="X315" s="51"/>
      <c r="AC315" s="37"/>
      <c r="AD315" s="37"/>
      <c r="AE315" s="7"/>
      <c r="AF315" s="48"/>
      <c r="AH315" s="10"/>
      <c r="AI315" s="37"/>
      <c r="AJ315" s="37"/>
      <c r="AK315" s="7"/>
      <c r="AL315" s="48"/>
      <c r="AN315" s="10"/>
      <c r="AO315" s="37"/>
      <c r="AP315" s="37"/>
      <c r="AQ315" s="7"/>
      <c r="AR315" s="40"/>
      <c r="AS315" s="10"/>
      <c r="AT315" s="37"/>
      <c r="AU315" s="37"/>
      <c r="AV315" s="51"/>
      <c r="BA315" s="37"/>
      <c r="BB315" s="37"/>
      <c r="BC315" s="7"/>
      <c r="BD315" s="48"/>
      <c r="BF315" s="10"/>
      <c r="BG315" s="37"/>
      <c r="BH315" s="37"/>
      <c r="BI315" s="7"/>
      <c r="BJ315" s="48"/>
      <c r="BL315" s="10"/>
      <c r="BM315" s="37"/>
      <c r="BN315" s="37"/>
      <c r="BO315" s="7"/>
      <c r="BP315" s="40"/>
      <c r="BQ315" s="10"/>
      <c r="BR315" s="37"/>
      <c r="BS315" s="37"/>
      <c r="BT315" s="51"/>
      <c r="BY315" s="37"/>
      <c r="BZ315" s="37"/>
      <c r="CA315" s="7"/>
      <c r="CB315" s="48"/>
      <c r="CD315" s="10"/>
      <c r="CE315" s="37"/>
      <c r="CF315" s="37"/>
      <c r="CG315" s="7"/>
      <c r="CH315" s="48"/>
      <c r="CJ315" s="10"/>
      <c r="CK315" s="37"/>
      <c r="CL315" s="37"/>
      <c r="CM315" s="7"/>
      <c r="CN315" s="40"/>
      <c r="CO315" s="10"/>
      <c r="CP315" s="37"/>
      <c r="CQ315" s="37"/>
      <c r="CR315" s="51"/>
      <c r="CT315" s="40"/>
      <c r="CU315" s="10"/>
      <c r="CV315" s="37"/>
      <c r="CW315" s="37"/>
      <c r="CX315" s="51"/>
    </row>
    <row r="316" spans="5:102" x14ac:dyDescent="0.2">
      <c r="E316" s="37"/>
      <c r="F316" s="37"/>
      <c r="G316" s="7"/>
      <c r="H316" s="48"/>
      <c r="J316" s="10"/>
      <c r="K316" s="37"/>
      <c r="L316" s="37"/>
      <c r="M316" s="7"/>
      <c r="N316" s="48"/>
      <c r="P316" s="10"/>
      <c r="Q316" s="37"/>
      <c r="R316" s="37"/>
      <c r="S316" s="7"/>
      <c r="T316" s="40"/>
      <c r="U316" s="10"/>
      <c r="V316" s="37"/>
      <c r="W316" s="37"/>
      <c r="X316" s="51"/>
      <c r="AC316" s="37"/>
      <c r="AD316" s="37"/>
      <c r="AE316" s="7"/>
      <c r="AF316" s="48"/>
      <c r="AH316" s="10"/>
      <c r="AI316" s="37"/>
      <c r="AJ316" s="37"/>
      <c r="AK316" s="7"/>
      <c r="AL316" s="48"/>
      <c r="AN316" s="10"/>
      <c r="AO316" s="37"/>
      <c r="AP316" s="37"/>
      <c r="AQ316" s="7"/>
      <c r="AR316" s="40"/>
      <c r="AS316" s="10"/>
      <c r="AT316" s="37"/>
      <c r="AU316" s="37"/>
      <c r="AV316" s="51"/>
      <c r="BA316" s="37"/>
      <c r="BB316" s="37"/>
      <c r="BC316" s="7"/>
      <c r="BD316" s="48"/>
      <c r="BF316" s="10"/>
      <c r="BG316" s="37"/>
      <c r="BH316" s="37"/>
      <c r="BI316" s="7"/>
      <c r="BJ316" s="48"/>
      <c r="BL316" s="10"/>
      <c r="BM316" s="37"/>
      <c r="BN316" s="37"/>
      <c r="BO316" s="7"/>
      <c r="BP316" s="40"/>
      <c r="BQ316" s="10"/>
      <c r="BR316" s="37"/>
      <c r="BS316" s="37"/>
      <c r="BT316" s="51"/>
      <c r="BY316" s="37"/>
      <c r="BZ316" s="37"/>
      <c r="CA316" s="7"/>
      <c r="CB316" s="48"/>
      <c r="CD316" s="10"/>
      <c r="CE316" s="37"/>
      <c r="CF316" s="37"/>
      <c r="CG316" s="7"/>
      <c r="CH316" s="48"/>
      <c r="CJ316" s="10"/>
      <c r="CK316" s="37"/>
      <c r="CL316" s="37"/>
      <c r="CM316" s="7"/>
      <c r="CN316" s="40"/>
      <c r="CO316" s="10"/>
      <c r="CP316" s="37"/>
      <c r="CQ316" s="37"/>
      <c r="CR316" s="51"/>
      <c r="CT316" s="40"/>
      <c r="CU316" s="10"/>
      <c r="CV316" s="37"/>
      <c r="CW316" s="37"/>
      <c r="CX316" s="51"/>
    </row>
    <row r="317" spans="5:102" x14ac:dyDescent="0.2">
      <c r="E317" s="37"/>
      <c r="F317" s="37"/>
      <c r="G317" s="7"/>
      <c r="H317" s="48"/>
      <c r="J317" s="10"/>
      <c r="K317" s="37"/>
      <c r="L317" s="37"/>
      <c r="M317" s="7"/>
      <c r="N317" s="48"/>
      <c r="P317" s="10"/>
      <c r="Q317" s="37"/>
      <c r="R317" s="37"/>
      <c r="S317" s="7"/>
      <c r="T317" s="40"/>
      <c r="U317" s="10"/>
      <c r="V317" s="37"/>
      <c r="W317" s="37"/>
      <c r="X317" s="51"/>
      <c r="AC317" s="37"/>
      <c r="AD317" s="37"/>
      <c r="AE317" s="7"/>
      <c r="AF317" s="48"/>
      <c r="AH317" s="10"/>
      <c r="AI317" s="37"/>
      <c r="AJ317" s="37"/>
      <c r="AK317" s="7"/>
      <c r="AL317" s="48"/>
      <c r="AN317" s="10"/>
      <c r="AO317" s="37"/>
      <c r="AP317" s="37"/>
      <c r="AQ317" s="7"/>
      <c r="AR317" s="40"/>
      <c r="AS317" s="10"/>
      <c r="AT317" s="37"/>
      <c r="AU317" s="37"/>
      <c r="AV317" s="51"/>
      <c r="BA317" s="37"/>
      <c r="BB317" s="37"/>
      <c r="BC317" s="7"/>
      <c r="BD317" s="48"/>
      <c r="BF317" s="10"/>
      <c r="BG317" s="37"/>
      <c r="BH317" s="37"/>
      <c r="BI317" s="7"/>
      <c r="BJ317" s="48"/>
      <c r="BL317" s="10"/>
      <c r="BM317" s="37"/>
      <c r="BN317" s="37"/>
      <c r="BO317" s="7"/>
      <c r="BP317" s="40"/>
      <c r="BQ317" s="10"/>
      <c r="BR317" s="37"/>
      <c r="BS317" s="37"/>
      <c r="BT317" s="51"/>
      <c r="BY317" s="37"/>
      <c r="BZ317" s="37"/>
      <c r="CA317" s="7"/>
      <c r="CB317" s="48"/>
      <c r="CD317" s="10"/>
      <c r="CE317" s="37"/>
      <c r="CF317" s="37"/>
      <c r="CG317" s="7"/>
      <c r="CH317" s="48"/>
      <c r="CJ317" s="10"/>
      <c r="CK317" s="37"/>
      <c r="CL317" s="37"/>
      <c r="CM317" s="7"/>
      <c r="CN317" s="40"/>
      <c r="CO317" s="10"/>
      <c r="CP317" s="37"/>
      <c r="CQ317" s="37"/>
      <c r="CR317" s="51"/>
      <c r="CT317" s="40"/>
      <c r="CU317" s="10"/>
      <c r="CV317" s="37"/>
      <c r="CW317" s="37"/>
      <c r="CX317" s="51"/>
    </row>
    <row r="318" spans="5:102" x14ac:dyDescent="0.2">
      <c r="E318" s="37"/>
      <c r="F318" s="37"/>
      <c r="G318" s="7"/>
      <c r="H318" s="48"/>
      <c r="J318" s="10"/>
      <c r="K318" s="37"/>
      <c r="L318" s="37"/>
      <c r="M318" s="7"/>
      <c r="N318" s="48"/>
      <c r="P318" s="10"/>
      <c r="Q318" s="37"/>
      <c r="R318" s="37"/>
      <c r="S318" s="7"/>
      <c r="T318" s="40"/>
      <c r="U318" s="10"/>
      <c r="V318" s="37"/>
      <c r="W318" s="37"/>
      <c r="X318" s="51"/>
      <c r="AC318" s="37"/>
      <c r="AD318" s="37"/>
      <c r="AE318" s="7"/>
      <c r="AF318" s="48"/>
      <c r="AH318" s="10"/>
      <c r="AI318" s="37"/>
      <c r="AJ318" s="37"/>
      <c r="AK318" s="7"/>
      <c r="AL318" s="48"/>
      <c r="AN318" s="10"/>
      <c r="AO318" s="37"/>
      <c r="AP318" s="37"/>
      <c r="AQ318" s="7"/>
      <c r="AR318" s="40"/>
      <c r="AS318" s="10"/>
      <c r="AT318" s="37"/>
      <c r="AU318" s="37"/>
      <c r="AV318" s="51"/>
      <c r="BA318" s="37"/>
      <c r="BB318" s="37"/>
      <c r="BC318" s="7"/>
      <c r="BD318" s="48"/>
      <c r="BF318" s="10"/>
      <c r="BG318" s="37"/>
      <c r="BH318" s="37"/>
      <c r="BI318" s="7"/>
      <c r="BJ318" s="48"/>
      <c r="BL318" s="10"/>
      <c r="BM318" s="37"/>
      <c r="BN318" s="37"/>
      <c r="BO318" s="7"/>
      <c r="BP318" s="40"/>
      <c r="BQ318" s="10"/>
      <c r="BR318" s="37"/>
      <c r="BS318" s="37"/>
      <c r="BT318" s="51"/>
      <c r="BY318" s="37"/>
      <c r="BZ318" s="37"/>
      <c r="CA318" s="7"/>
      <c r="CB318" s="48"/>
      <c r="CD318" s="10"/>
      <c r="CE318" s="37"/>
      <c r="CF318" s="37"/>
      <c r="CG318" s="7"/>
      <c r="CH318" s="48"/>
      <c r="CJ318" s="10"/>
      <c r="CK318" s="37"/>
      <c r="CL318" s="37"/>
      <c r="CM318" s="7"/>
      <c r="CN318" s="40"/>
      <c r="CO318" s="10"/>
      <c r="CP318" s="37"/>
      <c r="CQ318" s="37"/>
      <c r="CR318" s="51"/>
      <c r="CT318" s="40"/>
      <c r="CU318" s="10"/>
      <c r="CV318" s="37"/>
      <c r="CW318" s="37"/>
      <c r="CX318" s="51"/>
    </row>
    <row r="319" spans="5:102" x14ac:dyDescent="0.2">
      <c r="E319" s="37"/>
      <c r="F319" s="37"/>
      <c r="G319" s="7"/>
      <c r="H319" s="48"/>
      <c r="J319" s="10"/>
      <c r="K319" s="37"/>
      <c r="L319" s="37"/>
      <c r="M319" s="7"/>
      <c r="N319" s="48"/>
      <c r="P319" s="10"/>
      <c r="Q319" s="37"/>
      <c r="R319" s="37"/>
      <c r="S319" s="7"/>
      <c r="T319" s="40"/>
      <c r="U319" s="10"/>
      <c r="V319" s="37"/>
      <c r="W319" s="37"/>
      <c r="X319" s="51"/>
      <c r="AC319" s="37"/>
      <c r="AD319" s="37"/>
      <c r="AE319" s="7"/>
      <c r="AF319" s="48"/>
      <c r="AH319" s="10"/>
      <c r="AI319" s="37"/>
      <c r="AJ319" s="37"/>
      <c r="AK319" s="7"/>
      <c r="AL319" s="48"/>
      <c r="AN319" s="10"/>
      <c r="AO319" s="37"/>
      <c r="AP319" s="37"/>
      <c r="AQ319" s="7"/>
      <c r="AR319" s="40"/>
      <c r="AS319" s="10"/>
      <c r="AT319" s="37"/>
      <c r="AU319" s="37"/>
      <c r="AV319" s="51"/>
      <c r="BA319" s="37"/>
      <c r="BB319" s="37"/>
      <c r="BC319" s="7"/>
      <c r="BD319" s="48"/>
      <c r="BF319" s="10"/>
      <c r="BG319" s="37"/>
      <c r="BH319" s="37"/>
      <c r="BI319" s="7"/>
      <c r="BJ319" s="48"/>
      <c r="BL319" s="10"/>
      <c r="BM319" s="37"/>
      <c r="BN319" s="37"/>
      <c r="BO319" s="7"/>
      <c r="BP319" s="40"/>
      <c r="BQ319" s="10"/>
      <c r="BR319" s="37"/>
      <c r="BS319" s="37"/>
      <c r="BT319" s="51"/>
      <c r="BY319" s="37"/>
      <c r="BZ319" s="37"/>
      <c r="CA319" s="7"/>
      <c r="CB319" s="48"/>
      <c r="CD319" s="10"/>
      <c r="CE319" s="37"/>
      <c r="CF319" s="37"/>
      <c r="CG319" s="7"/>
      <c r="CH319" s="48"/>
      <c r="CJ319" s="10"/>
      <c r="CK319" s="37"/>
      <c r="CL319" s="37"/>
      <c r="CM319" s="7"/>
      <c r="CN319" s="40"/>
      <c r="CO319" s="10"/>
      <c r="CP319" s="37"/>
      <c r="CQ319" s="37"/>
      <c r="CR319" s="51"/>
      <c r="CT319" s="40"/>
      <c r="CU319" s="10"/>
      <c r="CV319" s="37"/>
      <c r="CW319" s="37"/>
      <c r="CX319" s="51"/>
    </row>
    <row r="320" spans="5:102" x14ac:dyDescent="0.2">
      <c r="E320" s="37"/>
      <c r="F320" s="37"/>
      <c r="G320" s="7"/>
      <c r="H320" s="48"/>
      <c r="J320" s="10"/>
      <c r="K320" s="37"/>
      <c r="L320" s="37"/>
      <c r="M320" s="7"/>
      <c r="N320" s="48"/>
      <c r="P320" s="10"/>
      <c r="Q320" s="37"/>
      <c r="R320" s="37"/>
      <c r="S320" s="7"/>
      <c r="T320" s="40"/>
      <c r="U320" s="10"/>
      <c r="V320" s="37"/>
      <c r="W320" s="37"/>
      <c r="X320" s="51"/>
      <c r="AC320" s="37"/>
      <c r="AD320" s="37"/>
      <c r="AE320" s="7"/>
      <c r="AF320" s="48"/>
      <c r="AH320" s="10"/>
      <c r="AI320" s="37"/>
      <c r="AJ320" s="37"/>
      <c r="AK320" s="7"/>
      <c r="AL320" s="48"/>
      <c r="AN320" s="10"/>
      <c r="AO320" s="37"/>
      <c r="AP320" s="37"/>
      <c r="AQ320" s="7"/>
      <c r="AR320" s="40"/>
      <c r="AS320" s="10"/>
      <c r="AT320" s="37"/>
      <c r="AU320" s="37"/>
      <c r="AV320" s="51"/>
      <c r="BA320" s="37"/>
      <c r="BB320" s="37"/>
      <c r="BC320" s="7"/>
      <c r="BD320" s="48"/>
      <c r="BF320" s="10"/>
      <c r="BG320" s="37"/>
      <c r="BH320" s="37"/>
      <c r="BI320" s="7"/>
      <c r="BJ320" s="48"/>
      <c r="BL320" s="10"/>
      <c r="BM320" s="37"/>
      <c r="BN320" s="37"/>
      <c r="BO320" s="7"/>
      <c r="BP320" s="40"/>
      <c r="BQ320" s="10"/>
      <c r="BR320" s="37"/>
      <c r="BS320" s="37"/>
      <c r="BT320" s="51"/>
      <c r="BY320" s="37"/>
      <c r="BZ320" s="37"/>
      <c r="CA320" s="7"/>
      <c r="CB320" s="48"/>
      <c r="CD320" s="10"/>
      <c r="CE320" s="37"/>
      <c r="CF320" s="37"/>
      <c r="CG320" s="7"/>
      <c r="CH320" s="48"/>
      <c r="CJ320" s="10"/>
      <c r="CK320" s="37"/>
      <c r="CL320" s="37"/>
      <c r="CM320" s="7"/>
      <c r="CN320" s="40"/>
      <c r="CO320" s="10"/>
      <c r="CP320" s="37"/>
      <c r="CQ320" s="37"/>
      <c r="CR320" s="51"/>
      <c r="CT320" s="40"/>
      <c r="CU320" s="10"/>
      <c r="CV320" s="37"/>
      <c r="CW320" s="37"/>
      <c r="CX320" s="51"/>
    </row>
    <row r="321" spans="5:102" x14ac:dyDescent="0.2">
      <c r="E321" s="37"/>
      <c r="F321" s="37"/>
      <c r="G321" s="7"/>
      <c r="H321" s="48"/>
      <c r="J321" s="10"/>
      <c r="K321" s="37"/>
      <c r="L321" s="37"/>
      <c r="M321" s="7"/>
      <c r="N321" s="48"/>
      <c r="P321" s="10"/>
      <c r="Q321" s="37"/>
      <c r="R321" s="37"/>
      <c r="S321" s="7"/>
      <c r="T321" s="40"/>
      <c r="U321" s="10"/>
      <c r="V321" s="37"/>
      <c r="W321" s="37"/>
      <c r="X321" s="51"/>
      <c r="AC321" s="37"/>
      <c r="AD321" s="37"/>
      <c r="AE321" s="7"/>
      <c r="AF321" s="48"/>
      <c r="AH321" s="10"/>
      <c r="AI321" s="37"/>
      <c r="AJ321" s="37"/>
      <c r="AK321" s="7"/>
      <c r="AL321" s="48"/>
      <c r="AN321" s="10"/>
      <c r="AO321" s="37"/>
      <c r="AP321" s="37"/>
      <c r="AQ321" s="7"/>
      <c r="AR321" s="40"/>
      <c r="AS321" s="10"/>
      <c r="AT321" s="37"/>
      <c r="AU321" s="37"/>
      <c r="AV321" s="51"/>
      <c r="BA321" s="37"/>
      <c r="BB321" s="37"/>
      <c r="BC321" s="7"/>
      <c r="BD321" s="48"/>
      <c r="BF321" s="10"/>
      <c r="BG321" s="37"/>
      <c r="BH321" s="37"/>
      <c r="BI321" s="7"/>
      <c r="BJ321" s="48"/>
      <c r="BL321" s="10"/>
      <c r="BM321" s="37"/>
      <c r="BN321" s="37"/>
      <c r="BO321" s="7"/>
      <c r="BP321" s="40"/>
      <c r="BQ321" s="10"/>
      <c r="BR321" s="37"/>
      <c r="BS321" s="37"/>
      <c r="BT321" s="51"/>
      <c r="BY321" s="37"/>
      <c r="BZ321" s="37"/>
      <c r="CA321" s="7"/>
      <c r="CB321" s="48"/>
      <c r="CD321" s="10"/>
      <c r="CE321" s="37"/>
      <c r="CF321" s="37"/>
      <c r="CG321" s="7"/>
      <c r="CH321" s="48"/>
      <c r="CJ321" s="10"/>
      <c r="CK321" s="37"/>
      <c r="CL321" s="37"/>
      <c r="CM321" s="7"/>
      <c r="CN321" s="40"/>
      <c r="CO321" s="10"/>
      <c r="CP321" s="37"/>
      <c r="CQ321" s="37"/>
      <c r="CR321" s="51"/>
      <c r="CT321" s="40"/>
      <c r="CU321" s="10"/>
      <c r="CV321" s="37"/>
      <c r="CW321" s="37"/>
      <c r="CX321" s="51"/>
    </row>
    <row r="322" spans="5:102" x14ac:dyDescent="0.2">
      <c r="E322" s="37"/>
      <c r="F322" s="37"/>
      <c r="G322" s="7"/>
      <c r="H322" s="48"/>
      <c r="J322" s="10"/>
      <c r="K322" s="37"/>
      <c r="L322" s="37"/>
      <c r="M322" s="7"/>
      <c r="N322" s="48"/>
      <c r="P322" s="10"/>
      <c r="Q322" s="37"/>
      <c r="R322" s="37"/>
      <c r="S322" s="7"/>
      <c r="T322" s="40"/>
      <c r="U322" s="10"/>
      <c r="V322" s="37"/>
      <c r="W322" s="37"/>
      <c r="X322" s="51"/>
      <c r="AC322" s="37"/>
      <c r="AD322" s="37"/>
      <c r="AE322" s="7"/>
      <c r="AF322" s="48"/>
      <c r="AH322" s="10"/>
      <c r="AI322" s="37"/>
      <c r="AJ322" s="37"/>
      <c r="AK322" s="7"/>
      <c r="AL322" s="48"/>
      <c r="AN322" s="10"/>
      <c r="AO322" s="37"/>
      <c r="AP322" s="37"/>
      <c r="AQ322" s="7"/>
      <c r="AR322" s="40"/>
      <c r="AS322" s="10"/>
      <c r="AT322" s="37"/>
      <c r="AU322" s="37"/>
      <c r="AV322" s="51"/>
      <c r="BA322" s="37"/>
      <c r="BB322" s="37"/>
      <c r="BC322" s="7"/>
      <c r="BD322" s="48"/>
      <c r="BF322" s="10"/>
      <c r="BG322" s="37"/>
      <c r="BH322" s="37"/>
      <c r="BI322" s="7"/>
      <c r="BJ322" s="48"/>
      <c r="BL322" s="10"/>
      <c r="BM322" s="37"/>
      <c r="BN322" s="37"/>
      <c r="BO322" s="7"/>
      <c r="BP322" s="40"/>
      <c r="BQ322" s="10"/>
      <c r="BR322" s="37"/>
      <c r="BS322" s="37"/>
      <c r="BT322" s="51"/>
      <c r="BY322" s="37"/>
      <c r="BZ322" s="37"/>
      <c r="CA322" s="7"/>
      <c r="CB322" s="48"/>
      <c r="CD322" s="10"/>
      <c r="CE322" s="37"/>
      <c r="CF322" s="37"/>
      <c r="CG322" s="7"/>
      <c r="CH322" s="48"/>
      <c r="CJ322" s="10"/>
      <c r="CK322" s="37"/>
      <c r="CL322" s="37"/>
      <c r="CM322" s="7"/>
      <c r="CN322" s="40"/>
      <c r="CO322" s="10"/>
      <c r="CP322" s="37"/>
      <c r="CQ322" s="37"/>
      <c r="CR322" s="51"/>
      <c r="CT322" s="40"/>
      <c r="CU322" s="10"/>
      <c r="CV322" s="37"/>
      <c r="CW322" s="37"/>
      <c r="CX322" s="51"/>
    </row>
    <row r="323" spans="5:102" x14ac:dyDescent="0.2">
      <c r="E323" s="37"/>
      <c r="F323" s="37"/>
      <c r="G323" s="7"/>
      <c r="H323" s="48"/>
      <c r="J323" s="10"/>
      <c r="K323" s="37"/>
      <c r="L323" s="37"/>
      <c r="M323" s="7"/>
      <c r="N323" s="48"/>
      <c r="P323" s="10"/>
      <c r="Q323" s="37"/>
      <c r="R323" s="37"/>
      <c r="S323" s="7"/>
      <c r="T323" s="40"/>
      <c r="U323" s="10"/>
      <c r="V323" s="37"/>
      <c r="W323" s="37"/>
      <c r="X323" s="51"/>
      <c r="AC323" s="37"/>
      <c r="AD323" s="37"/>
      <c r="AE323" s="7"/>
      <c r="AF323" s="48"/>
      <c r="AH323" s="10"/>
      <c r="AI323" s="37"/>
      <c r="AJ323" s="37"/>
      <c r="AK323" s="7"/>
      <c r="AL323" s="48"/>
      <c r="AN323" s="10"/>
      <c r="AO323" s="37"/>
      <c r="AP323" s="37"/>
      <c r="AQ323" s="7"/>
      <c r="AR323" s="40"/>
      <c r="AS323" s="10"/>
      <c r="AT323" s="37"/>
      <c r="AU323" s="37"/>
      <c r="AV323" s="51"/>
      <c r="BA323" s="37"/>
      <c r="BB323" s="37"/>
      <c r="BC323" s="7"/>
      <c r="BD323" s="48"/>
      <c r="BF323" s="10"/>
      <c r="BG323" s="37"/>
      <c r="BH323" s="37"/>
      <c r="BI323" s="7"/>
      <c r="BJ323" s="48"/>
      <c r="BL323" s="10"/>
      <c r="BM323" s="37"/>
      <c r="BN323" s="37"/>
      <c r="BO323" s="7"/>
      <c r="BP323" s="40"/>
      <c r="BQ323" s="10"/>
      <c r="BR323" s="37"/>
      <c r="BS323" s="37"/>
      <c r="BT323" s="51"/>
      <c r="BY323" s="37"/>
      <c r="BZ323" s="37"/>
      <c r="CA323" s="7"/>
      <c r="CB323" s="48"/>
      <c r="CD323" s="10"/>
      <c r="CE323" s="37"/>
      <c r="CF323" s="37"/>
      <c r="CG323" s="7"/>
      <c r="CH323" s="48"/>
      <c r="CJ323" s="10"/>
      <c r="CK323" s="37"/>
      <c r="CL323" s="37"/>
      <c r="CM323" s="7"/>
      <c r="CN323" s="40"/>
      <c r="CO323" s="10"/>
      <c r="CP323" s="37"/>
      <c r="CQ323" s="37"/>
      <c r="CR323" s="51"/>
      <c r="CT323" s="40"/>
      <c r="CU323" s="10"/>
      <c r="CV323" s="37"/>
      <c r="CW323" s="37"/>
      <c r="CX323" s="51"/>
    </row>
    <row r="324" spans="5:102" x14ac:dyDescent="0.2">
      <c r="E324" s="37"/>
      <c r="F324" s="37"/>
      <c r="G324" s="7"/>
      <c r="H324" s="48"/>
      <c r="J324" s="10"/>
      <c r="K324" s="37"/>
      <c r="L324" s="37"/>
      <c r="M324" s="7"/>
      <c r="N324" s="48"/>
      <c r="P324" s="10"/>
      <c r="Q324" s="37"/>
      <c r="R324" s="37"/>
      <c r="S324" s="7"/>
      <c r="T324" s="40"/>
      <c r="U324" s="10"/>
      <c r="V324" s="37"/>
      <c r="W324" s="37"/>
      <c r="X324" s="51"/>
      <c r="AC324" s="37"/>
      <c r="AD324" s="37"/>
      <c r="AE324" s="7"/>
      <c r="AF324" s="48"/>
      <c r="AH324" s="10"/>
      <c r="AI324" s="37"/>
      <c r="AJ324" s="37"/>
      <c r="AK324" s="7"/>
      <c r="AL324" s="48"/>
      <c r="AN324" s="10"/>
      <c r="AO324" s="37"/>
      <c r="AP324" s="37"/>
      <c r="AQ324" s="7"/>
      <c r="AR324" s="40"/>
      <c r="AS324" s="10"/>
      <c r="AT324" s="37"/>
      <c r="AU324" s="37"/>
      <c r="AV324" s="51"/>
      <c r="BA324" s="37"/>
      <c r="BB324" s="37"/>
      <c r="BC324" s="7"/>
      <c r="BD324" s="48"/>
      <c r="BF324" s="10"/>
      <c r="BG324" s="37"/>
      <c r="BH324" s="37"/>
      <c r="BI324" s="7"/>
      <c r="BJ324" s="48"/>
      <c r="BL324" s="10"/>
      <c r="BM324" s="37"/>
      <c r="BN324" s="37"/>
      <c r="BO324" s="7"/>
      <c r="BP324" s="40"/>
      <c r="BQ324" s="10"/>
      <c r="BR324" s="37"/>
      <c r="BS324" s="37"/>
      <c r="BT324" s="51"/>
      <c r="BY324" s="37"/>
      <c r="BZ324" s="37"/>
      <c r="CA324" s="7"/>
      <c r="CB324" s="48"/>
      <c r="CD324" s="10"/>
      <c r="CE324" s="37"/>
      <c r="CF324" s="37"/>
      <c r="CG324" s="7"/>
      <c r="CH324" s="48"/>
      <c r="CJ324" s="10"/>
      <c r="CK324" s="37"/>
      <c r="CL324" s="37"/>
      <c r="CM324" s="7"/>
      <c r="CN324" s="40"/>
      <c r="CO324" s="10"/>
      <c r="CP324" s="37"/>
      <c r="CQ324" s="37"/>
      <c r="CR324" s="51"/>
      <c r="CT324" s="40"/>
      <c r="CU324" s="10"/>
      <c r="CV324" s="37"/>
      <c r="CW324" s="37"/>
      <c r="CX324" s="51"/>
    </row>
    <row r="325" spans="5:102" x14ac:dyDescent="0.2">
      <c r="E325" s="37"/>
      <c r="F325" s="37"/>
      <c r="G325" s="7"/>
      <c r="H325" s="48"/>
      <c r="J325" s="10"/>
      <c r="K325" s="37"/>
      <c r="L325" s="37"/>
      <c r="M325" s="7"/>
      <c r="N325" s="48"/>
      <c r="P325" s="10"/>
      <c r="Q325" s="37"/>
      <c r="R325" s="37"/>
      <c r="S325" s="7"/>
      <c r="T325" s="40"/>
      <c r="U325" s="10"/>
      <c r="V325" s="37"/>
      <c r="W325" s="37"/>
      <c r="X325" s="51"/>
      <c r="AC325" s="37"/>
      <c r="AD325" s="37"/>
      <c r="AE325" s="7"/>
      <c r="AF325" s="48"/>
      <c r="AH325" s="10"/>
      <c r="AI325" s="37"/>
      <c r="AJ325" s="37"/>
      <c r="AK325" s="7"/>
      <c r="AL325" s="48"/>
      <c r="AN325" s="10"/>
      <c r="AO325" s="37"/>
      <c r="AP325" s="37"/>
      <c r="AQ325" s="7"/>
      <c r="AR325" s="40"/>
      <c r="AS325" s="10"/>
      <c r="AT325" s="37"/>
      <c r="AU325" s="37"/>
      <c r="AV325" s="51"/>
      <c r="BA325" s="37"/>
      <c r="BB325" s="37"/>
      <c r="BC325" s="7"/>
      <c r="BD325" s="48"/>
      <c r="BF325" s="10"/>
      <c r="BG325" s="37"/>
      <c r="BH325" s="37"/>
      <c r="BI325" s="7"/>
      <c r="BJ325" s="48"/>
      <c r="BL325" s="10"/>
      <c r="BM325" s="37"/>
      <c r="BN325" s="37"/>
      <c r="BO325" s="7"/>
      <c r="BP325" s="40"/>
      <c r="BQ325" s="10"/>
      <c r="BR325" s="37"/>
      <c r="BS325" s="37"/>
      <c r="BT325" s="51"/>
      <c r="BY325" s="37"/>
      <c r="BZ325" s="37"/>
      <c r="CA325" s="7"/>
      <c r="CB325" s="48"/>
      <c r="CD325" s="10"/>
      <c r="CE325" s="37"/>
      <c r="CF325" s="37"/>
      <c r="CG325" s="7"/>
      <c r="CH325" s="48"/>
      <c r="CJ325" s="10"/>
      <c r="CK325" s="37"/>
      <c r="CL325" s="37"/>
      <c r="CM325" s="7"/>
      <c r="CN325" s="40"/>
      <c r="CO325" s="10"/>
      <c r="CP325" s="37"/>
      <c r="CQ325" s="37"/>
      <c r="CR325" s="51"/>
      <c r="CT325" s="40"/>
      <c r="CU325" s="10"/>
      <c r="CV325" s="37"/>
      <c r="CW325" s="37"/>
      <c r="CX325" s="51"/>
    </row>
    <row r="326" spans="5:102" x14ac:dyDescent="0.2">
      <c r="E326" s="37"/>
      <c r="F326" s="37"/>
      <c r="G326" s="7"/>
      <c r="H326" s="48"/>
      <c r="J326" s="10"/>
      <c r="K326" s="37"/>
      <c r="L326" s="37"/>
      <c r="M326" s="7"/>
      <c r="N326" s="48"/>
      <c r="P326" s="10"/>
      <c r="Q326" s="37"/>
      <c r="R326" s="37"/>
      <c r="S326" s="7"/>
      <c r="T326" s="40"/>
      <c r="U326" s="10"/>
      <c r="V326" s="37"/>
      <c r="W326" s="37"/>
      <c r="X326" s="51"/>
      <c r="AC326" s="37"/>
      <c r="AD326" s="37"/>
      <c r="AE326" s="7"/>
      <c r="AF326" s="48"/>
      <c r="AH326" s="10"/>
      <c r="AI326" s="37"/>
      <c r="AJ326" s="37"/>
      <c r="AK326" s="7"/>
      <c r="AL326" s="48"/>
      <c r="AN326" s="10"/>
      <c r="AO326" s="37"/>
      <c r="AP326" s="37"/>
      <c r="AQ326" s="7"/>
      <c r="AR326" s="40"/>
      <c r="AS326" s="10"/>
      <c r="AT326" s="37"/>
      <c r="AU326" s="37"/>
      <c r="AV326" s="51"/>
      <c r="BA326" s="37"/>
      <c r="BB326" s="37"/>
      <c r="BC326" s="7"/>
      <c r="BD326" s="48"/>
      <c r="BF326" s="10"/>
      <c r="BG326" s="37"/>
      <c r="BH326" s="37"/>
      <c r="BI326" s="7"/>
      <c r="BJ326" s="48"/>
      <c r="BL326" s="10"/>
      <c r="BM326" s="37"/>
      <c r="BN326" s="37"/>
      <c r="BO326" s="7"/>
      <c r="BP326" s="40"/>
      <c r="BQ326" s="10"/>
      <c r="BR326" s="37"/>
      <c r="BS326" s="37"/>
      <c r="BT326" s="51"/>
      <c r="BY326" s="37"/>
      <c r="BZ326" s="37"/>
      <c r="CA326" s="7"/>
      <c r="CB326" s="48"/>
      <c r="CD326" s="10"/>
      <c r="CE326" s="37"/>
      <c r="CF326" s="37"/>
      <c r="CG326" s="7"/>
      <c r="CH326" s="48"/>
      <c r="CJ326" s="10"/>
      <c r="CK326" s="37"/>
      <c r="CL326" s="37"/>
      <c r="CM326" s="7"/>
      <c r="CN326" s="40"/>
      <c r="CO326" s="10"/>
      <c r="CP326" s="37"/>
      <c r="CQ326" s="37"/>
      <c r="CR326" s="51"/>
      <c r="CT326" s="40"/>
      <c r="CU326" s="10"/>
      <c r="CV326" s="37"/>
      <c r="CW326" s="37"/>
      <c r="CX326" s="51"/>
    </row>
    <row r="327" spans="5:102" x14ac:dyDescent="0.2">
      <c r="E327" s="37"/>
      <c r="F327" s="37"/>
      <c r="G327" s="7"/>
      <c r="H327" s="48"/>
      <c r="J327" s="10"/>
      <c r="K327" s="37"/>
      <c r="L327" s="37"/>
      <c r="M327" s="7"/>
      <c r="N327" s="48"/>
      <c r="P327" s="10"/>
      <c r="Q327" s="37"/>
      <c r="R327" s="37"/>
      <c r="S327" s="7"/>
      <c r="T327" s="40"/>
      <c r="U327" s="10"/>
      <c r="V327" s="37"/>
      <c r="W327" s="37"/>
      <c r="X327" s="51"/>
      <c r="AC327" s="37"/>
      <c r="AD327" s="37"/>
      <c r="AE327" s="7"/>
      <c r="AF327" s="48"/>
      <c r="AH327" s="10"/>
      <c r="AI327" s="37"/>
      <c r="AJ327" s="37"/>
      <c r="AK327" s="7"/>
      <c r="AL327" s="48"/>
      <c r="AN327" s="10"/>
      <c r="AO327" s="37"/>
      <c r="AP327" s="37"/>
      <c r="AQ327" s="7"/>
      <c r="AR327" s="40"/>
      <c r="AS327" s="10"/>
      <c r="AT327" s="37"/>
      <c r="AU327" s="37"/>
      <c r="AV327" s="51"/>
      <c r="BA327" s="37"/>
      <c r="BB327" s="37"/>
      <c r="BC327" s="7"/>
      <c r="BD327" s="48"/>
      <c r="BF327" s="10"/>
      <c r="BG327" s="37"/>
      <c r="BH327" s="37"/>
      <c r="BI327" s="7"/>
      <c r="BJ327" s="48"/>
      <c r="BL327" s="10"/>
      <c r="BM327" s="37"/>
      <c r="BN327" s="37"/>
      <c r="BO327" s="7"/>
      <c r="BP327" s="40"/>
      <c r="BQ327" s="10"/>
      <c r="BR327" s="37"/>
      <c r="BS327" s="37"/>
      <c r="BT327" s="51"/>
      <c r="BY327" s="37"/>
      <c r="BZ327" s="37"/>
      <c r="CA327" s="7"/>
      <c r="CB327" s="48"/>
      <c r="CD327" s="10"/>
      <c r="CE327" s="37"/>
      <c r="CF327" s="37"/>
      <c r="CG327" s="7"/>
      <c r="CH327" s="48"/>
      <c r="CJ327" s="10"/>
      <c r="CK327" s="37"/>
      <c r="CL327" s="37"/>
      <c r="CM327" s="7"/>
      <c r="CN327" s="40"/>
      <c r="CO327" s="10"/>
      <c r="CP327" s="37"/>
      <c r="CQ327" s="37"/>
      <c r="CR327" s="51"/>
      <c r="CT327" s="40"/>
      <c r="CU327" s="10"/>
      <c r="CV327" s="37"/>
      <c r="CW327" s="37"/>
      <c r="CX327" s="51"/>
    </row>
    <row r="328" spans="5:102" x14ac:dyDescent="0.2">
      <c r="E328" s="37"/>
      <c r="F328" s="37"/>
      <c r="G328" s="7"/>
      <c r="H328" s="48"/>
      <c r="J328" s="10"/>
      <c r="K328" s="37"/>
      <c r="L328" s="37"/>
      <c r="M328" s="7"/>
      <c r="N328" s="48"/>
      <c r="P328" s="10"/>
      <c r="Q328" s="37"/>
      <c r="R328" s="37"/>
      <c r="S328" s="7"/>
      <c r="T328" s="40"/>
      <c r="U328" s="10"/>
      <c r="V328" s="37"/>
      <c r="W328" s="37"/>
      <c r="X328" s="51"/>
      <c r="AC328" s="37"/>
      <c r="AD328" s="37"/>
      <c r="AE328" s="7"/>
      <c r="AF328" s="48"/>
      <c r="AH328" s="10"/>
      <c r="AI328" s="37"/>
      <c r="AJ328" s="37"/>
      <c r="AK328" s="7"/>
      <c r="AL328" s="48"/>
      <c r="AN328" s="10"/>
      <c r="AO328" s="37"/>
      <c r="AP328" s="37"/>
      <c r="AQ328" s="7"/>
      <c r="AR328" s="40"/>
      <c r="AS328" s="10"/>
      <c r="AT328" s="37"/>
      <c r="AU328" s="37"/>
      <c r="AV328" s="51"/>
      <c r="BA328" s="37"/>
      <c r="BB328" s="37"/>
      <c r="BC328" s="7"/>
      <c r="BD328" s="48"/>
      <c r="BF328" s="10"/>
      <c r="BG328" s="37"/>
      <c r="BH328" s="37"/>
      <c r="BI328" s="7"/>
      <c r="BJ328" s="48"/>
      <c r="BL328" s="10"/>
      <c r="BM328" s="37"/>
      <c r="BN328" s="37"/>
      <c r="BO328" s="7"/>
      <c r="BP328" s="40"/>
      <c r="BQ328" s="10"/>
      <c r="BR328" s="37"/>
      <c r="BS328" s="37"/>
      <c r="BT328" s="51"/>
      <c r="BY328" s="37"/>
      <c r="BZ328" s="37"/>
      <c r="CA328" s="7"/>
      <c r="CB328" s="48"/>
      <c r="CD328" s="10"/>
      <c r="CE328" s="37"/>
      <c r="CF328" s="37"/>
      <c r="CG328" s="7"/>
      <c r="CH328" s="48"/>
      <c r="CJ328" s="10"/>
      <c r="CK328" s="37"/>
      <c r="CL328" s="37"/>
      <c r="CM328" s="7"/>
      <c r="CN328" s="40"/>
      <c r="CO328" s="10"/>
      <c r="CP328" s="37"/>
      <c r="CQ328" s="37"/>
      <c r="CR328" s="51"/>
      <c r="CT328" s="40"/>
      <c r="CU328" s="10"/>
      <c r="CV328" s="37"/>
      <c r="CW328" s="37"/>
      <c r="CX328" s="51"/>
    </row>
    <row r="329" spans="5:102" x14ac:dyDescent="0.2">
      <c r="E329" s="37"/>
      <c r="F329" s="37"/>
      <c r="G329" s="7"/>
      <c r="H329" s="48"/>
      <c r="J329" s="10"/>
      <c r="K329" s="37"/>
      <c r="L329" s="37"/>
      <c r="M329" s="7"/>
      <c r="N329" s="48"/>
      <c r="P329" s="10"/>
      <c r="Q329" s="37"/>
      <c r="R329" s="37"/>
      <c r="S329" s="7"/>
      <c r="T329" s="40"/>
      <c r="U329" s="10"/>
      <c r="V329" s="37"/>
      <c r="W329" s="37"/>
      <c r="X329" s="51"/>
      <c r="AC329" s="37"/>
      <c r="AD329" s="37"/>
      <c r="AE329" s="7"/>
      <c r="AF329" s="48"/>
      <c r="AH329" s="10"/>
      <c r="AI329" s="37"/>
      <c r="AJ329" s="37"/>
      <c r="AK329" s="7"/>
      <c r="AL329" s="48"/>
      <c r="AN329" s="10"/>
      <c r="AO329" s="37"/>
      <c r="AP329" s="37"/>
      <c r="AQ329" s="7"/>
      <c r="AR329" s="40"/>
      <c r="AS329" s="10"/>
      <c r="AT329" s="37"/>
      <c r="AU329" s="37"/>
      <c r="AV329" s="51"/>
      <c r="BA329" s="37"/>
      <c r="BB329" s="37"/>
      <c r="BC329" s="7"/>
      <c r="BD329" s="48"/>
      <c r="BF329" s="10"/>
      <c r="BG329" s="37"/>
      <c r="BH329" s="37"/>
      <c r="BI329" s="7"/>
      <c r="BJ329" s="48"/>
      <c r="BL329" s="10"/>
      <c r="BM329" s="37"/>
      <c r="BN329" s="37"/>
      <c r="BO329" s="7"/>
      <c r="BP329" s="40"/>
      <c r="BQ329" s="10"/>
      <c r="BR329" s="37"/>
      <c r="BS329" s="37"/>
      <c r="BT329" s="51"/>
      <c r="BY329" s="37"/>
      <c r="BZ329" s="37"/>
      <c r="CA329" s="7"/>
      <c r="CB329" s="48"/>
      <c r="CD329" s="10"/>
      <c r="CE329" s="37"/>
      <c r="CF329" s="37"/>
      <c r="CG329" s="7"/>
      <c r="CH329" s="48"/>
      <c r="CJ329" s="10"/>
      <c r="CK329" s="37"/>
      <c r="CL329" s="37"/>
      <c r="CM329" s="7"/>
      <c r="CN329" s="40"/>
      <c r="CO329" s="10"/>
      <c r="CP329" s="37"/>
      <c r="CQ329" s="37"/>
      <c r="CR329" s="51"/>
      <c r="CT329" s="40"/>
      <c r="CU329" s="10"/>
      <c r="CV329" s="37"/>
      <c r="CW329" s="37"/>
      <c r="CX329" s="51"/>
    </row>
    <row r="330" spans="5:102" x14ac:dyDescent="0.2">
      <c r="E330" s="37"/>
      <c r="F330" s="37"/>
      <c r="G330" s="7"/>
      <c r="H330" s="48"/>
      <c r="J330" s="10"/>
      <c r="K330" s="37"/>
      <c r="L330" s="37"/>
      <c r="M330" s="7"/>
      <c r="N330" s="48"/>
      <c r="P330" s="10"/>
      <c r="Q330" s="37"/>
      <c r="R330" s="37"/>
      <c r="S330" s="7"/>
      <c r="T330" s="40"/>
      <c r="U330" s="10"/>
      <c r="V330" s="37"/>
      <c r="W330" s="37"/>
      <c r="X330" s="51"/>
      <c r="AC330" s="37"/>
      <c r="AD330" s="37"/>
      <c r="AE330" s="7"/>
      <c r="AF330" s="48"/>
      <c r="AH330" s="10"/>
      <c r="AI330" s="37"/>
      <c r="AJ330" s="37"/>
      <c r="AK330" s="7"/>
      <c r="AL330" s="48"/>
      <c r="AN330" s="10"/>
      <c r="AO330" s="37"/>
      <c r="AP330" s="37"/>
      <c r="AQ330" s="7"/>
      <c r="AR330" s="40"/>
      <c r="AS330" s="10"/>
      <c r="AT330" s="37"/>
      <c r="AU330" s="37"/>
      <c r="AV330" s="51"/>
      <c r="BA330" s="37"/>
      <c r="BB330" s="37"/>
      <c r="BC330" s="7"/>
      <c r="BD330" s="48"/>
      <c r="BF330" s="10"/>
      <c r="BG330" s="37"/>
      <c r="BH330" s="37"/>
      <c r="BI330" s="7"/>
      <c r="BJ330" s="48"/>
      <c r="BL330" s="10"/>
      <c r="BM330" s="37"/>
      <c r="BN330" s="37"/>
      <c r="BO330" s="7"/>
      <c r="BP330" s="40"/>
      <c r="BQ330" s="10"/>
      <c r="BR330" s="37"/>
      <c r="BS330" s="37"/>
      <c r="BT330" s="51"/>
      <c r="BY330" s="37"/>
      <c r="BZ330" s="37"/>
      <c r="CA330" s="7"/>
      <c r="CB330" s="48"/>
      <c r="CD330" s="10"/>
      <c r="CE330" s="37"/>
      <c r="CF330" s="37"/>
      <c r="CG330" s="7"/>
      <c r="CH330" s="48"/>
      <c r="CJ330" s="10"/>
      <c r="CK330" s="37"/>
      <c r="CL330" s="37"/>
      <c r="CM330" s="7"/>
      <c r="CN330" s="40"/>
      <c r="CO330" s="10"/>
      <c r="CP330" s="37"/>
      <c r="CQ330" s="37"/>
      <c r="CR330" s="51"/>
      <c r="CT330" s="40"/>
      <c r="CU330" s="10"/>
      <c r="CV330" s="37"/>
      <c r="CW330" s="37"/>
      <c r="CX330" s="51"/>
    </row>
    <row r="331" spans="5:102" x14ac:dyDescent="0.2">
      <c r="E331" s="37"/>
      <c r="F331" s="37"/>
      <c r="G331" s="7"/>
      <c r="H331" s="48"/>
      <c r="J331" s="10"/>
      <c r="K331" s="37"/>
      <c r="L331" s="37"/>
      <c r="M331" s="7"/>
      <c r="N331" s="48"/>
      <c r="P331" s="10"/>
      <c r="Q331" s="37"/>
      <c r="R331" s="37"/>
      <c r="S331" s="7"/>
      <c r="T331" s="40"/>
      <c r="U331" s="10"/>
      <c r="V331" s="37"/>
      <c r="W331" s="37"/>
      <c r="X331" s="51"/>
      <c r="AC331" s="37"/>
      <c r="AD331" s="37"/>
      <c r="AE331" s="7"/>
      <c r="AF331" s="48"/>
      <c r="AH331" s="10"/>
      <c r="AI331" s="37"/>
      <c r="AJ331" s="37"/>
      <c r="AK331" s="7"/>
      <c r="AL331" s="48"/>
      <c r="AN331" s="10"/>
      <c r="AO331" s="37"/>
      <c r="AP331" s="37"/>
      <c r="AQ331" s="7"/>
      <c r="AR331" s="40"/>
      <c r="AS331" s="10"/>
      <c r="AT331" s="37"/>
      <c r="AU331" s="37"/>
      <c r="AV331" s="51"/>
      <c r="BA331" s="37"/>
      <c r="BB331" s="37"/>
      <c r="BC331" s="7"/>
      <c r="BD331" s="48"/>
      <c r="BF331" s="10"/>
      <c r="BG331" s="37"/>
      <c r="BH331" s="37"/>
      <c r="BI331" s="7"/>
      <c r="BJ331" s="48"/>
      <c r="BL331" s="10"/>
      <c r="BM331" s="37"/>
      <c r="BN331" s="37"/>
      <c r="BO331" s="7"/>
      <c r="BP331" s="40"/>
      <c r="BQ331" s="10"/>
      <c r="BR331" s="37"/>
      <c r="BS331" s="37"/>
      <c r="BT331" s="51"/>
      <c r="BY331" s="37"/>
      <c r="BZ331" s="37"/>
      <c r="CA331" s="7"/>
      <c r="CB331" s="48"/>
      <c r="CD331" s="10"/>
      <c r="CE331" s="37"/>
      <c r="CF331" s="37"/>
      <c r="CG331" s="7"/>
      <c r="CH331" s="48"/>
      <c r="CJ331" s="10"/>
      <c r="CK331" s="37"/>
      <c r="CL331" s="37"/>
      <c r="CM331" s="7"/>
      <c r="CN331" s="40"/>
      <c r="CO331" s="10"/>
      <c r="CP331" s="37"/>
      <c r="CQ331" s="37"/>
      <c r="CR331" s="51"/>
      <c r="CT331" s="40"/>
      <c r="CU331" s="10"/>
      <c r="CV331" s="37"/>
      <c r="CW331" s="37"/>
      <c r="CX331" s="51"/>
    </row>
    <row r="332" spans="5:102" x14ac:dyDescent="0.2">
      <c r="E332" s="37"/>
      <c r="F332" s="37"/>
      <c r="G332" s="7"/>
      <c r="H332" s="48"/>
      <c r="J332" s="10"/>
      <c r="K332" s="37"/>
      <c r="L332" s="37"/>
      <c r="M332" s="7"/>
      <c r="N332" s="48"/>
      <c r="P332" s="10"/>
      <c r="Q332" s="37"/>
      <c r="R332" s="37"/>
      <c r="S332" s="7"/>
      <c r="T332" s="40"/>
      <c r="U332" s="10"/>
      <c r="V332" s="37"/>
      <c r="W332" s="37"/>
      <c r="X332" s="51"/>
      <c r="AC332" s="37"/>
      <c r="AD332" s="37"/>
      <c r="AE332" s="7"/>
      <c r="AF332" s="48"/>
      <c r="AH332" s="10"/>
      <c r="AI332" s="37"/>
      <c r="AJ332" s="37"/>
      <c r="AK332" s="7"/>
      <c r="AL332" s="48"/>
      <c r="AN332" s="10"/>
      <c r="AO332" s="37"/>
      <c r="AP332" s="37"/>
      <c r="AQ332" s="7"/>
      <c r="AR332" s="40"/>
      <c r="AS332" s="10"/>
      <c r="AT332" s="37"/>
      <c r="AU332" s="37"/>
      <c r="AV332" s="51"/>
      <c r="BA332" s="37"/>
      <c r="BB332" s="37"/>
      <c r="BC332" s="7"/>
      <c r="BD332" s="48"/>
      <c r="BF332" s="10"/>
      <c r="BG332" s="37"/>
      <c r="BH332" s="37"/>
      <c r="BI332" s="7"/>
      <c r="BJ332" s="48"/>
      <c r="BL332" s="10"/>
      <c r="BM332" s="37"/>
      <c r="BN332" s="37"/>
      <c r="BO332" s="7"/>
      <c r="BP332" s="40"/>
      <c r="BQ332" s="10"/>
      <c r="BR332" s="37"/>
      <c r="BS332" s="37"/>
      <c r="BT332" s="51"/>
      <c r="BY332" s="37"/>
      <c r="BZ332" s="37"/>
      <c r="CA332" s="7"/>
      <c r="CB332" s="48"/>
      <c r="CD332" s="10"/>
      <c r="CE332" s="37"/>
      <c r="CF332" s="37"/>
      <c r="CG332" s="7"/>
      <c r="CH332" s="48"/>
      <c r="CJ332" s="10"/>
      <c r="CK332" s="37"/>
      <c r="CL332" s="37"/>
      <c r="CM332" s="7"/>
      <c r="CN332" s="40"/>
      <c r="CO332" s="10"/>
      <c r="CP332" s="37"/>
      <c r="CQ332" s="37"/>
      <c r="CR332" s="51"/>
      <c r="CT332" s="40"/>
      <c r="CU332" s="10"/>
      <c r="CV332" s="37"/>
      <c r="CW332" s="37"/>
      <c r="CX332" s="51"/>
    </row>
    <row r="333" spans="5:102" x14ac:dyDescent="0.2">
      <c r="E333" s="37"/>
      <c r="F333" s="37"/>
      <c r="G333" s="7"/>
      <c r="H333" s="48"/>
      <c r="J333" s="10"/>
      <c r="K333" s="37"/>
      <c r="L333" s="37"/>
      <c r="M333" s="7"/>
      <c r="N333" s="48"/>
      <c r="P333" s="10"/>
      <c r="Q333" s="37"/>
      <c r="R333" s="37"/>
      <c r="S333" s="7"/>
      <c r="T333" s="40"/>
      <c r="U333" s="10"/>
      <c r="V333" s="37"/>
      <c r="W333" s="37"/>
      <c r="X333" s="51"/>
      <c r="AC333" s="37"/>
      <c r="AD333" s="37"/>
      <c r="AE333" s="7"/>
      <c r="AF333" s="48"/>
      <c r="AH333" s="10"/>
      <c r="AI333" s="37"/>
      <c r="AJ333" s="37"/>
      <c r="AK333" s="7"/>
      <c r="AL333" s="48"/>
      <c r="AN333" s="10"/>
      <c r="AO333" s="37"/>
      <c r="AP333" s="37"/>
      <c r="AQ333" s="7"/>
      <c r="AR333" s="40"/>
      <c r="AS333" s="10"/>
      <c r="AT333" s="37"/>
      <c r="AU333" s="37"/>
      <c r="AV333" s="51"/>
      <c r="BA333" s="37"/>
      <c r="BB333" s="37"/>
      <c r="BC333" s="7"/>
      <c r="BD333" s="48"/>
      <c r="BF333" s="10"/>
      <c r="BG333" s="37"/>
      <c r="BH333" s="37"/>
      <c r="BI333" s="7"/>
      <c r="BJ333" s="48"/>
      <c r="BL333" s="10"/>
      <c r="BM333" s="37"/>
      <c r="BN333" s="37"/>
      <c r="BO333" s="7"/>
      <c r="BP333" s="40"/>
      <c r="BQ333" s="10"/>
      <c r="BR333" s="37"/>
      <c r="BS333" s="37"/>
      <c r="BT333" s="51"/>
      <c r="BY333" s="37"/>
      <c r="BZ333" s="37"/>
      <c r="CA333" s="7"/>
      <c r="CB333" s="48"/>
      <c r="CD333" s="10"/>
      <c r="CE333" s="37"/>
      <c r="CF333" s="37"/>
      <c r="CG333" s="7"/>
      <c r="CH333" s="48"/>
      <c r="CJ333" s="10"/>
      <c r="CK333" s="37"/>
      <c r="CL333" s="37"/>
      <c r="CM333" s="7"/>
      <c r="CN333" s="40"/>
      <c r="CO333" s="10"/>
      <c r="CP333" s="37"/>
      <c r="CQ333" s="37"/>
      <c r="CR333" s="51"/>
      <c r="CT333" s="40"/>
      <c r="CU333" s="10"/>
      <c r="CV333" s="37"/>
      <c r="CW333" s="37"/>
      <c r="CX333" s="51"/>
    </row>
    <row r="334" spans="5:102" x14ac:dyDescent="0.2">
      <c r="E334" s="37"/>
      <c r="F334" s="37"/>
      <c r="G334" s="7"/>
      <c r="H334" s="48"/>
      <c r="J334" s="10"/>
      <c r="K334" s="37"/>
      <c r="L334" s="37"/>
      <c r="M334" s="7"/>
      <c r="N334" s="48"/>
      <c r="P334" s="10"/>
      <c r="Q334" s="37"/>
      <c r="R334" s="37"/>
      <c r="S334" s="7"/>
      <c r="T334" s="40"/>
      <c r="U334" s="10"/>
      <c r="V334" s="37"/>
      <c r="W334" s="37"/>
      <c r="X334" s="51"/>
      <c r="AC334" s="37"/>
      <c r="AD334" s="37"/>
      <c r="AE334" s="7"/>
      <c r="AF334" s="48"/>
      <c r="AH334" s="10"/>
      <c r="AI334" s="37"/>
      <c r="AJ334" s="37"/>
      <c r="AK334" s="7"/>
      <c r="AL334" s="48"/>
      <c r="AN334" s="10"/>
      <c r="AO334" s="37"/>
      <c r="AP334" s="37"/>
      <c r="AQ334" s="7"/>
      <c r="AR334" s="40"/>
      <c r="AS334" s="10"/>
      <c r="AT334" s="37"/>
      <c r="AU334" s="37"/>
      <c r="AV334" s="51"/>
      <c r="BA334" s="37"/>
      <c r="BB334" s="37"/>
      <c r="BC334" s="7"/>
      <c r="BD334" s="48"/>
      <c r="BF334" s="10"/>
      <c r="BG334" s="37"/>
      <c r="BH334" s="37"/>
      <c r="BI334" s="7"/>
      <c r="BJ334" s="48"/>
      <c r="BL334" s="10"/>
      <c r="BM334" s="37"/>
      <c r="BN334" s="37"/>
      <c r="BO334" s="7"/>
      <c r="BP334" s="40"/>
      <c r="BQ334" s="10"/>
      <c r="BR334" s="37"/>
      <c r="BS334" s="37"/>
      <c r="BT334" s="51"/>
      <c r="BY334" s="37"/>
      <c r="BZ334" s="37"/>
      <c r="CA334" s="7"/>
      <c r="CB334" s="48"/>
      <c r="CD334" s="10"/>
      <c r="CE334" s="37"/>
      <c r="CF334" s="37"/>
      <c r="CG334" s="7"/>
      <c r="CH334" s="48"/>
      <c r="CJ334" s="10"/>
      <c r="CK334" s="37"/>
      <c r="CL334" s="37"/>
      <c r="CM334" s="7"/>
      <c r="CN334" s="40"/>
      <c r="CO334" s="10"/>
      <c r="CP334" s="37"/>
      <c r="CQ334" s="37"/>
      <c r="CR334" s="51"/>
      <c r="CT334" s="40"/>
      <c r="CU334" s="10"/>
      <c r="CV334" s="37"/>
      <c r="CW334" s="37"/>
      <c r="CX334" s="51"/>
    </row>
    <row r="335" spans="5:102" x14ac:dyDescent="0.2">
      <c r="E335" s="37"/>
      <c r="F335" s="37"/>
      <c r="G335" s="7"/>
      <c r="H335" s="48"/>
      <c r="J335" s="10"/>
      <c r="K335" s="37"/>
      <c r="L335" s="37"/>
      <c r="M335" s="7"/>
      <c r="N335" s="48"/>
      <c r="P335" s="10"/>
      <c r="Q335" s="37"/>
      <c r="R335" s="37"/>
      <c r="S335" s="7"/>
      <c r="T335" s="40"/>
      <c r="U335" s="10"/>
      <c r="V335" s="37"/>
      <c r="W335" s="37"/>
      <c r="X335" s="51"/>
      <c r="AC335" s="37"/>
      <c r="AD335" s="37"/>
      <c r="AE335" s="7"/>
      <c r="AF335" s="48"/>
      <c r="AH335" s="10"/>
      <c r="AI335" s="37"/>
      <c r="AJ335" s="37"/>
      <c r="AK335" s="7"/>
      <c r="AL335" s="48"/>
      <c r="AN335" s="10"/>
      <c r="AO335" s="37"/>
      <c r="AP335" s="37"/>
      <c r="AQ335" s="7"/>
      <c r="AR335" s="40"/>
      <c r="AS335" s="10"/>
      <c r="AT335" s="37"/>
      <c r="AU335" s="37"/>
      <c r="AV335" s="51"/>
      <c r="BA335" s="37"/>
      <c r="BB335" s="37"/>
      <c r="BC335" s="7"/>
      <c r="BD335" s="48"/>
      <c r="BF335" s="10"/>
      <c r="BG335" s="37"/>
      <c r="BH335" s="37"/>
      <c r="BI335" s="7"/>
      <c r="BJ335" s="48"/>
      <c r="BL335" s="10"/>
      <c r="BM335" s="37"/>
      <c r="BN335" s="37"/>
      <c r="BO335" s="7"/>
      <c r="BP335" s="40"/>
      <c r="BQ335" s="10"/>
      <c r="BR335" s="37"/>
      <c r="BS335" s="37"/>
      <c r="BT335" s="51"/>
      <c r="BY335" s="37"/>
      <c r="BZ335" s="37"/>
      <c r="CA335" s="7"/>
      <c r="CB335" s="48"/>
      <c r="CD335" s="10"/>
      <c r="CE335" s="37"/>
      <c r="CF335" s="37"/>
      <c r="CG335" s="7"/>
      <c r="CH335" s="48"/>
      <c r="CJ335" s="10"/>
      <c r="CK335" s="37"/>
      <c r="CL335" s="37"/>
      <c r="CM335" s="7"/>
      <c r="CN335" s="40"/>
      <c r="CO335" s="10"/>
      <c r="CP335" s="37"/>
      <c r="CQ335" s="37"/>
      <c r="CR335" s="51"/>
      <c r="CT335" s="40"/>
      <c r="CU335" s="10"/>
      <c r="CV335" s="37"/>
      <c r="CW335" s="37"/>
      <c r="CX335" s="51"/>
    </row>
    <row r="336" spans="5:102" x14ac:dyDescent="0.2">
      <c r="E336" s="37"/>
      <c r="F336" s="37"/>
      <c r="G336" s="7"/>
      <c r="H336" s="48"/>
      <c r="J336" s="10"/>
      <c r="K336" s="37"/>
      <c r="L336" s="37"/>
      <c r="M336" s="7"/>
      <c r="N336" s="48"/>
      <c r="P336" s="10"/>
      <c r="Q336" s="37"/>
      <c r="R336" s="37"/>
      <c r="S336" s="7"/>
      <c r="T336" s="40"/>
      <c r="U336" s="10"/>
      <c r="V336" s="37"/>
      <c r="W336" s="37"/>
      <c r="X336" s="51"/>
      <c r="AC336" s="37"/>
      <c r="AD336" s="37"/>
      <c r="AE336" s="7"/>
      <c r="AF336" s="48"/>
      <c r="AH336" s="10"/>
      <c r="AI336" s="37"/>
      <c r="AJ336" s="37"/>
      <c r="AK336" s="7"/>
      <c r="AL336" s="48"/>
      <c r="AN336" s="10"/>
      <c r="AO336" s="37"/>
      <c r="AP336" s="37"/>
      <c r="AQ336" s="7"/>
      <c r="AR336" s="40"/>
      <c r="AS336" s="10"/>
      <c r="AT336" s="37"/>
      <c r="AU336" s="37"/>
      <c r="AV336" s="51"/>
      <c r="BA336" s="37"/>
      <c r="BB336" s="37"/>
      <c r="BC336" s="7"/>
      <c r="BD336" s="48"/>
      <c r="BF336" s="10"/>
      <c r="BG336" s="37"/>
      <c r="BH336" s="37"/>
      <c r="BI336" s="7"/>
      <c r="BJ336" s="48"/>
      <c r="BL336" s="10"/>
      <c r="BM336" s="37"/>
      <c r="BN336" s="37"/>
      <c r="BO336" s="7"/>
      <c r="BP336" s="40"/>
      <c r="BQ336" s="10"/>
      <c r="BR336" s="37"/>
      <c r="BS336" s="37"/>
      <c r="BT336" s="51"/>
      <c r="BY336" s="37"/>
      <c r="BZ336" s="37"/>
      <c r="CA336" s="7"/>
      <c r="CB336" s="48"/>
      <c r="CD336" s="10"/>
      <c r="CE336" s="37"/>
      <c r="CF336" s="37"/>
      <c r="CG336" s="7"/>
      <c r="CH336" s="48"/>
      <c r="CJ336" s="10"/>
      <c r="CK336" s="37"/>
      <c r="CL336" s="37"/>
      <c r="CM336" s="7"/>
      <c r="CN336" s="40"/>
      <c r="CO336" s="10"/>
      <c r="CP336" s="37"/>
      <c r="CQ336" s="37"/>
      <c r="CR336" s="51"/>
      <c r="CT336" s="40"/>
      <c r="CU336" s="10"/>
      <c r="CV336" s="37"/>
      <c r="CW336" s="37"/>
      <c r="CX336" s="51"/>
    </row>
    <row r="337" spans="5:102" x14ac:dyDescent="0.2">
      <c r="E337" s="37"/>
      <c r="F337" s="37"/>
      <c r="G337" s="7"/>
      <c r="H337" s="48"/>
      <c r="J337" s="10"/>
      <c r="K337" s="37"/>
      <c r="L337" s="37"/>
      <c r="M337" s="7"/>
      <c r="N337" s="48"/>
      <c r="P337" s="10"/>
      <c r="Q337" s="37"/>
      <c r="R337" s="37"/>
      <c r="S337" s="7"/>
      <c r="T337" s="40"/>
      <c r="U337" s="10"/>
      <c r="V337" s="37"/>
      <c r="W337" s="37"/>
      <c r="X337" s="51"/>
      <c r="AC337" s="37"/>
      <c r="AD337" s="37"/>
      <c r="AE337" s="7"/>
      <c r="AF337" s="48"/>
      <c r="AH337" s="10"/>
      <c r="AI337" s="37"/>
      <c r="AJ337" s="37"/>
      <c r="AK337" s="7"/>
      <c r="AL337" s="48"/>
      <c r="AN337" s="10"/>
      <c r="AO337" s="37"/>
      <c r="AP337" s="37"/>
      <c r="AQ337" s="7"/>
      <c r="AR337" s="40"/>
      <c r="AS337" s="10"/>
      <c r="AT337" s="37"/>
      <c r="AU337" s="37"/>
      <c r="AV337" s="51"/>
      <c r="BA337" s="37"/>
      <c r="BB337" s="37"/>
      <c r="BC337" s="7"/>
      <c r="BD337" s="48"/>
      <c r="BF337" s="10"/>
      <c r="BG337" s="37"/>
      <c r="BH337" s="37"/>
      <c r="BI337" s="7"/>
      <c r="BJ337" s="48"/>
      <c r="BL337" s="10"/>
      <c r="BM337" s="37"/>
      <c r="BN337" s="37"/>
      <c r="BO337" s="7"/>
      <c r="BP337" s="40"/>
      <c r="BQ337" s="10"/>
      <c r="BR337" s="37"/>
      <c r="BS337" s="37"/>
      <c r="BT337" s="51"/>
      <c r="BY337" s="37"/>
      <c r="BZ337" s="37"/>
      <c r="CA337" s="7"/>
      <c r="CB337" s="48"/>
      <c r="CD337" s="10"/>
      <c r="CE337" s="37"/>
      <c r="CF337" s="37"/>
      <c r="CG337" s="7"/>
      <c r="CH337" s="48"/>
      <c r="CJ337" s="10"/>
      <c r="CK337" s="37"/>
      <c r="CL337" s="37"/>
      <c r="CM337" s="7"/>
      <c r="CN337" s="40"/>
      <c r="CO337" s="10"/>
      <c r="CP337" s="37"/>
      <c r="CQ337" s="37"/>
      <c r="CR337" s="51"/>
      <c r="CT337" s="40"/>
      <c r="CU337" s="10"/>
      <c r="CV337" s="37"/>
      <c r="CW337" s="37"/>
      <c r="CX337" s="51"/>
    </row>
    <row r="338" spans="5:102" x14ac:dyDescent="0.2">
      <c r="E338" s="37"/>
      <c r="F338" s="37"/>
      <c r="G338" s="7"/>
      <c r="H338" s="48"/>
      <c r="J338" s="10"/>
      <c r="K338" s="37"/>
      <c r="L338" s="37"/>
      <c r="M338" s="7"/>
      <c r="N338" s="48"/>
      <c r="P338" s="10"/>
      <c r="Q338" s="37"/>
      <c r="R338" s="37"/>
      <c r="S338" s="7"/>
      <c r="T338" s="40"/>
      <c r="U338" s="10"/>
      <c r="V338" s="37"/>
      <c r="W338" s="37"/>
      <c r="X338" s="51"/>
      <c r="AC338" s="37"/>
      <c r="AD338" s="37"/>
      <c r="AE338" s="7"/>
      <c r="AF338" s="48"/>
      <c r="AH338" s="10"/>
      <c r="AI338" s="37"/>
      <c r="AJ338" s="37"/>
      <c r="AK338" s="7"/>
      <c r="AL338" s="48"/>
      <c r="AN338" s="10"/>
      <c r="AO338" s="37"/>
      <c r="AP338" s="37"/>
      <c r="AQ338" s="7"/>
      <c r="AR338" s="40"/>
      <c r="AS338" s="10"/>
      <c r="AT338" s="37"/>
      <c r="AU338" s="37"/>
      <c r="AV338" s="51"/>
      <c r="BA338" s="37"/>
      <c r="BB338" s="37"/>
      <c r="BC338" s="7"/>
      <c r="BD338" s="48"/>
      <c r="BF338" s="10"/>
      <c r="BG338" s="37"/>
      <c r="BH338" s="37"/>
      <c r="BI338" s="7"/>
      <c r="BJ338" s="48"/>
      <c r="BL338" s="10"/>
      <c r="BM338" s="37"/>
      <c r="BN338" s="37"/>
      <c r="BO338" s="7"/>
      <c r="BP338" s="40"/>
      <c r="BQ338" s="10"/>
      <c r="BR338" s="37"/>
      <c r="BS338" s="37"/>
      <c r="BT338" s="51"/>
      <c r="BY338" s="37"/>
      <c r="BZ338" s="37"/>
      <c r="CA338" s="7"/>
      <c r="CB338" s="48"/>
      <c r="CD338" s="10"/>
      <c r="CE338" s="37"/>
      <c r="CF338" s="37"/>
      <c r="CG338" s="7"/>
      <c r="CH338" s="48"/>
      <c r="CJ338" s="10"/>
      <c r="CK338" s="37"/>
      <c r="CL338" s="37"/>
      <c r="CM338" s="7"/>
      <c r="CN338" s="40"/>
      <c r="CO338" s="10"/>
      <c r="CP338" s="37"/>
      <c r="CQ338" s="37"/>
      <c r="CR338" s="51"/>
      <c r="CT338" s="40"/>
      <c r="CU338" s="10"/>
      <c r="CV338" s="37"/>
      <c r="CW338" s="37"/>
      <c r="CX338" s="51"/>
    </row>
    <row r="339" spans="5:102" x14ac:dyDescent="0.2">
      <c r="E339" s="37"/>
      <c r="F339" s="37"/>
      <c r="G339" s="7"/>
      <c r="H339" s="48"/>
      <c r="J339" s="10"/>
      <c r="K339" s="37"/>
      <c r="L339" s="37"/>
      <c r="M339" s="7"/>
      <c r="N339" s="48"/>
      <c r="P339" s="10"/>
      <c r="Q339" s="37"/>
      <c r="R339" s="37"/>
      <c r="S339" s="7"/>
      <c r="T339" s="40"/>
      <c r="U339" s="10"/>
      <c r="V339" s="37"/>
      <c r="W339" s="37"/>
      <c r="X339" s="51"/>
      <c r="AC339" s="37"/>
      <c r="AD339" s="37"/>
      <c r="AE339" s="7"/>
      <c r="AF339" s="48"/>
      <c r="AH339" s="10"/>
      <c r="AI339" s="37"/>
      <c r="AJ339" s="37"/>
      <c r="AK339" s="7"/>
      <c r="AL339" s="48"/>
      <c r="AN339" s="10"/>
      <c r="AO339" s="37"/>
      <c r="AP339" s="37"/>
      <c r="AQ339" s="7"/>
      <c r="AR339" s="40"/>
      <c r="AS339" s="10"/>
      <c r="AT339" s="37"/>
      <c r="AU339" s="37"/>
      <c r="AV339" s="51"/>
      <c r="BA339" s="37"/>
      <c r="BB339" s="37"/>
      <c r="BC339" s="7"/>
      <c r="BD339" s="48"/>
      <c r="BF339" s="10"/>
      <c r="BG339" s="37"/>
      <c r="BH339" s="37"/>
      <c r="BI339" s="7"/>
      <c r="BJ339" s="48"/>
      <c r="BL339" s="10"/>
      <c r="BM339" s="37"/>
      <c r="BN339" s="37"/>
      <c r="BO339" s="7"/>
      <c r="BP339" s="40"/>
      <c r="BQ339" s="10"/>
      <c r="BR339" s="37"/>
      <c r="BS339" s="37"/>
      <c r="BT339" s="51"/>
      <c r="BY339" s="37"/>
      <c r="BZ339" s="37"/>
      <c r="CA339" s="7"/>
      <c r="CB339" s="48"/>
      <c r="CD339" s="10"/>
      <c r="CE339" s="37"/>
      <c r="CF339" s="37"/>
      <c r="CG339" s="7"/>
      <c r="CH339" s="48"/>
      <c r="CJ339" s="10"/>
      <c r="CK339" s="37"/>
      <c r="CL339" s="37"/>
      <c r="CM339" s="7"/>
      <c r="CN339" s="40"/>
      <c r="CO339" s="10"/>
      <c r="CP339" s="37"/>
      <c r="CQ339" s="37"/>
      <c r="CR339" s="51"/>
      <c r="CT339" s="40"/>
      <c r="CU339" s="10"/>
      <c r="CV339" s="37"/>
      <c r="CW339" s="37"/>
      <c r="CX339" s="51"/>
    </row>
    <row r="340" spans="5:102" x14ac:dyDescent="0.2">
      <c r="E340" s="37"/>
      <c r="F340" s="37"/>
      <c r="G340" s="7"/>
      <c r="H340" s="48"/>
      <c r="J340" s="10"/>
      <c r="K340" s="37"/>
      <c r="L340" s="37"/>
      <c r="M340" s="7"/>
      <c r="N340" s="48"/>
      <c r="P340" s="10"/>
      <c r="Q340" s="37"/>
      <c r="R340" s="37"/>
      <c r="S340" s="7"/>
      <c r="T340" s="40"/>
      <c r="U340" s="10"/>
      <c r="V340" s="37"/>
      <c r="W340" s="37"/>
      <c r="X340" s="51"/>
      <c r="AC340" s="37"/>
      <c r="AD340" s="37"/>
      <c r="AE340" s="7"/>
      <c r="AF340" s="48"/>
      <c r="AH340" s="10"/>
      <c r="AI340" s="37"/>
      <c r="AJ340" s="37"/>
      <c r="AK340" s="7"/>
      <c r="AL340" s="48"/>
      <c r="AN340" s="10"/>
      <c r="AO340" s="37"/>
      <c r="AP340" s="37"/>
      <c r="AQ340" s="7"/>
      <c r="AR340" s="40"/>
      <c r="AS340" s="10"/>
      <c r="AT340" s="37"/>
      <c r="AU340" s="37"/>
      <c r="AV340" s="51"/>
      <c r="BA340" s="37"/>
      <c r="BB340" s="37"/>
      <c r="BC340" s="7"/>
      <c r="BD340" s="48"/>
      <c r="BF340" s="10"/>
      <c r="BG340" s="37"/>
      <c r="BH340" s="37"/>
      <c r="BI340" s="7"/>
      <c r="BJ340" s="48"/>
      <c r="BL340" s="10"/>
      <c r="BM340" s="37"/>
      <c r="BN340" s="37"/>
      <c r="BO340" s="7"/>
      <c r="BP340" s="40"/>
      <c r="BQ340" s="10"/>
      <c r="BR340" s="37"/>
      <c r="BS340" s="37"/>
      <c r="BT340" s="51"/>
      <c r="BY340" s="37"/>
      <c r="BZ340" s="37"/>
      <c r="CA340" s="7"/>
      <c r="CB340" s="48"/>
      <c r="CD340" s="10"/>
      <c r="CE340" s="37"/>
      <c r="CF340" s="37"/>
      <c r="CG340" s="7"/>
      <c r="CH340" s="48"/>
      <c r="CJ340" s="10"/>
      <c r="CK340" s="37"/>
      <c r="CL340" s="37"/>
      <c r="CM340" s="7"/>
      <c r="CN340" s="40"/>
      <c r="CO340" s="10"/>
      <c r="CP340" s="37"/>
      <c r="CQ340" s="37"/>
      <c r="CR340" s="51"/>
      <c r="CT340" s="40"/>
      <c r="CU340" s="10"/>
      <c r="CV340" s="37"/>
      <c r="CW340" s="37"/>
      <c r="CX340" s="51"/>
    </row>
    <row r="341" spans="5:102" x14ac:dyDescent="0.2">
      <c r="E341" s="37"/>
      <c r="F341" s="37"/>
      <c r="G341" s="7"/>
      <c r="H341" s="48"/>
      <c r="J341" s="10"/>
      <c r="K341" s="37"/>
      <c r="L341" s="37"/>
      <c r="M341" s="7"/>
      <c r="N341" s="48"/>
      <c r="P341" s="10"/>
      <c r="Q341" s="37"/>
      <c r="R341" s="37"/>
      <c r="S341" s="7"/>
      <c r="T341" s="40"/>
      <c r="U341" s="10"/>
      <c r="V341" s="37"/>
      <c r="W341" s="37"/>
      <c r="X341" s="51"/>
      <c r="AC341" s="37"/>
      <c r="AD341" s="37"/>
      <c r="AE341" s="7"/>
      <c r="AF341" s="48"/>
      <c r="AH341" s="10"/>
      <c r="AI341" s="37"/>
      <c r="AJ341" s="37"/>
      <c r="AK341" s="7"/>
      <c r="AL341" s="48"/>
      <c r="AN341" s="10"/>
      <c r="AO341" s="37"/>
      <c r="AP341" s="37"/>
      <c r="AQ341" s="7"/>
      <c r="AR341" s="40"/>
      <c r="AS341" s="10"/>
      <c r="AT341" s="37"/>
      <c r="AU341" s="37"/>
      <c r="AV341" s="51"/>
      <c r="BA341" s="37"/>
      <c r="BB341" s="37"/>
      <c r="BC341" s="7"/>
      <c r="BD341" s="48"/>
      <c r="BF341" s="10"/>
      <c r="BG341" s="37"/>
      <c r="BH341" s="37"/>
      <c r="BI341" s="7"/>
      <c r="BJ341" s="48"/>
      <c r="BL341" s="10"/>
      <c r="BM341" s="37"/>
      <c r="BN341" s="37"/>
      <c r="BO341" s="7"/>
      <c r="BP341" s="40"/>
      <c r="BQ341" s="10"/>
      <c r="BR341" s="37"/>
      <c r="BS341" s="37"/>
      <c r="BT341" s="51"/>
      <c r="BY341" s="37"/>
      <c r="BZ341" s="37"/>
      <c r="CA341" s="7"/>
      <c r="CB341" s="48"/>
      <c r="CD341" s="10"/>
      <c r="CE341" s="37"/>
      <c r="CF341" s="37"/>
      <c r="CG341" s="7"/>
      <c r="CH341" s="48"/>
      <c r="CJ341" s="10"/>
      <c r="CK341" s="37"/>
      <c r="CL341" s="37"/>
      <c r="CM341" s="7"/>
      <c r="CN341" s="40"/>
      <c r="CO341" s="10"/>
      <c r="CP341" s="37"/>
      <c r="CQ341" s="37"/>
      <c r="CR341" s="51"/>
      <c r="CT341" s="40"/>
      <c r="CU341" s="10"/>
      <c r="CV341" s="37"/>
      <c r="CW341" s="37"/>
      <c r="CX341" s="51"/>
    </row>
    <row r="342" spans="5:102" x14ac:dyDescent="0.2">
      <c r="E342" s="37"/>
      <c r="F342" s="37"/>
      <c r="G342" s="7"/>
      <c r="H342" s="48"/>
      <c r="J342" s="10"/>
      <c r="K342" s="37"/>
      <c r="L342" s="37"/>
      <c r="M342" s="7"/>
      <c r="N342" s="48"/>
      <c r="P342" s="10"/>
      <c r="Q342" s="37"/>
      <c r="R342" s="37"/>
      <c r="S342" s="7"/>
      <c r="T342" s="40"/>
      <c r="U342" s="10"/>
      <c r="V342" s="37"/>
      <c r="W342" s="37"/>
      <c r="X342" s="51"/>
      <c r="AC342" s="37"/>
      <c r="AD342" s="37"/>
      <c r="AE342" s="7"/>
      <c r="AF342" s="48"/>
      <c r="AH342" s="10"/>
      <c r="AI342" s="37"/>
      <c r="AJ342" s="37"/>
      <c r="AK342" s="7"/>
      <c r="AL342" s="48"/>
      <c r="AN342" s="10"/>
      <c r="AO342" s="37"/>
      <c r="AP342" s="37"/>
      <c r="AQ342" s="7"/>
      <c r="AR342" s="40"/>
      <c r="AS342" s="10"/>
      <c r="AT342" s="37"/>
      <c r="AU342" s="37"/>
      <c r="AV342" s="51"/>
      <c r="BA342" s="37"/>
      <c r="BB342" s="37"/>
      <c r="BC342" s="7"/>
      <c r="BD342" s="48"/>
      <c r="BF342" s="10"/>
      <c r="BG342" s="37"/>
      <c r="BH342" s="37"/>
      <c r="BI342" s="7"/>
      <c r="BJ342" s="48"/>
      <c r="BL342" s="10"/>
      <c r="BM342" s="37"/>
      <c r="BN342" s="37"/>
      <c r="BO342" s="7"/>
      <c r="BP342" s="40"/>
      <c r="BQ342" s="10"/>
      <c r="BR342" s="37"/>
      <c r="BS342" s="37"/>
      <c r="BT342" s="51"/>
      <c r="BY342" s="37"/>
      <c r="BZ342" s="37"/>
      <c r="CA342" s="7"/>
      <c r="CB342" s="48"/>
      <c r="CD342" s="10"/>
      <c r="CE342" s="37"/>
      <c r="CF342" s="37"/>
      <c r="CG342" s="7"/>
      <c r="CH342" s="48"/>
      <c r="CJ342" s="10"/>
      <c r="CK342" s="37"/>
      <c r="CL342" s="37"/>
      <c r="CM342" s="7"/>
      <c r="CN342" s="40"/>
      <c r="CO342" s="10"/>
      <c r="CP342" s="37"/>
      <c r="CQ342" s="37"/>
      <c r="CR342" s="51"/>
      <c r="CT342" s="40"/>
      <c r="CU342" s="10"/>
      <c r="CV342" s="37"/>
      <c r="CW342" s="37"/>
      <c r="CX342" s="51"/>
    </row>
    <row r="343" spans="5:102" x14ac:dyDescent="0.2">
      <c r="E343" s="37"/>
      <c r="F343" s="37"/>
      <c r="G343" s="7"/>
      <c r="H343" s="48"/>
      <c r="J343" s="10"/>
      <c r="K343" s="37"/>
      <c r="L343" s="37"/>
      <c r="M343" s="7"/>
      <c r="N343" s="48"/>
      <c r="P343" s="10"/>
      <c r="Q343" s="37"/>
      <c r="R343" s="37"/>
      <c r="S343" s="7"/>
      <c r="T343" s="40"/>
      <c r="U343" s="10"/>
      <c r="V343" s="37"/>
      <c r="W343" s="37"/>
      <c r="X343" s="51"/>
      <c r="AC343" s="37"/>
      <c r="AD343" s="37"/>
      <c r="AE343" s="7"/>
      <c r="AF343" s="48"/>
      <c r="AH343" s="10"/>
      <c r="AI343" s="37"/>
      <c r="AJ343" s="37"/>
      <c r="AK343" s="7"/>
      <c r="AL343" s="48"/>
      <c r="AN343" s="10"/>
      <c r="AO343" s="37"/>
      <c r="AP343" s="37"/>
      <c r="AQ343" s="7"/>
      <c r="AR343" s="40"/>
      <c r="AS343" s="10"/>
      <c r="AT343" s="37"/>
      <c r="AU343" s="37"/>
      <c r="AV343" s="51"/>
      <c r="BA343" s="37"/>
      <c r="BB343" s="37"/>
      <c r="BC343" s="7"/>
      <c r="BD343" s="48"/>
      <c r="BF343" s="10"/>
      <c r="BG343" s="37"/>
      <c r="BH343" s="37"/>
      <c r="BI343" s="7"/>
      <c r="BJ343" s="48"/>
      <c r="BL343" s="10"/>
      <c r="BM343" s="37"/>
      <c r="BN343" s="37"/>
      <c r="BO343" s="7"/>
      <c r="BP343" s="40"/>
      <c r="BQ343" s="10"/>
      <c r="BR343" s="37"/>
      <c r="BS343" s="37"/>
      <c r="BT343" s="51"/>
      <c r="BY343" s="37"/>
      <c r="BZ343" s="37"/>
      <c r="CA343" s="7"/>
      <c r="CB343" s="48"/>
      <c r="CD343" s="10"/>
      <c r="CE343" s="37"/>
      <c r="CF343" s="37"/>
      <c r="CG343" s="7"/>
      <c r="CH343" s="48"/>
      <c r="CJ343" s="10"/>
      <c r="CK343" s="37"/>
      <c r="CL343" s="37"/>
      <c r="CM343" s="7"/>
      <c r="CN343" s="40"/>
      <c r="CO343" s="10"/>
      <c r="CP343" s="37"/>
      <c r="CQ343" s="37"/>
      <c r="CR343" s="51"/>
      <c r="CT343" s="40"/>
      <c r="CU343" s="10"/>
      <c r="CV343" s="37"/>
      <c r="CW343" s="37"/>
      <c r="CX343" s="51"/>
    </row>
    <row r="344" spans="5:102" x14ac:dyDescent="0.2">
      <c r="E344" s="37"/>
      <c r="F344" s="37"/>
      <c r="G344" s="7"/>
      <c r="H344" s="48"/>
      <c r="J344" s="10"/>
      <c r="K344" s="37"/>
      <c r="L344" s="37"/>
      <c r="M344" s="7"/>
      <c r="N344" s="48"/>
      <c r="P344" s="10"/>
      <c r="Q344" s="37"/>
      <c r="R344" s="37"/>
      <c r="S344" s="7"/>
      <c r="T344" s="40"/>
      <c r="U344" s="10"/>
      <c r="V344" s="37"/>
      <c r="W344" s="37"/>
      <c r="X344" s="51"/>
      <c r="AC344" s="37"/>
      <c r="AD344" s="37"/>
      <c r="AE344" s="7"/>
      <c r="AF344" s="48"/>
      <c r="AH344" s="10"/>
      <c r="AI344" s="37"/>
      <c r="AJ344" s="37"/>
      <c r="AK344" s="7"/>
      <c r="AL344" s="48"/>
      <c r="AN344" s="10"/>
      <c r="AO344" s="37"/>
      <c r="AP344" s="37"/>
      <c r="AQ344" s="7"/>
      <c r="AR344" s="40"/>
      <c r="AS344" s="10"/>
      <c r="AT344" s="37"/>
      <c r="AU344" s="37"/>
      <c r="AV344" s="51"/>
      <c r="BA344" s="37"/>
      <c r="BB344" s="37"/>
      <c r="BC344" s="7"/>
      <c r="BD344" s="48"/>
      <c r="BF344" s="10"/>
      <c r="BG344" s="37"/>
      <c r="BH344" s="37"/>
      <c r="BI344" s="7"/>
      <c r="BJ344" s="48"/>
      <c r="BL344" s="10"/>
      <c r="BM344" s="37"/>
      <c r="BN344" s="37"/>
      <c r="BO344" s="7"/>
      <c r="BP344" s="40"/>
      <c r="BQ344" s="10"/>
      <c r="BR344" s="37"/>
      <c r="BS344" s="37"/>
      <c r="BT344" s="51"/>
      <c r="BY344" s="37"/>
      <c r="BZ344" s="37"/>
      <c r="CA344" s="7"/>
      <c r="CB344" s="48"/>
      <c r="CD344" s="10"/>
      <c r="CE344" s="37"/>
      <c r="CF344" s="37"/>
      <c r="CG344" s="7"/>
      <c r="CH344" s="48"/>
      <c r="CJ344" s="10"/>
      <c r="CK344" s="37"/>
      <c r="CL344" s="37"/>
      <c r="CM344" s="7"/>
      <c r="CN344" s="40"/>
      <c r="CO344" s="10"/>
      <c r="CP344" s="37"/>
      <c r="CQ344" s="37"/>
      <c r="CR344" s="51"/>
      <c r="CT344" s="40"/>
      <c r="CU344" s="10"/>
      <c r="CV344" s="37"/>
      <c r="CW344" s="37"/>
      <c r="CX344" s="51"/>
    </row>
    <row r="345" spans="5:102" x14ac:dyDescent="0.2">
      <c r="E345" s="37"/>
      <c r="F345" s="37"/>
      <c r="G345" s="7"/>
      <c r="H345" s="48"/>
      <c r="J345" s="10"/>
      <c r="K345" s="37"/>
      <c r="L345" s="37"/>
      <c r="M345" s="7"/>
      <c r="N345" s="48"/>
      <c r="P345" s="10"/>
      <c r="Q345" s="37"/>
      <c r="R345" s="37"/>
      <c r="S345" s="7"/>
      <c r="T345" s="40"/>
      <c r="U345" s="10"/>
      <c r="V345" s="37"/>
      <c r="W345" s="37"/>
      <c r="X345" s="51"/>
      <c r="AC345" s="37"/>
      <c r="AD345" s="37"/>
      <c r="AE345" s="7"/>
      <c r="AF345" s="48"/>
      <c r="AH345" s="10"/>
      <c r="AI345" s="37"/>
      <c r="AJ345" s="37"/>
      <c r="AK345" s="7"/>
      <c r="AL345" s="48"/>
      <c r="AN345" s="10"/>
      <c r="AO345" s="37"/>
      <c r="AP345" s="37"/>
      <c r="AQ345" s="7"/>
      <c r="AR345" s="40"/>
      <c r="AS345" s="10"/>
      <c r="AT345" s="37"/>
      <c r="AU345" s="37"/>
      <c r="AV345" s="51"/>
      <c r="BA345" s="37"/>
      <c r="BB345" s="37"/>
      <c r="BC345" s="7"/>
      <c r="BD345" s="48"/>
      <c r="BF345" s="10"/>
      <c r="BG345" s="37"/>
      <c r="BH345" s="37"/>
      <c r="BI345" s="7"/>
      <c r="BJ345" s="48"/>
      <c r="BL345" s="10"/>
      <c r="BM345" s="37"/>
      <c r="BN345" s="37"/>
      <c r="BO345" s="7"/>
      <c r="BP345" s="40"/>
      <c r="BQ345" s="10"/>
      <c r="BR345" s="37"/>
      <c r="BS345" s="37"/>
      <c r="BT345" s="51"/>
      <c r="BY345" s="37"/>
      <c r="BZ345" s="37"/>
      <c r="CA345" s="7"/>
      <c r="CB345" s="48"/>
      <c r="CD345" s="10"/>
      <c r="CE345" s="37"/>
      <c r="CF345" s="37"/>
      <c r="CG345" s="7"/>
      <c r="CH345" s="48"/>
      <c r="CJ345" s="10"/>
      <c r="CK345" s="37"/>
      <c r="CL345" s="37"/>
      <c r="CM345" s="7"/>
      <c r="CN345" s="40"/>
      <c r="CO345" s="10"/>
      <c r="CP345" s="37"/>
      <c r="CQ345" s="37"/>
      <c r="CR345" s="51"/>
      <c r="CT345" s="40"/>
      <c r="CU345" s="10"/>
      <c r="CV345" s="37"/>
      <c r="CW345" s="37"/>
      <c r="CX345" s="51"/>
    </row>
    <row r="346" spans="5:102" x14ac:dyDescent="0.2">
      <c r="E346" s="37"/>
      <c r="F346" s="37"/>
      <c r="G346" s="7"/>
      <c r="H346" s="48"/>
      <c r="J346" s="10"/>
      <c r="K346" s="37"/>
      <c r="L346" s="37"/>
      <c r="M346" s="7"/>
      <c r="N346" s="48"/>
      <c r="P346" s="10"/>
      <c r="Q346" s="37"/>
      <c r="R346" s="37"/>
      <c r="S346" s="7"/>
      <c r="T346" s="40"/>
      <c r="U346" s="10"/>
      <c r="V346" s="37"/>
      <c r="W346" s="37"/>
      <c r="X346" s="51"/>
      <c r="AC346" s="37"/>
      <c r="AD346" s="37"/>
      <c r="AE346" s="7"/>
      <c r="AF346" s="48"/>
      <c r="AH346" s="10"/>
      <c r="AI346" s="37"/>
      <c r="AJ346" s="37"/>
      <c r="AK346" s="7"/>
      <c r="AL346" s="48"/>
      <c r="AN346" s="10"/>
      <c r="AO346" s="37"/>
      <c r="AP346" s="37"/>
      <c r="AQ346" s="7"/>
      <c r="AR346" s="40"/>
      <c r="AS346" s="10"/>
      <c r="AT346" s="37"/>
      <c r="AU346" s="37"/>
      <c r="AV346" s="51"/>
      <c r="BA346" s="37"/>
      <c r="BB346" s="37"/>
      <c r="BC346" s="7"/>
      <c r="BD346" s="48"/>
      <c r="BF346" s="10"/>
      <c r="BG346" s="37"/>
      <c r="BH346" s="37"/>
      <c r="BI346" s="7"/>
      <c r="BJ346" s="48"/>
      <c r="BL346" s="10"/>
      <c r="BM346" s="37"/>
      <c r="BN346" s="37"/>
      <c r="BO346" s="7"/>
      <c r="BP346" s="40"/>
      <c r="BQ346" s="10"/>
      <c r="BR346" s="37"/>
      <c r="BS346" s="37"/>
      <c r="BT346" s="51"/>
      <c r="BY346" s="37"/>
      <c r="BZ346" s="37"/>
      <c r="CA346" s="7"/>
      <c r="CB346" s="48"/>
      <c r="CD346" s="10"/>
      <c r="CE346" s="37"/>
      <c r="CF346" s="37"/>
      <c r="CG346" s="7"/>
      <c r="CH346" s="48"/>
      <c r="CJ346" s="10"/>
      <c r="CK346" s="37"/>
      <c r="CL346" s="37"/>
      <c r="CM346" s="7"/>
      <c r="CN346" s="40"/>
      <c r="CO346" s="10"/>
      <c r="CP346" s="37"/>
      <c r="CQ346" s="37"/>
      <c r="CR346" s="51"/>
      <c r="CT346" s="40"/>
      <c r="CU346" s="10"/>
      <c r="CV346" s="37"/>
      <c r="CW346" s="37"/>
      <c r="CX346" s="51"/>
    </row>
    <row r="347" spans="5:102" x14ac:dyDescent="0.2">
      <c r="E347" s="37"/>
      <c r="F347" s="37"/>
      <c r="G347" s="7"/>
      <c r="H347" s="48"/>
      <c r="J347" s="10"/>
      <c r="K347" s="37"/>
      <c r="L347" s="37"/>
      <c r="M347" s="7"/>
      <c r="N347" s="48"/>
      <c r="P347" s="10"/>
      <c r="Q347" s="37"/>
      <c r="R347" s="37"/>
      <c r="S347" s="7"/>
      <c r="T347" s="40"/>
      <c r="U347" s="10"/>
      <c r="V347" s="37"/>
      <c r="W347" s="37"/>
      <c r="X347" s="51"/>
      <c r="AC347" s="37"/>
      <c r="AD347" s="37"/>
      <c r="AE347" s="7"/>
      <c r="AF347" s="48"/>
      <c r="AH347" s="10"/>
      <c r="AI347" s="37"/>
      <c r="AJ347" s="37"/>
      <c r="AK347" s="7"/>
      <c r="AL347" s="48"/>
      <c r="AN347" s="10"/>
      <c r="AO347" s="37"/>
      <c r="AP347" s="37"/>
      <c r="AQ347" s="7"/>
      <c r="AR347" s="40"/>
      <c r="AS347" s="10"/>
      <c r="AT347" s="37"/>
      <c r="AU347" s="37"/>
      <c r="AV347" s="51"/>
      <c r="BA347" s="37"/>
      <c r="BB347" s="37"/>
      <c r="BC347" s="7"/>
      <c r="BD347" s="48"/>
      <c r="BF347" s="10"/>
      <c r="BG347" s="37"/>
      <c r="BH347" s="37"/>
      <c r="BI347" s="7"/>
      <c r="BJ347" s="48"/>
      <c r="BL347" s="10"/>
      <c r="BM347" s="37"/>
      <c r="BN347" s="37"/>
      <c r="BO347" s="7"/>
      <c r="BP347" s="40"/>
      <c r="BQ347" s="10"/>
      <c r="BR347" s="37"/>
      <c r="BS347" s="37"/>
      <c r="BT347" s="51"/>
      <c r="BY347" s="37"/>
      <c r="BZ347" s="37"/>
      <c r="CA347" s="7"/>
      <c r="CB347" s="48"/>
      <c r="CD347" s="10"/>
      <c r="CE347" s="37"/>
      <c r="CF347" s="37"/>
      <c r="CG347" s="7"/>
      <c r="CH347" s="48"/>
      <c r="CJ347" s="10"/>
      <c r="CK347" s="37"/>
      <c r="CL347" s="37"/>
      <c r="CM347" s="7"/>
      <c r="CN347" s="40"/>
      <c r="CO347" s="10"/>
      <c r="CP347" s="37"/>
      <c r="CQ347" s="37"/>
      <c r="CR347" s="51"/>
      <c r="CT347" s="40"/>
      <c r="CU347" s="10"/>
      <c r="CV347" s="37"/>
      <c r="CW347" s="37"/>
      <c r="CX347" s="51"/>
    </row>
    <row r="348" spans="5:102" x14ac:dyDescent="0.2">
      <c r="E348" s="37"/>
      <c r="F348" s="37"/>
      <c r="G348" s="7"/>
      <c r="H348" s="48"/>
      <c r="J348" s="10"/>
      <c r="K348" s="37"/>
      <c r="L348" s="37"/>
      <c r="M348" s="7"/>
      <c r="N348" s="48"/>
      <c r="P348" s="10"/>
      <c r="Q348" s="37"/>
      <c r="R348" s="37"/>
      <c r="S348" s="7"/>
      <c r="T348" s="40"/>
      <c r="U348" s="10"/>
      <c r="V348" s="37"/>
      <c r="W348" s="37"/>
      <c r="X348" s="51"/>
      <c r="AC348" s="37"/>
      <c r="AD348" s="37"/>
      <c r="AE348" s="7"/>
      <c r="AF348" s="48"/>
      <c r="AH348" s="10"/>
      <c r="AI348" s="37"/>
      <c r="AJ348" s="37"/>
      <c r="AK348" s="7"/>
      <c r="AL348" s="48"/>
      <c r="AN348" s="10"/>
      <c r="AO348" s="37"/>
      <c r="AP348" s="37"/>
      <c r="AQ348" s="7"/>
      <c r="AR348" s="40"/>
      <c r="AS348" s="10"/>
      <c r="AT348" s="37"/>
      <c r="AU348" s="37"/>
      <c r="AV348" s="51"/>
      <c r="BA348" s="37"/>
      <c r="BB348" s="37"/>
      <c r="BC348" s="7"/>
      <c r="BD348" s="48"/>
      <c r="BF348" s="10"/>
      <c r="BG348" s="37"/>
      <c r="BH348" s="37"/>
      <c r="BI348" s="7"/>
      <c r="BJ348" s="48"/>
      <c r="BL348" s="10"/>
      <c r="BM348" s="37"/>
      <c r="BN348" s="37"/>
      <c r="BO348" s="7"/>
      <c r="BP348" s="40"/>
      <c r="BQ348" s="10"/>
      <c r="BR348" s="37"/>
      <c r="BS348" s="37"/>
      <c r="BT348" s="51"/>
      <c r="BY348" s="37"/>
      <c r="BZ348" s="37"/>
      <c r="CA348" s="7"/>
      <c r="CB348" s="48"/>
      <c r="CD348" s="10"/>
      <c r="CE348" s="37"/>
      <c r="CF348" s="37"/>
      <c r="CG348" s="7"/>
      <c r="CH348" s="48"/>
      <c r="CJ348" s="10"/>
      <c r="CK348" s="37"/>
      <c r="CL348" s="37"/>
      <c r="CM348" s="7"/>
      <c r="CN348" s="40"/>
      <c r="CO348" s="10"/>
      <c r="CP348" s="37"/>
      <c r="CQ348" s="37"/>
      <c r="CR348" s="51"/>
      <c r="CT348" s="40"/>
      <c r="CU348" s="10"/>
      <c r="CV348" s="37"/>
      <c r="CW348" s="37"/>
      <c r="CX348" s="51"/>
    </row>
    <row r="349" spans="5:102" x14ac:dyDescent="0.2">
      <c r="E349" s="37"/>
      <c r="F349" s="37"/>
      <c r="G349" s="7"/>
      <c r="H349" s="48"/>
      <c r="J349" s="10"/>
      <c r="K349" s="37"/>
      <c r="L349" s="37"/>
      <c r="M349" s="7"/>
      <c r="N349" s="48"/>
      <c r="P349" s="10"/>
      <c r="Q349" s="37"/>
      <c r="R349" s="37"/>
      <c r="S349" s="7"/>
      <c r="T349" s="40"/>
      <c r="U349" s="10"/>
      <c r="V349" s="37"/>
      <c r="W349" s="37"/>
      <c r="X349" s="51"/>
      <c r="AC349" s="37"/>
      <c r="AD349" s="37"/>
      <c r="AE349" s="7"/>
      <c r="AF349" s="48"/>
      <c r="AH349" s="10"/>
      <c r="AI349" s="37"/>
      <c r="AJ349" s="37"/>
      <c r="AK349" s="7"/>
      <c r="AL349" s="48"/>
      <c r="AN349" s="10"/>
      <c r="AO349" s="37"/>
      <c r="AP349" s="37"/>
      <c r="AQ349" s="7"/>
      <c r="AR349" s="40"/>
      <c r="AS349" s="10"/>
      <c r="AT349" s="37"/>
      <c r="AU349" s="37"/>
      <c r="AV349" s="51"/>
      <c r="BA349" s="37"/>
      <c r="BB349" s="37"/>
      <c r="BC349" s="7"/>
      <c r="BD349" s="48"/>
      <c r="BF349" s="10"/>
      <c r="BG349" s="37"/>
      <c r="BH349" s="37"/>
      <c r="BI349" s="7"/>
      <c r="BJ349" s="48"/>
      <c r="BL349" s="10"/>
      <c r="BM349" s="37"/>
      <c r="BN349" s="37"/>
      <c r="BO349" s="7"/>
      <c r="BP349" s="40"/>
      <c r="BQ349" s="10"/>
      <c r="BR349" s="37"/>
      <c r="BS349" s="37"/>
      <c r="BT349" s="51"/>
      <c r="BY349" s="37"/>
      <c r="BZ349" s="37"/>
      <c r="CA349" s="7"/>
      <c r="CB349" s="48"/>
      <c r="CD349" s="10"/>
      <c r="CE349" s="37"/>
      <c r="CF349" s="37"/>
      <c r="CG349" s="7"/>
      <c r="CH349" s="48"/>
      <c r="CJ349" s="10"/>
      <c r="CK349" s="37"/>
      <c r="CL349" s="37"/>
      <c r="CM349" s="7"/>
      <c r="CN349" s="40"/>
      <c r="CO349" s="10"/>
      <c r="CP349" s="37"/>
      <c r="CQ349" s="37"/>
      <c r="CR349" s="51"/>
      <c r="CT349" s="40"/>
      <c r="CU349" s="10"/>
      <c r="CV349" s="37"/>
      <c r="CW349" s="37"/>
      <c r="CX349" s="51"/>
    </row>
    <row r="350" spans="5:102" x14ac:dyDescent="0.2">
      <c r="E350" s="37"/>
      <c r="F350" s="37"/>
      <c r="G350" s="7"/>
      <c r="H350" s="48"/>
      <c r="J350" s="10"/>
      <c r="K350" s="37"/>
      <c r="L350" s="37"/>
      <c r="M350" s="7"/>
      <c r="N350" s="48"/>
      <c r="P350" s="10"/>
      <c r="Q350" s="37"/>
      <c r="R350" s="37"/>
      <c r="S350" s="7"/>
      <c r="T350" s="40"/>
      <c r="U350" s="10"/>
      <c r="V350" s="37"/>
      <c r="W350" s="37"/>
      <c r="X350" s="51"/>
      <c r="AC350" s="37"/>
      <c r="AD350" s="37"/>
      <c r="AE350" s="7"/>
      <c r="AF350" s="48"/>
      <c r="AH350" s="10"/>
      <c r="AI350" s="37"/>
      <c r="AJ350" s="37"/>
      <c r="AK350" s="7"/>
      <c r="AL350" s="48"/>
      <c r="AN350" s="10"/>
      <c r="AO350" s="37"/>
      <c r="AP350" s="37"/>
      <c r="AQ350" s="7"/>
      <c r="AR350" s="40"/>
      <c r="AS350" s="10"/>
      <c r="AT350" s="37"/>
      <c r="AU350" s="37"/>
      <c r="AV350" s="51"/>
      <c r="BA350" s="37"/>
      <c r="BB350" s="37"/>
      <c r="BC350" s="7"/>
      <c r="BD350" s="48"/>
      <c r="BF350" s="10"/>
      <c r="BG350" s="37"/>
      <c r="BH350" s="37"/>
      <c r="BI350" s="7"/>
      <c r="BJ350" s="48"/>
      <c r="BL350" s="10"/>
      <c r="BM350" s="37"/>
      <c r="BN350" s="37"/>
      <c r="BO350" s="7"/>
      <c r="BP350" s="40"/>
      <c r="BQ350" s="10"/>
      <c r="BR350" s="37"/>
      <c r="BS350" s="37"/>
      <c r="BT350" s="51"/>
      <c r="BY350" s="37"/>
      <c r="BZ350" s="37"/>
      <c r="CA350" s="7"/>
      <c r="CB350" s="48"/>
      <c r="CD350" s="10"/>
      <c r="CE350" s="37"/>
      <c r="CF350" s="37"/>
      <c r="CG350" s="7"/>
      <c r="CH350" s="48"/>
      <c r="CJ350" s="10"/>
      <c r="CK350" s="37"/>
      <c r="CL350" s="37"/>
      <c r="CM350" s="7"/>
      <c r="CN350" s="40"/>
      <c r="CO350" s="10"/>
      <c r="CP350" s="37"/>
      <c r="CQ350" s="37"/>
      <c r="CR350" s="51"/>
      <c r="CT350" s="40"/>
      <c r="CU350" s="10"/>
      <c r="CV350" s="37"/>
      <c r="CW350" s="37"/>
      <c r="CX350" s="51"/>
    </row>
    <row r="351" spans="5:102" x14ac:dyDescent="0.2">
      <c r="E351" s="37"/>
      <c r="F351" s="37"/>
      <c r="G351" s="7"/>
      <c r="H351" s="48"/>
      <c r="J351" s="10"/>
      <c r="K351" s="37"/>
      <c r="L351" s="37"/>
      <c r="M351" s="7"/>
      <c r="N351" s="48"/>
      <c r="P351" s="10"/>
      <c r="Q351" s="37"/>
      <c r="R351" s="37"/>
      <c r="S351" s="7"/>
      <c r="T351" s="40"/>
      <c r="U351" s="10"/>
      <c r="V351" s="37"/>
      <c r="W351" s="37"/>
      <c r="X351" s="51"/>
      <c r="AC351" s="37"/>
      <c r="AD351" s="37"/>
      <c r="AE351" s="7"/>
      <c r="AF351" s="48"/>
      <c r="AH351" s="10"/>
      <c r="AI351" s="37"/>
      <c r="AJ351" s="37"/>
      <c r="AK351" s="7"/>
      <c r="AL351" s="48"/>
      <c r="AN351" s="10"/>
      <c r="AO351" s="37"/>
      <c r="AP351" s="37"/>
      <c r="AQ351" s="7"/>
      <c r="AR351" s="40"/>
      <c r="AS351" s="10"/>
      <c r="AT351" s="37"/>
      <c r="AU351" s="37"/>
      <c r="AV351" s="51"/>
      <c r="BA351" s="37"/>
      <c r="BB351" s="37"/>
      <c r="BC351" s="7"/>
      <c r="BD351" s="48"/>
      <c r="BF351" s="10"/>
      <c r="BG351" s="37"/>
      <c r="BH351" s="37"/>
      <c r="BI351" s="7"/>
      <c r="BJ351" s="48"/>
      <c r="BL351" s="10"/>
      <c r="BM351" s="37"/>
      <c r="BN351" s="37"/>
      <c r="BO351" s="7"/>
      <c r="BP351" s="40"/>
      <c r="BQ351" s="10"/>
      <c r="BR351" s="37"/>
      <c r="BS351" s="37"/>
      <c r="BT351" s="51"/>
      <c r="BY351" s="37"/>
      <c r="BZ351" s="37"/>
      <c r="CA351" s="7"/>
      <c r="CB351" s="48"/>
      <c r="CD351" s="10"/>
      <c r="CE351" s="37"/>
      <c r="CF351" s="37"/>
      <c r="CG351" s="7"/>
      <c r="CH351" s="48"/>
      <c r="CJ351" s="10"/>
      <c r="CK351" s="37"/>
      <c r="CL351" s="37"/>
      <c r="CM351" s="7"/>
      <c r="CN351" s="40"/>
      <c r="CO351" s="10"/>
      <c r="CP351" s="37"/>
      <c r="CQ351" s="37"/>
      <c r="CR351" s="51"/>
      <c r="CT351" s="40"/>
      <c r="CU351" s="10"/>
      <c r="CV351" s="37"/>
      <c r="CW351" s="37"/>
      <c r="CX351" s="51"/>
    </row>
    <row r="352" spans="5:102" x14ac:dyDescent="0.2">
      <c r="E352" s="37"/>
      <c r="F352" s="37"/>
      <c r="G352" s="7"/>
      <c r="H352" s="48"/>
      <c r="J352" s="10"/>
      <c r="K352" s="37"/>
      <c r="L352" s="37"/>
      <c r="M352" s="7"/>
      <c r="N352" s="48"/>
      <c r="P352" s="10"/>
      <c r="Q352" s="37"/>
      <c r="R352" s="37"/>
      <c r="S352" s="7"/>
      <c r="T352" s="40"/>
      <c r="U352" s="10"/>
      <c r="V352" s="37"/>
      <c r="W352" s="37"/>
      <c r="X352" s="51"/>
      <c r="AC352" s="37"/>
      <c r="AD352" s="37"/>
      <c r="AE352" s="7"/>
      <c r="AF352" s="48"/>
      <c r="AH352" s="10"/>
      <c r="AI352" s="37"/>
      <c r="AJ352" s="37"/>
      <c r="AK352" s="7"/>
      <c r="AL352" s="48"/>
      <c r="AN352" s="10"/>
      <c r="AO352" s="37"/>
      <c r="AP352" s="37"/>
      <c r="AQ352" s="7"/>
      <c r="AR352" s="40"/>
      <c r="AS352" s="10"/>
      <c r="AT352" s="37"/>
      <c r="AU352" s="37"/>
      <c r="AV352" s="51"/>
      <c r="BA352" s="37"/>
      <c r="BB352" s="37"/>
      <c r="BC352" s="7"/>
      <c r="BD352" s="48"/>
      <c r="BF352" s="10"/>
      <c r="BG352" s="37"/>
      <c r="BH352" s="37"/>
      <c r="BI352" s="7"/>
      <c r="BJ352" s="48"/>
      <c r="BL352" s="10"/>
      <c r="BM352" s="37"/>
      <c r="BN352" s="37"/>
      <c r="BO352" s="7"/>
      <c r="BP352" s="40"/>
      <c r="BQ352" s="10"/>
      <c r="BR352" s="37"/>
      <c r="BS352" s="37"/>
      <c r="BT352" s="51"/>
      <c r="BY352" s="37"/>
      <c r="BZ352" s="37"/>
      <c r="CA352" s="7"/>
      <c r="CB352" s="48"/>
      <c r="CD352" s="10"/>
      <c r="CE352" s="37"/>
      <c r="CF352" s="37"/>
      <c r="CG352" s="7"/>
      <c r="CH352" s="48"/>
      <c r="CJ352" s="10"/>
      <c r="CK352" s="37"/>
      <c r="CL352" s="37"/>
      <c r="CM352" s="7"/>
      <c r="CN352" s="40"/>
      <c r="CO352" s="10"/>
      <c r="CP352" s="37"/>
      <c r="CQ352" s="37"/>
      <c r="CR352" s="51"/>
      <c r="CT352" s="40"/>
      <c r="CU352" s="10"/>
      <c r="CV352" s="37"/>
      <c r="CW352" s="37"/>
      <c r="CX352" s="51"/>
    </row>
    <row r="353" spans="5:102" x14ac:dyDescent="0.2">
      <c r="E353" s="37"/>
      <c r="F353" s="37"/>
      <c r="G353" s="7"/>
      <c r="H353" s="48"/>
      <c r="J353" s="10"/>
      <c r="K353" s="37"/>
      <c r="L353" s="37"/>
      <c r="M353" s="7"/>
      <c r="N353" s="48"/>
      <c r="P353" s="10"/>
      <c r="Q353" s="37"/>
      <c r="R353" s="37"/>
      <c r="S353" s="7"/>
      <c r="T353" s="40"/>
      <c r="U353" s="10"/>
      <c r="V353" s="37"/>
      <c r="W353" s="37"/>
      <c r="X353" s="51"/>
      <c r="AC353" s="37"/>
      <c r="AD353" s="37"/>
      <c r="AE353" s="7"/>
      <c r="AF353" s="48"/>
      <c r="AH353" s="10"/>
      <c r="AI353" s="37"/>
      <c r="AJ353" s="37"/>
      <c r="AK353" s="7"/>
      <c r="AL353" s="48"/>
      <c r="AN353" s="10"/>
      <c r="AO353" s="37"/>
      <c r="AP353" s="37"/>
      <c r="AQ353" s="7"/>
      <c r="AR353" s="40"/>
      <c r="AS353" s="10"/>
      <c r="AT353" s="37"/>
      <c r="AU353" s="37"/>
      <c r="AV353" s="51"/>
      <c r="BA353" s="37"/>
      <c r="BB353" s="37"/>
      <c r="BC353" s="7"/>
      <c r="BD353" s="48"/>
      <c r="BF353" s="10"/>
      <c r="BG353" s="37"/>
      <c r="BH353" s="37"/>
      <c r="BI353" s="7"/>
      <c r="BJ353" s="48"/>
      <c r="BL353" s="10"/>
      <c r="BM353" s="37"/>
      <c r="BN353" s="37"/>
      <c r="BO353" s="7"/>
      <c r="BP353" s="40"/>
      <c r="BQ353" s="10"/>
      <c r="BR353" s="37"/>
      <c r="BS353" s="37"/>
      <c r="BT353" s="51"/>
      <c r="BY353" s="37"/>
      <c r="BZ353" s="37"/>
      <c r="CA353" s="7"/>
      <c r="CB353" s="48"/>
      <c r="CD353" s="10"/>
      <c r="CE353" s="37"/>
      <c r="CF353" s="37"/>
      <c r="CG353" s="7"/>
      <c r="CH353" s="48"/>
      <c r="CJ353" s="10"/>
      <c r="CK353" s="37"/>
      <c r="CL353" s="37"/>
      <c r="CM353" s="7"/>
      <c r="CN353" s="40"/>
      <c r="CO353" s="10"/>
      <c r="CP353" s="37"/>
      <c r="CQ353" s="37"/>
      <c r="CR353" s="51"/>
      <c r="CT353" s="40"/>
      <c r="CU353" s="10"/>
      <c r="CV353" s="37"/>
      <c r="CW353" s="37"/>
      <c r="CX353" s="51"/>
    </row>
    <row r="354" spans="5:102" x14ac:dyDescent="0.2">
      <c r="E354" s="37"/>
      <c r="F354" s="37"/>
      <c r="G354" s="7"/>
      <c r="H354" s="48"/>
      <c r="J354" s="10"/>
      <c r="K354" s="37"/>
      <c r="L354" s="37"/>
      <c r="M354" s="7"/>
      <c r="N354" s="48"/>
      <c r="P354" s="10"/>
      <c r="Q354" s="37"/>
      <c r="R354" s="37"/>
      <c r="S354" s="7"/>
      <c r="T354" s="40"/>
      <c r="U354" s="10"/>
      <c r="V354" s="37"/>
      <c r="W354" s="37"/>
      <c r="X354" s="51"/>
      <c r="AC354" s="37"/>
      <c r="AD354" s="37"/>
      <c r="AE354" s="7"/>
      <c r="AF354" s="48"/>
      <c r="AH354" s="10"/>
      <c r="AI354" s="37"/>
      <c r="AJ354" s="37"/>
      <c r="AK354" s="7"/>
      <c r="AL354" s="48"/>
      <c r="AN354" s="10"/>
      <c r="AO354" s="37"/>
      <c r="AP354" s="37"/>
      <c r="AQ354" s="7"/>
      <c r="AR354" s="40"/>
      <c r="AS354" s="10"/>
      <c r="AT354" s="37"/>
      <c r="AU354" s="37"/>
      <c r="AV354" s="51"/>
      <c r="BA354" s="37"/>
      <c r="BB354" s="37"/>
      <c r="BC354" s="7"/>
      <c r="BD354" s="48"/>
      <c r="BF354" s="10"/>
      <c r="BG354" s="37"/>
      <c r="BH354" s="37"/>
      <c r="BI354" s="7"/>
      <c r="BJ354" s="48"/>
      <c r="BL354" s="10"/>
      <c r="BM354" s="37"/>
      <c r="BN354" s="37"/>
      <c r="BO354" s="7"/>
      <c r="BP354" s="40"/>
      <c r="BQ354" s="10"/>
      <c r="BR354" s="37"/>
      <c r="BS354" s="37"/>
      <c r="BT354" s="51"/>
      <c r="BY354" s="37"/>
      <c r="BZ354" s="37"/>
      <c r="CA354" s="7"/>
      <c r="CB354" s="48"/>
      <c r="CD354" s="10"/>
      <c r="CE354" s="37"/>
      <c r="CF354" s="37"/>
      <c r="CG354" s="7"/>
      <c r="CH354" s="48"/>
      <c r="CJ354" s="10"/>
      <c r="CK354" s="37"/>
      <c r="CL354" s="37"/>
      <c r="CM354" s="7"/>
      <c r="CN354" s="40"/>
      <c r="CO354" s="10"/>
      <c r="CP354" s="37"/>
      <c r="CQ354" s="37"/>
      <c r="CR354" s="51"/>
      <c r="CT354" s="40"/>
      <c r="CU354" s="10"/>
      <c r="CV354" s="37"/>
      <c r="CW354" s="37"/>
      <c r="CX354" s="51"/>
    </row>
    <row r="355" spans="5:102" x14ac:dyDescent="0.2">
      <c r="E355" s="37"/>
      <c r="F355" s="37"/>
      <c r="G355" s="7"/>
      <c r="H355" s="48"/>
      <c r="J355" s="10"/>
      <c r="K355" s="37"/>
      <c r="L355" s="37"/>
      <c r="M355" s="7"/>
      <c r="N355" s="48"/>
      <c r="P355" s="10"/>
      <c r="Q355" s="37"/>
      <c r="R355" s="37"/>
      <c r="S355" s="7"/>
      <c r="T355" s="40"/>
      <c r="U355" s="10"/>
      <c r="V355" s="37"/>
      <c r="W355" s="37"/>
      <c r="X355" s="51"/>
      <c r="AC355" s="37"/>
      <c r="AD355" s="37"/>
      <c r="AE355" s="7"/>
      <c r="AF355" s="48"/>
      <c r="AH355" s="10"/>
      <c r="AI355" s="37"/>
      <c r="AJ355" s="37"/>
      <c r="AK355" s="7"/>
      <c r="AL355" s="48"/>
      <c r="AN355" s="10"/>
      <c r="AO355" s="37"/>
      <c r="AP355" s="37"/>
      <c r="AQ355" s="7"/>
      <c r="AR355" s="40"/>
      <c r="AS355" s="10"/>
      <c r="AT355" s="37"/>
      <c r="AU355" s="37"/>
      <c r="AV355" s="51"/>
      <c r="BA355" s="37"/>
      <c r="BB355" s="37"/>
      <c r="BC355" s="7"/>
      <c r="BD355" s="48"/>
      <c r="BF355" s="10"/>
      <c r="BG355" s="37"/>
      <c r="BH355" s="37"/>
      <c r="BI355" s="7"/>
      <c r="BJ355" s="48"/>
      <c r="BL355" s="10"/>
      <c r="BM355" s="37"/>
      <c r="BN355" s="37"/>
      <c r="BO355" s="7"/>
      <c r="BP355" s="40"/>
      <c r="BQ355" s="10"/>
      <c r="BR355" s="37"/>
      <c r="BS355" s="37"/>
      <c r="BT355" s="51"/>
      <c r="BY355" s="37"/>
      <c r="BZ355" s="37"/>
      <c r="CA355" s="7"/>
      <c r="CB355" s="48"/>
      <c r="CD355" s="10"/>
      <c r="CE355" s="37"/>
      <c r="CF355" s="37"/>
      <c r="CG355" s="7"/>
      <c r="CH355" s="48"/>
      <c r="CJ355" s="10"/>
      <c r="CK355" s="37"/>
      <c r="CL355" s="37"/>
      <c r="CM355" s="7"/>
      <c r="CN355" s="40"/>
      <c r="CO355" s="10"/>
      <c r="CP355" s="37"/>
      <c r="CQ355" s="37"/>
      <c r="CR355" s="51"/>
      <c r="CT355" s="40"/>
      <c r="CU355" s="10"/>
      <c r="CV355" s="37"/>
      <c r="CW355" s="37"/>
      <c r="CX355" s="51"/>
    </row>
    <row r="356" spans="5:102" x14ac:dyDescent="0.2">
      <c r="E356" s="37"/>
      <c r="F356" s="37"/>
      <c r="G356" s="7"/>
      <c r="H356" s="48"/>
      <c r="J356" s="10"/>
      <c r="K356" s="37"/>
      <c r="L356" s="37"/>
      <c r="M356" s="7"/>
      <c r="N356" s="48"/>
      <c r="P356" s="10"/>
      <c r="Q356" s="37"/>
      <c r="R356" s="37"/>
      <c r="S356" s="7"/>
      <c r="T356" s="40"/>
      <c r="U356" s="10"/>
      <c r="V356" s="37"/>
      <c r="W356" s="37"/>
      <c r="X356" s="51"/>
      <c r="AC356" s="37"/>
      <c r="AD356" s="37"/>
      <c r="AE356" s="7"/>
      <c r="AF356" s="48"/>
      <c r="AH356" s="10"/>
      <c r="AI356" s="37"/>
      <c r="AJ356" s="37"/>
      <c r="AK356" s="7"/>
      <c r="AL356" s="48"/>
      <c r="AN356" s="10"/>
      <c r="AO356" s="37"/>
      <c r="AP356" s="37"/>
      <c r="AQ356" s="7"/>
      <c r="AR356" s="40"/>
      <c r="AS356" s="10"/>
      <c r="AT356" s="37"/>
      <c r="AU356" s="37"/>
      <c r="AV356" s="51"/>
      <c r="BA356" s="37"/>
      <c r="BB356" s="37"/>
      <c r="BC356" s="7"/>
      <c r="BD356" s="48"/>
      <c r="BF356" s="10"/>
      <c r="BG356" s="37"/>
      <c r="BH356" s="37"/>
      <c r="BI356" s="7"/>
      <c r="BJ356" s="48"/>
      <c r="BL356" s="10"/>
      <c r="BM356" s="37"/>
      <c r="BN356" s="37"/>
      <c r="BO356" s="7"/>
      <c r="BP356" s="40"/>
      <c r="BQ356" s="10"/>
      <c r="BR356" s="37"/>
      <c r="BS356" s="37"/>
      <c r="BT356" s="51"/>
      <c r="BY356" s="37"/>
      <c r="BZ356" s="37"/>
      <c r="CA356" s="7"/>
      <c r="CB356" s="48"/>
      <c r="CD356" s="10"/>
      <c r="CE356" s="37"/>
      <c r="CF356" s="37"/>
      <c r="CG356" s="7"/>
      <c r="CH356" s="48"/>
      <c r="CJ356" s="10"/>
      <c r="CK356" s="37"/>
      <c r="CL356" s="37"/>
      <c r="CM356" s="7"/>
      <c r="CN356" s="40"/>
      <c r="CO356" s="10"/>
      <c r="CP356" s="37"/>
      <c r="CQ356" s="37"/>
      <c r="CR356" s="51"/>
      <c r="CT356" s="40"/>
      <c r="CU356" s="10"/>
      <c r="CV356" s="37"/>
      <c r="CW356" s="37"/>
      <c r="CX356" s="51"/>
    </row>
    <row r="357" spans="5:102" x14ac:dyDescent="0.2">
      <c r="E357" s="37"/>
      <c r="F357" s="37"/>
      <c r="G357" s="7"/>
      <c r="H357" s="48"/>
      <c r="J357" s="10"/>
      <c r="K357" s="37"/>
      <c r="L357" s="37"/>
      <c r="M357" s="7"/>
      <c r="N357" s="48"/>
      <c r="P357" s="10"/>
      <c r="Q357" s="37"/>
      <c r="R357" s="37"/>
      <c r="S357" s="7"/>
      <c r="T357" s="40"/>
      <c r="U357" s="10"/>
      <c r="V357" s="37"/>
      <c r="W357" s="37"/>
      <c r="X357" s="51"/>
      <c r="AC357" s="37"/>
      <c r="AD357" s="37"/>
      <c r="AE357" s="7"/>
      <c r="AF357" s="48"/>
      <c r="AH357" s="10"/>
      <c r="AI357" s="37"/>
      <c r="AJ357" s="37"/>
      <c r="AK357" s="7"/>
      <c r="AL357" s="48"/>
      <c r="AN357" s="10"/>
      <c r="AO357" s="37"/>
      <c r="AP357" s="37"/>
      <c r="AQ357" s="7"/>
      <c r="AR357" s="40"/>
      <c r="AS357" s="10"/>
      <c r="AT357" s="37"/>
      <c r="AU357" s="37"/>
      <c r="AV357" s="51"/>
      <c r="BA357" s="37"/>
      <c r="BB357" s="37"/>
      <c r="BC357" s="7"/>
      <c r="BD357" s="48"/>
      <c r="BF357" s="10"/>
      <c r="BG357" s="37"/>
      <c r="BH357" s="37"/>
      <c r="BI357" s="7"/>
      <c r="BJ357" s="48"/>
      <c r="BL357" s="10"/>
      <c r="BM357" s="37"/>
      <c r="BN357" s="37"/>
      <c r="BO357" s="7"/>
      <c r="BP357" s="40"/>
      <c r="BQ357" s="10"/>
      <c r="BR357" s="37"/>
      <c r="BS357" s="37"/>
      <c r="BT357" s="51"/>
      <c r="BY357" s="37"/>
      <c r="BZ357" s="37"/>
      <c r="CA357" s="7"/>
      <c r="CB357" s="48"/>
      <c r="CD357" s="10"/>
      <c r="CE357" s="37"/>
      <c r="CF357" s="37"/>
      <c r="CG357" s="7"/>
      <c r="CH357" s="48"/>
      <c r="CJ357" s="10"/>
      <c r="CK357" s="37"/>
      <c r="CL357" s="37"/>
      <c r="CM357" s="7"/>
      <c r="CN357" s="40"/>
      <c r="CO357" s="10"/>
      <c r="CP357" s="37"/>
      <c r="CQ357" s="37"/>
      <c r="CR357" s="51"/>
      <c r="CT357" s="40"/>
      <c r="CU357" s="10"/>
      <c r="CV357" s="37"/>
      <c r="CW357" s="37"/>
      <c r="CX357" s="51"/>
    </row>
    <row r="358" spans="5:102" x14ac:dyDescent="0.2">
      <c r="E358" s="37"/>
      <c r="F358" s="37"/>
      <c r="G358" s="7"/>
      <c r="H358" s="48"/>
      <c r="J358" s="10"/>
      <c r="K358" s="37"/>
      <c r="L358" s="37"/>
      <c r="M358" s="7"/>
      <c r="N358" s="48"/>
      <c r="P358" s="10"/>
      <c r="Q358" s="37"/>
      <c r="R358" s="37"/>
      <c r="S358" s="7"/>
      <c r="T358" s="40"/>
      <c r="U358" s="10"/>
      <c r="V358" s="37"/>
      <c r="W358" s="37"/>
      <c r="X358" s="51"/>
      <c r="AC358" s="37"/>
      <c r="AD358" s="37"/>
      <c r="AE358" s="7"/>
      <c r="AF358" s="48"/>
      <c r="AH358" s="10"/>
      <c r="AI358" s="37"/>
      <c r="AJ358" s="37"/>
      <c r="AK358" s="7"/>
      <c r="AL358" s="48"/>
      <c r="AN358" s="10"/>
      <c r="AO358" s="37"/>
      <c r="AP358" s="37"/>
      <c r="AQ358" s="7"/>
      <c r="AR358" s="40"/>
      <c r="AS358" s="10"/>
      <c r="AT358" s="37"/>
      <c r="AU358" s="37"/>
      <c r="AV358" s="51"/>
      <c r="BA358" s="37"/>
      <c r="BB358" s="37"/>
      <c r="BC358" s="7"/>
      <c r="BD358" s="48"/>
      <c r="BF358" s="10"/>
      <c r="BG358" s="37"/>
      <c r="BH358" s="37"/>
      <c r="BI358" s="7"/>
      <c r="BJ358" s="48"/>
      <c r="BL358" s="10"/>
      <c r="BM358" s="37"/>
      <c r="BN358" s="37"/>
      <c r="BO358" s="7"/>
      <c r="BP358" s="40"/>
      <c r="BQ358" s="10"/>
      <c r="BR358" s="37"/>
      <c r="BS358" s="37"/>
      <c r="BT358" s="51"/>
      <c r="BY358" s="37"/>
      <c r="BZ358" s="37"/>
      <c r="CA358" s="7"/>
      <c r="CB358" s="48"/>
      <c r="CD358" s="10"/>
      <c r="CE358" s="37"/>
      <c r="CF358" s="37"/>
      <c r="CG358" s="7"/>
      <c r="CH358" s="48"/>
      <c r="CJ358" s="10"/>
      <c r="CK358" s="37"/>
      <c r="CL358" s="37"/>
      <c r="CM358" s="7"/>
      <c r="CN358" s="40"/>
      <c r="CO358" s="10"/>
      <c r="CP358" s="37"/>
      <c r="CQ358" s="37"/>
      <c r="CR358" s="51"/>
      <c r="CT358" s="40"/>
      <c r="CU358" s="10"/>
      <c r="CV358" s="37"/>
      <c r="CW358" s="37"/>
      <c r="CX358" s="51"/>
    </row>
    <row r="359" spans="5:102" x14ac:dyDescent="0.2">
      <c r="E359" s="37"/>
      <c r="F359" s="37"/>
      <c r="G359" s="7"/>
      <c r="H359" s="48"/>
      <c r="J359" s="10"/>
      <c r="K359" s="37"/>
      <c r="L359" s="37"/>
      <c r="M359" s="7"/>
      <c r="N359" s="48"/>
      <c r="P359" s="10"/>
      <c r="Q359" s="37"/>
      <c r="R359" s="37"/>
      <c r="S359" s="7"/>
      <c r="T359" s="40"/>
      <c r="U359" s="10"/>
      <c r="V359" s="37"/>
      <c r="W359" s="37"/>
      <c r="X359" s="51"/>
      <c r="AC359" s="37"/>
      <c r="AD359" s="37"/>
      <c r="AE359" s="7"/>
      <c r="AF359" s="48"/>
      <c r="AH359" s="10"/>
      <c r="AI359" s="37"/>
      <c r="AJ359" s="37"/>
      <c r="AK359" s="7"/>
      <c r="AL359" s="48"/>
      <c r="AN359" s="10"/>
      <c r="AO359" s="37"/>
      <c r="AP359" s="37"/>
      <c r="AQ359" s="7"/>
      <c r="AR359" s="40"/>
      <c r="AS359" s="10"/>
      <c r="AT359" s="37"/>
      <c r="AU359" s="37"/>
      <c r="AV359" s="51"/>
      <c r="BA359" s="37"/>
      <c r="BB359" s="37"/>
      <c r="BC359" s="7"/>
      <c r="BD359" s="48"/>
      <c r="BF359" s="10"/>
      <c r="BG359" s="37"/>
      <c r="BH359" s="37"/>
      <c r="BI359" s="7"/>
      <c r="BJ359" s="48"/>
      <c r="BL359" s="10"/>
      <c r="BM359" s="37"/>
      <c r="BN359" s="37"/>
      <c r="BO359" s="7"/>
      <c r="BP359" s="40"/>
      <c r="BQ359" s="10"/>
      <c r="BR359" s="37"/>
      <c r="BS359" s="37"/>
      <c r="BT359" s="51"/>
      <c r="BY359" s="37"/>
      <c r="BZ359" s="37"/>
      <c r="CA359" s="7"/>
      <c r="CB359" s="48"/>
      <c r="CD359" s="10"/>
      <c r="CE359" s="37"/>
      <c r="CF359" s="37"/>
      <c r="CG359" s="7"/>
      <c r="CH359" s="48"/>
      <c r="CJ359" s="10"/>
      <c r="CK359" s="37"/>
      <c r="CL359" s="37"/>
      <c r="CM359" s="7"/>
      <c r="CN359" s="40"/>
      <c r="CO359" s="10"/>
      <c r="CP359" s="37"/>
      <c r="CQ359" s="37"/>
      <c r="CR359" s="51"/>
      <c r="CT359" s="40"/>
      <c r="CU359" s="10"/>
      <c r="CV359" s="37"/>
      <c r="CW359" s="37"/>
      <c r="CX359" s="51"/>
    </row>
    <row r="360" spans="5:102" x14ac:dyDescent="0.2">
      <c r="E360" s="37"/>
      <c r="F360" s="37"/>
      <c r="G360" s="7"/>
      <c r="H360" s="48"/>
      <c r="J360" s="10"/>
      <c r="K360" s="37"/>
      <c r="L360" s="37"/>
      <c r="M360" s="7"/>
      <c r="N360" s="48"/>
      <c r="P360" s="10"/>
      <c r="Q360" s="37"/>
      <c r="R360" s="37"/>
      <c r="S360" s="7"/>
      <c r="T360" s="40"/>
      <c r="U360" s="10"/>
      <c r="V360" s="37"/>
      <c r="W360" s="37"/>
      <c r="X360" s="51"/>
      <c r="AC360" s="37"/>
      <c r="AD360" s="37"/>
      <c r="AE360" s="7"/>
      <c r="AF360" s="48"/>
      <c r="AH360" s="10"/>
      <c r="AI360" s="37"/>
      <c r="AJ360" s="37"/>
      <c r="AK360" s="7"/>
      <c r="AL360" s="48"/>
      <c r="AN360" s="10"/>
      <c r="AO360" s="37"/>
      <c r="AP360" s="37"/>
      <c r="AQ360" s="7"/>
      <c r="AR360" s="40"/>
      <c r="AS360" s="10"/>
      <c r="AT360" s="37"/>
      <c r="AU360" s="37"/>
      <c r="AV360" s="51"/>
      <c r="BA360" s="37"/>
      <c r="BB360" s="37"/>
      <c r="BC360" s="7"/>
      <c r="BD360" s="48"/>
      <c r="BF360" s="10"/>
      <c r="BG360" s="37"/>
      <c r="BH360" s="37"/>
      <c r="BI360" s="7"/>
      <c r="BJ360" s="48"/>
      <c r="BL360" s="10"/>
      <c r="BM360" s="37"/>
      <c r="BN360" s="37"/>
      <c r="BO360" s="7"/>
      <c r="BP360" s="40"/>
      <c r="BQ360" s="10"/>
      <c r="BR360" s="37"/>
      <c r="BS360" s="37"/>
      <c r="BT360" s="51"/>
      <c r="BY360" s="37"/>
      <c r="BZ360" s="37"/>
      <c r="CA360" s="7"/>
      <c r="CB360" s="48"/>
      <c r="CD360" s="10"/>
      <c r="CE360" s="37"/>
      <c r="CF360" s="37"/>
      <c r="CG360" s="7"/>
      <c r="CH360" s="48"/>
      <c r="CJ360" s="10"/>
      <c r="CK360" s="37"/>
      <c r="CL360" s="37"/>
      <c r="CM360" s="7"/>
      <c r="CN360" s="40"/>
      <c r="CO360" s="10"/>
      <c r="CP360" s="37"/>
      <c r="CQ360" s="37"/>
      <c r="CR360" s="51"/>
      <c r="CT360" s="40"/>
      <c r="CU360" s="10"/>
      <c r="CV360" s="37"/>
      <c r="CW360" s="37"/>
      <c r="CX360" s="51"/>
    </row>
    <row r="361" spans="5:102" x14ac:dyDescent="0.2">
      <c r="E361" s="37"/>
      <c r="F361" s="37"/>
      <c r="G361" s="7"/>
      <c r="H361" s="48"/>
      <c r="J361" s="10"/>
      <c r="K361" s="37"/>
      <c r="L361" s="37"/>
      <c r="M361" s="7"/>
      <c r="N361" s="48"/>
      <c r="P361" s="10"/>
      <c r="Q361" s="37"/>
      <c r="R361" s="37"/>
      <c r="S361" s="7"/>
      <c r="T361" s="40"/>
      <c r="U361" s="10"/>
      <c r="V361" s="37"/>
      <c r="W361" s="37"/>
      <c r="X361" s="51"/>
      <c r="AC361" s="37"/>
      <c r="AD361" s="37"/>
      <c r="AE361" s="7"/>
      <c r="AF361" s="48"/>
      <c r="AH361" s="10"/>
      <c r="AI361" s="37"/>
      <c r="AJ361" s="37"/>
      <c r="AK361" s="7"/>
      <c r="AL361" s="48"/>
      <c r="AN361" s="10"/>
      <c r="AO361" s="37"/>
      <c r="AP361" s="37"/>
      <c r="AQ361" s="7"/>
      <c r="AR361" s="40"/>
      <c r="AS361" s="10"/>
      <c r="AT361" s="37"/>
      <c r="AU361" s="37"/>
      <c r="AV361" s="51"/>
      <c r="BA361" s="37"/>
      <c r="BB361" s="37"/>
      <c r="BC361" s="7"/>
      <c r="BD361" s="48"/>
      <c r="BF361" s="10"/>
      <c r="BG361" s="37"/>
      <c r="BH361" s="37"/>
      <c r="BI361" s="7"/>
      <c r="BJ361" s="48"/>
      <c r="BL361" s="10"/>
      <c r="BM361" s="37"/>
      <c r="BN361" s="37"/>
      <c r="BO361" s="7"/>
      <c r="BP361" s="40"/>
      <c r="BQ361" s="10"/>
      <c r="BR361" s="37"/>
      <c r="BS361" s="37"/>
      <c r="BT361" s="51"/>
      <c r="BY361" s="37"/>
      <c r="BZ361" s="37"/>
      <c r="CA361" s="7"/>
      <c r="CB361" s="48"/>
      <c r="CD361" s="10"/>
      <c r="CE361" s="37"/>
      <c r="CF361" s="37"/>
      <c r="CG361" s="7"/>
      <c r="CH361" s="48"/>
      <c r="CJ361" s="10"/>
      <c r="CK361" s="37"/>
      <c r="CL361" s="37"/>
      <c r="CM361" s="7"/>
      <c r="CN361" s="40"/>
      <c r="CO361" s="10"/>
      <c r="CP361" s="37"/>
      <c r="CQ361" s="37"/>
      <c r="CR361" s="51"/>
      <c r="CT361" s="40"/>
      <c r="CU361" s="10"/>
      <c r="CV361" s="37"/>
      <c r="CW361" s="37"/>
      <c r="CX361" s="51"/>
    </row>
    <row r="362" spans="5:102" x14ac:dyDescent="0.2">
      <c r="E362" s="37"/>
      <c r="F362" s="37"/>
      <c r="G362" s="7"/>
      <c r="H362" s="48"/>
      <c r="J362" s="10"/>
      <c r="K362" s="37"/>
      <c r="L362" s="37"/>
      <c r="M362" s="7"/>
      <c r="N362" s="48"/>
      <c r="P362" s="10"/>
      <c r="Q362" s="37"/>
      <c r="R362" s="37"/>
      <c r="S362" s="7"/>
      <c r="T362" s="40"/>
      <c r="U362" s="10"/>
      <c r="V362" s="37"/>
      <c r="W362" s="37"/>
      <c r="X362" s="51"/>
      <c r="AC362" s="37"/>
      <c r="AD362" s="37"/>
      <c r="AE362" s="7"/>
      <c r="AF362" s="48"/>
      <c r="AH362" s="10"/>
      <c r="AI362" s="37"/>
      <c r="AJ362" s="37"/>
      <c r="AK362" s="7"/>
      <c r="AL362" s="48"/>
      <c r="AN362" s="10"/>
      <c r="AO362" s="37"/>
      <c r="AP362" s="37"/>
      <c r="AQ362" s="7"/>
      <c r="AR362" s="40"/>
      <c r="AS362" s="10"/>
      <c r="AT362" s="37"/>
      <c r="AU362" s="37"/>
      <c r="AV362" s="51"/>
      <c r="BA362" s="37"/>
      <c r="BB362" s="37"/>
      <c r="BC362" s="7"/>
      <c r="BD362" s="48"/>
      <c r="BF362" s="10"/>
      <c r="BG362" s="37"/>
      <c r="BH362" s="37"/>
      <c r="BI362" s="7"/>
      <c r="BJ362" s="48"/>
      <c r="BL362" s="10"/>
      <c r="BM362" s="37"/>
      <c r="BN362" s="37"/>
      <c r="BO362" s="7"/>
      <c r="BP362" s="40"/>
      <c r="BQ362" s="10"/>
      <c r="BR362" s="37"/>
      <c r="BS362" s="37"/>
      <c r="BT362" s="51"/>
      <c r="BY362" s="37"/>
      <c r="BZ362" s="37"/>
      <c r="CA362" s="7"/>
      <c r="CB362" s="48"/>
      <c r="CD362" s="10"/>
      <c r="CE362" s="37"/>
      <c r="CF362" s="37"/>
      <c r="CG362" s="7"/>
      <c r="CH362" s="48"/>
      <c r="CJ362" s="10"/>
      <c r="CK362" s="37"/>
      <c r="CL362" s="37"/>
      <c r="CM362" s="7"/>
      <c r="CN362" s="40"/>
      <c r="CO362" s="10"/>
      <c r="CP362" s="37"/>
      <c r="CQ362" s="37"/>
      <c r="CR362" s="51"/>
      <c r="CT362" s="40"/>
      <c r="CU362" s="10"/>
      <c r="CV362" s="37"/>
      <c r="CW362" s="37"/>
      <c r="CX362" s="51"/>
    </row>
    <row r="363" spans="5:102" x14ac:dyDescent="0.2">
      <c r="E363" s="37"/>
      <c r="F363" s="37"/>
      <c r="G363" s="7"/>
      <c r="H363" s="48"/>
      <c r="J363" s="10"/>
      <c r="K363" s="37"/>
      <c r="L363" s="37"/>
      <c r="M363" s="7"/>
      <c r="N363" s="48"/>
      <c r="P363" s="10"/>
      <c r="Q363" s="37"/>
      <c r="R363" s="37"/>
      <c r="S363" s="7"/>
      <c r="T363" s="40"/>
      <c r="U363" s="10"/>
      <c r="V363" s="37"/>
      <c r="W363" s="37"/>
      <c r="X363" s="51"/>
      <c r="AC363" s="37"/>
      <c r="AD363" s="37"/>
      <c r="AE363" s="7"/>
      <c r="AF363" s="48"/>
      <c r="AH363" s="10"/>
      <c r="AI363" s="37"/>
      <c r="AJ363" s="37"/>
      <c r="AK363" s="7"/>
      <c r="AL363" s="48"/>
      <c r="AN363" s="10"/>
      <c r="AO363" s="37"/>
      <c r="AP363" s="37"/>
      <c r="AQ363" s="7"/>
      <c r="AR363" s="40"/>
      <c r="AS363" s="10"/>
      <c r="AT363" s="37"/>
      <c r="AU363" s="37"/>
      <c r="AV363" s="51"/>
      <c r="BA363" s="37"/>
      <c r="BB363" s="37"/>
      <c r="BC363" s="7"/>
      <c r="BD363" s="48"/>
      <c r="BF363" s="10"/>
      <c r="BG363" s="37"/>
      <c r="BH363" s="37"/>
      <c r="BI363" s="7"/>
      <c r="BJ363" s="48"/>
      <c r="BL363" s="10"/>
      <c r="BM363" s="37"/>
      <c r="BN363" s="37"/>
      <c r="BO363" s="7"/>
      <c r="BP363" s="40"/>
      <c r="BQ363" s="10"/>
      <c r="BR363" s="37"/>
      <c r="BS363" s="37"/>
      <c r="BT363" s="51"/>
      <c r="BY363" s="37"/>
      <c r="BZ363" s="37"/>
      <c r="CA363" s="7"/>
      <c r="CB363" s="48"/>
      <c r="CD363" s="10"/>
      <c r="CE363" s="37"/>
      <c r="CF363" s="37"/>
      <c r="CG363" s="7"/>
      <c r="CH363" s="48"/>
      <c r="CJ363" s="10"/>
      <c r="CK363" s="37"/>
      <c r="CL363" s="37"/>
      <c r="CM363" s="7"/>
      <c r="CN363" s="40"/>
      <c r="CO363" s="10"/>
      <c r="CP363" s="37"/>
      <c r="CQ363" s="37"/>
      <c r="CR363" s="51"/>
      <c r="CT363" s="40"/>
      <c r="CU363" s="10"/>
      <c r="CV363" s="37"/>
      <c r="CW363" s="37"/>
      <c r="CX363" s="51"/>
    </row>
    <row r="364" spans="5:102" x14ac:dyDescent="0.2">
      <c r="E364" s="37"/>
      <c r="F364" s="37"/>
      <c r="G364" s="7"/>
      <c r="H364" s="48"/>
      <c r="J364" s="10"/>
      <c r="K364" s="37"/>
      <c r="L364" s="37"/>
      <c r="M364" s="7"/>
      <c r="N364" s="48"/>
      <c r="P364" s="10"/>
      <c r="Q364" s="37"/>
      <c r="R364" s="37"/>
      <c r="S364" s="7"/>
      <c r="T364" s="40"/>
      <c r="U364" s="10"/>
      <c r="V364" s="37"/>
      <c r="W364" s="37"/>
      <c r="X364" s="51"/>
      <c r="AC364" s="37"/>
      <c r="AD364" s="37"/>
      <c r="AE364" s="7"/>
      <c r="AF364" s="48"/>
      <c r="AH364" s="10"/>
      <c r="AI364" s="37"/>
      <c r="AJ364" s="37"/>
      <c r="AK364" s="7"/>
      <c r="AL364" s="48"/>
      <c r="AN364" s="10"/>
      <c r="AO364" s="37"/>
      <c r="AP364" s="37"/>
      <c r="AQ364" s="7"/>
      <c r="AR364" s="40"/>
      <c r="AS364" s="10"/>
      <c r="AT364" s="37"/>
      <c r="AU364" s="37"/>
      <c r="AV364" s="51"/>
      <c r="BA364" s="37"/>
      <c r="BB364" s="37"/>
      <c r="BC364" s="7"/>
      <c r="BD364" s="48"/>
      <c r="BF364" s="10"/>
      <c r="BG364" s="37"/>
      <c r="BH364" s="37"/>
      <c r="BI364" s="7"/>
      <c r="BJ364" s="48"/>
      <c r="BL364" s="10"/>
      <c r="BM364" s="37"/>
      <c r="BN364" s="37"/>
      <c r="BO364" s="7"/>
      <c r="BP364" s="40"/>
      <c r="BQ364" s="10"/>
      <c r="BR364" s="37"/>
      <c r="BS364" s="37"/>
      <c r="BT364" s="51"/>
      <c r="BY364" s="37"/>
      <c r="BZ364" s="37"/>
      <c r="CA364" s="7"/>
      <c r="CB364" s="48"/>
      <c r="CD364" s="10"/>
      <c r="CE364" s="37"/>
      <c r="CF364" s="37"/>
      <c r="CG364" s="7"/>
      <c r="CH364" s="48"/>
      <c r="CJ364" s="10"/>
      <c r="CK364" s="37"/>
      <c r="CL364" s="37"/>
      <c r="CM364" s="7"/>
      <c r="CN364" s="40"/>
      <c r="CO364" s="10"/>
      <c r="CP364" s="37"/>
      <c r="CQ364" s="37"/>
      <c r="CR364" s="51"/>
      <c r="CT364" s="40"/>
      <c r="CU364" s="10"/>
      <c r="CV364" s="37"/>
      <c r="CW364" s="37"/>
      <c r="CX364" s="51"/>
    </row>
    <row r="365" spans="5:102" x14ac:dyDescent="0.2">
      <c r="E365" s="37"/>
      <c r="F365" s="37"/>
      <c r="G365" s="7"/>
      <c r="H365" s="48"/>
      <c r="J365" s="10"/>
      <c r="K365" s="37"/>
      <c r="L365" s="37"/>
      <c r="M365" s="7"/>
      <c r="N365" s="48"/>
      <c r="P365" s="10"/>
      <c r="Q365" s="37"/>
      <c r="R365" s="37"/>
      <c r="S365" s="7"/>
      <c r="T365" s="40"/>
      <c r="U365" s="10"/>
      <c r="V365" s="37"/>
      <c r="W365" s="37"/>
      <c r="X365" s="51"/>
      <c r="AC365" s="37"/>
      <c r="AD365" s="37"/>
      <c r="AE365" s="7"/>
      <c r="AF365" s="48"/>
      <c r="AH365" s="10"/>
      <c r="AI365" s="37"/>
      <c r="AJ365" s="37"/>
      <c r="AK365" s="7"/>
      <c r="AL365" s="48"/>
      <c r="AN365" s="10"/>
      <c r="AO365" s="37"/>
      <c r="AP365" s="37"/>
      <c r="AQ365" s="7"/>
      <c r="AR365" s="40"/>
      <c r="AS365" s="10"/>
      <c r="AT365" s="37"/>
      <c r="AU365" s="37"/>
      <c r="AV365" s="51"/>
      <c r="BA365" s="37"/>
      <c r="BB365" s="37"/>
      <c r="BC365" s="7"/>
      <c r="BD365" s="48"/>
      <c r="BF365" s="10"/>
      <c r="BG365" s="37"/>
      <c r="BH365" s="37"/>
      <c r="BI365" s="7"/>
      <c r="BJ365" s="48"/>
      <c r="BL365" s="10"/>
      <c r="BM365" s="37"/>
      <c r="BN365" s="37"/>
      <c r="BO365" s="7"/>
      <c r="BP365" s="40"/>
      <c r="BQ365" s="10"/>
      <c r="BR365" s="37"/>
      <c r="BS365" s="37"/>
      <c r="BT365" s="51"/>
      <c r="BY365" s="37"/>
      <c r="BZ365" s="37"/>
      <c r="CA365" s="7"/>
      <c r="CB365" s="48"/>
      <c r="CD365" s="10"/>
      <c r="CE365" s="37"/>
      <c r="CF365" s="37"/>
      <c r="CG365" s="7"/>
      <c r="CH365" s="48"/>
      <c r="CJ365" s="10"/>
      <c r="CK365" s="37"/>
      <c r="CL365" s="37"/>
      <c r="CM365" s="7"/>
      <c r="CN365" s="40"/>
      <c r="CO365" s="10"/>
      <c r="CP365" s="37"/>
      <c r="CQ365" s="37"/>
      <c r="CR365" s="51"/>
      <c r="CT365" s="40"/>
      <c r="CU365" s="10"/>
      <c r="CV365" s="37"/>
      <c r="CW365" s="37"/>
      <c r="CX365" s="51"/>
    </row>
    <row r="366" spans="5:102" x14ac:dyDescent="0.2">
      <c r="E366" s="37"/>
      <c r="F366" s="37"/>
      <c r="G366" s="7"/>
      <c r="H366" s="48"/>
      <c r="J366" s="10"/>
      <c r="K366" s="37"/>
      <c r="L366" s="37"/>
      <c r="M366" s="7"/>
      <c r="N366" s="48"/>
      <c r="P366" s="10"/>
      <c r="Q366" s="37"/>
      <c r="R366" s="37"/>
      <c r="S366" s="7"/>
      <c r="T366" s="40"/>
      <c r="U366" s="10"/>
      <c r="V366" s="37"/>
      <c r="W366" s="37"/>
      <c r="X366" s="51"/>
      <c r="AC366" s="37"/>
      <c r="AD366" s="37"/>
      <c r="AE366" s="7"/>
      <c r="AF366" s="48"/>
      <c r="AH366" s="10"/>
      <c r="AI366" s="37"/>
      <c r="AJ366" s="37"/>
      <c r="AK366" s="7"/>
      <c r="AL366" s="48"/>
      <c r="AN366" s="10"/>
      <c r="AO366" s="37"/>
      <c r="AP366" s="37"/>
      <c r="AQ366" s="7"/>
      <c r="AR366" s="40"/>
      <c r="AS366" s="10"/>
      <c r="AT366" s="37"/>
      <c r="AU366" s="37"/>
      <c r="AV366" s="51"/>
      <c r="BA366" s="37"/>
      <c r="BB366" s="37"/>
      <c r="BC366" s="7"/>
      <c r="BD366" s="48"/>
      <c r="BF366" s="10"/>
      <c r="BG366" s="37"/>
      <c r="BH366" s="37"/>
      <c r="BI366" s="7"/>
      <c r="BJ366" s="48"/>
      <c r="BL366" s="10"/>
      <c r="BM366" s="37"/>
      <c r="BN366" s="37"/>
      <c r="BO366" s="7"/>
      <c r="BP366" s="40"/>
      <c r="BQ366" s="10"/>
      <c r="BR366" s="37"/>
      <c r="BS366" s="37"/>
      <c r="BT366" s="51"/>
      <c r="BY366" s="37"/>
      <c r="BZ366" s="37"/>
      <c r="CA366" s="7"/>
      <c r="CB366" s="48"/>
      <c r="CD366" s="10"/>
      <c r="CE366" s="37"/>
      <c r="CF366" s="37"/>
      <c r="CG366" s="7"/>
      <c r="CH366" s="48"/>
      <c r="CJ366" s="10"/>
      <c r="CK366" s="37"/>
      <c r="CL366" s="37"/>
      <c r="CM366" s="7"/>
      <c r="CN366" s="40"/>
      <c r="CO366" s="10"/>
      <c r="CP366" s="37"/>
      <c r="CQ366" s="37"/>
      <c r="CR366" s="51"/>
      <c r="CT366" s="40"/>
      <c r="CU366" s="10"/>
      <c r="CV366" s="37"/>
      <c r="CW366" s="37"/>
      <c r="CX366" s="51"/>
    </row>
    <row r="367" spans="5:102" x14ac:dyDescent="0.2">
      <c r="E367" s="37"/>
      <c r="F367" s="37"/>
      <c r="G367" s="7"/>
      <c r="H367" s="48"/>
      <c r="J367" s="10"/>
      <c r="K367" s="37"/>
      <c r="L367" s="37"/>
      <c r="M367" s="7"/>
      <c r="N367" s="48"/>
      <c r="P367" s="10"/>
      <c r="Q367" s="37"/>
      <c r="R367" s="37"/>
      <c r="S367" s="7"/>
      <c r="T367" s="40"/>
      <c r="U367" s="10"/>
      <c r="V367" s="37"/>
      <c r="W367" s="37"/>
      <c r="X367" s="51"/>
      <c r="AC367" s="37"/>
      <c r="AD367" s="37"/>
      <c r="AE367" s="7"/>
      <c r="AF367" s="48"/>
      <c r="AH367" s="10"/>
      <c r="AI367" s="37"/>
      <c r="AJ367" s="37"/>
      <c r="AK367" s="7"/>
      <c r="AL367" s="48"/>
      <c r="AN367" s="10"/>
      <c r="AO367" s="37"/>
      <c r="AP367" s="37"/>
      <c r="AQ367" s="7"/>
      <c r="AR367" s="40"/>
      <c r="AS367" s="10"/>
      <c r="AT367" s="37"/>
      <c r="AU367" s="37"/>
      <c r="AV367" s="51"/>
      <c r="BA367" s="37"/>
      <c r="BB367" s="37"/>
      <c r="BC367" s="7"/>
      <c r="BD367" s="48"/>
      <c r="BF367" s="10"/>
      <c r="BG367" s="37"/>
      <c r="BH367" s="37"/>
      <c r="BI367" s="7"/>
      <c r="BJ367" s="48"/>
      <c r="BL367" s="10"/>
      <c r="BM367" s="37"/>
      <c r="BN367" s="37"/>
      <c r="BO367" s="7"/>
      <c r="BP367" s="40"/>
      <c r="BQ367" s="10"/>
      <c r="BR367" s="37"/>
      <c r="BS367" s="37"/>
      <c r="BT367" s="51"/>
      <c r="BY367" s="37"/>
      <c r="BZ367" s="37"/>
      <c r="CA367" s="7"/>
      <c r="CB367" s="48"/>
      <c r="CD367" s="10"/>
      <c r="CE367" s="37"/>
      <c r="CF367" s="37"/>
      <c r="CG367" s="7"/>
      <c r="CH367" s="48"/>
      <c r="CJ367" s="10"/>
      <c r="CK367" s="37"/>
      <c r="CL367" s="37"/>
      <c r="CM367" s="7"/>
      <c r="CN367" s="40"/>
      <c r="CO367" s="10"/>
      <c r="CP367" s="37"/>
      <c r="CQ367" s="37"/>
      <c r="CR367" s="51"/>
      <c r="CT367" s="40"/>
      <c r="CU367" s="10"/>
      <c r="CV367" s="37"/>
      <c r="CW367" s="37"/>
      <c r="CX367" s="51"/>
    </row>
    <row r="368" spans="5:102" x14ac:dyDescent="0.2">
      <c r="E368" s="37"/>
      <c r="F368" s="37"/>
      <c r="G368" s="7"/>
      <c r="H368" s="48"/>
      <c r="J368" s="10"/>
      <c r="K368" s="37"/>
      <c r="L368" s="37"/>
      <c r="M368" s="7"/>
      <c r="N368" s="48"/>
      <c r="P368" s="10"/>
      <c r="Q368" s="37"/>
      <c r="R368" s="37"/>
      <c r="S368" s="7"/>
      <c r="T368" s="40"/>
      <c r="U368" s="10"/>
      <c r="V368" s="37"/>
      <c r="W368" s="37"/>
      <c r="X368" s="51"/>
      <c r="AC368" s="37"/>
      <c r="AD368" s="37"/>
      <c r="AE368" s="7"/>
      <c r="AF368" s="48"/>
      <c r="AH368" s="10"/>
      <c r="AI368" s="37"/>
      <c r="AJ368" s="37"/>
      <c r="AK368" s="7"/>
      <c r="AL368" s="48"/>
      <c r="AN368" s="10"/>
      <c r="AO368" s="37"/>
      <c r="AP368" s="37"/>
      <c r="AQ368" s="7"/>
      <c r="AR368" s="40"/>
      <c r="AS368" s="10"/>
      <c r="AT368" s="37"/>
      <c r="AU368" s="37"/>
      <c r="AV368" s="51"/>
      <c r="BA368" s="37"/>
      <c r="BB368" s="37"/>
      <c r="BC368" s="7"/>
      <c r="BD368" s="48"/>
      <c r="BF368" s="10"/>
      <c r="BG368" s="37"/>
      <c r="BH368" s="37"/>
      <c r="BI368" s="7"/>
      <c r="BJ368" s="48"/>
      <c r="BL368" s="10"/>
      <c r="BM368" s="37"/>
      <c r="BN368" s="37"/>
      <c r="BO368" s="7"/>
      <c r="BP368" s="40"/>
      <c r="BQ368" s="10"/>
      <c r="BR368" s="37"/>
      <c r="BS368" s="37"/>
      <c r="BT368" s="51"/>
      <c r="BY368" s="37"/>
      <c r="BZ368" s="37"/>
      <c r="CA368" s="7"/>
      <c r="CB368" s="48"/>
      <c r="CD368" s="10"/>
      <c r="CE368" s="37"/>
      <c r="CF368" s="37"/>
      <c r="CG368" s="7"/>
      <c r="CH368" s="48"/>
      <c r="CJ368" s="10"/>
      <c r="CK368" s="37"/>
      <c r="CL368" s="37"/>
      <c r="CM368" s="7"/>
      <c r="CN368" s="40"/>
      <c r="CO368" s="10"/>
      <c r="CP368" s="37"/>
      <c r="CQ368" s="37"/>
      <c r="CR368" s="51"/>
      <c r="CT368" s="40"/>
      <c r="CU368" s="10"/>
      <c r="CV368" s="37"/>
      <c r="CW368" s="37"/>
      <c r="CX368" s="51"/>
    </row>
    <row r="369" spans="5:102" x14ac:dyDescent="0.2">
      <c r="E369" s="37"/>
      <c r="F369" s="37"/>
      <c r="G369" s="7"/>
      <c r="H369" s="48"/>
      <c r="J369" s="10"/>
      <c r="K369" s="37"/>
      <c r="L369" s="37"/>
      <c r="M369" s="7"/>
      <c r="N369" s="48"/>
      <c r="P369" s="10"/>
      <c r="Q369" s="37"/>
      <c r="R369" s="37"/>
      <c r="S369" s="7"/>
      <c r="T369" s="40"/>
      <c r="U369" s="10"/>
      <c r="V369" s="37"/>
      <c r="W369" s="37"/>
      <c r="X369" s="51"/>
      <c r="AC369" s="37"/>
      <c r="AD369" s="37"/>
      <c r="AE369" s="7"/>
      <c r="AF369" s="48"/>
      <c r="AH369" s="10"/>
      <c r="AI369" s="37"/>
      <c r="AJ369" s="37"/>
      <c r="AK369" s="7"/>
      <c r="AL369" s="48"/>
      <c r="AN369" s="10"/>
      <c r="AO369" s="37"/>
      <c r="AP369" s="37"/>
      <c r="AQ369" s="7"/>
      <c r="AR369" s="40"/>
      <c r="AS369" s="10"/>
      <c r="AT369" s="37"/>
      <c r="AU369" s="37"/>
      <c r="AV369" s="51"/>
      <c r="BA369" s="37"/>
      <c r="BB369" s="37"/>
      <c r="BC369" s="7"/>
      <c r="BD369" s="48"/>
      <c r="BF369" s="10"/>
      <c r="BG369" s="37"/>
      <c r="BH369" s="37"/>
      <c r="BI369" s="7"/>
      <c r="BJ369" s="48"/>
      <c r="BL369" s="10"/>
      <c r="BM369" s="37"/>
      <c r="BN369" s="37"/>
      <c r="BO369" s="7"/>
      <c r="BP369" s="40"/>
      <c r="BQ369" s="10"/>
      <c r="BR369" s="37"/>
      <c r="BS369" s="37"/>
      <c r="BT369" s="51"/>
      <c r="BY369" s="37"/>
      <c r="BZ369" s="37"/>
      <c r="CA369" s="7"/>
      <c r="CB369" s="48"/>
      <c r="CD369" s="10"/>
      <c r="CE369" s="37"/>
      <c r="CF369" s="37"/>
      <c r="CG369" s="7"/>
      <c r="CH369" s="48"/>
      <c r="CJ369" s="10"/>
      <c r="CK369" s="37"/>
      <c r="CL369" s="37"/>
      <c r="CM369" s="7"/>
      <c r="CN369" s="40"/>
      <c r="CO369" s="10"/>
      <c r="CP369" s="37"/>
      <c r="CQ369" s="37"/>
      <c r="CR369" s="51"/>
      <c r="CT369" s="40"/>
      <c r="CU369" s="10"/>
      <c r="CV369" s="37"/>
      <c r="CW369" s="37"/>
      <c r="CX369" s="51"/>
    </row>
    <row r="370" spans="5:102" x14ac:dyDescent="0.2">
      <c r="E370" s="37"/>
      <c r="F370" s="37"/>
      <c r="G370" s="7"/>
      <c r="H370" s="48"/>
      <c r="J370" s="10"/>
      <c r="K370" s="37"/>
      <c r="L370" s="37"/>
      <c r="M370" s="7"/>
      <c r="N370" s="48"/>
      <c r="P370" s="10"/>
      <c r="Q370" s="37"/>
      <c r="R370" s="37"/>
      <c r="S370" s="7"/>
      <c r="T370" s="40"/>
      <c r="U370" s="10"/>
      <c r="V370" s="37"/>
      <c r="W370" s="37"/>
      <c r="X370" s="51"/>
      <c r="AC370" s="37"/>
      <c r="AD370" s="37"/>
      <c r="AE370" s="7"/>
      <c r="AF370" s="48"/>
      <c r="AH370" s="10"/>
      <c r="AI370" s="37"/>
      <c r="AJ370" s="37"/>
      <c r="AK370" s="7"/>
      <c r="AL370" s="48"/>
      <c r="AN370" s="10"/>
      <c r="AO370" s="37"/>
      <c r="AP370" s="37"/>
      <c r="AQ370" s="7"/>
      <c r="AR370" s="40"/>
      <c r="AS370" s="10"/>
      <c r="AT370" s="37"/>
      <c r="AU370" s="37"/>
      <c r="AV370" s="51"/>
      <c r="BA370" s="37"/>
      <c r="BB370" s="37"/>
      <c r="BC370" s="7"/>
      <c r="BD370" s="48"/>
      <c r="BF370" s="10"/>
      <c r="BG370" s="37"/>
      <c r="BH370" s="37"/>
      <c r="BI370" s="7"/>
      <c r="BJ370" s="48"/>
      <c r="BL370" s="10"/>
      <c r="BM370" s="37"/>
      <c r="BN370" s="37"/>
      <c r="BO370" s="7"/>
      <c r="BP370" s="40"/>
      <c r="BQ370" s="10"/>
      <c r="BR370" s="37"/>
      <c r="BS370" s="37"/>
      <c r="BT370" s="51"/>
      <c r="BY370" s="37"/>
      <c r="BZ370" s="37"/>
      <c r="CA370" s="7"/>
      <c r="CB370" s="48"/>
      <c r="CD370" s="10"/>
      <c r="CE370" s="37"/>
      <c r="CF370" s="37"/>
      <c r="CG370" s="7"/>
      <c r="CH370" s="48"/>
      <c r="CJ370" s="10"/>
      <c r="CK370" s="37"/>
      <c r="CL370" s="37"/>
      <c r="CM370" s="7"/>
      <c r="CN370" s="40"/>
      <c r="CO370" s="10"/>
      <c r="CP370" s="37"/>
      <c r="CQ370" s="37"/>
      <c r="CR370" s="51"/>
      <c r="CT370" s="40"/>
      <c r="CU370" s="10"/>
      <c r="CV370" s="37"/>
      <c r="CW370" s="37"/>
      <c r="CX370" s="51"/>
    </row>
    <row r="371" spans="5:102" x14ac:dyDescent="0.2">
      <c r="E371" s="37"/>
      <c r="F371" s="37"/>
      <c r="G371" s="7"/>
      <c r="H371" s="48"/>
      <c r="J371" s="10"/>
      <c r="K371" s="37"/>
      <c r="L371" s="37"/>
      <c r="M371" s="7"/>
      <c r="N371" s="48"/>
      <c r="P371" s="10"/>
      <c r="Q371" s="37"/>
      <c r="R371" s="37"/>
      <c r="S371" s="7"/>
      <c r="T371" s="40"/>
      <c r="U371" s="10"/>
      <c r="V371" s="37"/>
      <c r="W371" s="37"/>
      <c r="X371" s="51"/>
      <c r="AC371" s="37"/>
      <c r="AD371" s="37"/>
      <c r="AE371" s="7"/>
      <c r="AF371" s="48"/>
      <c r="AH371" s="10"/>
      <c r="AI371" s="37"/>
      <c r="AJ371" s="37"/>
      <c r="AK371" s="7"/>
      <c r="AL371" s="48"/>
      <c r="AN371" s="10"/>
      <c r="AO371" s="37"/>
      <c r="AP371" s="37"/>
      <c r="AQ371" s="7"/>
      <c r="AR371" s="40"/>
      <c r="AS371" s="10"/>
      <c r="AT371" s="37"/>
      <c r="AU371" s="37"/>
      <c r="AV371" s="51"/>
      <c r="BA371" s="37"/>
      <c r="BB371" s="37"/>
      <c r="BC371" s="7"/>
      <c r="BD371" s="48"/>
      <c r="BF371" s="10"/>
      <c r="BG371" s="37"/>
      <c r="BH371" s="37"/>
      <c r="BI371" s="7"/>
      <c r="BJ371" s="48"/>
      <c r="BL371" s="10"/>
      <c r="BM371" s="37"/>
      <c r="BN371" s="37"/>
      <c r="BO371" s="7"/>
      <c r="BP371" s="40"/>
      <c r="BQ371" s="10"/>
      <c r="BR371" s="37"/>
      <c r="BS371" s="37"/>
      <c r="BT371" s="51"/>
      <c r="BY371" s="37"/>
      <c r="BZ371" s="37"/>
      <c r="CA371" s="7"/>
      <c r="CB371" s="48"/>
      <c r="CD371" s="10"/>
      <c r="CE371" s="37"/>
      <c r="CF371" s="37"/>
      <c r="CG371" s="7"/>
      <c r="CH371" s="48"/>
      <c r="CJ371" s="10"/>
      <c r="CK371" s="37"/>
      <c r="CL371" s="37"/>
      <c r="CM371" s="7"/>
      <c r="CN371" s="40"/>
      <c r="CO371" s="10"/>
      <c r="CP371" s="37"/>
      <c r="CQ371" s="37"/>
      <c r="CR371" s="51"/>
      <c r="CT371" s="40"/>
      <c r="CU371" s="10"/>
      <c r="CV371" s="37"/>
      <c r="CW371" s="37"/>
      <c r="CX371" s="51"/>
    </row>
    <row r="372" spans="5:102" x14ac:dyDescent="0.2">
      <c r="E372" s="37"/>
      <c r="F372" s="37"/>
      <c r="G372" s="7"/>
      <c r="H372" s="48"/>
      <c r="J372" s="10"/>
      <c r="K372" s="37"/>
      <c r="L372" s="37"/>
      <c r="M372" s="7"/>
      <c r="N372" s="48"/>
      <c r="P372" s="10"/>
      <c r="Q372" s="37"/>
      <c r="R372" s="37"/>
      <c r="S372" s="7"/>
      <c r="T372" s="40"/>
      <c r="U372" s="10"/>
      <c r="V372" s="37"/>
      <c r="W372" s="37"/>
      <c r="X372" s="51"/>
      <c r="AC372" s="37"/>
      <c r="AD372" s="37"/>
      <c r="AE372" s="7"/>
      <c r="AF372" s="48"/>
      <c r="AH372" s="10"/>
      <c r="AI372" s="37"/>
      <c r="AJ372" s="37"/>
      <c r="AK372" s="7"/>
      <c r="AL372" s="48"/>
      <c r="AN372" s="10"/>
      <c r="AO372" s="37"/>
      <c r="AP372" s="37"/>
      <c r="AQ372" s="7"/>
      <c r="AR372" s="40"/>
      <c r="AS372" s="10"/>
      <c r="AT372" s="37"/>
      <c r="AU372" s="37"/>
      <c r="AV372" s="51"/>
      <c r="BA372" s="37"/>
      <c r="BB372" s="37"/>
      <c r="BC372" s="7"/>
      <c r="BD372" s="48"/>
      <c r="BF372" s="10"/>
      <c r="BG372" s="37"/>
      <c r="BH372" s="37"/>
      <c r="BI372" s="7"/>
      <c r="BJ372" s="48"/>
      <c r="BL372" s="10"/>
      <c r="BM372" s="37"/>
      <c r="BN372" s="37"/>
      <c r="BO372" s="7"/>
      <c r="BP372" s="40"/>
      <c r="BQ372" s="10"/>
      <c r="BR372" s="37"/>
      <c r="BS372" s="37"/>
      <c r="BT372" s="51"/>
      <c r="BY372" s="37"/>
      <c r="BZ372" s="37"/>
      <c r="CA372" s="7"/>
      <c r="CB372" s="48"/>
      <c r="CD372" s="10"/>
      <c r="CE372" s="37"/>
      <c r="CF372" s="37"/>
      <c r="CG372" s="7"/>
      <c r="CH372" s="48"/>
      <c r="CJ372" s="10"/>
      <c r="CK372" s="37"/>
      <c r="CL372" s="37"/>
      <c r="CM372" s="7"/>
      <c r="CN372" s="40"/>
      <c r="CO372" s="10"/>
      <c r="CP372" s="37"/>
      <c r="CQ372" s="37"/>
      <c r="CR372" s="51"/>
      <c r="CT372" s="40"/>
      <c r="CU372" s="10"/>
      <c r="CV372" s="37"/>
      <c r="CW372" s="37"/>
      <c r="CX372" s="51"/>
    </row>
    <row r="373" spans="5:102" x14ac:dyDescent="0.2">
      <c r="E373" s="37"/>
      <c r="F373" s="37"/>
      <c r="G373" s="7"/>
      <c r="H373" s="48"/>
      <c r="J373" s="10"/>
      <c r="K373" s="37"/>
      <c r="L373" s="37"/>
      <c r="M373" s="7"/>
      <c r="N373" s="48"/>
      <c r="P373" s="10"/>
      <c r="Q373" s="37"/>
      <c r="R373" s="37"/>
      <c r="S373" s="7"/>
      <c r="T373" s="40"/>
      <c r="U373" s="10"/>
      <c r="V373" s="37"/>
      <c r="W373" s="37"/>
      <c r="X373" s="51"/>
      <c r="AC373" s="37"/>
      <c r="AD373" s="37"/>
      <c r="AE373" s="7"/>
      <c r="AF373" s="48"/>
      <c r="AH373" s="10"/>
      <c r="AI373" s="37"/>
      <c r="AJ373" s="37"/>
      <c r="AK373" s="7"/>
      <c r="AL373" s="48"/>
      <c r="AN373" s="10"/>
      <c r="AO373" s="37"/>
      <c r="AP373" s="37"/>
      <c r="AQ373" s="7"/>
      <c r="AR373" s="40"/>
      <c r="AS373" s="10"/>
      <c r="AT373" s="37"/>
      <c r="AU373" s="37"/>
      <c r="AV373" s="51"/>
      <c r="BA373" s="37"/>
      <c r="BB373" s="37"/>
      <c r="BC373" s="7"/>
      <c r="BD373" s="48"/>
      <c r="BF373" s="10"/>
      <c r="BG373" s="37"/>
      <c r="BH373" s="37"/>
      <c r="BI373" s="7"/>
      <c r="BJ373" s="48"/>
      <c r="BL373" s="10"/>
      <c r="BM373" s="37"/>
      <c r="BN373" s="37"/>
      <c r="BO373" s="7"/>
      <c r="BP373" s="40"/>
      <c r="BQ373" s="10"/>
      <c r="BR373" s="37"/>
      <c r="BS373" s="37"/>
      <c r="BT373" s="51"/>
      <c r="BY373" s="37"/>
      <c r="BZ373" s="37"/>
      <c r="CA373" s="7"/>
      <c r="CB373" s="48"/>
      <c r="CD373" s="10"/>
      <c r="CE373" s="37"/>
      <c r="CF373" s="37"/>
      <c r="CG373" s="7"/>
      <c r="CH373" s="48"/>
      <c r="CJ373" s="10"/>
      <c r="CK373" s="37"/>
      <c r="CL373" s="37"/>
      <c r="CM373" s="7"/>
      <c r="CN373" s="40"/>
      <c r="CO373" s="10"/>
      <c r="CP373" s="37"/>
      <c r="CQ373" s="37"/>
      <c r="CR373" s="51"/>
      <c r="CT373" s="40"/>
      <c r="CU373" s="10"/>
      <c r="CV373" s="37"/>
      <c r="CW373" s="37"/>
      <c r="CX373" s="51"/>
    </row>
    <row r="374" spans="5:102" x14ac:dyDescent="0.2">
      <c r="E374" s="37"/>
      <c r="F374" s="37"/>
      <c r="G374" s="7"/>
      <c r="H374" s="48"/>
      <c r="J374" s="10"/>
      <c r="K374" s="37"/>
      <c r="L374" s="37"/>
      <c r="M374" s="7"/>
      <c r="N374" s="48"/>
      <c r="P374" s="10"/>
      <c r="Q374" s="37"/>
      <c r="R374" s="37"/>
      <c r="S374" s="7"/>
      <c r="T374" s="40"/>
      <c r="U374" s="10"/>
      <c r="V374" s="37"/>
      <c r="W374" s="37"/>
      <c r="X374" s="51"/>
      <c r="AC374" s="37"/>
      <c r="AD374" s="37"/>
      <c r="AE374" s="7"/>
      <c r="AF374" s="48"/>
      <c r="AH374" s="10"/>
      <c r="AI374" s="37"/>
      <c r="AJ374" s="37"/>
      <c r="AK374" s="7"/>
      <c r="AL374" s="48"/>
      <c r="AN374" s="10"/>
      <c r="AO374" s="37"/>
      <c r="AP374" s="37"/>
      <c r="AQ374" s="7"/>
      <c r="AR374" s="40"/>
      <c r="AS374" s="10"/>
      <c r="AT374" s="37"/>
      <c r="AU374" s="37"/>
      <c r="AV374" s="51"/>
      <c r="BA374" s="37"/>
      <c r="BB374" s="37"/>
      <c r="BC374" s="7"/>
      <c r="BD374" s="48"/>
      <c r="BF374" s="10"/>
      <c r="BG374" s="37"/>
      <c r="BH374" s="37"/>
      <c r="BI374" s="7"/>
      <c r="BJ374" s="48"/>
      <c r="BL374" s="10"/>
      <c r="BM374" s="37"/>
      <c r="BN374" s="37"/>
      <c r="BO374" s="7"/>
      <c r="BP374" s="40"/>
      <c r="BQ374" s="10"/>
      <c r="BR374" s="37"/>
      <c r="BS374" s="37"/>
      <c r="BT374" s="51"/>
      <c r="BY374" s="37"/>
      <c r="BZ374" s="37"/>
      <c r="CA374" s="7"/>
      <c r="CB374" s="48"/>
      <c r="CD374" s="10"/>
      <c r="CE374" s="37"/>
      <c r="CF374" s="37"/>
      <c r="CG374" s="7"/>
      <c r="CH374" s="48"/>
      <c r="CJ374" s="10"/>
      <c r="CK374" s="37"/>
      <c r="CL374" s="37"/>
      <c r="CM374" s="7"/>
      <c r="CN374" s="40"/>
      <c r="CO374" s="10"/>
      <c r="CP374" s="37"/>
      <c r="CQ374" s="37"/>
      <c r="CR374" s="51"/>
      <c r="CT374" s="40"/>
      <c r="CU374" s="10"/>
      <c r="CV374" s="37"/>
      <c r="CW374" s="37"/>
      <c r="CX374" s="51"/>
    </row>
    <row r="375" spans="5:102" x14ac:dyDescent="0.2">
      <c r="E375" s="37"/>
      <c r="F375" s="37"/>
      <c r="G375" s="7"/>
      <c r="H375" s="48"/>
      <c r="J375" s="10"/>
      <c r="K375" s="37"/>
      <c r="L375" s="37"/>
      <c r="M375" s="7"/>
      <c r="N375" s="48"/>
      <c r="P375" s="10"/>
      <c r="Q375" s="37"/>
      <c r="R375" s="37"/>
      <c r="S375" s="7"/>
      <c r="T375" s="40"/>
      <c r="U375" s="10"/>
      <c r="V375" s="37"/>
      <c r="W375" s="37"/>
      <c r="X375" s="51"/>
      <c r="AC375" s="37"/>
      <c r="AD375" s="37"/>
      <c r="AE375" s="7"/>
      <c r="AF375" s="48"/>
      <c r="AH375" s="10"/>
      <c r="AI375" s="37"/>
      <c r="AJ375" s="37"/>
      <c r="AK375" s="7"/>
      <c r="AL375" s="48"/>
      <c r="AN375" s="10"/>
      <c r="AO375" s="37"/>
      <c r="AP375" s="37"/>
      <c r="AQ375" s="7"/>
      <c r="AR375" s="40"/>
      <c r="AS375" s="10"/>
      <c r="AT375" s="37"/>
      <c r="AU375" s="37"/>
      <c r="AV375" s="51"/>
      <c r="BA375" s="37"/>
      <c r="BB375" s="37"/>
      <c r="BC375" s="7"/>
      <c r="BD375" s="48"/>
      <c r="BF375" s="10"/>
      <c r="BG375" s="37"/>
      <c r="BH375" s="37"/>
      <c r="BI375" s="7"/>
      <c r="BJ375" s="48"/>
      <c r="BL375" s="10"/>
      <c r="BM375" s="37"/>
      <c r="BN375" s="37"/>
      <c r="BO375" s="7"/>
      <c r="BP375" s="40"/>
      <c r="BQ375" s="10"/>
      <c r="BR375" s="37"/>
      <c r="BS375" s="37"/>
      <c r="BT375" s="51"/>
      <c r="BY375" s="37"/>
      <c r="BZ375" s="37"/>
      <c r="CA375" s="7"/>
      <c r="CB375" s="48"/>
      <c r="CD375" s="10"/>
      <c r="CE375" s="37"/>
      <c r="CF375" s="37"/>
      <c r="CG375" s="7"/>
      <c r="CH375" s="48"/>
      <c r="CJ375" s="10"/>
      <c r="CK375" s="37"/>
      <c r="CL375" s="37"/>
      <c r="CM375" s="7"/>
      <c r="CN375" s="40"/>
      <c r="CO375" s="10"/>
      <c r="CP375" s="37"/>
      <c r="CQ375" s="37"/>
      <c r="CR375" s="51"/>
      <c r="CT375" s="40"/>
      <c r="CU375" s="10"/>
      <c r="CV375" s="37"/>
      <c r="CW375" s="37"/>
      <c r="CX375" s="51"/>
    </row>
    <row r="376" spans="5:102" x14ac:dyDescent="0.2">
      <c r="E376" s="37"/>
      <c r="F376" s="37"/>
      <c r="G376" s="7"/>
      <c r="H376" s="48"/>
      <c r="J376" s="10"/>
      <c r="K376" s="37"/>
      <c r="L376" s="37"/>
      <c r="M376" s="7"/>
      <c r="N376" s="48"/>
      <c r="P376" s="10"/>
      <c r="Q376" s="37"/>
      <c r="R376" s="37"/>
      <c r="S376" s="7"/>
      <c r="T376" s="40"/>
      <c r="U376" s="10"/>
      <c r="V376" s="37"/>
      <c r="W376" s="37"/>
      <c r="X376" s="51"/>
      <c r="AC376" s="37"/>
      <c r="AD376" s="37"/>
      <c r="AE376" s="7"/>
      <c r="AF376" s="48"/>
      <c r="AH376" s="10"/>
      <c r="AI376" s="37"/>
      <c r="AJ376" s="37"/>
      <c r="AK376" s="7"/>
      <c r="AL376" s="48"/>
      <c r="AN376" s="10"/>
      <c r="AO376" s="37"/>
      <c r="AP376" s="37"/>
      <c r="AQ376" s="7"/>
      <c r="AR376" s="40"/>
      <c r="AS376" s="10"/>
      <c r="AT376" s="37"/>
      <c r="AU376" s="37"/>
      <c r="AV376" s="51"/>
      <c r="BA376" s="37"/>
      <c r="BB376" s="37"/>
      <c r="BC376" s="7"/>
      <c r="BD376" s="48"/>
      <c r="BF376" s="10"/>
      <c r="BG376" s="37"/>
      <c r="BH376" s="37"/>
      <c r="BI376" s="7"/>
      <c r="BJ376" s="48"/>
      <c r="BL376" s="10"/>
      <c r="BM376" s="37"/>
      <c r="BN376" s="37"/>
      <c r="BO376" s="7"/>
      <c r="BP376" s="40"/>
      <c r="BQ376" s="10"/>
      <c r="BR376" s="37"/>
      <c r="BS376" s="37"/>
      <c r="BT376" s="51"/>
      <c r="BY376" s="37"/>
      <c r="BZ376" s="37"/>
      <c r="CA376" s="7"/>
      <c r="CB376" s="48"/>
      <c r="CD376" s="10"/>
      <c r="CE376" s="37"/>
      <c r="CF376" s="37"/>
      <c r="CG376" s="7"/>
      <c r="CH376" s="48"/>
      <c r="CJ376" s="10"/>
      <c r="CK376" s="37"/>
      <c r="CL376" s="37"/>
      <c r="CM376" s="7"/>
      <c r="CN376" s="40"/>
      <c r="CO376" s="10"/>
      <c r="CP376" s="37"/>
      <c r="CQ376" s="37"/>
      <c r="CR376" s="51"/>
      <c r="CT376" s="40"/>
      <c r="CU376" s="10"/>
      <c r="CV376" s="37"/>
      <c r="CW376" s="37"/>
      <c r="CX376" s="51"/>
    </row>
    <row r="377" spans="5:102" x14ac:dyDescent="0.2">
      <c r="E377" s="37"/>
      <c r="F377" s="37"/>
      <c r="G377" s="7"/>
      <c r="H377" s="48"/>
      <c r="J377" s="10"/>
      <c r="K377" s="37"/>
      <c r="L377" s="37"/>
      <c r="M377" s="7"/>
      <c r="N377" s="48"/>
      <c r="P377" s="10"/>
      <c r="Q377" s="37"/>
      <c r="R377" s="37"/>
      <c r="S377" s="7"/>
      <c r="T377" s="40"/>
      <c r="U377" s="10"/>
      <c r="V377" s="37"/>
      <c r="W377" s="37"/>
      <c r="X377" s="51"/>
      <c r="AC377" s="37"/>
      <c r="AD377" s="37"/>
      <c r="AE377" s="7"/>
      <c r="AF377" s="48"/>
      <c r="AH377" s="10"/>
      <c r="AI377" s="37"/>
      <c r="AJ377" s="37"/>
      <c r="AK377" s="7"/>
      <c r="AL377" s="48"/>
      <c r="AN377" s="10"/>
      <c r="AO377" s="37"/>
      <c r="AP377" s="37"/>
      <c r="AQ377" s="7"/>
      <c r="AR377" s="40"/>
      <c r="AS377" s="10"/>
      <c r="AT377" s="37"/>
      <c r="AU377" s="37"/>
      <c r="AV377" s="51"/>
      <c r="BA377" s="37"/>
      <c r="BB377" s="37"/>
      <c r="BC377" s="7"/>
      <c r="BD377" s="48"/>
      <c r="BF377" s="10"/>
      <c r="BG377" s="37"/>
      <c r="BH377" s="37"/>
      <c r="BI377" s="7"/>
      <c r="BJ377" s="48"/>
      <c r="BL377" s="10"/>
      <c r="BM377" s="37"/>
      <c r="BN377" s="37"/>
      <c r="BO377" s="7"/>
      <c r="BP377" s="40"/>
      <c r="BQ377" s="10"/>
      <c r="BR377" s="37"/>
      <c r="BS377" s="37"/>
      <c r="BT377" s="51"/>
      <c r="BY377" s="37"/>
      <c r="BZ377" s="37"/>
      <c r="CA377" s="7"/>
      <c r="CB377" s="48"/>
      <c r="CD377" s="10"/>
      <c r="CE377" s="37"/>
      <c r="CF377" s="37"/>
      <c r="CG377" s="7"/>
      <c r="CH377" s="48"/>
      <c r="CJ377" s="10"/>
      <c r="CK377" s="37"/>
      <c r="CL377" s="37"/>
      <c r="CM377" s="7"/>
      <c r="CN377" s="40"/>
      <c r="CO377" s="10"/>
      <c r="CP377" s="37"/>
      <c r="CQ377" s="37"/>
      <c r="CR377" s="51"/>
      <c r="CT377" s="40"/>
      <c r="CU377" s="10"/>
      <c r="CV377" s="37"/>
      <c r="CW377" s="37"/>
      <c r="CX377" s="51"/>
    </row>
    <row r="378" spans="5:102" x14ac:dyDescent="0.2">
      <c r="E378" s="37"/>
      <c r="F378" s="37"/>
      <c r="G378" s="7"/>
      <c r="H378" s="48"/>
      <c r="J378" s="10"/>
      <c r="K378" s="37"/>
      <c r="L378" s="37"/>
      <c r="M378" s="7"/>
      <c r="N378" s="48"/>
      <c r="P378" s="10"/>
      <c r="Q378" s="37"/>
      <c r="R378" s="37"/>
      <c r="S378" s="7"/>
      <c r="T378" s="40"/>
      <c r="U378" s="10"/>
      <c r="V378" s="37"/>
      <c r="W378" s="37"/>
      <c r="X378" s="51"/>
      <c r="AC378" s="37"/>
      <c r="AD378" s="37"/>
      <c r="AE378" s="7"/>
      <c r="AF378" s="48"/>
      <c r="AH378" s="10"/>
      <c r="AI378" s="37"/>
      <c r="AJ378" s="37"/>
      <c r="AK378" s="7"/>
      <c r="AL378" s="48"/>
      <c r="AN378" s="10"/>
      <c r="AO378" s="37"/>
      <c r="AP378" s="37"/>
      <c r="AQ378" s="7"/>
      <c r="AR378" s="40"/>
      <c r="AS378" s="10"/>
      <c r="AT378" s="37"/>
      <c r="AU378" s="37"/>
      <c r="AV378" s="51"/>
      <c r="BA378" s="37"/>
      <c r="BB378" s="37"/>
      <c r="BC378" s="7"/>
      <c r="BD378" s="48"/>
      <c r="BF378" s="10"/>
      <c r="BG378" s="37"/>
      <c r="BH378" s="37"/>
      <c r="BI378" s="7"/>
      <c r="BJ378" s="48"/>
      <c r="BL378" s="10"/>
      <c r="BM378" s="37"/>
      <c r="BN378" s="37"/>
      <c r="BO378" s="7"/>
      <c r="BP378" s="40"/>
      <c r="BQ378" s="10"/>
      <c r="BR378" s="37"/>
      <c r="BS378" s="37"/>
      <c r="BT378" s="51"/>
      <c r="BY378" s="37"/>
      <c r="BZ378" s="37"/>
      <c r="CA378" s="7"/>
      <c r="CB378" s="48"/>
      <c r="CD378" s="10"/>
      <c r="CE378" s="37"/>
      <c r="CF378" s="37"/>
      <c r="CG378" s="7"/>
      <c r="CH378" s="48"/>
      <c r="CJ378" s="10"/>
      <c r="CK378" s="37"/>
      <c r="CL378" s="37"/>
      <c r="CM378" s="7"/>
      <c r="CN378" s="40"/>
      <c r="CO378" s="10"/>
      <c r="CP378" s="37"/>
      <c r="CQ378" s="37"/>
      <c r="CR378" s="51"/>
      <c r="CT378" s="40"/>
      <c r="CU378" s="10"/>
      <c r="CV378" s="37"/>
      <c r="CW378" s="37"/>
      <c r="CX378" s="51"/>
    </row>
    <row r="379" spans="5:102" x14ac:dyDescent="0.2">
      <c r="E379" s="37"/>
      <c r="F379" s="37"/>
      <c r="G379" s="7"/>
      <c r="H379" s="48"/>
      <c r="J379" s="10"/>
      <c r="K379" s="37"/>
      <c r="L379" s="37"/>
      <c r="M379" s="7"/>
      <c r="N379" s="48"/>
      <c r="P379" s="10"/>
      <c r="Q379" s="37"/>
      <c r="R379" s="37"/>
      <c r="S379" s="7"/>
      <c r="T379" s="40"/>
      <c r="U379" s="10"/>
      <c r="V379" s="37"/>
      <c r="W379" s="37"/>
      <c r="X379" s="51"/>
      <c r="AC379" s="37"/>
      <c r="AD379" s="37"/>
      <c r="AE379" s="7"/>
      <c r="AF379" s="48"/>
      <c r="AH379" s="10"/>
      <c r="AI379" s="37"/>
      <c r="AJ379" s="37"/>
      <c r="AK379" s="7"/>
      <c r="AL379" s="48"/>
      <c r="AN379" s="10"/>
      <c r="AO379" s="37"/>
      <c r="AP379" s="37"/>
      <c r="AQ379" s="7"/>
      <c r="AR379" s="40"/>
      <c r="AS379" s="10"/>
      <c r="AT379" s="37"/>
      <c r="AU379" s="37"/>
      <c r="AV379" s="51"/>
      <c r="BA379" s="37"/>
      <c r="BB379" s="37"/>
      <c r="BC379" s="7"/>
      <c r="BD379" s="48"/>
      <c r="BF379" s="10"/>
      <c r="BG379" s="37"/>
      <c r="BH379" s="37"/>
      <c r="BI379" s="7"/>
      <c r="BJ379" s="48"/>
      <c r="BL379" s="10"/>
      <c r="BM379" s="37"/>
      <c r="BN379" s="37"/>
      <c r="BO379" s="7"/>
      <c r="BP379" s="40"/>
      <c r="BQ379" s="10"/>
      <c r="BR379" s="37"/>
      <c r="BS379" s="37"/>
      <c r="BT379" s="51"/>
      <c r="BY379" s="37"/>
      <c r="BZ379" s="37"/>
      <c r="CA379" s="7"/>
      <c r="CB379" s="48"/>
      <c r="CD379" s="10"/>
      <c r="CE379" s="37"/>
      <c r="CF379" s="37"/>
      <c r="CG379" s="7"/>
      <c r="CH379" s="48"/>
      <c r="CJ379" s="10"/>
      <c r="CK379" s="37"/>
      <c r="CL379" s="37"/>
      <c r="CM379" s="7"/>
      <c r="CN379" s="40"/>
      <c r="CO379" s="10"/>
      <c r="CP379" s="37"/>
      <c r="CQ379" s="37"/>
      <c r="CR379" s="51"/>
      <c r="CT379" s="40"/>
      <c r="CU379" s="10"/>
      <c r="CV379" s="37"/>
      <c r="CW379" s="37"/>
      <c r="CX379" s="51"/>
    </row>
    <row r="380" spans="5:102" x14ac:dyDescent="0.2">
      <c r="E380" s="37"/>
      <c r="F380" s="37"/>
      <c r="G380" s="7"/>
      <c r="H380" s="48"/>
      <c r="J380" s="10"/>
      <c r="K380" s="37"/>
      <c r="L380" s="37"/>
      <c r="M380" s="7"/>
      <c r="N380" s="48"/>
      <c r="P380" s="10"/>
      <c r="Q380" s="37"/>
      <c r="R380" s="37"/>
      <c r="S380" s="7"/>
      <c r="T380" s="40"/>
      <c r="U380" s="10"/>
      <c r="V380" s="37"/>
      <c r="W380" s="37"/>
      <c r="X380" s="51"/>
      <c r="AC380" s="37"/>
      <c r="AD380" s="37"/>
      <c r="AE380" s="7"/>
      <c r="AF380" s="48"/>
      <c r="AH380" s="10"/>
      <c r="AI380" s="37"/>
      <c r="AJ380" s="37"/>
      <c r="AK380" s="7"/>
      <c r="AL380" s="48"/>
      <c r="AN380" s="10"/>
      <c r="AO380" s="37"/>
      <c r="AP380" s="37"/>
      <c r="AQ380" s="7"/>
      <c r="AR380" s="40"/>
      <c r="AS380" s="10"/>
      <c r="AT380" s="37"/>
      <c r="AU380" s="37"/>
      <c r="AV380" s="51"/>
      <c r="BA380" s="37"/>
      <c r="BB380" s="37"/>
      <c r="BC380" s="7"/>
      <c r="BD380" s="48"/>
      <c r="BF380" s="10"/>
      <c r="BG380" s="37"/>
      <c r="BH380" s="37"/>
      <c r="BI380" s="7"/>
      <c r="BJ380" s="48"/>
      <c r="BL380" s="10"/>
      <c r="BM380" s="37"/>
      <c r="BN380" s="37"/>
      <c r="BO380" s="7"/>
      <c r="BP380" s="40"/>
      <c r="BQ380" s="10"/>
      <c r="BR380" s="37"/>
      <c r="BS380" s="37"/>
      <c r="BT380" s="51"/>
      <c r="BY380" s="37"/>
      <c r="BZ380" s="37"/>
      <c r="CA380" s="7"/>
      <c r="CB380" s="48"/>
      <c r="CD380" s="10"/>
      <c r="CE380" s="37"/>
      <c r="CF380" s="37"/>
      <c r="CG380" s="7"/>
      <c r="CH380" s="48"/>
      <c r="CJ380" s="10"/>
      <c r="CK380" s="37"/>
      <c r="CL380" s="37"/>
      <c r="CM380" s="7"/>
      <c r="CN380" s="40"/>
      <c r="CO380" s="10"/>
      <c r="CP380" s="37"/>
      <c r="CQ380" s="37"/>
      <c r="CR380" s="51"/>
      <c r="CT380" s="40"/>
      <c r="CU380" s="10"/>
      <c r="CV380" s="37"/>
      <c r="CW380" s="37"/>
      <c r="CX380" s="51"/>
    </row>
    <row r="381" spans="5:102" x14ac:dyDescent="0.2">
      <c r="E381" s="37"/>
      <c r="F381" s="37"/>
      <c r="G381" s="7"/>
      <c r="H381" s="48"/>
      <c r="J381" s="10"/>
      <c r="K381" s="37"/>
      <c r="L381" s="37"/>
      <c r="M381" s="7"/>
      <c r="N381" s="48"/>
      <c r="P381" s="10"/>
      <c r="Q381" s="37"/>
      <c r="R381" s="37"/>
      <c r="S381" s="7"/>
      <c r="T381" s="40"/>
      <c r="U381" s="10"/>
      <c r="V381" s="37"/>
      <c r="W381" s="37"/>
      <c r="X381" s="51"/>
      <c r="AC381" s="37"/>
      <c r="AD381" s="37"/>
      <c r="AE381" s="7"/>
      <c r="AF381" s="48"/>
      <c r="AH381" s="10"/>
      <c r="AI381" s="37"/>
      <c r="AJ381" s="37"/>
      <c r="AK381" s="7"/>
      <c r="AL381" s="48"/>
      <c r="AN381" s="10"/>
      <c r="AO381" s="37"/>
      <c r="AP381" s="37"/>
      <c r="AQ381" s="7"/>
      <c r="AR381" s="40"/>
      <c r="AS381" s="10"/>
      <c r="AT381" s="37"/>
      <c r="AU381" s="37"/>
      <c r="AV381" s="51"/>
      <c r="BA381" s="37"/>
      <c r="BB381" s="37"/>
      <c r="BC381" s="7"/>
      <c r="BD381" s="48"/>
      <c r="BF381" s="10"/>
      <c r="BG381" s="37"/>
      <c r="BH381" s="37"/>
      <c r="BI381" s="7"/>
      <c r="BJ381" s="48"/>
      <c r="BL381" s="10"/>
      <c r="BM381" s="37"/>
      <c r="BN381" s="37"/>
      <c r="BO381" s="7"/>
      <c r="BP381" s="40"/>
      <c r="BQ381" s="10"/>
      <c r="BR381" s="37"/>
      <c r="BS381" s="37"/>
      <c r="BT381" s="51"/>
      <c r="BY381" s="37"/>
      <c r="BZ381" s="37"/>
      <c r="CA381" s="7"/>
      <c r="CB381" s="48"/>
      <c r="CD381" s="10"/>
      <c r="CE381" s="37"/>
      <c r="CF381" s="37"/>
      <c r="CG381" s="7"/>
      <c r="CH381" s="48"/>
      <c r="CJ381" s="10"/>
      <c r="CK381" s="37"/>
      <c r="CL381" s="37"/>
      <c r="CM381" s="7"/>
      <c r="CN381" s="40"/>
      <c r="CO381" s="10"/>
      <c r="CP381" s="37"/>
      <c r="CQ381" s="37"/>
      <c r="CR381" s="51"/>
      <c r="CT381" s="40"/>
      <c r="CU381" s="10"/>
      <c r="CV381" s="37"/>
      <c r="CW381" s="37"/>
      <c r="CX381" s="51"/>
    </row>
    <row r="382" spans="5:102" x14ac:dyDescent="0.2">
      <c r="E382" s="37"/>
      <c r="F382" s="37"/>
      <c r="G382" s="7"/>
      <c r="H382" s="48"/>
      <c r="J382" s="10"/>
      <c r="K382" s="37"/>
      <c r="L382" s="37"/>
      <c r="M382" s="7"/>
      <c r="N382" s="48"/>
      <c r="P382" s="10"/>
      <c r="Q382" s="37"/>
      <c r="R382" s="37"/>
      <c r="S382" s="7"/>
      <c r="T382" s="40"/>
      <c r="U382" s="10"/>
      <c r="V382" s="37"/>
      <c r="W382" s="37"/>
      <c r="X382" s="51"/>
      <c r="AC382" s="37"/>
      <c r="AD382" s="37"/>
      <c r="AE382" s="7"/>
      <c r="AF382" s="48"/>
      <c r="AH382" s="10"/>
      <c r="AI382" s="37"/>
      <c r="AJ382" s="37"/>
      <c r="AK382" s="7"/>
      <c r="AL382" s="48"/>
      <c r="AN382" s="10"/>
      <c r="AO382" s="37"/>
      <c r="AP382" s="37"/>
      <c r="AQ382" s="7"/>
      <c r="AR382" s="40"/>
      <c r="AS382" s="10"/>
      <c r="AT382" s="37"/>
      <c r="AU382" s="37"/>
      <c r="AV382" s="51"/>
      <c r="BA382" s="37"/>
      <c r="BB382" s="37"/>
      <c r="BC382" s="7"/>
      <c r="BD382" s="48"/>
      <c r="BF382" s="10"/>
      <c r="BG382" s="37"/>
      <c r="BH382" s="37"/>
      <c r="BI382" s="7"/>
      <c r="BJ382" s="48"/>
      <c r="BL382" s="10"/>
      <c r="BM382" s="37"/>
      <c r="BN382" s="37"/>
      <c r="BO382" s="7"/>
      <c r="BP382" s="40"/>
      <c r="BQ382" s="10"/>
      <c r="BR382" s="37"/>
      <c r="BS382" s="37"/>
      <c r="BT382" s="51"/>
      <c r="BY382" s="37"/>
      <c r="BZ382" s="37"/>
      <c r="CA382" s="7"/>
      <c r="CB382" s="48"/>
      <c r="CD382" s="10"/>
      <c r="CE382" s="37"/>
      <c r="CF382" s="37"/>
      <c r="CG382" s="7"/>
      <c r="CH382" s="48"/>
      <c r="CJ382" s="10"/>
      <c r="CK382" s="37"/>
      <c r="CL382" s="37"/>
      <c r="CM382" s="7"/>
      <c r="CN382" s="40"/>
      <c r="CO382" s="10"/>
      <c r="CP382" s="37"/>
      <c r="CQ382" s="37"/>
      <c r="CR382" s="51"/>
      <c r="CT382" s="40"/>
      <c r="CU382" s="10"/>
      <c r="CV382" s="37"/>
      <c r="CW382" s="37"/>
      <c r="CX382" s="51"/>
    </row>
    <row r="383" spans="5:102" x14ac:dyDescent="0.2">
      <c r="E383" s="37"/>
      <c r="F383" s="37"/>
      <c r="G383" s="7"/>
      <c r="H383" s="48"/>
      <c r="J383" s="10"/>
      <c r="K383" s="37"/>
      <c r="L383" s="37"/>
      <c r="M383" s="7"/>
      <c r="N383" s="48"/>
      <c r="P383" s="10"/>
      <c r="Q383" s="37"/>
      <c r="R383" s="37"/>
      <c r="S383" s="7"/>
      <c r="T383" s="40"/>
      <c r="U383" s="10"/>
      <c r="V383" s="37"/>
      <c r="W383" s="37"/>
      <c r="X383" s="51"/>
      <c r="AC383" s="37"/>
      <c r="AD383" s="37"/>
      <c r="AE383" s="7"/>
      <c r="AF383" s="48"/>
      <c r="AH383" s="10"/>
      <c r="AI383" s="37"/>
      <c r="AJ383" s="37"/>
      <c r="AK383" s="7"/>
      <c r="AL383" s="48"/>
      <c r="AN383" s="10"/>
      <c r="AO383" s="37"/>
      <c r="AP383" s="37"/>
      <c r="AQ383" s="7"/>
      <c r="AR383" s="40"/>
      <c r="AS383" s="10"/>
      <c r="AT383" s="37"/>
      <c r="AU383" s="37"/>
      <c r="AV383" s="51"/>
      <c r="BA383" s="37"/>
      <c r="BB383" s="37"/>
      <c r="BC383" s="7"/>
      <c r="BD383" s="48"/>
      <c r="BF383" s="10"/>
      <c r="BG383" s="37"/>
      <c r="BH383" s="37"/>
      <c r="BI383" s="7"/>
      <c r="BJ383" s="48"/>
      <c r="BL383" s="10"/>
      <c r="BM383" s="37"/>
      <c r="BN383" s="37"/>
      <c r="BO383" s="7"/>
      <c r="BP383" s="40"/>
      <c r="BQ383" s="10"/>
      <c r="BR383" s="37"/>
      <c r="BS383" s="37"/>
      <c r="BT383" s="51"/>
      <c r="BY383" s="37"/>
      <c r="BZ383" s="37"/>
      <c r="CA383" s="7"/>
      <c r="CB383" s="48"/>
      <c r="CD383" s="10"/>
      <c r="CE383" s="37"/>
      <c r="CF383" s="37"/>
      <c r="CG383" s="7"/>
      <c r="CH383" s="48"/>
      <c r="CJ383" s="10"/>
      <c r="CK383" s="37"/>
      <c r="CL383" s="37"/>
      <c r="CM383" s="7"/>
      <c r="CN383" s="40"/>
      <c r="CO383" s="10"/>
      <c r="CP383" s="37"/>
      <c r="CQ383" s="37"/>
      <c r="CR383" s="51"/>
      <c r="CT383" s="40"/>
      <c r="CU383" s="10"/>
      <c r="CV383" s="37"/>
      <c r="CW383" s="37"/>
      <c r="CX383" s="51"/>
    </row>
    <row r="384" spans="5:102" x14ac:dyDescent="0.2">
      <c r="E384" s="37"/>
      <c r="F384" s="37"/>
      <c r="G384" s="7"/>
      <c r="H384" s="48"/>
      <c r="J384" s="10"/>
      <c r="K384" s="37"/>
      <c r="L384" s="37"/>
      <c r="M384" s="7"/>
      <c r="N384" s="48"/>
      <c r="P384" s="10"/>
      <c r="Q384" s="37"/>
      <c r="R384" s="37"/>
      <c r="S384" s="7"/>
      <c r="T384" s="40"/>
      <c r="U384" s="10"/>
      <c r="V384" s="37"/>
      <c r="W384" s="37"/>
      <c r="X384" s="51"/>
      <c r="AC384" s="37"/>
      <c r="AD384" s="37"/>
      <c r="AE384" s="7"/>
      <c r="AF384" s="48"/>
      <c r="AH384" s="10"/>
      <c r="AI384" s="37"/>
      <c r="AJ384" s="37"/>
      <c r="AK384" s="7"/>
      <c r="AL384" s="48"/>
      <c r="AN384" s="10"/>
      <c r="AO384" s="37"/>
      <c r="AP384" s="37"/>
      <c r="AQ384" s="7"/>
      <c r="AR384" s="40"/>
      <c r="AS384" s="10"/>
      <c r="AT384" s="37"/>
      <c r="AU384" s="37"/>
      <c r="AV384" s="51"/>
      <c r="BA384" s="37"/>
      <c r="BB384" s="37"/>
      <c r="BC384" s="7"/>
      <c r="BD384" s="48"/>
      <c r="BF384" s="10"/>
      <c r="BG384" s="37"/>
      <c r="BH384" s="37"/>
      <c r="BI384" s="7"/>
      <c r="BJ384" s="48"/>
      <c r="BL384" s="10"/>
      <c r="BM384" s="37"/>
      <c r="BN384" s="37"/>
      <c r="BO384" s="7"/>
      <c r="BP384" s="40"/>
      <c r="BQ384" s="10"/>
      <c r="BR384" s="37"/>
      <c r="BS384" s="37"/>
      <c r="BT384" s="51"/>
      <c r="BY384" s="37"/>
      <c r="BZ384" s="37"/>
      <c r="CA384" s="7"/>
      <c r="CB384" s="48"/>
      <c r="CD384" s="10"/>
      <c r="CE384" s="37"/>
      <c r="CF384" s="37"/>
      <c r="CG384" s="7"/>
      <c r="CH384" s="48"/>
      <c r="CJ384" s="10"/>
      <c r="CK384" s="37"/>
      <c r="CL384" s="37"/>
      <c r="CM384" s="7"/>
      <c r="CN384" s="40"/>
      <c r="CO384" s="10"/>
      <c r="CP384" s="37"/>
      <c r="CQ384" s="37"/>
      <c r="CR384" s="51"/>
      <c r="CT384" s="40"/>
      <c r="CU384" s="10"/>
      <c r="CV384" s="37"/>
      <c r="CW384" s="37"/>
      <c r="CX384" s="51"/>
    </row>
    <row r="385" spans="5:102" x14ac:dyDescent="0.2">
      <c r="E385" s="37"/>
      <c r="F385" s="37"/>
      <c r="G385" s="7"/>
      <c r="H385" s="48"/>
      <c r="J385" s="10"/>
      <c r="K385" s="37"/>
      <c r="L385" s="37"/>
      <c r="M385" s="7"/>
      <c r="N385" s="48"/>
      <c r="P385" s="10"/>
      <c r="Q385" s="37"/>
      <c r="R385" s="37"/>
      <c r="S385" s="7"/>
      <c r="T385" s="40"/>
      <c r="U385" s="10"/>
      <c r="V385" s="37"/>
      <c r="W385" s="37"/>
      <c r="X385" s="51"/>
      <c r="AC385" s="37"/>
      <c r="AD385" s="37"/>
      <c r="AE385" s="7"/>
      <c r="AF385" s="48"/>
      <c r="AH385" s="10"/>
      <c r="AI385" s="37"/>
      <c r="AJ385" s="37"/>
      <c r="AK385" s="7"/>
      <c r="AL385" s="48"/>
      <c r="AN385" s="10"/>
      <c r="AO385" s="37"/>
      <c r="AP385" s="37"/>
      <c r="AQ385" s="7"/>
      <c r="AR385" s="40"/>
      <c r="AS385" s="10"/>
      <c r="AT385" s="37"/>
      <c r="AU385" s="37"/>
      <c r="AV385" s="51"/>
      <c r="BA385" s="37"/>
      <c r="BB385" s="37"/>
      <c r="BC385" s="7"/>
      <c r="BD385" s="48"/>
      <c r="BF385" s="10"/>
      <c r="BG385" s="37"/>
      <c r="BH385" s="37"/>
      <c r="BI385" s="7"/>
      <c r="BJ385" s="48"/>
      <c r="BL385" s="10"/>
      <c r="BM385" s="37"/>
      <c r="BN385" s="37"/>
      <c r="BO385" s="7"/>
      <c r="BP385" s="40"/>
      <c r="BQ385" s="10"/>
      <c r="BR385" s="37"/>
      <c r="BS385" s="37"/>
      <c r="BT385" s="51"/>
      <c r="BY385" s="37"/>
      <c r="BZ385" s="37"/>
      <c r="CA385" s="7"/>
      <c r="CB385" s="48"/>
      <c r="CD385" s="10"/>
      <c r="CE385" s="37"/>
      <c r="CF385" s="37"/>
      <c r="CG385" s="7"/>
      <c r="CH385" s="48"/>
      <c r="CJ385" s="10"/>
      <c r="CK385" s="37"/>
      <c r="CL385" s="37"/>
      <c r="CM385" s="7"/>
      <c r="CN385" s="40"/>
      <c r="CO385" s="10"/>
      <c r="CP385" s="37"/>
      <c r="CQ385" s="37"/>
      <c r="CR385" s="51"/>
      <c r="CT385" s="40"/>
      <c r="CU385" s="10"/>
      <c r="CV385" s="37"/>
      <c r="CW385" s="37"/>
      <c r="CX385" s="51"/>
    </row>
    <row r="386" spans="5:102" x14ac:dyDescent="0.2">
      <c r="E386" s="37"/>
      <c r="F386" s="37"/>
      <c r="G386" s="7"/>
      <c r="H386" s="48"/>
      <c r="J386" s="10"/>
      <c r="K386" s="37"/>
      <c r="L386" s="37"/>
      <c r="M386" s="7"/>
      <c r="N386" s="48"/>
      <c r="P386" s="10"/>
      <c r="Q386" s="37"/>
      <c r="R386" s="37"/>
      <c r="S386" s="7"/>
      <c r="T386" s="40"/>
      <c r="U386" s="10"/>
      <c r="V386" s="37"/>
      <c r="W386" s="37"/>
      <c r="X386" s="51"/>
      <c r="AC386" s="37"/>
      <c r="AD386" s="37"/>
      <c r="AE386" s="7"/>
      <c r="AF386" s="48"/>
      <c r="AH386" s="10"/>
      <c r="AI386" s="37"/>
      <c r="AJ386" s="37"/>
      <c r="AK386" s="7"/>
      <c r="AL386" s="48"/>
      <c r="AN386" s="10"/>
      <c r="AO386" s="37"/>
      <c r="AP386" s="37"/>
      <c r="AQ386" s="7"/>
      <c r="AR386" s="40"/>
      <c r="AS386" s="10"/>
      <c r="AT386" s="37"/>
      <c r="AU386" s="37"/>
      <c r="AV386" s="51"/>
      <c r="BA386" s="37"/>
      <c r="BB386" s="37"/>
      <c r="BC386" s="7"/>
      <c r="BD386" s="48"/>
      <c r="BF386" s="10"/>
      <c r="BG386" s="37"/>
      <c r="BH386" s="37"/>
      <c r="BI386" s="7"/>
      <c r="BJ386" s="48"/>
      <c r="BL386" s="10"/>
      <c r="BM386" s="37"/>
      <c r="BN386" s="37"/>
      <c r="BO386" s="7"/>
      <c r="BP386" s="40"/>
      <c r="BQ386" s="10"/>
      <c r="BR386" s="37"/>
      <c r="BS386" s="37"/>
      <c r="BT386" s="51"/>
      <c r="BY386" s="37"/>
      <c r="BZ386" s="37"/>
      <c r="CA386" s="7"/>
      <c r="CB386" s="48"/>
      <c r="CD386" s="10"/>
      <c r="CE386" s="37"/>
      <c r="CF386" s="37"/>
      <c r="CG386" s="7"/>
      <c r="CH386" s="48"/>
      <c r="CJ386" s="10"/>
      <c r="CK386" s="37"/>
      <c r="CL386" s="37"/>
      <c r="CM386" s="7"/>
      <c r="CN386" s="40"/>
      <c r="CO386" s="10"/>
      <c r="CP386" s="37"/>
      <c r="CQ386" s="37"/>
      <c r="CR386" s="51"/>
      <c r="CT386" s="40"/>
      <c r="CU386" s="10"/>
      <c r="CV386" s="37"/>
      <c r="CW386" s="37"/>
      <c r="CX386" s="51"/>
    </row>
    <row r="387" spans="5:102" x14ac:dyDescent="0.2">
      <c r="E387" s="37"/>
      <c r="F387" s="37"/>
      <c r="G387" s="7"/>
      <c r="H387" s="48"/>
      <c r="J387" s="10"/>
      <c r="K387" s="37"/>
      <c r="L387" s="37"/>
      <c r="M387" s="7"/>
      <c r="N387" s="48"/>
      <c r="P387" s="10"/>
      <c r="Q387" s="37"/>
      <c r="R387" s="37"/>
      <c r="S387" s="7"/>
      <c r="T387" s="40"/>
      <c r="U387" s="10"/>
      <c r="V387" s="37"/>
      <c r="W387" s="37"/>
      <c r="X387" s="51"/>
      <c r="AC387" s="37"/>
      <c r="AD387" s="37"/>
      <c r="AE387" s="7"/>
      <c r="AF387" s="48"/>
      <c r="AH387" s="10"/>
      <c r="AI387" s="37"/>
      <c r="AJ387" s="37"/>
      <c r="AK387" s="7"/>
      <c r="AL387" s="48"/>
      <c r="AN387" s="10"/>
      <c r="AO387" s="37"/>
      <c r="AP387" s="37"/>
      <c r="AQ387" s="7"/>
      <c r="AR387" s="40"/>
      <c r="AS387" s="10"/>
      <c r="AT387" s="37"/>
      <c r="AU387" s="37"/>
      <c r="AV387" s="51"/>
      <c r="BA387" s="37"/>
      <c r="BB387" s="37"/>
      <c r="BC387" s="7"/>
      <c r="BD387" s="48"/>
      <c r="BF387" s="10"/>
      <c r="BG387" s="37"/>
      <c r="BH387" s="37"/>
      <c r="BI387" s="7"/>
      <c r="BJ387" s="48"/>
      <c r="BL387" s="10"/>
      <c r="BM387" s="37"/>
      <c r="BN387" s="37"/>
      <c r="BO387" s="7"/>
      <c r="BP387" s="40"/>
      <c r="BQ387" s="10"/>
      <c r="BR387" s="37"/>
      <c r="BS387" s="37"/>
      <c r="BT387" s="51"/>
      <c r="BY387" s="37"/>
      <c r="BZ387" s="37"/>
      <c r="CA387" s="7"/>
      <c r="CB387" s="48"/>
      <c r="CD387" s="10"/>
      <c r="CE387" s="37"/>
      <c r="CF387" s="37"/>
      <c r="CG387" s="7"/>
      <c r="CH387" s="48"/>
      <c r="CJ387" s="10"/>
      <c r="CK387" s="37"/>
      <c r="CL387" s="37"/>
      <c r="CM387" s="7"/>
      <c r="CN387" s="40"/>
      <c r="CO387" s="10"/>
      <c r="CP387" s="37"/>
      <c r="CQ387" s="37"/>
      <c r="CR387" s="51"/>
      <c r="CT387" s="40"/>
      <c r="CU387" s="10"/>
      <c r="CV387" s="37"/>
      <c r="CW387" s="37"/>
      <c r="CX387" s="51"/>
    </row>
    <row r="388" spans="5:102" x14ac:dyDescent="0.2">
      <c r="E388" s="37"/>
      <c r="F388" s="37"/>
      <c r="G388" s="7"/>
      <c r="H388" s="48"/>
      <c r="J388" s="10"/>
      <c r="K388" s="37"/>
      <c r="L388" s="37"/>
      <c r="M388" s="7"/>
      <c r="N388" s="48"/>
      <c r="P388" s="10"/>
      <c r="Q388" s="37"/>
      <c r="R388" s="37"/>
      <c r="S388" s="7"/>
      <c r="T388" s="40"/>
      <c r="U388" s="10"/>
      <c r="V388" s="37"/>
      <c r="W388" s="37"/>
      <c r="X388" s="51"/>
      <c r="AC388" s="37"/>
      <c r="AD388" s="37"/>
      <c r="AE388" s="7"/>
      <c r="AF388" s="48"/>
      <c r="AH388" s="10"/>
      <c r="AI388" s="37"/>
      <c r="AJ388" s="37"/>
      <c r="AK388" s="7"/>
      <c r="AL388" s="48"/>
      <c r="AN388" s="10"/>
      <c r="AO388" s="37"/>
      <c r="AP388" s="37"/>
      <c r="AQ388" s="7"/>
      <c r="AR388" s="40"/>
      <c r="AS388" s="10"/>
      <c r="AT388" s="37"/>
      <c r="AU388" s="37"/>
      <c r="AV388" s="51"/>
      <c r="BA388" s="37"/>
      <c r="BB388" s="37"/>
      <c r="BC388" s="7"/>
      <c r="BD388" s="48"/>
      <c r="BF388" s="10"/>
      <c r="BG388" s="37"/>
      <c r="BH388" s="37"/>
      <c r="BI388" s="7"/>
      <c r="BJ388" s="48"/>
      <c r="BL388" s="10"/>
      <c r="BM388" s="37"/>
      <c r="BN388" s="37"/>
      <c r="BO388" s="7"/>
      <c r="BP388" s="40"/>
      <c r="BQ388" s="10"/>
      <c r="BR388" s="37"/>
      <c r="BS388" s="37"/>
      <c r="BT388" s="51"/>
      <c r="BY388" s="37"/>
      <c r="BZ388" s="37"/>
      <c r="CA388" s="7"/>
      <c r="CB388" s="48"/>
      <c r="CD388" s="10"/>
      <c r="CE388" s="37"/>
      <c r="CF388" s="37"/>
      <c r="CG388" s="7"/>
      <c r="CH388" s="48"/>
      <c r="CJ388" s="10"/>
      <c r="CK388" s="37"/>
      <c r="CL388" s="37"/>
      <c r="CM388" s="7"/>
      <c r="CN388" s="40"/>
      <c r="CO388" s="10"/>
      <c r="CP388" s="37"/>
      <c r="CQ388" s="37"/>
      <c r="CR388" s="51"/>
      <c r="CT388" s="40"/>
      <c r="CU388" s="10"/>
      <c r="CV388" s="37"/>
      <c r="CW388" s="37"/>
      <c r="CX388" s="51"/>
    </row>
    <row r="389" spans="5:102" x14ac:dyDescent="0.2">
      <c r="E389" s="37"/>
      <c r="F389" s="37"/>
      <c r="G389" s="7"/>
      <c r="H389" s="48"/>
      <c r="J389" s="10"/>
      <c r="K389" s="37"/>
      <c r="L389" s="37"/>
      <c r="M389" s="7"/>
      <c r="N389" s="48"/>
      <c r="P389" s="10"/>
      <c r="Q389" s="37"/>
      <c r="R389" s="37"/>
      <c r="S389" s="7"/>
      <c r="T389" s="40"/>
      <c r="U389" s="10"/>
      <c r="V389" s="37"/>
      <c r="W389" s="37"/>
      <c r="X389" s="51"/>
      <c r="AC389" s="37"/>
      <c r="AD389" s="37"/>
      <c r="AE389" s="7"/>
      <c r="AF389" s="48"/>
      <c r="AH389" s="10"/>
      <c r="AI389" s="37"/>
      <c r="AJ389" s="37"/>
      <c r="AK389" s="7"/>
      <c r="AL389" s="48"/>
      <c r="AN389" s="10"/>
      <c r="AO389" s="37"/>
      <c r="AP389" s="37"/>
      <c r="AQ389" s="7"/>
      <c r="AR389" s="40"/>
      <c r="AS389" s="10"/>
      <c r="AT389" s="37"/>
      <c r="AU389" s="37"/>
      <c r="AV389" s="51"/>
      <c r="BA389" s="37"/>
      <c r="BB389" s="37"/>
      <c r="BC389" s="7"/>
      <c r="BD389" s="48"/>
      <c r="BF389" s="10"/>
      <c r="BG389" s="37"/>
      <c r="BH389" s="37"/>
      <c r="BI389" s="7"/>
      <c r="BJ389" s="48"/>
      <c r="BL389" s="10"/>
      <c r="BM389" s="37"/>
      <c r="BN389" s="37"/>
      <c r="BO389" s="7"/>
      <c r="BP389" s="40"/>
      <c r="BQ389" s="10"/>
      <c r="BR389" s="37"/>
      <c r="BS389" s="37"/>
      <c r="BT389" s="51"/>
      <c r="BY389" s="37"/>
      <c r="BZ389" s="37"/>
      <c r="CA389" s="7"/>
      <c r="CB389" s="48"/>
      <c r="CD389" s="10"/>
      <c r="CE389" s="37"/>
      <c r="CF389" s="37"/>
      <c r="CG389" s="7"/>
      <c r="CH389" s="48"/>
      <c r="CJ389" s="10"/>
      <c r="CK389" s="37"/>
      <c r="CL389" s="37"/>
      <c r="CM389" s="7"/>
      <c r="CN389" s="40"/>
      <c r="CO389" s="10"/>
      <c r="CP389" s="37"/>
      <c r="CQ389" s="37"/>
      <c r="CR389" s="51"/>
      <c r="CT389" s="40"/>
      <c r="CU389" s="10"/>
      <c r="CV389" s="37"/>
      <c r="CW389" s="37"/>
      <c r="CX389" s="51"/>
    </row>
    <row r="390" spans="5:102" x14ac:dyDescent="0.2">
      <c r="E390" s="37"/>
      <c r="F390" s="37"/>
      <c r="G390" s="7"/>
      <c r="H390" s="48"/>
      <c r="J390" s="10"/>
      <c r="K390" s="37"/>
      <c r="L390" s="37"/>
      <c r="M390" s="7"/>
      <c r="N390" s="48"/>
      <c r="P390" s="10"/>
      <c r="Q390" s="37"/>
      <c r="R390" s="37"/>
      <c r="S390" s="7"/>
      <c r="T390" s="40"/>
      <c r="U390" s="10"/>
      <c r="V390" s="37"/>
      <c r="W390" s="37"/>
      <c r="X390" s="51"/>
      <c r="AC390" s="37"/>
      <c r="AD390" s="37"/>
      <c r="AE390" s="7"/>
      <c r="AF390" s="48"/>
      <c r="AH390" s="10"/>
      <c r="AI390" s="37"/>
      <c r="AJ390" s="37"/>
      <c r="AK390" s="7"/>
      <c r="AL390" s="48"/>
      <c r="AN390" s="10"/>
      <c r="AO390" s="37"/>
      <c r="AP390" s="37"/>
      <c r="AQ390" s="7"/>
      <c r="AR390" s="40"/>
      <c r="AS390" s="10"/>
      <c r="AT390" s="37"/>
      <c r="AU390" s="37"/>
      <c r="AV390" s="51"/>
      <c r="BA390" s="37"/>
      <c r="BB390" s="37"/>
      <c r="BC390" s="7"/>
      <c r="BD390" s="48"/>
      <c r="BF390" s="10"/>
      <c r="BG390" s="37"/>
      <c r="BH390" s="37"/>
      <c r="BI390" s="7"/>
      <c r="BJ390" s="48"/>
      <c r="BL390" s="10"/>
      <c r="BM390" s="37"/>
      <c r="BN390" s="37"/>
      <c r="BO390" s="7"/>
      <c r="BP390" s="40"/>
      <c r="BQ390" s="10"/>
      <c r="BR390" s="37"/>
      <c r="BS390" s="37"/>
      <c r="BT390" s="51"/>
      <c r="BY390" s="37"/>
      <c r="BZ390" s="37"/>
      <c r="CA390" s="7"/>
      <c r="CB390" s="48"/>
      <c r="CD390" s="10"/>
      <c r="CE390" s="37"/>
      <c r="CF390" s="37"/>
      <c r="CG390" s="7"/>
      <c r="CH390" s="48"/>
      <c r="CJ390" s="10"/>
      <c r="CK390" s="37"/>
      <c r="CL390" s="37"/>
      <c r="CM390" s="7"/>
      <c r="CN390" s="40"/>
      <c r="CO390" s="10"/>
      <c r="CP390" s="37"/>
      <c r="CQ390" s="37"/>
      <c r="CR390" s="51"/>
      <c r="CT390" s="40"/>
      <c r="CU390" s="10"/>
      <c r="CV390" s="37"/>
      <c r="CW390" s="37"/>
      <c r="CX390" s="51"/>
    </row>
    <row r="391" spans="5:102" x14ac:dyDescent="0.2">
      <c r="E391" s="37"/>
      <c r="F391" s="37"/>
      <c r="G391" s="7"/>
      <c r="H391" s="48"/>
      <c r="J391" s="10"/>
      <c r="K391" s="37"/>
      <c r="L391" s="37"/>
      <c r="M391" s="7"/>
      <c r="N391" s="48"/>
      <c r="P391" s="10"/>
      <c r="Q391" s="37"/>
      <c r="R391" s="37"/>
      <c r="S391" s="7"/>
      <c r="T391" s="40"/>
      <c r="U391" s="10"/>
      <c r="V391" s="37"/>
      <c r="W391" s="37"/>
      <c r="X391" s="51"/>
      <c r="AC391" s="37"/>
      <c r="AD391" s="37"/>
      <c r="AE391" s="7"/>
      <c r="AF391" s="48"/>
      <c r="AH391" s="10"/>
      <c r="AI391" s="37"/>
      <c r="AJ391" s="37"/>
      <c r="AK391" s="7"/>
      <c r="AL391" s="48"/>
      <c r="AN391" s="10"/>
      <c r="AO391" s="37"/>
      <c r="AP391" s="37"/>
      <c r="AQ391" s="7"/>
      <c r="AR391" s="40"/>
      <c r="AS391" s="10"/>
      <c r="AT391" s="37"/>
      <c r="AU391" s="37"/>
      <c r="AV391" s="51"/>
      <c r="BA391" s="37"/>
      <c r="BB391" s="37"/>
      <c r="BC391" s="7"/>
      <c r="BD391" s="48"/>
      <c r="BF391" s="10"/>
      <c r="BG391" s="37"/>
      <c r="BH391" s="37"/>
      <c r="BI391" s="7"/>
      <c r="BJ391" s="48"/>
      <c r="BL391" s="10"/>
      <c r="BM391" s="37"/>
      <c r="BN391" s="37"/>
      <c r="BO391" s="7"/>
      <c r="BP391" s="40"/>
      <c r="BQ391" s="10"/>
      <c r="BR391" s="37"/>
      <c r="BS391" s="37"/>
      <c r="BT391" s="51"/>
      <c r="BY391" s="37"/>
      <c r="BZ391" s="37"/>
      <c r="CA391" s="7"/>
      <c r="CB391" s="48"/>
      <c r="CD391" s="10"/>
      <c r="CE391" s="37"/>
      <c r="CF391" s="37"/>
      <c r="CG391" s="7"/>
      <c r="CH391" s="48"/>
      <c r="CJ391" s="10"/>
      <c r="CK391" s="37"/>
      <c r="CL391" s="37"/>
      <c r="CM391" s="7"/>
      <c r="CN391" s="40"/>
      <c r="CO391" s="10"/>
      <c r="CP391" s="37"/>
      <c r="CQ391" s="37"/>
      <c r="CR391" s="51"/>
      <c r="CT391" s="40"/>
      <c r="CU391" s="10"/>
      <c r="CV391" s="37"/>
      <c r="CW391" s="37"/>
      <c r="CX391" s="51"/>
    </row>
    <row r="392" spans="5:102" x14ac:dyDescent="0.2">
      <c r="E392" s="37"/>
      <c r="F392" s="37"/>
      <c r="G392" s="7"/>
      <c r="H392" s="48"/>
      <c r="J392" s="10"/>
      <c r="K392" s="37"/>
      <c r="L392" s="37"/>
      <c r="M392" s="7"/>
      <c r="N392" s="48"/>
      <c r="P392" s="10"/>
      <c r="Q392" s="37"/>
      <c r="R392" s="37"/>
      <c r="S392" s="7"/>
      <c r="T392" s="40"/>
      <c r="U392" s="10"/>
      <c r="V392" s="37"/>
      <c r="W392" s="37"/>
      <c r="X392" s="51"/>
      <c r="AC392" s="37"/>
      <c r="AD392" s="37"/>
      <c r="AE392" s="7"/>
      <c r="AF392" s="48"/>
      <c r="AH392" s="10"/>
      <c r="AI392" s="37"/>
      <c r="AJ392" s="37"/>
      <c r="AK392" s="7"/>
      <c r="AL392" s="48"/>
      <c r="AN392" s="10"/>
      <c r="AO392" s="37"/>
      <c r="AP392" s="37"/>
      <c r="AQ392" s="7"/>
      <c r="AR392" s="40"/>
      <c r="AS392" s="10"/>
      <c r="AT392" s="37"/>
      <c r="AU392" s="37"/>
      <c r="AV392" s="51"/>
      <c r="BA392" s="37"/>
      <c r="BB392" s="37"/>
      <c r="BC392" s="7"/>
      <c r="BD392" s="48"/>
      <c r="BF392" s="10"/>
      <c r="BG392" s="37"/>
      <c r="BH392" s="37"/>
      <c r="BI392" s="7"/>
      <c r="BJ392" s="48"/>
      <c r="BL392" s="10"/>
      <c r="BM392" s="37"/>
      <c r="BN392" s="37"/>
      <c r="BO392" s="7"/>
      <c r="BP392" s="40"/>
      <c r="BQ392" s="10"/>
      <c r="BR392" s="37"/>
      <c r="BS392" s="37"/>
      <c r="BT392" s="51"/>
      <c r="BY392" s="37"/>
      <c r="BZ392" s="37"/>
      <c r="CA392" s="7"/>
      <c r="CB392" s="48"/>
      <c r="CD392" s="10"/>
      <c r="CE392" s="37"/>
      <c r="CF392" s="37"/>
      <c r="CG392" s="7"/>
      <c r="CH392" s="48"/>
      <c r="CJ392" s="10"/>
      <c r="CK392" s="37"/>
      <c r="CL392" s="37"/>
      <c r="CM392" s="7"/>
      <c r="CN392" s="40"/>
      <c r="CO392" s="10"/>
      <c r="CP392" s="37"/>
      <c r="CQ392" s="37"/>
      <c r="CR392" s="51"/>
      <c r="CT392" s="40"/>
      <c r="CU392" s="10"/>
      <c r="CV392" s="37"/>
      <c r="CW392" s="37"/>
      <c r="CX392" s="51"/>
    </row>
    <row r="393" spans="5:102" x14ac:dyDescent="0.2">
      <c r="E393" s="37"/>
      <c r="F393" s="37"/>
      <c r="G393" s="7"/>
      <c r="H393" s="48"/>
      <c r="J393" s="10"/>
      <c r="K393" s="37"/>
      <c r="L393" s="37"/>
      <c r="M393" s="7"/>
      <c r="N393" s="48"/>
      <c r="P393" s="10"/>
      <c r="Q393" s="37"/>
      <c r="R393" s="37"/>
      <c r="S393" s="7"/>
      <c r="T393" s="40"/>
      <c r="U393" s="10"/>
      <c r="V393" s="37"/>
      <c r="W393" s="37"/>
      <c r="X393" s="51"/>
      <c r="AC393" s="37"/>
      <c r="AD393" s="37"/>
      <c r="AE393" s="7"/>
      <c r="AF393" s="48"/>
      <c r="AH393" s="10"/>
      <c r="AI393" s="37"/>
      <c r="AJ393" s="37"/>
      <c r="AK393" s="7"/>
      <c r="AL393" s="48"/>
      <c r="AN393" s="10"/>
      <c r="AO393" s="37"/>
      <c r="AP393" s="37"/>
      <c r="AQ393" s="7"/>
      <c r="AR393" s="40"/>
      <c r="AS393" s="10"/>
      <c r="AT393" s="37"/>
      <c r="AU393" s="37"/>
      <c r="AV393" s="51"/>
      <c r="BA393" s="37"/>
      <c r="BB393" s="37"/>
      <c r="BC393" s="7"/>
      <c r="BD393" s="48"/>
      <c r="BF393" s="10"/>
      <c r="BG393" s="37"/>
      <c r="BH393" s="37"/>
      <c r="BI393" s="7"/>
      <c r="BJ393" s="48"/>
      <c r="BL393" s="10"/>
      <c r="BM393" s="37"/>
      <c r="BN393" s="37"/>
      <c r="BO393" s="7"/>
      <c r="BP393" s="40"/>
      <c r="BQ393" s="10"/>
      <c r="BR393" s="37"/>
      <c r="BS393" s="37"/>
      <c r="BT393" s="51"/>
      <c r="BY393" s="37"/>
      <c r="BZ393" s="37"/>
      <c r="CA393" s="7"/>
      <c r="CB393" s="48"/>
      <c r="CD393" s="10"/>
      <c r="CE393" s="37"/>
      <c r="CF393" s="37"/>
      <c r="CG393" s="7"/>
      <c r="CH393" s="48"/>
      <c r="CJ393" s="10"/>
      <c r="CK393" s="37"/>
      <c r="CL393" s="37"/>
      <c r="CM393" s="7"/>
      <c r="CN393" s="40"/>
      <c r="CO393" s="10"/>
      <c r="CP393" s="37"/>
      <c r="CQ393" s="37"/>
      <c r="CR393" s="51"/>
      <c r="CT393" s="40"/>
      <c r="CU393" s="10"/>
      <c r="CV393" s="37"/>
      <c r="CW393" s="37"/>
      <c r="CX393" s="51"/>
    </row>
    <row r="394" spans="5:102" x14ac:dyDescent="0.2">
      <c r="E394" s="37"/>
      <c r="F394" s="37"/>
      <c r="G394" s="7"/>
      <c r="H394" s="48"/>
      <c r="J394" s="10"/>
      <c r="K394" s="37"/>
      <c r="L394" s="37"/>
      <c r="M394" s="7"/>
      <c r="N394" s="48"/>
      <c r="P394" s="10"/>
      <c r="Q394" s="37"/>
      <c r="R394" s="37"/>
      <c r="S394" s="7"/>
      <c r="T394" s="40"/>
      <c r="U394" s="10"/>
      <c r="V394" s="37"/>
      <c r="W394" s="37"/>
      <c r="X394" s="51"/>
      <c r="AC394" s="37"/>
      <c r="AD394" s="37"/>
      <c r="AE394" s="7"/>
      <c r="AF394" s="48"/>
      <c r="AH394" s="10"/>
      <c r="AI394" s="37"/>
      <c r="AJ394" s="37"/>
      <c r="AK394" s="7"/>
      <c r="AL394" s="48"/>
      <c r="AN394" s="10"/>
      <c r="AO394" s="37"/>
      <c r="AP394" s="37"/>
      <c r="AQ394" s="7"/>
      <c r="AR394" s="40"/>
      <c r="AS394" s="10"/>
      <c r="AT394" s="37"/>
      <c r="AU394" s="37"/>
      <c r="AV394" s="51"/>
      <c r="BA394" s="37"/>
      <c r="BB394" s="37"/>
      <c r="BC394" s="7"/>
      <c r="BD394" s="48"/>
      <c r="BF394" s="10"/>
      <c r="BG394" s="37"/>
      <c r="BH394" s="37"/>
      <c r="BI394" s="7"/>
      <c r="BJ394" s="48"/>
      <c r="BL394" s="10"/>
      <c r="BM394" s="37"/>
      <c r="BN394" s="37"/>
      <c r="BO394" s="7"/>
      <c r="BP394" s="40"/>
      <c r="BQ394" s="10"/>
      <c r="BR394" s="37"/>
      <c r="BS394" s="37"/>
      <c r="BT394" s="51"/>
      <c r="BY394" s="37"/>
      <c r="BZ394" s="37"/>
      <c r="CA394" s="7"/>
      <c r="CB394" s="48"/>
      <c r="CD394" s="10"/>
      <c r="CE394" s="37"/>
      <c r="CF394" s="37"/>
      <c r="CG394" s="7"/>
      <c r="CH394" s="48"/>
      <c r="CJ394" s="10"/>
      <c r="CK394" s="37"/>
      <c r="CL394" s="37"/>
      <c r="CM394" s="7"/>
      <c r="CN394" s="40"/>
      <c r="CO394" s="10"/>
      <c r="CP394" s="37"/>
      <c r="CQ394" s="37"/>
      <c r="CR394" s="51"/>
      <c r="CT394" s="40"/>
      <c r="CU394" s="10"/>
      <c r="CV394" s="37"/>
      <c r="CW394" s="37"/>
      <c r="CX394" s="51"/>
    </row>
    <row r="395" spans="5:102" x14ac:dyDescent="0.2">
      <c r="E395" s="37"/>
      <c r="F395" s="37"/>
      <c r="G395" s="7"/>
      <c r="H395" s="48"/>
      <c r="J395" s="10"/>
      <c r="K395" s="37"/>
      <c r="L395" s="37"/>
      <c r="M395" s="7"/>
      <c r="N395" s="48"/>
      <c r="P395" s="10"/>
      <c r="Q395" s="37"/>
      <c r="R395" s="37"/>
      <c r="S395" s="7"/>
      <c r="T395" s="40"/>
      <c r="U395" s="10"/>
      <c r="V395" s="37"/>
      <c r="W395" s="37"/>
      <c r="X395" s="51"/>
      <c r="AC395" s="37"/>
      <c r="AD395" s="37"/>
      <c r="AE395" s="7"/>
      <c r="AF395" s="48"/>
      <c r="AH395" s="10"/>
      <c r="AI395" s="37"/>
      <c r="AJ395" s="37"/>
      <c r="AK395" s="7"/>
      <c r="AL395" s="48"/>
      <c r="AN395" s="10"/>
      <c r="AO395" s="37"/>
      <c r="AP395" s="37"/>
      <c r="AQ395" s="7"/>
      <c r="AR395" s="40"/>
      <c r="AS395" s="10"/>
      <c r="AT395" s="37"/>
      <c r="AU395" s="37"/>
      <c r="AV395" s="51"/>
      <c r="BA395" s="37"/>
      <c r="BB395" s="37"/>
      <c r="BC395" s="7"/>
      <c r="BD395" s="48"/>
      <c r="BF395" s="10"/>
      <c r="BG395" s="37"/>
      <c r="BH395" s="37"/>
      <c r="BI395" s="7"/>
      <c r="BJ395" s="48"/>
      <c r="BL395" s="10"/>
      <c r="BM395" s="37"/>
      <c r="BN395" s="37"/>
      <c r="BO395" s="7"/>
      <c r="BP395" s="40"/>
      <c r="BQ395" s="10"/>
      <c r="BR395" s="37"/>
      <c r="BS395" s="37"/>
      <c r="BT395" s="51"/>
      <c r="BY395" s="37"/>
      <c r="BZ395" s="37"/>
      <c r="CA395" s="7"/>
      <c r="CB395" s="48"/>
      <c r="CD395" s="10"/>
      <c r="CE395" s="37"/>
      <c r="CF395" s="37"/>
      <c r="CG395" s="7"/>
      <c r="CH395" s="48"/>
      <c r="CJ395" s="10"/>
      <c r="CK395" s="37"/>
      <c r="CL395" s="37"/>
      <c r="CM395" s="7"/>
      <c r="CN395" s="40"/>
      <c r="CO395" s="10"/>
      <c r="CP395" s="37"/>
      <c r="CQ395" s="37"/>
      <c r="CR395" s="51"/>
      <c r="CT395" s="40"/>
      <c r="CU395" s="10"/>
      <c r="CV395" s="37"/>
      <c r="CW395" s="37"/>
      <c r="CX395" s="51"/>
    </row>
    <row r="396" spans="5:102" x14ac:dyDescent="0.2">
      <c r="E396" s="37"/>
      <c r="F396" s="37"/>
      <c r="G396" s="7"/>
      <c r="H396" s="48"/>
      <c r="J396" s="10"/>
      <c r="K396" s="37"/>
      <c r="L396" s="37"/>
      <c r="M396" s="7"/>
      <c r="N396" s="48"/>
      <c r="P396" s="10"/>
      <c r="Q396" s="37"/>
      <c r="R396" s="37"/>
      <c r="S396" s="7"/>
      <c r="T396" s="40"/>
      <c r="U396" s="10"/>
      <c r="V396" s="37"/>
      <c r="W396" s="37"/>
      <c r="X396" s="51"/>
      <c r="AC396" s="37"/>
      <c r="AD396" s="37"/>
      <c r="AE396" s="7"/>
      <c r="AF396" s="48"/>
      <c r="AH396" s="10"/>
      <c r="AI396" s="37"/>
      <c r="AJ396" s="37"/>
      <c r="AK396" s="7"/>
      <c r="AL396" s="48"/>
      <c r="AN396" s="10"/>
      <c r="AO396" s="37"/>
      <c r="AP396" s="37"/>
      <c r="AQ396" s="7"/>
      <c r="AR396" s="40"/>
      <c r="AS396" s="10"/>
      <c r="AT396" s="37"/>
      <c r="AU396" s="37"/>
      <c r="AV396" s="51"/>
      <c r="BA396" s="37"/>
      <c r="BB396" s="37"/>
      <c r="BC396" s="7"/>
      <c r="BD396" s="48"/>
      <c r="BF396" s="10"/>
      <c r="BG396" s="37"/>
      <c r="BH396" s="37"/>
      <c r="BI396" s="7"/>
      <c r="BJ396" s="48"/>
      <c r="BL396" s="10"/>
      <c r="BM396" s="37"/>
      <c r="BN396" s="37"/>
      <c r="BO396" s="7"/>
      <c r="BP396" s="40"/>
      <c r="BQ396" s="10"/>
      <c r="BR396" s="37"/>
      <c r="BS396" s="37"/>
      <c r="BT396" s="51"/>
      <c r="BY396" s="37"/>
      <c r="BZ396" s="37"/>
      <c r="CA396" s="7"/>
      <c r="CB396" s="48"/>
      <c r="CD396" s="10"/>
      <c r="CE396" s="37"/>
      <c r="CF396" s="37"/>
      <c r="CG396" s="7"/>
      <c r="CH396" s="48"/>
      <c r="CJ396" s="10"/>
      <c r="CK396" s="37"/>
      <c r="CL396" s="37"/>
      <c r="CM396" s="7"/>
      <c r="CN396" s="40"/>
      <c r="CO396" s="10"/>
      <c r="CP396" s="37"/>
      <c r="CQ396" s="37"/>
      <c r="CR396" s="51"/>
      <c r="CT396" s="40"/>
      <c r="CU396" s="10"/>
      <c r="CV396" s="37"/>
      <c r="CW396" s="37"/>
      <c r="CX396" s="51"/>
    </row>
    <row r="397" spans="5:102" x14ac:dyDescent="0.2">
      <c r="E397" s="37"/>
      <c r="F397" s="37"/>
      <c r="G397" s="7"/>
      <c r="H397" s="48"/>
      <c r="J397" s="10"/>
      <c r="K397" s="37"/>
      <c r="L397" s="37"/>
      <c r="M397" s="7"/>
      <c r="N397" s="48"/>
      <c r="P397" s="10"/>
      <c r="Q397" s="37"/>
      <c r="R397" s="37"/>
      <c r="S397" s="7"/>
      <c r="T397" s="40"/>
      <c r="U397" s="10"/>
      <c r="V397" s="37"/>
      <c r="W397" s="37"/>
      <c r="X397" s="51"/>
      <c r="AC397" s="37"/>
      <c r="AD397" s="37"/>
      <c r="AE397" s="7"/>
      <c r="AF397" s="48"/>
      <c r="AH397" s="10"/>
      <c r="AI397" s="37"/>
      <c r="AJ397" s="37"/>
      <c r="AK397" s="7"/>
      <c r="AL397" s="48"/>
      <c r="AN397" s="10"/>
      <c r="AO397" s="37"/>
      <c r="AP397" s="37"/>
      <c r="AQ397" s="7"/>
      <c r="AR397" s="40"/>
      <c r="AS397" s="10"/>
      <c r="AT397" s="37"/>
      <c r="AU397" s="37"/>
      <c r="AV397" s="51"/>
      <c r="BA397" s="37"/>
      <c r="BB397" s="37"/>
      <c r="BC397" s="7"/>
      <c r="BD397" s="48"/>
      <c r="BF397" s="10"/>
      <c r="BG397" s="37"/>
      <c r="BH397" s="37"/>
      <c r="BI397" s="7"/>
      <c r="BJ397" s="48"/>
      <c r="BL397" s="10"/>
      <c r="BM397" s="37"/>
      <c r="BN397" s="37"/>
      <c r="BO397" s="7"/>
      <c r="BP397" s="40"/>
      <c r="BQ397" s="10"/>
      <c r="BR397" s="37"/>
      <c r="BS397" s="37"/>
      <c r="BT397" s="51"/>
      <c r="BY397" s="37"/>
      <c r="BZ397" s="37"/>
      <c r="CA397" s="7"/>
      <c r="CB397" s="48"/>
      <c r="CD397" s="10"/>
      <c r="CE397" s="37"/>
      <c r="CF397" s="37"/>
      <c r="CG397" s="7"/>
      <c r="CH397" s="48"/>
      <c r="CJ397" s="10"/>
      <c r="CK397" s="37"/>
      <c r="CL397" s="37"/>
      <c r="CM397" s="7"/>
      <c r="CN397" s="40"/>
      <c r="CO397" s="10"/>
      <c r="CP397" s="37"/>
      <c r="CQ397" s="37"/>
      <c r="CR397" s="51"/>
      <c r="CT397" s="40"/>
      <c r="CU397" s="10"/>
      <c r="CV397" s="37"/>
      <c r="CW397" s="37"/>
      <c r="CX397" s="51"/>
    </row>
    <row r="398" spans="5:102" x14ac:dyDescent="0.2">
      <c r="E398" s="37"/>
      <c r="F398" s="37"/>
      <c r="G398" s="7"/>
      <c r="H398" s="48"/>
      <c r="J398" s="10"/>
      <c r="K398" s="37"/>
      <c r="L398" s="37"/>
      <c r="M398" s="7"/>
      <c r="N398" s="48"/>
      <c r="P398" s="10"/>
      <c r="Q398" s="37"/>
      <c r="R398" s="37"/>
      <c r="S398" s="7"/>
      <c r="T398" s="40"/>
      <c r="U398" s="10"/>
      <c r="V398" s="37"/>
      <c r="W398" s="37"/>
      <c r="X398" s="51"/>
      <c r="AC398" s="37"/>
      <c r="AD398" s="37"/>
      <c r="AE398" s="7"/>
      <c r="AF398" s="48"/>
      <c r="AH398" s="10"/>
      <c r="AI398" s="37"/>
      <c r="AJ398" s="37"/>
      <c r="AK398" s="7"/>
      <c r="AL398" s="48"/>
      <c r="AN398" s="10"/>
      <c r="AO398" s="37"/>
      <c r="AP398" s="37"/>
      <c r="AQ398" s="7"/>
      <c r="AR398" s="40"/>
      <c r="AS398" s="10"/>
      <c r="AT398" s="37"/>
      <c r="AU398" s="37"/>
      <c r="AV398" s="51"/>
      <c r="BA398" s="37"/>
      <c r="BB398" s="37"/>
      <c r="BC398" s="7"/>
      <c r="BD398" s="48"/>
      <c r="BF398" s="10"/>
      <c r="BG398" s="37"/>
      <c r="BH398" s="37"/>
      <c r="BI398" s="7"/>
      <c r="BJ398" s="48"/>
      <c r="BL398" s="10"/>
      <c r="BM398" s="37"/>
      <c r="BN398" s="37"/>
      <c r="BO398" s="7"/>
      <c r="BP398" s="40"/>
      <c r="BQ398" s="10"/>
      <c r="BR398" s="37"/>
      <c r="BS398" s="37"/>
      <c r="BT398" s="51"/>
      <c r="BY398" s="37"/>
      <c r="BZ398" s="37"/>
      <c r="CA398" s="7"/>
      <c r="CB398" s="48"/>
      <c r="CD398" s="10"/>
      <c r="CE398" s="37"/>
      <c r="CF398" s="37"/>
      <c r="CG398" s="7"/>
      <c r="CH398" s="48"/>
      <c r="CJ398" s="10"/>
      <c r="CK398" s="37"/>
      <c r="CL398" s="37"/>
      <c r="CM398" s="7"/>
      <c r="CN398" s="40"/>
      <c r="CO398" s="10"/>
      <c r="CP398" s="37"/>
      <c r="CQ398" s="37"/>
      <c r="CR398" s="51"/>
      <c r="CT398" s="40"/>
      <c r="CU398" s="10"/>
      <c r="CV398" s="37"/>
      <c r="CW398" s="37"/>
      <c r="CX398" s="51"/>
    </row>
    <row r="399" spans="5:102" x14ac:dyDescent="0.2">
      <c r="E399" s="37"/>
      <c r="F399" s="37"/>
      <c r="G399" s="7"/>
      <c r="H399" s="48"/>
      <c r="J399" s="10"/>
      <c r="K399" s="37"/>
      <c r="L399" s="37"/>
      <c r="M399" s="7"/>
      <c r="N399" s="48"/>
      <c r="P399" s="10"/>
      <c r="Q399" s="37"/>
      <c r="R399" s="37"/>
      <c r="S399" s="7"/>
      <c r="T399" s="40"/>
      <c r="U399" s="10"/>
      <c r="V399" s="37"/>
      <c r="W399" s="37"/>
      <c r="X399" s="51"/>
      <c r="AC399" s="37"/>
      <c r="AD399" s="37"/>
      <c r="AE399" s="7"/>
      <c r="AF399" s="48"/>
      <c r="AH399" s="10"/>
      <c r="AI399" s="37"/>
      <c r="AJ399" s="37"/>
      <c r="AK399" s="7"/>
      <c r="AL399" s="48"/>
      <c r="AN399" s="10"/>
      <c r="AO399" s="37"/>
      <c r="AP399" s="37"/>
      <c r="AQ399" s="7"/>
      <c r="AR399" s="40"/>
      <c r="AS399" s="10"/>
      <c r="AT399" s="37"/>
      <c r="AU399" s="37"/>
      <c r="AV399" s="51"/>
      <c r="BA399" s="37"/>
      <c r="BB399" s="37"/>
      <c r="BC399" s="7"/>
      <c r="BD399" s="48"/>
      <c r="BF399" s="10"/>
      <c r="BG399" s="37"/>
      <c r="BH399" s="37"/>
      <c r="BI399" s="7"/>
      <c r="BJ399" s="48"/>
      <c r="BL399" s="10"/>
      <c r="BM399" s="37"/>
      <c r="BN399" s="37"/>
      <c r="BO399" s="7"/>
      <c r="BP399" s="40"/>
      <c r="BQ399" s="10"/>
      <c r="BR399" s="37"/>
      <c r="BS399" s="37"/>
      <c r="BT399" s="51"/>
      <c r="BY399" s="37"/>
      <c r="BZ399" s="37"/>
      <c r="CA399" s="7"/>
      <c r="CB399" s="48"/>
      <c r="CD399" s="10"/>
      <c r="CE399" s="37"/>
      <c r="CF399" s="37"/>
      <c r="CG399" s="7"/>
      <c r="CH399" s="48"/>
      <c r="CJ399" s="10"/>
      <c r="CK399" s="37"/>
      <c r="CL399" s="37"/>
      <c r="CM399" s="7"/>
      <c r="CN399" s="40"/>
      <c r="CO399" s="10"/>
      <c r="CP399" s="37"/>
      <c r="CQ399" s="37"/>
      <c r="CR399" s="51"/>
      <c r="CT399" s="40"/>
      <c r="CU399" s="10"/>
      <c r="CV399" s="37"/>
      <c r="CW399" s="37"/>
      <c r="CX399" s="51"/>
    </row>
    <row r="400" spans="5:102" x14ac:dyDescent="0.2">
      <c r="E400" s="37"/>
      <c r="F400" s="37"/>
      <c r="G400" s="7"/>
      <c r="H400" s="48"/>
      <c r="J400" s="10"/>
      <c r="K400" s="37"/>
      <c r="L400" s="37"/>
      <c r="M400" s="7"/>
      <c r="N400" s="48"/>
      <c r="P400" s="10"/>
      <c r="Q400" s="37"/>
      <c r="R400" s="37"/>
      <c r="S400" s="7"/>
      <c r="T400" s="40"/>
      <c r="U400" s="10"/>
      <c r="V400" s="37"/>
      <c r="W400" s="37"/>
      <c r="X400" s="51"/>
      <c r="AC400" s="37"/>
      <c r="AD400" s="37"/>
      <c r="AE400" s="7"/>
      <c r="AF400" s="48"/>
      <c r="AH400" s="10"/>
      <c r="AI400" s="37"/>
      <c r="AJ400" s="37"/>
      <c r="AK400" s="7"/>
      <c r="AL400" s="48"/>
      <c r="AN400" s="10"/>
      <c r="AO400" s="37"/>
      <c r="AP400" s="37"/>
      <c r="AQ400" s="7"/>
      <c r="AR400" s="40"/>
      <c r="AS400" s="10"/>
      <c r="AT400" s="37"/>
      <c r="AU400" s="37"/>
      <c r="AV400" s="51"/>
      <c r="BA400" s="37"/>
      <c r="BB400" s="37"/>
      <c r="BC400" s="7"/>
      <c r="BD400" s="48"/>
      <c r="BF400" s="10"/>
      <c r="BG400" s="37"/>
      <c r="BH400" s="37"/>
      <c r="BI400" s="7"/>
      <c r="BJ400" s="48"/>
      <c r="BL400" s="10"/>
      <c r="BM400" s="37"/>
      <c r="BN400" s="37"/>
      <c r="BO400" s="7"/>
      <c r="BP400" s="40"/>
      <c r="BQ400" s="10"/>
      <c r="BR400" s="37"/>
      <c r="BS400" s="37"/>
      <c r="BT400" s="51"/>
      <c r="BY400" s="37"/>
      <c r="BZ400" s="37"/>
      <c r="CA400" s="7"/>
      <c r="CB400" s="48"/>
      <c r="CD400" s="10"/>
      <c r="CE400" s="37"/>
      <c r="CF400" s="37"/>
      <c r="CG400" s="7"/>
      <c r="CH400" s="48"/>
      <c r="CJ400" s="10"/>
      <c r="CK400" s="37"/>
      <c r="CL400" s="37"/>
      <c r="CM400" s="7"/>
      <c r="CN400" s="40"/>
      <c r="CO400" s="10"/>
      <c r="CP400" s="37"/>
      <c r="CQ400" s="37"/>
      <c r="CR400" s="51"/>
      <c r="CT400" s="40"/>
      <c r="CU400" s="10"/>
      <c r="CV400" s="37"/>
      <c r="CW400" s="37"/>
      <c r="CX400" s="51"/>
    </row>
    <row r="401" spans="5:102" x14ac:dyDescent="0.2">
      <c r="E401" s="37"/>
      <c r="F401" s="37"/>
      <c r="G401" s="7"/>
      <c r="H401" s="48"/>
      <c r="J401" s="10"/>
      <c r="K401" s="37"/>
      <c r="L401" s="37"/>
      <c r="M401" s="7"/>
      <c r="N401" s="48"/>
      <c r="P401" s="10"/>
      <c r="Q401" s="37"/>
      <c r="R401" s="37"/>
      <c r="S401" s="7"/>
      <c r="T401" s="40"/>
      <c r="U401" s="10"/>
      <c r="V401" s="37"/>
      <c r="W401" s="37"/>
      <c r="X401" s="51"/>
      <c r="AC401" s="37"/>
      <c r="AD401" s="37"/>
      <c r="AE401" s="7"/>
      <c r="AF401" s="48"/>
      <c r="AH401" s="10"/>
      <c r="AI401" s="37"/>
      <c r="AJ401" s="37"/>
      <c r="AK401" s="7"/>
      <c r="AL401" s="48"/>
      <c r="AN401" s="10"/>
      <c r="AO401" s="37"/>
      <c r="AP401" s="37"/>
      <c r="AQ401" s="7"/>
      <c r="AR401" s="40"/>
      <c r="AS401" s="10"/>
      <c r="AT401" s="37"/>
      <c r="AU401" s="37"/>
      <c r="AV401" s="51"/>
      <c r="BA401" s="37"/>
      <c r="BB401" s="37"/>
      <c r="BC401" s="7"/>
      <c r="BD401" s="48"/>
      <c r="BF401" s="10"/>
      <c r="BG401" s="37"/>
      <c r="BH401" s="37"/>
      <c r="BI401" s="7"/>
      <c r="BJ401" s="48"/>
      <c r="BL401" s="10"/>
      <c r="BM401" s="37"/>
      <c r="BN401" s="37"/>
      <c r="BO401" s="7"/>
      <c r="BP401" s="40"/>
      <c r="BQ401" s="10"/>
      <c r="BR401" s="37"/>
      <c r="BS401" s="37"/>
      <c r="BT401" s="51"/>
      <c r="BY401" s="37"/>
      <c r="BZ401" s="37"/>
      <c r="CA401" s="7"/>
      <c r="CB401" s="48"/>
      <c r="CD401" s="10"/>
      <c r="CE401" s="37"/>
      <c r="CF401" s="37"/>
      <c r="CG401" s="7"/>
      <c r="CH401" s="48"/>
      <c r="CJ401" s="10"/>
      <c r="CK401" s="37"/>
      <c r="CL401" s="37"/>
      <c r="CM401" s="7"/>
      <c r="CN401" s="40"/>
      <c r="CO401" s="10"/>
      <c r="CP401" s="37"/>
      <c r="CQ401" s="37"/>
      <c r="CR401" s="51"/>
      <c r="CT401" s="40"/>
      <c r="CU401" s="10"/>
      <c r="CV401" s="37"/>
      <c r="CW401" s="37"/>
      <c r="CX401" s="51"/>
    </row>
    <row r="402" spans="5:102" x14ac:dyDescent="0.2">
      <c r="E402" s="37"/>
      <c r="F402" s="37"/>
      <c r="G402" s="7"/>
      <c r="H402" s="48"/>
      <c r="J402" s="10"/>
      <c r="K402" s="37"/>
      <c r="L402" s="37"/>
      <c r="M402" s="7"/>
      <c r="N402" s="48"/>
      <c r="P402" s="10"/>
      <c r="Q402" s="37"/>
      <c r="R402" s="37"/>
      <c r="S402" s="7"/>
      <c r="T402" s="40"/>
      <c r="U402" s="10"/>
      <c r="V402" s="37"/>
      <c r="W402" s="37"/>
      <c r="X402" s="51"/>
      <c r="AC402" s="37"/>
      <c r="AD402" s="37"/>
      <c r="AE402" s="7"/>
      <c r="AF402" s="48"/>
      <c r="AH402" s="10"/>
      <c r="AI402" s="37"/>
      <c r="AJ402" s="37"/>
      <c r="AK402" s="7"/>
      <c r="AL402" s="48"/>
      <c r="AN402" s="10"/>
      <c r="AO402" s="37"/>
      <c r="AP402" s="37"/>
      <c r="AQ402" s="7"/>
      <c r="AR402" s="40"/>
      <c r="AS402" s="10"/>
      <c r="AT402" s="37"/>
      <c r="AU402" s="37"/>
      <c r="AV402" s="51"/>
      <c r="BA402" s="37"/>
      <c r="BB402" s="37"/>
      <c r="BC402" s="7"/>
      <c r="BD402" s="48"/>
      <c r="BF402" s="10"/>
      <c r="BG402" s="37"/>
      <c r="BH402" s="37"/>
      <c r="BI402" s="7"/>
      <c r="BJ402" s="48"/>
      <c r="BL402" s="10"/>
      <c r="BM402" s="37"/>
      <c r="BN402" s="37"/>
      <c r="BO402" s="7"/>
      <c r="BP402" s="40"/>
      <c r="BQ402" s="10"/>
      <c r="BR402" s="37"/>
      <c r="BS402" s="37"/>
      <c r="BT402" s="51"/>
      <c r="BY402" s="37"/>
      <c r="BZ402" s="37"/>
      <c r="CA402" s="7"/>
      <c r="CB402" s="48"/>
      <c r="CD402" s="10"/>
      <c r="CE402" s="37"/>
      <c r="CF402" s="37"/>
      <c r="CG402" s="7"/>
      <c r="CH402" s="48"/>
      <c r="CJ402" s="10"/>
      <c r="CK402" s="37"/>
      <c r="CL402" s="37"/>
      <c r="CM402" s="7"/>
      <c r="CN402" s="40"/>
      <c r="CO402" s="10"/>
      <c r="CP402" s="37"/>
      <c r="CQ402" s="37"/>
      <c r="CR402" s="51"/>
      <c r="CT402" s="40"/>
      <c r="CU402" s="10"/>
      <c r="CV402" s="37"/>
      <c r="CW402" s="37"/>
      <c r="CX402" s="51"/>
    </row>
    <row r="403" spans="5:102" x14ac:dyDescent="0.2">
      <c r="E403" s="37"/>
      <c r="F403" s="37"/>
      <c r="G403" s="7"/>
      <c r="H403" s="48"/>
      <c r="J403" s="10"/>
      <c r="K403" s="37"/>
      <c r="L403" s="37"/>
      <c r="M403" s="7"/>
      <c r="N403" s="48"/>
      <c r="P403" s="10"/>
      <c r="Q403" s="37"/>
      <c r="R403" s="37"/>
      <c r="S403" s="7"/>
      <c r="T403" s="40"/>
      <c r="U403" s="10"/>
      <c r="V403" s="37"/>
      <c r="W403" s="37"/>
      <c r="X403" s="51"/>
      <c r="AC403" s="37"/>
      <c r="AD403" s="37"/>
      <c r="AE403" s="7"/>
      <c r="AF403" s="48"/>
      <c r="AH403" s="10"/>
      <c r="AI403" s="37"/>
      <c r="AJ403" s="37"/>
      <c r="AK403" s="7"/>
      <c r="AL403" s="48"/>
      <c r="AN403" s="10"/>
      <c r="AO403" s="37"/>
      <c r="AP403" s="37"/>
      <c r="AQ403" s="7"/>
      <c r="AR403" s="40"/>
      <c r="AS403" s="10"/>
      <c r="AT403" s="37"/>
      <c r="AU403" s="37"/>
      <c r="AV403" s="51"/>
      <c r="BA403" s="37"/>
      <c r="BB403" s="37"/>
      <c r="BC403" s="7"/>
      <c r="BD403" s="48"/>
      <c r="BF403" s="10"/>
      <c r="BG403" s="37"/>
      <c r="BH403" s="37"/>
      <c r="BI403" s="7"/>
      <c r="BJ403" s="48"/>
      <c r="BL403" s="10"/>
      <c r="BM403" s="37"/>
      <c r="BN403" s="37"/>
      <c r="BO403" s="7"/>
      <c r="BP403" s="40"/>
      <c r="BQ403" s="10"/>
      <c r="BR403" s="37"/>
      <c r="BS403" s="37"/>
      <c r="BT403" s="51"/>
      <c r="BY403" s="37"/>
      <c r="BZ403" s="37"/>
      <c r="CA403" s="7"/>
      <c r="CB403" s="48"/>
      <c r="CD403" s="10"/>
      <c r="CE403" s="37"/>
      <c r="CF403" s="37"/>
      <c r="CG403" s="7"/>
      <c r="CH403" s="48"/>
      <c r="CJ403" s="10"/>
      <c r="CK403" s="37"/>
      <c r="CL403" s="37"/>
      <c r="CM403" s="7"/>
      <c r="CN403" s="40"/>
      <c r="CO403" s="10"/>
      <c r="CP403" s="37"/>
      <c r="CQ403" s="37"/>
      <c r="CR403" s="51"/>
      <c r="CT403" s="40"/>
      <c r="CU403" s="10"/>
      <c r="CV403" s="37"/>
      <c r="CW403" s="37"/>
      <c r="CX403" s="51"/>
    </row>
    <row r="404" spans="5:102" x14ac:dyDescent="0.2">
      <c r="E404" s="37"/>
      <c r="F404" s="37"/>
      <c r="G404" s="7"/>
      <c r="H404" s="48"/>
      <c r="J404" s="10"/>
      <c r="K404" s="37"/>
      <c r="L404" s="37"/>
      <c r="M404" s="7"/>
      <c r="N404" s="48"/>
      <c r="P404" s="10"/>
      <c r="Q404" s="37"/>
      <c r="R404" s="37"/>
      <c r="S404" s="7"/>
      <c r="T404" s="40"/>
      <c r="U404" s="10"/>
      <c r="V404" s="37"/>
      <c r="W404" s="37"/>
      <c r="X404" s="51"/>
      <c r="AC404" s="37"/>
      <c r="AD404" s="37"/>
      <c r="AE404" s="7"/>
      <c r="AF404" s="48"/>
      <c r="AH404" s="10"/>
      <c r="AI404" s="37"/>
      <c r="AJ404" s="37"/>
      <c r="AK404" s="7"/>
      <c r="AL404" s="48"/>
      <c r="AN404" s="10"/>
      <c r="AO404" s="37"/>
      <c r="AP404" s="37"/>
      <c r="AQ404" s="7"/>
      <c r="AR404" s="40"/>
      <c r="AS404" s="10"/>
      <c r="AT404" s="37"/>
      <c r="AU404" s="37"/>
      <c r="AV404" s="51"/>
      <c r="BA404" s="37"/>
      <c r="BB404" s="37"/>
      <c r="BC404" s="7"/>
      <c r="BD404" s="48"/>
      <c r="BF404" s="10"/>
      <c r="BG404" s="37"/>
      <c r="BH404" s="37"/>
      <c r="BI404" s="7"/>
      <c r="BJ404" s="48"/>
      <c r="BL404" s="10"/>
      <c r="BM404" s="37"/>
      <c r="BN404" s="37"/>
      <c r="BO404" s="7"/>
      <c r="BP404" s="40"/>
      <c r="BQ404" s="10"/>
      <c r="BR404" s="37"/>
      <c r="BS404" s="37"/>
      <c r="BT404" s="51"/>
      <c r="BY404" s="37"/>
      <c r="BZ404" s="37"/>
      <c r="CA404" s="7"/>
      <c r="CB404" s="48"/>
      <c r="CD404" s="10"/>
      <c r="CE404" s="37"/>
      <c r="CF404" s="37"/>
      <c r="CG404" s="7"/>
      <c r="CH404" s="48"/>
      <c r="CJ404" s="10"/>
      <c r="CK404" s="37"/>
      <c r="CL404" s="37"/>
      <c r="CM404" s="7"/>
      <c r="CN404" s="40"/>
      <c r="CO404" s="10"/>
      <c r="CP404" s="37"/>
      <c r="CQ404" s="37"/>
      <c r="CR404" s="51"/>
      <c r="CT404" s="40"/>
      <c r="CU404" s="10"/>
      <c r="CV404" s="37"/>
      <c r="CW404" s="37"/>
      <c r="CX404" s="51"/>
    </row>
    <row r="405" spans="5:102" x14ac:dyDescent="0.2">
      <c r="E405" s="37"/>
      <c r="F405" s="37"/>
      <c r="G405" s="7"/>
      <c r="H405" s="48"/>
      <c r="J405" s="10"/>
      <c r="K405" s="37"/>
      <c r="L405" s="37"/>
      <c r="M405" s="7"/>
      <c r="N405" s="48"/>
      <c r="P405" s="10"/>
      <c r="Q405" s="37"/>
      <c r="R405" s="37"/>
      <c r="S405" s="7"/>
      <c r="T405" s="40"/>
      <c r="U405" s="10"/>
      <c r="V405" s="37"/>
      <c r="W405" s="37"/>
      <c r="X405" s="51"/>
      <c r="AC405" s="37"/>
      <c r="AD405" s="37"/>
      <c r="AE405" s="7"/>
      <c r="AF405" s="48"/>
      <c r="AH405" s="10"/>
      <c r="AI405" s="37"/>
      <c r="AJ405" s="37"/>
      <c r="AK405" s="7"/>
      <c r="AL405" s="48"/>
      <c r="AN405" s="10"/>
      <c r="AO405" s="37"/>
      <c r="AP405" s="37"/>
      <c r="AQ405" s="7"/>
      <c r="AR405" s="40"/>
      <c r="AS405" s="10"/>
      <c r="AT405" s="37"/>
      <c r="AU405" s="37"/>
      <c r="AV405" s="51"/>
      <c r="BA405" s="37"/>
      <c r="BB405" s="37"/>
      <c r="BC405" s="7"/>
      <c r="BD405" s="48"/>
      <c r="BF405" s="10"/>
      <c r="BG405" s="37"/>
      <c r="BH405" s="37"/>
      <c r="BI405" s="7"/>
      <c r="BJ405" s="48"/>
      <c r="BL405" s="10"/>
      <c r="BM405" s="37"/>
      <c r="BN405" s="37"/>
      <c r="BO405" s="7"/>
      <c r="BP405" s="40"/>
      <c r="BQ405" s="10"/>
      <c r="BR405" s="37"/>
      <c r="BS405" s="37"/>
      <c r="BT405" s="51"/>
      <c r="BY405" s="37"/>
      <c r="BZ405" s="37"/>
      <c r="CA405" s="7"/>
      <c r="CB405" s="48"/>
      <c r="CD405" s="10"/>
      <c r="CE405" s="37"/>
      <c r="CF405" s="37"/>
      <c r="CG405" s="7"/>
      <c r="CH405" s="48"/>
      <c r="CJ405" s="10"/>
      <c r="CK405" s="37"/>
      <c r="CL405" s="37"/>
      <c r="CM405" s="7"/>
      <c r="CN405" s="40"/>
      <c r="CO405" s="10"/>
      <c r="CP405" s="37"/>
      <c r="CQ405" s="37"/>
      <c r="CR405" s="51"/>
      <c r="CT405" s="40"/>
      <c r="CU405" s="10"/>
      <c r="CV405" s="37"/>
      <c r="CW405" s="37"/>
      <c r="CX405" s="51"/>
    </row>
    <row r="406" spans="5:102" x14ac:dyDescent="0.2">
      <c r="E406" s="37"/>
      <c r="F406" s="37"/>
      <c r="G406" s="7"/>
      <c r="H406" s="48"/>
      <c r="J406" s="10"/>
      <c r="K406" s="37"/>
      <c r="L406" s="37"/>
      <c r="M406" s="7"/>
      <c r="N406" s="48"/>
      <c r="P406" s="10"/>
      <c r="Q406" s="37"/>
      <c r="R406" s="37"/>
      <c r="S406" s="7"/>
      <c r="T406" s="40"/>
      <c r="U406" s="10"/>
      <c r="V406" s="37"/>
      <c r="W406" s="37"/>
      <c r="X406" s="51"/>
      <c r="AC406" s="37"/>
      <c r="AD406" s="37"/>
      <c r="AE406" s="7"/>
      <c r="AF406" s="48"/>
      <c r="AH406" s="10"/>
      <c r="AI406" s="37"/>
      <c r="AJ406" s="37"/>
      <c r="AK406" s="7"/>
      <c r="AL406" s="48"/>
      <c r="AN406" s="10"/>
      <c r="AO406" s="37"/>
      <c r="AP406" s="37"/>
      <c r="AQ406" s="7"/>
      <c r="AR406" s="40"/>
      <c r="AS406" s="10"/>
      <c r="AT406" s="37"/>
      <c r="AU406" s="37"/>
      <c r="AV406" s="51"/>
      <c r="BA406" s="37"/>
      <c r="BB406" s="37"/>
      <c r="BC406" s="7"/>
      <c r="BD406" s="48"/>
      <c r="BF406" s="10"/>
      <c r="BG406" s="37"/>
      <c r="BH406" s="37"/>
      <c r="BI406" s="7"/>
      <c r="BJ406" s="48"/>
      <c r="BL406" s="10"/>
      <c r="BM406" s="37"/>
      <c r="BN406" s="37"/>
      <c r="BO406" s="7"/>
      <c r="BP406" s="40"/>
      <c r="BQ406" s="10"/>
      <c r="BR406" s="37"/>
      <c r="BS406" s="37"/>
      <c r="BT406" s="51"/>
      <c r="BY406" s="37"/>
      <c r="BZ406" s="37"/>
      <c r="CA406" s="7"/>
      <c r="CB406" s="48"/>
      <c r="CD406" s="10"/>
      <c r="CE406" s="37"/>
      <c r="CF406" s="37"/>
      <c r="CG406" s="7"/>
      <c r="CH406" s="48"/>
      <c r="CJ406" s="10"/>
      <c r="CK406" s="37"/>
      <c r="CL406" s="37"/>
      <c r="CM406" s="7"/>
      <c r="CN406" s="40"/>
      <c r="CO406" s="10"/>
      <c r="CP406" s="37"/>
      <c r="CQ406" s="37"/>
      <c r="CR406" s="51"/>
      <c r="CT406" s="40"/>
      <c r="CU406" s="10"/>
      <c r="CV406" s="37"/>
      <c r="CW406" s="37"/>
      <c r="CX406" s="51"/>
    </row>
    <row r="407" spans="5:102" x14ac:dyDescent="0.2">
      <c r="E407" s="37"/>
      <c r="F407" s="37"/>
      <c r="G407" s="7"/>
      <c r="H407" s="48"/>
      <c r="J407" s="10"/>
      <c r="K407" s="37"/>
      <c r="L407" s="37"/>
      <c r="M407" s="7"/>
      <c r="N407" s="48"/>
      <c r="P407" s="10"/>
      <c r="Q407" s="37"/>
      <c r="R407" s="37"/>
      <c r="S407" s="7"/>
      <c r="T407" s="40"/>
      <c r="U407" s="10"/>
      <c r="V407" s="37"/>
      <c r="W407" s="37"/>
      <c r="X407" s="51"/>
      <c r="AC407" s="37"/>
      <c r="AD407" s="37"/>
      <c r="AE407" s="7"/>
      <c r="AF407" s="48"/>
      <c r="AH407" s="10"/>
      <c r="AI407" s="37"/>
      <c r="AJ407" s="37"/>
      <c r="AK407" s="7"/>
      <c r="AL407" s="48"/>
      <c r="AN407" s="10"/>
      <c r="AO407" s="37"/>
      <c r="AP407" s="37"/>
      <c r="AQ407" s="7"/>
      <c r="AR407" s="40"/>
      <c r="AS407" s="10"/>
      <c r="AT407" s="37"/>
      <c r="AU407" s="37"/>
      <c r="AV407" s="51"/>
      <c r="BA407" s="37"/>
      <c r="BB407" s="37"/>
      <c r="BC407" s="7"/>
      <c r="BD407" s="48"/>
      <c r="BF407" s="10"/>
      <c r="BG407" s="37"/>
      <c r="BH407" s="37"/>
      <c r="BI407" s="7"/>
      <c r="BJ407" s="48"/>
      <c r="BL407" s="10"/>
      <c r="BM407" s="37"/>
      <c r="BN407" s="37"/>
      <c r="BO407" s="7"/>
      <c r="BP407" s="40"/>
      <c r="BQ407" s="10"/>
      <c r="BR407" s="37"/>
      <c r="BS407" s="37"/>
      <c r="BT407" s="51"/>
      <c r="BY407" s="37"/>
      <c r="BZ407" s="37"/>
      <c r="CA407" s="7"/>
      <c r="CB407" s="48"/>
      <c r="CD407" s="10"/>
      <c r="CE407" s="37"/>
      <c r="CF407" s="37"/>
      <c r="CG407" s="7"/>
      <c r="CH407" s="48"/>
      <c r="CJ407" s="10"/>
      <c r="CK407" s="37"/>
      <c r="CL407" s="37"/>
      <c r="CM407" s="7"/>
      <c r="CN407" s="40"/>
      <c r="CO407" s="10"/>
      <c r="CP407" s="37"/>
      <c r="CQ407" s="37"/>
      <c r="CR407" s="51"/>
      <c r="CT407" s="40"/>
      <c r="CU407" s="10"/>
      <c r="CV407" s="37"/>
      <c r="CW407" s="37"/>
      <c r="CX407" s="51"/>
    </row>
    <row r="408" spans="5:102" x14ac:dyDescent="0.2">
      <c r="E408" s="37"/>
      <c r="F408" s="37"/>
      <c r="G408" s="7"/>
      <c r="H408" s="48"/>
      <c r="J408" s="10"/>
      <c r="K408" s="37"/>
      <c r="L408" s="37"/>
      <c r="M408" s="7"/>
      <c r="N408" s="48"/>
      <c r="P408" s="10"/>
      <c r="Q408" s="37"/>
      <c r="R408" s="37"/>
      <c r="S408" s="7"/>
      <c r="T408" s="40"/>
      <c r="U408" s="10"/>
      <c r="V408" s="37"/>
      <c r="W408" s="37"/>
      <c r="X408" s="51"/>
      <c r="AC408" s="37"/>
      <c r="AD408" s="37"/>
      <c r="AE408" s="7"/>
      <c r="AF408" s="48"/>
      <c r="AH408" s="10"/>
      <c r="AI408" s="37"/>
      <c r="AJ408" s="37"/>
      <c r="AK408" s="7"/>
      <c r="AL408" s="48"/>
      <c r="AN408" s="10"/>
      <c r="AO408" s="37"/>
      <c r="AP408" s="37"/>
      <c r="AQ408" s="7"/>
      <c r="AR408" s="40"/>
      <c r="AS408" s="10"/>
      <c r="AT408" s="37"/>
      <c r="AU408" s="37"/>
      <c r="AV408" s="51"/>
      <c r="BA408" s="37"/>
      <c r="BB408" s="37"/>
      <c r="BC408" s="7"/>
      <c r="BD408" s="48"/>
      <c r="BF408" s="10"/>
      <c r="BG408" s="37"/>
      <c r="BH408" s="37"/>
      <c r="BI408" s="7"/>
      <c r="BJ408" s="48"/>
      <c r="BL408" s="10"/>
      <c r="BM408" s="37"/>
      <c r="BN408" s="37"/>
      <c r="BO408" s="7"/>
      <c r="BP408" s="40"/>
      <c r="BQ408" s="10"/>
      <c r="BR408" s="37"/>
      <c r="BS408" s="37"/>
      <c r="BT408" s="51"/>
      <c r="BY408" s="37"/>
      <c r="BZ408" s="37"/>
      <c r="CA408" s="7"/>
      <c r="CB408" s="48"/>
      <c r="CD408" s="10"/>
      <c r="CE408" s="37"/>
      <c r="CF408" s="37"/>
      <c r="CG408" s="7"/>
      <c r="CH408" s="48"/>
      <c r="CJ408" s="10"/>
      <c r="CK408" s="37"/>
      <c r="CL408" s="37"/>
      <c r="CM408" s="7"/>
      <c r="CN408" s="40"/>
      <c r="CO408" s="10"/>
      <c r="CP408" s="37"/>
      <c r="CQ408" s="37"/>
      <c r="CR408" s="51"/>
      <c r="CT408" s="40"/>
      <c r="CU408" s="10"/>
      <c r="CV408" s="37"/>
      <c r="CW408" s="37"/>
      <c r="CX408" s="51"/>
    </row>
    <row r="409" spans="5:102" x14ac:dyDescent="0.2">
      <c r="E409" s="37"/>
      <c r="F409" s="37"/>
      <c r="G409" s="7"/>
      <c r="H409" s="48"/>
      <c r="J409" s="10"/>
      <c r="K409" s="37"/>
      <c r="L409" s="37"/>
      <c r="M409" s="7"/>
      <c r="N409" s="48"/>
      <c r="P409" s="10"/>
      <c r="Q409" s="37"/>
      <c r="R409" s="37"/>
      <c r="S409" s="7"/>
      <c r="T409" s="40"/>
      <c r="U409" s="10"/>
      <c r="V409" s="37"/>
      <c r="W409" s="37"/>
      <c r="X409" s="51"/>
      <c r="AC409" s="37"/>
      <c r="AD409" s="37"/>
      <c r="AE409" s="7"/>
      <c r="AF409" s="48"/>
      <c r="AH409" s="10"/>
      <c r="AI409" s="37"/>
      <c r="AJ409" s="37"/>
      <c r="AK409" s="7"/>
      <c r="AL409" s="48"/>
      <c r="AN409" s="10"/>
      <c r="AO409" s="37"/>
      <c r="AP409" s="37"/>
      <c r="AQ409" s="7"/>
      <c r="AR409" s="40"/>
      <c r="AS409" s="10"/>
      <c r="AT409" s="37"/>
      <c r="AU409" s="37"/>
      <c r="AV409" s="51"/>
      <c r="BA409" s="37"/>
      <c r="BB409" s="37"/>
      <c r="BC409" s="7"/>
      <c r="BD409" s="48"/>
      <c r="BF409" s="10"/>
      <c r="BG409" s="37"/>
      <c r="BH409" s="37"/>
      <c r="BI409" s="7"/>
      <c r="BJ409" s="48"/>
      <c r="BL409" s="10"/>
      <c r="BM409" s="37"/>
      <c r="BN409" s="37"/>
      <c r="BO409" s="7"/>
      <c r="BP409" s="40"/>
      <c r="BQ409" s="10"/>
      <c r="BR409" s="37"/>
      <c r="BS409" s="37"/>
      <c r="BT409" s="51"/>
      <c r="BY409" s="37"/>
      <c r="BZ409" s="37"/>
      <c r="CA409" s="7"/>
      <c r="CB409" s="48"/>
      <c r="CD409" s="10"/>
      <c r="CE409" s="37"/>
      <c r="CF409" s="37"/>
      <c r="CG409" s="7"/>
      <c r="CH409" s="48"/>
      <c r="CJ409" s="10"/>
      <c r="CK409" s="37"/>
      <c r="CL409" s="37"/>
      <c r="CM409" s="7"/>
      <c r="CN409" s="40"/>
      <c r="CO409" s="10"/>
      <c r="CP409" s="37"/>
      <c r="CQ409" s="37"/>
      <c r="CR409" s="51"/>
      <c r="CT409" s="40"/>
      <c r="CU409" s="10"/>
      <c r="CV409" s="37"/>
      <c r="CW409" s="37"/>
      <c r="CX409" s="51"/>
    </row>
    <row r="410" spans="5:102" x14ac:dyDescent="0.2">
      <c r="E410" s="37"/>
      <c r="F410" s="37"/>
      <c r="G410" s="7"/>
      <c r="H410" s="48"/>
      <c r="J410" s="10"/>
      <c r="K410" s="37"/>
      <c r="L410" s="37"/>
      <c r="M410" s="7"/>
      <c r="N410" s="48"/>
      <c r="P410" s="10"/>
      <c r="Q410" s="37"/>
      <c r="R410" s="37"/>
      <c r="S410" s="7"/>
      <c r="T410" s="40"/>
      <c r="U410" s="10"/>
      <c r="V410" s="37"/>
      <c r="W410" s="37"/>
      <c r="X410" s="51"/>
      <c r="AC410" s="37"/>
      <c r="AD410" s="37"/>
      <c r="AE410" s="7"/>
      <c r="AF410" s="48"/>
      <c r="AH410" s="10"/>
      <c r="AI410" s="37"/>
      <c r="AJ410" s="37"/>
      <c r="AK410" s="7"/>
      <c r="AL410" s="48"/>
      <c r="AN410" s="10"/>
      <c r="AO410" s="37"/>
      <c r="AP410" s="37"/>
      <c r="AQ410" s="7"/>
      <c r="AR410" s="40"/>
      <c r="AS410" s="10"/>
      <c r="AT410" s="37"/>
      <c r="AU410" s="37"/>
      <c r="AV410" s="51"/>
      <c r="BA410" s="37"/>
      <c r="BB410" s="37"/>
      <c r="BC410" s="7"/>
      <c r="BD410" s="48"/>
      <c r="BF410" s="10"/>
      <c r="BG410" s="37"/>
      <c r="BH410" s="37"/>
      <c r="BI410" s="7"/>
      <c r="BJ410" s="48"/>
      <c r="BL410" s="10"/>
      <c r="BM410" s="37"/>
      <c r="BN410" s="37"/>
      <c r="BO410" s="7"/>
      <c r="BP410" s="40"/>
      <c r="BQ410" s="10"/>
      <c r="BR410" s="37"/>
      <c r="BS410" s="37"/>
      <c r="BT410" s="51"/>
      <c r="BY410" s="37"/>
      <c r="BZ410" s="37"/>
      <c r="CA410" s="7"/>
      <c r="CB410" s="48"/>
      <c r="CD410" s="10"/>
      <c r="CE410" s="37"/>
      <c r="CF410" s="37"/>
      <c r="CG410" s="7"/>
      <c r="CH410" s="48"/>
      <c r="CJ410" s="10"/>
      <c r="CK410" s="37"/>
      <c r="CL410" s="37"/>
      <c r="CM410" s="7"/>
      <c r="CN410" s="40"/>
      <c r="CO410" s="10"/>
      <c r="CP410" s="37"/>
      <c r="CQ410" s="37"/>
      <c r="CR410" s="51"/>
      <c r="CT410" s="40"/>
      <c r="CU410" s="10"/>
      <c r="CV410" s="37"/>
      <c r="CW410" s="37"/>
      <c r="CX410" s="51"/>
    </row>
    <row r="411" spans="5:102" x14ac:dyDescent="0.2">
      <c r="E411" s="37"/>
      <c r="F411" s="37"/>
      <c r="G411" s="7"/>
      <c r="H411" s="48"/>
      <c r="J411" s="10"/>
      <c r="K411" s="37"/>
      <c r="L411" s="37"/>
      <c r="M411" s="7"/>
      <c r="N411" s="48"/>
      <c r="P411" s="10"/>
      <c r="Q411" s="37"/>
      <c r="R411" s="37"/>
      <c r="S411" s="7"/>
      <c r="T411" s="40"/>
      <c r="U411" s="10"/>
      <c r="V411" s="37"/>
      <c r="W411" s="37"/>
      <c r="X411" s="51"/>
      <c r="AC411" s="37"/>
      <c r="AD411" s="37"/>
      <c r="AE411" s="7"/>
      <c r="AF411" s="48"/>
      <c r="AH411" s="10"/>
      <c r="AI411" s="37"/>
      <c r="AJ411" s="37"/>
      <c r="AK411" s="7"/>
      <c r="AL411" s="48"/>
      <c r="AN411" s="10"/>
      <c r="AO411" s="37"/>
      <c r="AP411" s="37"/>
      <c r="AQ411" s="7"/>
      <c r="AR411" s="40"/>
      <c r="AS411" s="10"/>
      <c r="AT411" s="37"/>
      <c r="AU411" s="37"/>
      <c r="AV411" s="51"/>
      <c r="BA411" s="37"/>
      <c r="BB411" s="37"/>
      <c r="BC411" s="7"/>
      <c r="BD411" s="48"/>
      <c r="BF411" s="10"/>
      <c r="BG411" s="37"/>
      <c r="BH411" s="37"/>
      <c r="BI411" s="7"/>
      <c r="BJ411" s="48"/>
      <c r="BL411" s="10"/>
      <c r="BM411" s="37"/>
      <c r="BN411" s="37"/>
      <c r="BO411" s="7"/>
      <c r="BP411" s="40"/>
      <c r="BQ411" s="10"/>
      <c r="BR411" s="37"/>
      <c r="BS411" s="37"/>
      <c r="BT411" s="51"/>
      <c r="BY411" s="37"/>
      <c r="BZ411" s="37"/>
      <c r="CA411" s="7"/>
      <c r="CB411" s="48"/>
      <c r="CD411" s="10"/>
      <c r="CE411" s="37"/>
      <c r="CF411" s="37"/>
      <c r="CG411" s="7"/>
      <c r="CH411" s="48"/>
      <c r="CJ411" s="10"/>
      <c r="CK411" s="37"/>
      <c r="CL411" s="37"/>
      <c r="CM411" s="7"/>
      <c r="CN411" s="40"/>
      <c r="CO411" s="10"/>
      <c r="CP411" s="37"/>
      <c r="CQ411" s="37"/>
      <c r="CR411" s="51"/>
      <c r="CT411" s="40"/>
      <c r="CU411" s="10"/>
      <c r="CV411" s="37"/>
      <c r="CW411" s="37"/>
      <c r="CX411" s="51"/>
    </row>
    <row r="412" spans="5:102" x14ac:dyDescent="0.2">
      <c r="E412" s="37"/>
      <c r="F412" s="37"/>
      <c r="G412" s="7"/>
      <c r="H412" s="48"/>
      <c r="J412" s="10"/>
      <c r="K412" s="37"/>
      <c r="L412" s="37"/>
      <c r="M412" s="7"/>
      <c r="N412" s="48"/>
      <c r="P412" s="10"/>
      <c r="Q412" s="37"/>
      <c r="R412" s="37"/>
      <c r="S412" s="7"/>
      <c r="T412" s="40"/>
      <c r="U412" s="10"/>
      <c r="V412" s="37"/>
      <c r="W412" s="37"/>
      <c r="X412" s="51"/>
      <c r="AC412" s="37"/>
      <c r="AD412" s="37"/>
      <c r="AE412" s="7"/>
      <c r="AF412" s="48"/>
      <c r="AH412" s="10"/>
      <c r="AI412" s="37"/>
      <c r="AJ412" s="37"/>
      <c r="AK412" s="7"/>
      <c r="AL412" s="48"/>
      <c r="AN412" s="10"/>
      <c r="AO412" s="37"/>
      <c r="AP412" s="37"/>
      <c r="AQ412" s="7"/>
      <c r="AR412" s="40"/>
      <c r="AS412" s="10"/>
      <c r="AT412" s="37"/>
      <c r="AU412" s="37"/>
      <c r="AV412" s="51"/>
      <c r="BA412" s="37"/>
      <c r="BB412" s="37"/>
      <c r="BC412" s="7"/>
      <c r="BD412" s="48"/>
      <c r="BF412" s="10"/>
      <c r="BG412" s="37"/>
      <c r="BH412" s="37"/>
      <c r="BI412" s="7"/>
      <c r="BJ412" s="48"/>
      <c r="BL412" s="10"/>
      <c r="BM412" s="37"/>
      <c r="BN412" s="37"/>
      <c r="BO412" s="7"/>
      <c r="BP412" s="40"/>
      <c r="BQ412" s="10"/>
      <c r="BR412" s="37"/>
      <c r="BS412" s="37"/>
      <c r="BT412" s="51"/>
      <c r="BY412" s="37"/>
      <c r="BZ412" s="37"/>
      <c r="CA412" s="7"/>
      <c r="CB412" s="48"/>
      <c r="CD412" s="10"/>
      <c r="CE412" s="37"/>
      <c r="CF412" s="37"/>
      <c r="CG412" s="7"/>
      <c r="CH412" s="48"/>
      <c r="CJ412" s="10"/>
      <c r="CK412" s="37"/>
      <c r="CL412" s="37"/>
      <c r="CM412" s="7"/>
      <c r="CN412" s="40"/>
      <c r="CO412" s="10"/>
      <c r="CP412" s="37"/>
      <c r="CQ412" s="37"/>
      <c r="CR412" s="51"/>
      <c r="CT412" s="40"/>
      <c r="CU412" s="10"/>
      <c r="CV412" s="37"/>
      <c r="CW412" s="37"/>
      <c r="CX412" s="51"/>
    </row>
    <row r="413" spans="5:102" x14ac:dyDescent="0.2">
      <c r="E413" s="37"/>
      <c r="F413" s="37"/>
      <c r="G413" s="7"/>
      <c r="H413" s="48"/>
      <c r="J413" s="10"/>
      <c r="K413" s="37"/>
      <c r="L413" s="37"/>
      <c r="M413" s="7"/>
      <c r="N413" s="48"/>
      <c r="P413" s="10"/>
      <c r="Q413" s="37"/>
      <c r="R413" s="37"/>
      <c r="S413" s="7"/>
      <c r="T413" s="40"/>
      <c r="U413" s="10"/>
      <c r="V413" s="37"/>
      <c r="W413" s="37"/>
      <c r="X413" s="51"/>
      <c r="AC413" s="37"/>
      <c r="AD413" s="37"/>
      <c r="AE413" s="7"/>
      <c r="AF413" s="48"/>
      <c r="AH413" s="10"/>
      <c r="AI413" s="37"/>
      <c r="AJ413" s="37"/>
      <c r="AK413" s="7"/>
      <c r="AL413" s="48"/>
      <c r="AN413" s="10"/>
      <c r="AO413" s="37"/>
      <c r="AP413" s="37"/>
      <c r="AQ413" s="7"/>
      <c r="AR413" s="40"/>
      <c r="AS413" s="10"/>
      <c r="AT413" s="37"/>
      <c r="AU413" s="37"/>
      <c r="AV413" s="51"/>
      <c r="BA413" s="37"/>
      <c r="BB413" s="37"/>
      <c r="BC413" s="7"/>
      <c r="BD413" s="48"/>
      <c r="BF413" s="10"/>
      <c r="BG413" s="37"/>
      <c r="BH413" s="37"/>
      <c r="BI413" s="7"/>
      <c r="BJ413" s="48"/>
      <c r="BL413" s="10"/>
      <c r="BM413" s="37"/>
      <c r="BN413" s="37"/>
      <c r="BO413" s="7"/>
      <c r="BP413" s="40"/>
      <c r="BQ413" s="10"/>
      <c r="BR413" s="37"/>
      <c r="BS413" s="37"/>
      <c r="BT413" s="51"/>
      <c r="BY413" s="37"/>
      <c r="BZ413" s="37"/>
      <c r="CA413" s="7"/>
      <c r="CB413" s="48"/>
      <c r="CD413" s="10"/>
      <c r="CE413" s="37"/>
      <c r="CF413" s="37"/>
      <c r="CG413" s="7"/>
      <c r="CH413" s="48"/>
      <c r="CJ413" s="10"/>
      <c r="CK413" s="37"/>
      <c r="CL413" s="37"/>
      <c r="CM413" s="7"/>
      <c r="CN413" s="40"/>
      <c r="CO413" s="10"/>
      <c r="CP413" s="37"/>
      <c r="CQ413" s="37"/>
      <c r="CR413" s="51"/>
      <c r="CT413" s="40"/>
      <c r="CU413" s="10"/>
      <c r="CV413" s="37"/>
      <c r="CW413" s="37"/>
      <c r="CX413" s="51"/>
    </row>
    <row r="414" spans="5:102" x14ac:dyDescent="0.2">
      <c r="E414" s="37"/>
      <c r="F414" s="37"/>
      <c r="G414" s="7"/>
      <c r="H414" s="48"/>
      <c r="J414" s="10"/>
      <c r="K414" s="37"/>
      <c r="L414" s="37"/>
      <c r="M414" s="7"/>
      <c r="N414" s="48"/>
      <c r="P414" s="10"/>
      <c r="Q414" s="37"/>
      <c r="R414" s="37"/>
      <c r="S414" s="7"/>
      <c r="T414" s="40"/>
      <c r="U414" s="10"/>
      <c r="V414" s="37"/>
      <c r="W414" s="37"/>
      <c r="X414" s="51"/>
      <c r="AC414" s="37"/>
      <c r="AD414" s="37"/>
      <c r="AE414" s="7"/>
      <c r="AF414" s="48"/>
      <c r="AH414" s="10"/>
      <c r="AI414" s="37"/>
      <c r="AJ414" s="37"/>
      <c r="AK414" s="7"/>
      <c r="AL414" s="48"/>
      <c r="AN414" s="10"/>
      <c r="AO414" s="37"/>
      <c r="AP414" s="37"/>
      <c r="AQ414" s="7"/>
      <c r="AR414" s="40"/>
      <c r="AS414" s="10"/>
      <c r="AT414" s="37"/>
      <c r="AU414" s="37"/>
      <c r="AV414" s="51"/>
      <c r="BA414" s="37"/>
      <c r="BB414" s="37"/>
      <c r="BC414" s="7"/>
      <c r="BD414" s="48"/>
      <c r="BF414" s="10"/>
      <c r="BG414" s="37"/>
      <c r="BH414" s="37"/>
      <c r="BI414" s="7"/>
      <c r="BJ414" s="48"/>
      <c r="BL414" s="10"/>
      <c r="BM414" s="37"/>
      <c r="BN414" s="37"/>
      <c r="BO414" s="7"/>
      <c r="BP414" s="40"/>
      <c r="BQ414" s="10"/>
      <c r="BR414" s="37"/>
      <c r="BS414" s="37"/>
      <c r="BT414" s="51"/>
      <c r="BY414" s="37"/>
      <c r="BZ414" s="37"/>
      <c r="CA414" s="7"/>
      <c r="CB414" s="48"/>
      <c r="CD414" s="10"/>
      <c r="CE414" s="37"/>
      <c r="CF414" s="37"/>
      <c r="CG414" s="7"/>
      <c r="CH414" s="48"/>
      <c r="CJ414" s="10"/>
      <c r="CK414" s="37"/>
      <c r="CL414" s="37"/>
      <c r="CM414" s="7"/>
      <c r="CN414" s="40"/>
      <c r="CO414" s="10"/>
      <c r="CP414" s="37"/>
      <c r="CQ414" s="37"/>
      <c r="CR414" s="51"/>
      <c r="CT414" s="40"/>
      <c r="CU414" s="10"/>
      <c r="CV414" s="37"/>
      <c r="CW414" s="37"/>
      <c r="CX414" s="51"/>
    </row>
    <row r="415" spans="5:102" x14ac:dyDescent="0.2">
      <c r="E415" s="37"/>
      <c r="F415" s="37"/>
      <c r="G415" s="7"/>
      <c r="H415" s="48"/>
      <c r="J415" s="10"/>
      <c r="K415" s="37"/>
      <c r="L415" s="37"/>
      <c r="M415" s="7"/>
      <c r="N415" s="48"/>
      <c r="P415" s="10"/>
      <c r="Q415" s="37"/>
      <c r="R415" s="37"/>
      <c r="S415" s="7"/>
      <c r="T415" s="40"/>
      <c r="U415" s="10"/>
      <c r="V415" s="37"/>
      <c r="W415" s="37"/>
      <c r="X415" s="51"/>
      <c r="AC415" s="37"/>
      <c r="AD415" s="37"/>
      <c r="AE415" s="7"/>
      <c r="AF415" s="48"/>
      <c r="AH415" s="10"/>
      <c r="AI415" s="37"/>
      <c r="AJ415" s="37"/>
      <c r="AK415" s="7"/>
      <c r="AL415" s="48"/>
      <c r="AN415" s="10"/>
      <c r="AO415" s="37"/>
      <c r="AP415" s="37"/>
      <c r="AQ415" s="7"/>
      <c r="AR415" s="40"/>
      <c r="AS415" s="10"/>
      <c r="AT415" s="37"/>
      <c r="AU415" s="37"/>
      <c r="AV415" s="51"/>
      <c r="BA415" s="37"/>
      <c r="BB415" s="37"/>
      <c r="BC415" s="7"/>
      <c r="BD415" s="48"/>
      <c r="BF415" s="10"/>
      <c r="BG415" s="37"/>
      <c r="BH415" s="37"/>
      <c r="BI415" s="7"/>
      <c r="BJ415" s="48"/>
      <c r="BL415" s="10"/>
      <c r="BM415" s="37"/>
      <c r="BN415" s="37"/>
      <c r="BO415" s="7"/>
      <c r="BP415" s="40"/>
      <c r="BQ415" s="10"/>
      <c r="BR415" s="37"/>
      <c r="BS415" s="37"/>
      <c r="BT415" s="51"/>
      <c r="BY415" s="37"/>
      <c r="BZ415" s="37"/>
      <c r="CA415" s="7"/>
      <c r="CB415" s="48"/>
      <c r="CD415" s="10"/>
      <c r="CE415" s="37"/>
      <c r="CF415" s="37"/>
      <c r="CG415" s="7"/>
      <c r="CH415" s="48"/>
      <c r="CJ415" s="10"/>
      <c r="CK415" s="37"/>
      <c r="CL415" s="37"/>
      <c r="CM415" s="7"/>
      <c r="CN415" s="40"/>
      <c r="CO415" s="10"/>
      <c r="CP415" s="37"/>
      <c r="CQ415" s="37"/>
      <c r="CR415" s="51"/>
      <c r="CT415" s="40"/>
      <c r="CU415" s="10"/>
      <c r="CV415" s="37"/>
      <c r="CW415" s="37"/>
      <c r="CX415" s="51"/>
    </row>
    <row r="416" spans="5:102" x14ac:dyDescent="0.2">
      <c r="E416" s="37"/>
      <c r="F416" s="37"/>
      <c r="G416" s="7"/>
      <c r="H416" s="48"/>
      <c r="J416" s="10"/>
      <c r="K416" s="37"/>
      <c r="L416" s="37"/>
      <c r="M416" s="7"/>
      <c r="N416" s="48"/>
      <c r="P416" s="10"/>
      <c r="Q416" s="37"/>
      <c r="R416" s="37"/>
      <c r="S416" s="7"/>
      <c r="T416" s="40"/>
      <c r="U416" s="10"/>
      <c r="V416" s="37"/>
      <c r="W416" s="37"/>
      <c r="X416" s="51"/>
      <c r="AC416" s="37"/>
      <c r="AD416" s="37"/>
      <c r="AE416" s="7"/>
      <c r="AF416" s="48"/>
      <c r="AH416" s="10"/>
      <c r="AI416" s="37"/>
      <c r="AJ416" s="37"/>
      <c r="AK416" s="7"/>
      <c r="AL416" s="48"/>
      <c r="AN416" s="10"/>
      <c r="AO416" s="37"/>
      <c r="AP416" s="37"/>
      <c r="AQ416" s="7"/>
      <c r="AR416" s="40"/>
      <c r="AS416" s="10"/>
      <c r="AT416" s="37"/>
      <c r="AU416" s="37"/>
      <c r="AV416" s="51"/>
      <c r="BA416" s="37"/>
      <c r="BB416" s="37"/>
      <c r="BC416" s="7"/>
      <c r="BD416" s="48"/>
      <c r="BF416" s="10"/>
      <c r="BG416" s="37"/>
      <c r="BH416" s="37"/>
      <c r="BI416" s="7"/>
      <c r="BJ416" s="48"/>
      <c r="BL416" s="10"/>
      <c r="BM416" s="37"/>
      <c r="BN416" s="37"/>
      <c r="BO416" s="7"/>
      <c r="BP416" s="40"/>
      <c r="BQ416" s="10"/>
      <c r="BR416" s="37"/>
      <c r="BS416" s="37"/>
      <c r="BT416" s="51"/>
      <c r="BY416" s="37"/>
      <c r="BZ416" s="37"/>
      <c r="CA416" s="7"/>
      <c r="CB416" s="48"/>
      <c r="CD416" s="10"/>
      <c r="CE416" s="37"/>
      <c r="CF416" s="37"/>
      <c r="CG416" s="7"/>
      <c r="CH416" s="48"/>
      <c r="CJ416" s="10"/>
      <c r="CK416" s="37"/>
      <c r="CL416" s="37"/>
      <c r="CM416" s="7"/>
      <c r="CN416" s="40"/>
      <c r="CO416" s="10"/>
      <c r="CP416" s="37"/>
      <c r="CQ416" s="37"/>
      <c r="CR416" s="51"/>
      <c r="CT416" s="40"/>
      <c r="CU416" s="10"/>
      <c r="CV416" s="37"/>
      <c r="CW416" s="37"/>
      <c r="CX416" s="51"/>
    </row>
    <row r="417" spans="5:102" x14ac:dyDescent="0.2">
      <c r="E417" s="37"/>
      <c r="F417" s="37"/>
      <c r="G417" s="7"/>
      <c r="H417" s="48"/>
      <c r="J417" s="10"/>
      <c r="K417" s="37"/>
      <c r="L417" s="37"/>
      <c r="M417" s="7"/>
      <c r="N417" s="48"/>
      <c r="P417" s="10"/>
      <c r="Q417" s="37"/>
      <c r="R417" s="37"/>
      <c r="S417" s="7"/>
      <c r="T417" s="40"/>
      <c r="U417" s="10"/>
      <c r="V417" s="37"/>
      <c r="W417" s="37"/>
      <c r="X417" s="51"/>
      <c r="AC417" s="37"/>
      <c r="AD417" s="37"/>
      <c r="AE417" s="7"/>
      <c r="AF417" s="48"/>
      <c r="AH417" s="10"/>
      <c r="AI417" s="37"/>
      <c r="AJ417" s="37"/>
      <c r="AK417" s="7"/>
      <c r="AL417" s="48"/>
      <c r="AN417" s="10"/>
      <c r="AO417" s="37"/>
      <c r="AP417" s="37"/>
      <c r="AQ417" s="7"/>
      <c r="AR417" s="40"/>
      <c r="AS417" s="10"/>
      <c r="AT417" s="37"/>
      <c r="AU417" s="37"/>
      <c r="AV417" s="51"/>
      <c r="BA417" s="37"/>
      <c r="BB417" s="37"/>
      <c r="BC417" s="7"/>
      <c r="BD417" s="48"/>
      <c r="BF417" s="10"/>
      <c r="BG417" s="37"/>
      <c r="BH417" s="37"/>
      <c r="BI417" s="7"/>
      <c r="BJ417" s="48"/>
      <c r="BL417" s="10"/>
      <c r="BM417" s="37"/>
      <c r="BN417" s="37"/>
      <c r="BO417" s="7"/>
      <c r="BP417" s="40"/>
      <c r="BQ417" s="10"/>
      <c r="BR417" s="37"/>
      <c r="BS417" s="37"/>
      <c r="BT417" s="51"/>
      <c r="BY417" s="37"/>
      <c r="BZ417" s="37"/>
      <c r="CA417" s="7"/>
      <c r="CB417" s="48"/>
      <c r="CD417" s="10"/>
      <c r="CE417" s="37"/>
      <c r="CF417" s="37"/>
      <c r="CG417" s="7"/>
      <c r="CH417" s="48"/>
      <c r="CJ417" s="10"/>
      <c r="CK417" s="37"/>
      <c r="CL417" s="37"/>
      <c r="CM417" s="7"/>
      <c r="CN417" s="40"/>
      <c r="CO417" s="10"/>
      <c r="CP417" s="37"/>
      <c r="CQ417" s="37"/>
      <c r="CR417" s="51"/>
      <c r="CT417" s="40"/>
      <c r="CU417" s="10"/>
      <c r="CV417" s="37"/>
      <c r="CW417" s="37"/>
      <c r="CX417" s="51"/>
    </row>
    <row r="418" spans="5:102" x14ac:dyDescent="0.2">
      <c r="E418" s="37"/>
      <c r="F418" s="37"/>
      <c r="G418" s="7"/>
      <c r="H418" s="48"/>
      <c r="J418" s="10"/>
      <c r="K418" s="37"/>
      <c r="L418" s="37"/>
      <c r="M418" s="7"/>
      <c r="N418" s="48"/>
      <c r="P418" s="10"/>
      <c r="Q418" s="37"/>
      <c r="R418" s="37"/>
      <c r="S418" s="7"/>
      <c r="T418" s="40"/>
      <c r="U418" s="10"/>
      <c r="V418" s="37"/>
      <c r="W418" s="37"/>
      <c r="X418" s="51"/>
      <c r="AC418" s="37"/>
      <c r="AD418" s="37"/>
      <c r="AE418" s="7"/>
      <c r="AF418" s="48"/>
      <c r="AH418" s="10"/>
      <c r="AI418" s="37"/>
      <c r="AJ418" s="37"/>
      <c r="AK418" s="7"/>
      <c r="AL418" s="48"/>
      <c r="AN418" s="10"/>
      <c r="AO418" s="37"/>
      <c r="AP418" s="37"/>
      <c r="AQ418" s="7"/>
      <c r="AR418" s="40"/>
      <c r="AS418" s="10"/>
      <c r="AT418" s="37"/>
      <c r="AU418" s="37"/>
      <c r="AV418" s="51"/>
      <c r="BA418" s="37"/>
      <c r="BB418" s="37"/>
      <c r="BC418" s="7"/>
      <c r="BD418" s="48"/>
      <c r="BF418" s="10"/>
      <c r="BG418" s="37"/>
      <c r="BH418" s="37"/>
      <c r="BI418" s="7"/>
      <c r="BJ418" s="48"/>
      <c r="BL418" s="10"/>
      <c r="BM418" s="37"/>
      <c r="BN418" s="37"/>
      <c r="BO418" s="7"/>
      <c r="BP418" s="40"/>
      <c r="BQ418" s="10"/>
      <c r="BR418" s="37"/>
      <c r="BS418" s="37"/>
      <c r="BT418" s="51"/>
      <c r="BY418" s="37"/>
      <c r="BZ418" s="37"/>
      <c r="CA418" s="7"/>
      <c r="CB418" s="48"/>
      <c r="CD418" s="10"/>
      <c r="CE418" s="37"/>
      <c r="CF418" s="37"/>
      <c r="CG418" s="7"/>
      <c r="CH418" s="48"/>
      <c r="CJ418" s="10"/>
      <c r="CK418" s="37"/>
      <c r="CL418" s="37"/>
      <c r="CM418" s="7"/>
      <c r="CN418" s="40"/>
      <c r="CO418" s="10"/>
      <c r="CP418" s="37"/>
      <c r="CQ418" s="37"/>
      <c r="CR418" s="51"/>
      <c r="CT418" s="40"/>
      <c r="CU418" s="10"/>
      <c r="CV418" s="37"/>
      <c r="CW418" s="37"/>
      <c r="CX418" s="51"/>
    </row>
    <row r="419" spans="5:102" x14ac:dyDescent="0.2">
      <c r="E419" s="37"/>
      <c r="F419" s="37"/>
      <c r="G419" s="7"/>
      <c r="H419" s="48"/>
      <c r="J419" s="10"/>
      <c r="K419" s="37"/>
      <c r="L419" s="37"/>
      <c r="M419" s="7"/>
      <c r="N419" s="48"/>
      <c r="P419" s="10"/>
      <c r="Q419" s="37"/>
      <c r="R419" s="37"/>
      <c r="S419" s="7"/>
      <c r="T419" s="40"/>
      <c r="U419" s="10"/>
      <c r="V419" s="37"/>
      <c r="W419" s="37"/>
      <c r="X419" s="51"/>
      <c r="AC419" s="37"/>
      <c r="AD419" s="37"/>
      <c r="AE419" s="7"/>
      <c r="AF419" s="48"/>
      <c r="AH419" s="10"/>
      <c r="AI419" s="37"/>
      <c r="AJ419" s="37"/>
      <c r="AK419" s="7"/>
      <c r="AL419" s="48"/>
      <c r="AN419" s="10"/>
      <c r="AO419" s="37"/>
      <c r="AP419" s="37"/>
      <c r="AQ419" s="7"/>
      <c r="AR419" s="40"/>
      <c r="AS419" s="10"/>
      <c r="AT419" s="37"/>
      <c r="AU419" s="37"/>
      <c r="AV419" s="51"/>
      <c r="BA419" s="37"/>
      <c r="BB419" s="37"/>
      <c r="BC419" s="7"/>
      <c r="BD419" s="48"/>
      <c r="BF419" s="10"/>
      <c r="BG419" s="37"/>
      <c r="BH419" s="37"/>
      <c r="BI419" s="7"/>
      <c r="BJ419" s="48"/>
      <c r="BL419" s="10"/>
      <c r="BM419" s="37"/>
      <c r="BN419" s="37"/>
      <c r="BO419" s="7"/>
      <c r="BP419" s="40"/>
      <c r="BQ419" s="10"/>
      <c r="BR419" s="37"/>
      <c r="BS419" s="37"/>
      <c r="BT419" s="51"/>
      <c r="BY419" s="37"/>
      <c r="BZ419" s="37"/>
      <c r="CA419" s="7"/>
      <c r="CB419" s="48"/>
      <c r="CD419" s="10"/>
      <c r="CE419" s="37"/>
      <c r="CF419" s="37"/>
      <c r="CG419" s="7"/>
      <c r="CH419" s="48"/>
      <c r="CJ419" s="10"/>
      <c r="CK419" s="37"/>
      <c r="CL419" s="37"/>
      <c r="CM419" s="7"/>
      <c r="CN419" s="40"/>
      <c r="CO419" s="10"/>
      <c r="CP419" s="37"/>
      <c r="CQ419" s="37"/>
      <c r="CR419" s="51"/>
      <c r="CT419" s="40"/>
      <c r="CU419" s="10"/>
      <c r="CV419" s="37"/>
      <c r="CW419" s="37"/>
      <c r="CX419" s="51"/>
    </row>
    <row r="420" spans="5:102" x14ac:dyDescent="0.2">
      <c r="E420" s="37"/>
      <c r="F420" s="37"/>
      <c r="G420" s="7"/>
      <c r="H420" s="48"/>
      <c r="J420" s="10"/>
      <c r="K420" s="37"/>
      <c r="L420" s="37"/>
      <c r="M420" s="7"/>
      <c r="N420" s="48"/>
      <c r="P420" s="10"/>
      <c r="Q420" s="37"/>
      <c r="R420" s="37"/>
      <c r="S420" s="7"/>
      <c r="T420" s="40"/>
      <c r="U420" s="10"/>
      <c r="V420" s="37"/>
      <c r="W420" s="37"/>
      <c r="X420" s="51"/>
      <c r="AC420" s="37"/>
      <c r="AD420" s="37"/>
      <c r="AE420" s="7"/>
      <c r="AF420" s="48"/>
      <c r="AH420" s="10"/>
      <c r="AI420" s="37"/>
      <c r="AJ420" s="37"/>
      <c r="AK420" s="7"/>
      <c r="AL420" s="48"/>
      <c r="AN420" s="10"/>
      <c r="AO420" s="37"/>
      <c r="AP420" s="37"/>
      <c r="AQ420" s="7"/>
      <c r="AR420" s="40"/>
      <c r="AS420" s="10"/>
      <c r="AT420" s="37"/>
      <c r="AU420" s="37"/>
      <c r="AV420" s="51"/>
      <c r="BA420" s="37"/>
      <c r="BB420" s="37"/>
      <c r="BC420" s="7"/>
      <c r="BD420" s="48"/>
      <c r="BF420" s="10"/>
      <c r="BG420" s="37"/>
      <c r="BH420" s="37"/>
      <c r="BI420" s="7"/>
      <c r="BJ420" s="48"/>
      <c r="BL420" s="10"/>
      <c r="BM420" s="37"/>
      <c r="BN420" s="37"/>
      <c r="BO420" s="7"/>
      <c r="BP420" s="40"/>
      <c r="BQ420" s="10"/>
      <c r="BR420" s="37"/>
      <c r="BS420" s="37"/>
      <c r="BT420" s="51"/>
      <c r="BY420" s="37"/>
      <c r="BZ420" s="37"/>
      <c r="CA420" s="7"/>
      <c r="CB420" s="48"/>
      <c r="CD420" s="10"/>
      <c r="CE420" s="37"/>
      <c r="CF420" s="37"/>
      <c r="CG420" s="7"/>
      <c r="CH420" s="48"/>
      <c r="CJ420" s="10"/>
      <c r="CK420" s="37"/>
      <c r="CL420" s="37"/>
      <c r="CM420" s="7"/>
      <c r="CN420" s="40"/>
      <c r="CO420" s="10"/>
      <c r="CP420" s="37"/>
      <c r="CQ420" s="37"/>
      <c r="CR420" s="51"/>
      <c r="CT420" s="40"/>
      <c r="CU420" s="10"/>
      <c r="CV420" s="37"/>
      <c r="CW420" s="37"/>
      <c r="CX420" s="51"/>
    </row>
    <row r="421" spans="5:102" x14ac:dyDescent="0.2">
      <c r="E421" s="37"/>
      <c r="F421" s="37"/>
      <c r="G421" s="7"/>
      <c r="H421" s="48"/>
      <c r="J421" s="10"/>
      <c r="K421" s="37"/>
      <c r="L421" s="37"/>
      <c r="M421" s="7"/>
      <c r="N421" s="48"/>
      <c r="P421" s="10"/>
      <c r="Q421" s="37"/>
      <c r="R421" s="37"/>
      <c r="S421" s="7"/>
      <c r="T421" s="40"/>
      <c r="U421" s="10"/>
      <c r="V421" s="37"/>
      <c r="W421" s="37"/>
      <c r="X421" s="51"/>
      <c r="AC421" s="37"/>
      <c r="AD421" s="37"/>
      <c r="AE421" s="7"/>
      <c r="AF421" s="48"/>
      <c r="AH421" s="10"/>
      <c r="AI421" s="37"/>
      <c r="AJ421" s="37"/>
      <c r="AK421" s="7"/>
      <c r="AL421" s="48"/>
      <c r="AN421" s="10"/>
      <c r="AO421" s="37"/>
      <c r="AP421" s="37"/>
      <c r="AQ421" s="7"/>
      <c r="AR421" s="40"/>
      <c r="AS421" s="10"/>
      <c r="AT421" s="37"/>
      <c r="AU421" s="37"/>
      <c r="AV421" s="51"/>
      <c r="BA421" s="37"/>
      <c r="BB421" s="37"/>
      <c r="BC421" s="7"/>
      <c r="BD421" s="48"/>
      <c r="BF421" s="10"/>
      <c r="BG421" s="37"/>
      <c r="BH421" s="37"/>
      <c r="BI421" s="7"/>
      <c r="BJ421" s="48"/>
      <c r="BL421" s="10"/>
      <c r="BM421" s="37"/>
      <c r="BN421" s="37"/>
      <c r="BO421" s="7"/>
      <c r="BP421" s="40"/>
      <c r="BQ421" s="10"/>
      <c r="BR421" s="37"/>
      <c r="BS421" s="37"/>
      <c r="BT421" s="51"/>
      <c r="BY421" s="37"/>
      <c r="BZ421" s="37"/>
      <c r="CA421" s="7"/>
      <c r="CB421" s="48"/>
      <c r="CD421" s="10"/>
      <c r="CE421" s="37"/>
      <c r="CF421" s="37"/>
      <c r="CG421" s="7"/>
      <c r="CH421" s="48"/>
      <c r="CJ421" s="10"/>
      <c r="CK421" s="37"/>
      <c r="CL421" s="37"/>
      <c r="CM421" s="7"/>
      <c r="CN421" s="40"/>
      <c r="CO421" s="10"/>
      <c r="CP421" s="37"/>
      <c r="CQ421" s="37"/>
      <c r="CR421" s="51"/>
      <c r="CT421" s="40"/>
      <c r="CU421" s="10"/>
      <c r="CV421" s="37"/>
      <c r="CW421" s="37"/>
      <c r="CX421" s="51"/>
    </row>
    <row r="422" spans="5:102" x14ac:dyDescent="0.2">
      <c r="E422" s="37"/>
      <c r="F422" s="37"/>
      <c r="G422" s="7"/>
      <c r="H422" s="48"/>
      <c r="J422" s="10"/>
      <c r="K422" s="37"/>
      <c r="L422" s="37"/>
      <c r="M422" s="7"/>
      <c r="N422" s="48"/>
      <c r="P422" s="10"/>
      <c r="Q422" s="37"/>
      <c r="R422" s="37"/>
      <c r="S422" s="7"/>
      <c r="T422" s="40"/>
      <c r="U422" s="10"/>
      <c r="V422" s="37"/>
      <c r="W422" s="37"/>
      <c r="X422" s="51"/>
      <c r="AC422" s="37"/>
      <c r="AD422" s="37"/>
      <c r="AE422" s="7"/>
      <c r="AF422" s="48"/>
      <c r="AH422" s="10"/>
      <c r="AI422" s="37"/>
      <c r="AJ422" s="37"/>
      <c r="AK422" s="7"/>
      <c r="AL422" s="48"/>
      <c r="AN422" s="10"/>
      <c r="AO422" s="37"/>
      <c r="AP422" s="37"/>
      <c r="AQ422" s="7"/>
      <c r="AR422" s="40"/>
      <c r="AS422" s="10"/>
      <c r="AT422" s="37"/>
      <c r="AU422" s="37"/>
      <c r="AV422" s="51"/>
      <c r="BA422" s="37"/>
      <c r="BB422" s="37"/>
      <c r="BC422" s="7"/>
      <c r="BD422" s="48"/>
      <c r="BF422" s="10"/>
      <c r="BG422" s="37"/>
      <c r="BH422" s="37"/>
      <c r="BI422" s="7"/>
      <c r="BJ422" s="48"/>
      <c r="BL422" s="10"/>
      <c r="BM422" s="37"/>
      <c r="BN422" s="37"/>
      <c r="BO422" s="7"/>
      <c r="BP422" s="40"/>
      <c r="BQ422" s="10"/>
      <c r="BR422" s="37"/>
      <c r="BS422" s="37"/>
      <c r="BT422" s="51"/>
      <c r="BY422" s="37"/>
      <c r="BZ422" s="37"/>
      <c r="CA422" s="7"/>
      <c r="CB422" s="48"/>
      <c r="CD422" s="10"/>
      <c r="CE422" s="37"/>
      <c r="CF422" s="37"/>
      <c r="CG422" s="7"/>
      <c r="CH422" s="48"/>
      <c r="CJ422" s="10"/>
      <c r="CK422" s="37"/>
      <c r="CL422" s="37"/>
      <c r="CM422" s="7"/>
      <c r="CN422" s="40"/>
      <c r="CO422" s="10"/>
      <c r="CP422" s="37"/>
      <c r="CQ422" s="37"/>
      <c r="CR422" s="51"/>
      <c r="CT422" s="40"/>
      <c r="CU422" s="10"/>
      <c r="CV422" s="37"/>
      <c r="CW422" s="37"/>
      <c r="CX422" s="51"/>
    </row>
    <row r="423" spans="5:102" x14ac:dyDescent="0.2">
      <c r="E423" s="37"/>
      <c r="F423" s="37"/>
      <c r="G423" s="7"/>
      <c r="H423" s="48"/>
      <c r="J423" s="10"/>
      <c r="K423" s="37"/>
      <c r="L423" s="37"/>
      <c r="M423" s="7"/>
      <c r="N423" s="48"/>
      <c r="P423" s="10"/>
      <c r="Q423" s="37"/>
      <c r="R423" s="37"/>
      <c r="S423" s="7"/>
      <c r="T423" s="40"/>
      <c r="U423" s="10"/>
      <c r="V423" s="37"/>
      <c r="W423" s="37"/>
      <c r="X423" s="51"/>
      <c r="AC423" s="37"/>
      <c r="AD423" s="37"/>
      <c r="AE423" s="7"/>
      <c r="AF423" s="48"/>
      <c r="AH423" s="10"/>
      <c r="AI423" s="37"/>
      <c r="AJ423" s="37"/>
      <c r="AK423" s="7"/>
      <c r="AL423" s="48"/>
      <c r="AN423" s="10"/>
      <c r="AO423" s="37"/>
      <c r="AP423" s="37"/>
      <c r="AQ423" s="7"/>
      <c r="AR423" s="40"/>
      <c r="AS423" s="10"/>
      <c r="AT423" s="37"/>
      <c r="AU423" s="37"/>
      <c r="AV423" s="51"/>
      <c r="BA423" s="37"/>
      <c r="BB423" s="37"/>
      <c r="BC423" s="7"/>
      <c r="BD423" s="48"/>
      <c r="BF423" s="10"/>
      <c r="BG423" s="37"/>
      <c r="BH423" s="37"/>
      <c r="BI423" s="7"/>
      <c r="BJ423" s="48"/>
      <c r="BL423" s="10"/>
      <c r="BM423" s="37"/>
      <c r="BN423" s="37"/>
      <c r="BO423" s="7"/>
      <c r="BP423" s="40"/>
      <c r="BQ423" s="10"/>
      <c r="BR423" s="37"/>
      <c r="BS423" s="37"/>
      <c r="BT423" s="51"/>
      <c r="BY423" s="37"/>
      <c r="BZ423" s="37"/>
      <c r="CA423" s="7"/>
      <c r="CB423" s="48"/>
      <c r="CD423" s="10"/>
      <c r="CE423" s="37"/>
      <c r="CF423" s="37"/>
      <c r="CG423" s="7"/>
      <c r="CH423" s="48"/>
      <c r="CJ423" s="10"/>
      <c r="CK423" s="37"/>
      <c r="CL423" s="37"/>
      <c r="CM423" s="7"/>
      <c r="CN423" s="40"/>
      <c r="CO423" s="10"/>
      <c r="CP423" s="37"/>
      <c r="CQ423" s="37"/>
      <c r="CR423" s="51"/>
      <c r="CT423" s="40"/>
      <c r="CU423" s="10"/>
      <c r="CV423" s="37"/>
      <c r="CW423" s="37"/>
      <c r="CX423" s="51"/>
    </row>
    <row r="424" spans="5:102" x14ac:dyDescent="0.2">
      <c r="E424" s="37"/>
      <c r="F424" s="37"/>
      <c r="G424" s="7"/>
      <c r="H424" s="48"/>
      <c r="J424" s="10"/>
      <c r="K424" s="37"/>
      <c r="L424" s="37"/>
      <c r="M424" s="7"/>
      <c r="N424" s="48"/>
      <c r="P424" s="10"/>
      <c r="Q424" s="37"/>
      <c r="R424" s="37"/>
      <c r="S424" s="7"/>
      <c r="T424" s="40"/>
      <c r="U424" s="10"/>
      <c r="V424" s="37"/>
      <c r="W424" s="37"/>
      <c r="X424" s="51"/>
      <c r="AC424" s="37"/>
      <c r="AD424" s="37"/>
      <c r="AE424" s="7"/>
      <c r="AF424" s="48"/>
      <c r="AH424" s="10"/>
      <c r="AI424" s="37"/>
      <c r="AJ424" s="37"/>
      <c r="AK424" s="7"/>
      <c r="AL424" s="48"/>
      <c r="AN424" s="10"/>
      <c r="AO424" s="37"/>
      <c r="AP424" s="37"/>
      <c r="AQ424" s="7"/>
      <c r="AR424" s="40"/>
      <c r="AS424" s="10"/>
      <c r="AT424" s="37"/>
      <c r="AU424" s="37"/>
      <c r="AV424" s="51"/>
      <c r="BA424" s="37"/>
      <c r="BB424" s="37"/>
      <c r="BC424" s="7"/>
      <c r="BD424" s="48"/>
      <c r="BF424" s="10"/>
      <c r="BG424" s="37"/>
      <c r="BH424" s="37"/>
      <c r="BI424" s="7"/>
      <c r="BJ424" s="48"/>
      <c r="BL424" s="10"/>
      <c r="BM424" s="37"/>
      <c r="BN424" s="37"/>
      <c r="BO424" s="7"/>
      <c r="BP424" s="40"/>
      <c r="BQ424" s="10"/>
      <c r="BR424" s="37"/>
      <c r="BS424" s="37"/>
      <c r="BT424" s="51"/>
      <c r="BY424" s="37"/>
      <c r="BZ424" s="37"/>
      <c r="CA424" s="7"/>
      <c r="CB424" s="48"/>
      <c r="CD424" s="10"/>
      <c r="CE424" s="37"/>
      <c r="CF424" s="37"/>
      <c r="CG424" s="7"/>
      <c r="CH424" s="48"/>
      <c r="CJ424" s="10"/>
      <c r="CK424" s="37"/>
      <c r="CL424" s="37"/>
      <c r="CM424" s="7"/>
      <c r="CN424" s="40"/>
      <c r="CO424" s="10"/>
      <c r="CP424" s="37"/>
      <c r="CQ424" s="37"/>
      <c r="CR424" s="51"/>
      <c r="CT424" s="40"/>
      <c r="CU424" s="10"/>
      <c r="CV424" s="37"/>
      <c r="CW424" s="37"/>
      <c r="CX424" s="51"/>
    </row>
    <row r="425" spans="5:102" x14ac:dyDescent="0.2">
      <c r="E425" s="37"/>
      <c r="F425" s="37"/>
      <c r="G425" s="7"/>
      <c r="H425" s="48"/>
      <c r="J425" s="10"/>
      <c r="K425" s="37"/>
      <c r="L425" s="37"/>
      <c r="M425" s="7"/>
      <c r="N425" s="48"/>
      <c r="P425" s="10"/>
      <c r="Q425" s="37"/>
      <c r="R425" s="37"/>
      <c r="S425" s="7"/>
      <c r="T425" s="40"/>
      <c r="U425" s="10"/>
      <c r="V425" s="37"/>
      <c r="W425" s="37"/>
      <c r="X425" s="51"/>
      <c r="AC425" s="37"/>
      <c r="AD425" s="37"/>
      <c r="AE425" s="7"/>
      <c r="AF425" s="48"/>
      <c r="AH425" s="10"/>
      <c r="AI425" s="37"/>
      <c r="AJ425" s="37"/>
      <c r="AK425" s="7"/>
      <c r="AL425" s="48"/>
      <c r="AN425" s="10"/>
      <c r="AO425" s="37"/>
      <c r="AP425" s="37"/>
      <c r="AQ425" s="7"/>
      <c r="AR425" s="40"/>
      <c r="AS425" s="10"/>
      <c r="AT425" s="37"/>
      <c r="AU425" s="37"/>
      <c r="AV425" s="51"/>
      <c r="BA425" s="37"/>
      <c r="BB425" s="37"/>
      <c r="BC425" s="7"/>
      <c r="BD425" s="48"/>
      <c r="BF425" s="10"/>
      <c r="BG425" s="37"/>
      <c r="BH425" s="37"/>
      <c r="BI425" s="7"/>
      <c r="BJ425" s="48"/>
      <c r="BL425" s="10"/>
      <c r="BM425" s="37"/>
      <c r="BN425" s="37"/>
      <c r="BO425" s="7"/>
      <c r="BP425" s="40"/>
      <c r="BQ425" s="10"/>
      <c r="BR425" s="37"/>
      <c r="BS425" s="37"/>
      <c r="BT425" s="51"/>
      <c r="BY425" s="37"/>
      <c r="BZ425" s="37"/>
      <c r="CA425" s="7"/>
      <c r="CB425" s="48"/>
      <c r="CD425" s="10"/>
      <c r="CE425" s="37"/>
      <c r="CF425" s="37"/>
      <c r="CG425" s="7"/>
      <c r="CH425" s="48"/>
      <c r="CJ425" s="10"/>
      <c r="CK425" s="37"/>
      <c r="CL425" s="37"/>
      <c r="CM425" s="7"/>
      <c r="CN425" s="40"/>
      <c r="CO425" s="10"/>
      <c r="CP425" s="37"/>
      <c r="CQ425" s="37"/>
      <c r="CR425" s="51"/>
      <c r="CT425" s="40"/>
      <c r="CU425" s="10"/>
      <c r="CV425" s="37"/>
      <c r="CW425" s="37"/>
      <c r="CX425" s="51"/>
    </row>
    <row r="426" spans="5:102" x14ac:dyDescent="0.2">
      <c r="E426" s="37"/>
      <c r="F426" s="37"/>
      <c r="G426" s="7"/>
      <c r="H426" s="48"/>
      <c r="J426" s="10"/>
      <c r="K426" s="37"/>
      <c r="L426" s="37"/>
      <c r="M426" s="7"/>
      <c r="N426" s="48"/>
      <c r="P426" s="10"/>
      <c r="Q426" s="37"/>
      <c r="R426" s="37"/>
      <c r="S426" s="7"/>
      <c r="T426" s="40"/>
      <c r="U426" s="10"/>
      <c r="V426" s="37"/>
      <c r="W426" s="37"/>
      <c r="X426" s="51"/>
      <c r="AC426" s="37"/>
      <c r="AD426" s="37"/>
      <c r="AE426" s="7"/>
      <c r="AF426" s="48"/>
      <c r="AH426" s="10"/>
      <c r="AI426" s="37"/>
      <c r="AJ426" s="37"/>
      <c r="AK426" s="7"/>
      <c r="AL426" s="48"/>
      <c r="AN426" s="10"/>
      <c r="AO426" s="37"/>
      <c r="AP426" s="37"/>
      <c r="AQ426" s="7"/>
      <c r="AR426" s="40"/>
      <c r="AS426" s="10"/>
      <c r="AT426" s="37"/>
      <c r="AU426" s="37"/>
      <c r="AV426" s="51"/>
      <c r="BA426" s="37"/>
      <c r="BB426" s="37"/>
      <c r="BC426" s="7"/>
      <c r="BD426" s="48"/>
      <c r="BF426" s="10"/>
      <c r="BG426" s="37"/>
      <c r="BH426" s="37"/>
      <c r="BI426" s="7"/>
      <c r="BJ426" s="48"/>
      <c r="BL426" s="10"/>
      <c r="BM426" s="37"/>
      <c r="BN426" s="37"/>
      <c r="BO426" s="7"/>
      <c r="BP426" s="40"/>
      <c r="BQ426" s="10"/>
      <c r="BR426" s="37"/>
      <c r="BS426" s="37"/>
      <c r="BT426" s="51"/>
      <c r="BY426" s="37"/>
      <c r="BZ426" s="37"/>
      <c r="CA426" s="7"/>
      <c r="CB426" s="48"/>
      <c r="CD426" s="10"/>
      <c r="CE426" s="37"/>
      <c r="CF426" s="37"/>
      <c r="CG426" s="7"/>
      <c r="CH426" s="48"/>
      <c r="CJ426" s="10"/>
      <c r="CK426" s="37"/>
      <c r="CL426" s="37"/>
      <c r="CM426" s="7"/>
      <c r="CN426" s="40"/>
      <c r="CO426" s="10"/>
      <c r="CP426" s="37"/>
      <c r="CQ426" s="37"/>
      <c r="CR426" s="51"/>
      <c r="CT426" s="40"/>
      <c r="CU426" s="10"/>
      <c r="CV426" s="37"/>
      <c r="CW426" s="37"/>
      <c r="CX426" s="51"/>
    </row>
    <row r="427" spans="5:102" x14ac:dyDescent="0.2">
      <c r="E427" s="37"/>
      <c r="F427" s="37"/>
      <c r="G427" s="7"/>
      <c r="H427" s="48"/>
      <c r="J427" s="10"/>
      <c r="K427" s="37"/>
      <c r="L427" s="37"/>
      <c r="M427" s="7"/>
      <c r="N427" s="48"/>
      <c r="P427" s="10"/>
      <c r="Q427" s="37"/>
      <c r="R427" s="37"/>
      <c r="S427" s="7"/>
      <c r="T427" s="40"/>
      <c r="U427" s="10"/>
      <c r="V427" s="37"/>
      <c r="W427" s="37"/>
      <c r="X427" s="51"/>
      <c r="AC427" s="37"/>
      <c r="AD427" s="37"/>
      <c r="AE427" s="7"/>
      <c r="AF427" s="48"/>
      <c r="AH427" s="10"/>
      <c r="AI427" s="37"/>
      <c r="AJ427" s="37"/>
      <c r="AK427" s="7"/>
      <c r="AL427" s="48"/>
      <c r="AN427" s="10"/>
      <c r="AO427" s="37"/>
      <c r="AP427" s="37"/>
      <c r="AQ427" s="7"/>
      <c r="AR427" s="40"/>
      <c r="AS427" s="10"/>
      <c r="AT427" s="37"/>
      <c r="AU427" s="37"/>
      <c r="AV427" s="51"/>
      <c r="BA427" s="37"/>
      <c r="BB427" s="37"/>
      <c r="BC427" s="7"/>
      <c r="BD427" s="48"/>
      <c r="BF427" s="10"/>
      <c r="BG427" s="37"/>
      <c r="BH427" s="37"/>
      <c r="BI427" s="7"/>
      <c r="BJ427" s="48"/>
      <c r="BL427" s="10"/>
      <c r="BM427" s="37"/>
      <c r="BN427" s="37"/>
      <c r="BO427" s="7"/>
      <c r="BP427" s="40"/>
      <c r="BQ427" s="10"/>
      <c r="BR427" s="37"/>
      <c r="BS427" s="37"/>
      <c r="BT427" s="51"/>
      <c r="BY427" s="37"/>
      <c r="BZ427" s="37"/>
      <c r="CA427" s="7"/>
      <c r="CB427" s="48"/>
      <c r="CD427" s="10"/>
      <c r="CE427" s="37"/>
      <c r="CF427" s="37"/>
      <c r="CG427" s="7"/>
      <c r="CH427" s="48"/>
      <c r="CJ427" s="10"/>
      <c r="CK427" s="37"/>
      <c r="CL427" s="37"/>
      <c r="CM427" s="7"/>
      <c r="CN427" s="40"/>
      <c r="CO427" s="10"/>
      <c r="CP427" s="37"/>
      <c r="CQ427" s="37"/>
      <c r="CR427" s="51"/>
      <c r="CT427" s="40"/>
      <c r="CU427" s="10"/>
      <c r="CV427" s="37"/>
      <c r="CW427" s="37"/>
      <c r="CX427" s="51"/>
    </row>
    <row r="428" spans="5:102" x14ac:dyDescent="0.2">
      <c r="E428" s="37"/>
      <c r="F428" s="37"/>
      <c r="G428" s="7"/>
      <c r="H428" s="48"/>
      <c r="J428" s="10"/>
      <c r="K428" s="37"/>
      <c r="L428" s="37"/>
      <c r="M428" s="7"/>
      <c r="N428" s="48"/>
      <c r="P428" s="10"/>
      <c r="Q428" s="37"/>
      <c r="R428" s="37"/>
      <c r="S428" s="7"/>
      <c r="T428" s="40"/>
      <c r="U428" s="10"/>
      <c r="V428" s="37"/>
      <c r="W428" s="37"/>
      <c r="X428" s="51"/>
      <c r="AC428" s="37"/>
      <c r="AD428" s="37"/>
      <c r="AE428" s="7"/>
      <c r="AF428" s="48"/>
      <c r="AH428" s="10"/>
      <c r="AI428" s="37"/>
      <c r="AJ428" s="37"/>
      <c r="AK428" s="7"/>
      <c r="AL428" s="48"/>
      <c r="AN428" s="10"/>
      <c r="AO428" s="37"/>
      <c r="AP428" s="37"/>
      <c r="AQ428" s="7"/>
      <c r="AR428" s="40"/>
      <c r="AS428" s="10"/>
      <c r="AT428" s="37"/>
      <c r="AU428" s="37"/>
      <c r="AV428" s="51"/>
      <c r="BA428" s="37"/>
      <c r="BB428" s="37"/>
      <c r="BC428" s="7"/>
      <c r="BD428" s="48"/>
      <c r="BF428" s="10"/>
      <c r="BG428" s="37"/>
      <c r="BH428" s="37"/>
      <c r="BI428" s="7"/>
      <c r="BJ428" s="48"/>
      <c r="BL428" s="10"/>
      <c r="BM428" s="37"/>
      <c r="BN428" s="37"/>
      <c r="BO428" s="7"/>
      <c r="BP428" s="40"/>
      <c r="BQ428" s="10"/>
      <c r="BR428" s="37"/>
      <c r="BS428" s="37"/>
      <c r="BT428" s="51"/>
      <c r="BY428" s="37"/>
      <c r="BZ428" s="37"/>
      <c r="CA428" s="7"/>
      <c r="CB428" s="48"/>
      <c r="CD428" s="10"/>
      <c r="CE428" s="37"/>
      <c r="CF428" s="37"/>
      <c r="CG428" s="7"/>
      <c r="CH428" s="48"/>
      <c r="CJ428" s="10"/>
      <c r="CK428" s="37"/>
      <c r="CL428" s="37"/>
      <c r="CM428" s="7"/>
      <c r="CN428" s="40"/>
      <c r="CO428" s="10"/>
      <c r="CP428" s="37"/>
      <c r="CQ428" s="37"/>
      <c r="CR428" s="51"/>
      <c r="CT428" s="40"/>
      <c r="CU428" s="10"/>
      <c r="CV428" s="37"/>
      <c r="CW428" s="37"/>
      <c r="CX428" s="51"/>
    </row>
    <row r="429" spans="5:102" x14ac:dyDescent="0.2">
      <c r="E429" s="37"/>
      <c r="F429" s="37"/>
      <c r="G429" s="7"/>
      <c r="H429" s="48"/>
      <c r="J429" s="10"/>
      <c r="K429" s="37"/>
      <c r="L429" s="37"/>
      <c r="M429" s="7"/>
      <c r="N429" s="48"/>
      <c r="P429" s="10"/>
      <c r="Q429" s="37"/>
      <c r="R429" s="37"/>
      <c r="S429" s="7"/>
      <c r="T429" s="40"/>
      <c r="U429" s="10"/>
      <c r="V429" s="37"/>
      <c r="W429" s="37"/>
      <c r="X429" s="51"/>
      <c r="AC429" s="37"/>
      <c r="AD429" s="37"/>
      <c r="AE429" s="7"/>
      <c r="AF429" s="48"/>
      <c r="AH429" s="10"/>
      <c r="AI429" s="37"/>
      <c r="AJ429" s="37"/>
      <c r="AK429" s="7"/>
      <c r="AL429" s="48"/>
      <c r="AN429" s="10"/>
      <c r="AO429" s="37"/>
      <c r="AP429" s="37"/>
      <c r="AQ429" s="7"/>
      <c r="AR429" s="40"/>
      <c r="AS429" s="10"/>
      <c r="AT429" s="37"/>
      <c r="AU429" s="37"/>
      <c r="AV429" s="51"/>
      <c r="BA429" s="37"/>
      <c r="BB429" s="37"/>
      <c r="BC429" s="7"/>
      <c r="BD429" s="48"/>
      <c r="BF429" s="10"/>
      <c r="BG429" s="37"/>
      <c r="BH429" s="37"/>
      <c r="BI429" s="7"/>
      <c r="BJ429" s="48"/>
      <c r="BL429" s="10"/>
      <c r="BM429" s="37"/>
      <c r="BN429" s="37"/>
      <c r="BO429" s="7"/>
      <c r="BP429" s="40"/>
      <c r="BQ429" s="10"/>
      <c r="BR429" s="37"/>
      <c r="BS429" s="37"/>
      <c r="BT429" s="51"/>
      <c r="BY429" s="37"/>
      <c r="BZ429" s="37"/>
      <c r="CA429" s="7"/>
      <c r="CB429" s="48"/>
      <c r="CD429" s="10"/>
      <c r="CE429" s="37"/>
      <c r="CF429" s="37"/>
      <c r="CG429" s="7"/>
      <c r="CH429" s="48"/>
      <c r="CJ429" s="10"/>
      <c r="CK429" s="37"/>
      <c r="CL429" s="37"/>
      <c r="CM429" s="7"/>
      <c r="CN429" s="40"/>
      <c r="CO429" s="10"/>
      <c r="CP429" s="37"/>
      <c r="CQ429" s="37"/>
      <c r="CR429" s="51"/>
      <c r="CT429" s="40"/>
      <c r="CU429" s="10"/>
      <c r="CV429" s="37"/>
      <c r="CW429" s="37"/>
      <c r="CX429" s="51"/>
    </row>
    <row r="430" spans="5:102" x14ac:dyDescent="0.2">
      <c r="E430" s="37"/>
      <c r="F430" s="37"/>
      <c r="G430" s="7"/>
      <c r="H430" s="48"/>
      <c r="J430" s="10"/>
      <c r="K430" s="37"/>
      <c r="L430" s="37"/>
      <c r="M430" s="7"/>
      <c r="N430" s="48"/>
      <c r="P430" s="10"/>
      <c r="Q430" s="37"/>
      <c r="R430" s="37"/>
      <c r="S430" s="7"/>
      <c r="T430" s="40"/>
      <c r="U430" s="10"/>
      <c r="V430" s="37"/>
      <c r="W430" s="37"/>
      <c r="X430" s="51"/>
      <c r="AC430" s="37"/>
      <c r="AD430" s="37"/>
      <c r="AE430" s="7"/>
      <c r="AF430" s="48"/>
      <c r="AH430" s="10"/>
      <c r="AI430" s="37"/>
      <c r="AJ430" s="37"/>
      <c r="AK430" s="7"/>
      <c r="AL430" s="48"/>
      <c r="AN430" s="10"/>
      <c r="AO430" s="37"/>
      <c r="AP430" s="37"/>
      <c r="AQ430" s="7"/>
      <c r="AR430" s="40"/>
      <c r="AS430" s="10"/>
      <c r="AT430" s="37"/>
      <c r="AU430" s="37"/>
      <c r="AV430" s="51"/>
      <c r="BA430" s="37"/>
      <c r="BB430" s="37"/>
      <c r="BC430" s="7"/>
      <c r="BD430" s="48"/>
      <c r="BF430" s="10"/>
      <c r="BG430" s="37"/>
      <c r="BH430" s="37"/>
      <c r="BI430" s="7"/>
      <c r="BJ430" s="48"/>
      <c r="BL430" s="10"/>
      <c r="BM430" s="37"/>
      <c r="BN430" s="37"/>
      <c r="BO430" s="7"/>
      <c r="BP430" s="40"/>
      <c r="BQ430" s="10"/>
      <c r="BR430" s="37"/>
      <c r="BS430" s="37"/>
      <c r="BT430" s="51"/>
      <c r="BY430" s="37"/>
      <c r="BZ430" s="37"/>
      <c r="CA430" s="7"/>
      <c r="CB430" s="48"/>
      <c r="CD430" s="10"/>
      <c r="CE430" s="37"/>
      <c r="CF430" s="37"/>
      <c r="CG430" s="7"/>
      <c r="CH430" s="48"/>
      <c r="CJ430" s="10"/>
      <c r="CK430" s="37"/>
      <c r="CL430" s="37"/>
      <c r="CM430" s="7"/>
      <c r="CN430" s="40"/>
      <c r="CO430" s="10"/>
      <c r="CP430" s="37"/>
      <c r="CQ430" s="37"/>
      <c r="CR430" s="51"/>
      <c r="CT430" s="40"/>
      <c r="CU430" s="10"/>
      <c r="CV430" s="37"/>
      <c r="CW430" s="37"/>
      <c r="CX430" s="51"/>
    </row>
    <row r="431" spans="5:102" x14ac:dyDescent="0.2">
      <c r="E431" s="37"/>
      <c r="F431" s="37"/>
      <c r="G431" s="7"/>
      <c r="H431" s="48"/>
      <c r="J431" s="10"/>
      <c r="K431" s="37"/>
      <c r="L431" s="37"/>
      <c r="M431" s="7"/>
      <c r="N431" s="48"/>
      <c r="P431" s="10"/>
      <c r="Q431" s="37"/>
      <c r="R431" s="37"/>
      <c r="S431" s="7"/>
      <c r="T431" s="40"/>
      <c r="U431" s="10"/>
      <c r="V431" s="37"/>
      <c r="W431" s="37"/>
      <c r="X431" s="51"/>
      <c r="AC431" s="37"/>
      <c r="AD431" s="37"/>
      <c r="AE431" s="7"/>
      <c r="AF431" s="48"/>
      <c r="AH431" s="10"/>
      <c r="AI431" s="37"/>
      <c r="AJ431" s="37"/>
      <c r="AK431" s="7"/>
      <c r="AL431" s="48"/>
      <c r="AN431" s="10"/>
      <c r="AO431" s="37"/>
      <c r="AP431" s="37"/>
      <c r="AQ431" s="7"/>
      <c r="AR431" s="40"/>
      <c r="AS431" s="10"/>
      <c r="AT431" s="37"/>
      <c r="AU431" s="37"/>
      <c r="AV431" s="51"/>
      <c r="BA431" s="37"/>
      <c r="BB431" s="37"/>
      <c r="BC431" s="7"/>
      <c r="BD431" s="48"/>
      <c r="BF431" s="10"/>
      <c r="BG431" s="37"/>
      <c r="BH431" s="37"/>
      <c r="BI431" s="7"/>
      <c r="BJ431" s="48"/>
      <c r="BL431" s="10"/>
      <c r="BM431" s="37"/>
      <c r="BN431" s="37"/>
      <c r="BO431" s="7"/>
      <c r="BP431" s="40"/>
      <c r="BQ431" s="10"/>
      <c r="BR431" s="37"/>
      <c r="BS431" s="37"/>
      <c r="BT431" s="51"/>
      <c r="BY431" s="37"/>
      <c r="BZ431" s="37"/>
      <c r="CA431" s="7"/>
      <c r="CB431" s="48"/>
      <c r="CD431" s="10"/>
      <c r="CE431" s="37"/>
      <c r="CF431" s="37"/>
      <c r="CG431" s="7"/>
      <c r="CH431" s="48"/>
      <c r="CJ431" s="10"/>
      <c r="CK431" s="37"/>
      <c r="CL431" s="37"/>
      <c r="CM431" s="7"/>
      <c r="CN431" s="40"/>
      <c r="CO431" s="10"/>
      <c r="CP431" s="37"/>
      <c r="CQ431" s="37"/>
      <c r="CR431" s="51"/>
      <c r="CT431" s="40"/>
      <c r="CU431" s="10"/>
      <c r="CV431" s="37"/>
      <c r="CW431" s="37"/>
      <c r="CX431" s="51"/>
    </row>
    <row r="432" spans="5:102" x14ac:dyDescent="0.2">
      <c r="E432" s="37"/>
      <c r="F432" s="37"/>
      <c r="G432" s="7"/>
      <c r="H432" s="48"/>
      <c r="J432" s="10"/>
      <c r="K432" s="37"/>
      <c r="L432" s="37"/>
      <c r="M432" s="7"/>
      <c r="N432" s="48"/>
      <c r="P432" s="10"/>
      <c r="Q432" s="37"/>
      <c r="R432" s="37"/>
      <c r="S432" s="7"/>
      <c r="T432" s="40"/>
      <c r="U432" s="10"/>
      <c r="V432" s="37"/>
      <c r="W432" s="37"/>
      <c r="X432" s="51"/>
      <c r="AC432" s="37"/>
      <c r="AD432" s="37"/>
      <c r="AE432" s="7"/>
      <c r="AF432" s="48"/>
      <c r="AH432" s="10"/>
      <c r="AI432" s="37"/>
      <c r="AJ432" s="37"/>
      <c r="AK432" s="7"/>
      <c r="AL432" s="48"/>
      <c r="AN432" s="10"/>
      <c r="AO432" s="37"/>
      <c r="AP432" s="37"/>
      <c r="AQ432" s="7"/>
      <c r="AR432" s="40"/>
      <c r="AS432" s="10"/>
      <c r="AT432" s="37"/>
      <c r="AU432" s="37"/>
      <c r="AV432" s="51"/>
      <c r="BA432" s="37"/>
      <c r="BB432" s="37"/>
      <c r="BC432" s="7"/>
      <c r="BD432" s="48"/>
      <c r="BF432" s="10"/>
      <c r="BG432" s="37"/>
      <c r="BH432" s="37"/>
      <c r="BI432" s="7"/>
      <c r="BJ432" s="48"/>
      <c r="BL432" s="10"/>
      <c r="BM432" s="37"/>
      <c r="BN432" s="37"/>
      <c r="BO432" s="7"/>
      <c r="BP432" s="40"/>
      <c r="BQ432" s="10"/>
      <c r="BR432" s="37"/>
      <c r="BS432" s="37"/>
      <c r="BT432" s="51"/>
      <c r="BY432" s="37"/>
      <c r="BZ432" s="37"/>
      <c r="CA432" s="7"/>
      <c r="CB432" s="48"/>
      <c r="CD432" s="10"/>
      <c r="CE432" s="37"/>
      <c r="CF432" s="37"/>
      <c r="CG432" s="7"/>
      <c r="CH432" s="48"/>
      <c r="CJ432" s="10"/>
      <c r="CK432" s="37"/>
      <c r="CL432" s="37"/>
      <c r="CM432" s="7"/>
      <c r="CN432" s="40"/>
      <c r="CO432" s="10"/>
      <c r="CP432" s="37"/>
      <c r="CQ432" s="37"/>
      <c r="CR432" s="51"/>
      <c r="CT432" s="40"/>
      <c r="CU432" s="10"/>
      <c r="CV432" s="37"/>
      <c r="CW432" s="37"/>
      <c r="CX432" s="51"/>
    </row>
    <row r="433" spans="5:102" x14ac:dyDescent="0.2">
      <c r="E433" s="37"/>
      <c r="F433" s="37"/>
      <c r="G433" s="7"/>
      <c r="H433" s="48"/>
      <c r="J433" s="10"/>
      <c r="K433" s="37"/>
      <c r="L433" s="37"/>
      <c r="M433" s="7"/>
      <c r="N433" s="48"/>
      <c r="P433" s="10"/>
      <c r="Q433" s="37"/>
      <c r="R433" s="37"/>
      <c r="S433" s="7"/>
      <c r="T433" s="40"/>
      <c r="U433" s="10"/>
      <c r="V433" s="37"/>
      <c r="W433" s="37"/>
      <c r="X433" s="51"/>
      <c r="AC433" s="37"/>
      <c r="AD433" s="37"/>
      <c r="AE433" s="7"/>
      <c r="AF433" s="48"/>
      <c r="AH433" s="10"/>
      <c r="AI433" s="37"/>
      <c r="AJ433" s="37"/>
      <c r="AK433" s="7"/>
      <c r="AL433" s="48"/>
      <c r="AN433" s="10"/>
      <c r="AO433" s="37"/>
      <c r="AP433" s="37"/>
      <c r="AQ433" s="7"/>
      <c r="AR433" s="40"/>
      <c r="AS433" s="10"/>
      <c r="AT433" s="37"/>
      <c r="AU433" s="37"/>
      <c r="AV433" s="51"/>
      <c r="BA433" s="37"/>
      <c r="BB433" s="37"/>
      <c r="BC433" s="7"/>
      <c r="BD433" s="48"/>
      <c r="BF433" s="10"/>
      <c r="BG433" s="37"/>
      <c r="BH433" s="37"/>
      <c r="BI433" s="7"/>
      <c r="BJ433" s="48"/>
      <c r="BL433" s="10"/>
      <c r="BM433" s="37"/>
      <c r="BN433" s="37"/>
      <c r="BO433" s="7"/>
      <c r="BP433" s="40"/>
      <c r="BQ433" s="10"/>
      <c r="BR433" s="37"/>
      <c r="BS433" s="37"/>
      <c r="BT433" s="51"/>
      <c r="BY433" s="37"/>
      <c r="BZ433" s="37"/>
      <c r="CA433" s="7"/>
      <c r="CB433" s="48"/>
      <c r="CD433" s="10"/>
      <c r="CE433" s="37"/>
      <c r="CF433" s="37"/>
      <c r="CG433" s="7"/>
      <c r="CH433" s="48"/>
      <c r="CJ433" s="10"/>
      <c r="CK433" s="37"/>
      <c r="CL433" s="37"/>
      <c r="CM433" s="7"/>
      <c r="CN433" s="40"/>
      <c r="CO433" s="10"/>
      <c r="CP433" s="37"/>
      <c r="CQ433" s="37"/>
      <c r="CR433" s="51"/>
      <c r="CT433" s="40"/>
      <c r="CU433" s="10"/>
      <c r="CV433" s="37"/>
      <c r="CW433" s="37"/>
      <c r="CX433" s="51"/>
    </row>
    <row r="434" spans="5:102" x14ac:dyDescent="0.2">
      <c r="E434" s="37"/>
      <c r="F434" s="37"/>
      <c r="G434" s="7"/>
      <c r="H434" s="48"/>
      <c r="J434" s="10"/>
      <c r="K434" s="37"/>
      <c r="L434" s="37"/>
      <c r="M434" s="7"/>
      <c r="N434" s="48"/>
      <c r="P434" s="10"/>
      <c r="Q434" s="37"/>
      <c r="R434" s="37"/>
      <c r="S434" s="7"/>
      <c r="T434" s="40"/>
      <c r="U434" s="10"/>
      <c r="V434" s="37"/>
      <c r="W434" s="37"/>
      <c r="X434" s="51"/>
      <c r="AC434" s="37"/>
      <c r="AD434" s="37"/>
      <c r="AE434" s="7"/>
      <c r="AF434" s="48"/>
      <c r="AH434" s="10"/>
      <c r="AI434" s="37"/>
      <c r="AJ434" s="37"/>
      <c r="AK434" s="7"/>
      <c r="AL434" s="48"/>
      <c r="AN434" s="10"/>
      <c r="AO434" s="37"/>
      <c r="AP434" s="37"/>
      <c r="AQ434" s="7"/>
      <c r="AR434" s="40"/>
      <c r="AS434" s="10"/>
      <c r="AT434" s="37"/>
      <c r="AU434" s="37"/>
      <c r="AV434" s="51"/>
      <c r="BA434" s="37"/>
      <c r="BB434" s="37"/>
      <c r="BC434" s="7"/>
      <c r="BD434" s="48"/>
      <c r="BF434" s="10"/>
      <c r="BG434" s="37"/>
      <c r="BH434" s="37"/>
      <c r="BI434" s="7"/>
      <c r="BJ434" s="48"/>
      <c r="BL434" s="10"/>
      <c r="BM434" s="37"/>
      <c r="BN434" s="37"/>
      <c r="BO434" s="7"/>
      <c r="BP434" s="40"/>
      <c r="BQ434" s="10"/>
      <c r="BR434" s="37"/>
      <c r="BS434" s="37"/>
      <c r="BT434" s="51"/>
      <c r="BY434" s="37"/>
      <c r="BZ434" s="37"/>
      <c r="CA434" s="7"/>
      <c r="CB434" s="48"/>
      <c r="CD434" s="10"/>
      <c r="CE434" s="37"/>
      <c r="CF434" s="37"/>
      <c r="CG434" s="7"/>
      <c r="CH434" s="48"/>
      <c r="CJ434" s="10"/>
      <c r="CK434" s="37"/>
      <c r="CL434" s="37"/>
      <c r="CM434" s="7"/>
      <c r="CN434" s="40"/>
      <c r="CO434" s="10"/>
      <c r="CP434" s="37"/>
      <c r="CQ434" s="37"/>
      <c r="CR434" s="51"/>
      <c r="CT434" s="40"/>
      <c r="CU434" s="10"/>
      <c r="CV434" s="37"/>
      <c r="CW434" s="37"/>
      <c r="CX434" s="51"/>
    </row>
    <row r="435" spans="5:102" x14ac:dyDescent="0.2">
      <c r="E435" s="37"/>
      <c r="F435" s="37"/>
      <c r="G435" s="7"/>
      <c r="H435" s="48"/>
      <c r="J435" s="10"/>
      <c r="K435" s="37"/>
      <c r="L435" s="37"/>
      <c r="M435" s="7"/>
      <c r="N435" s="48"/>
      <c r="P435" s="10"/>
      <c r="Q435" s="37"/>
      <c r="R435" s="37"/>
      <c r="S435" s="7"/>
      <c r="T435" s="40"/>
      <c r="U435" s="10"/>
      <c r="V435" s="37"/>
      <c r="W435" s="37"/>
      <c r="X435" s="51"/>
      <c r="AC435" s="37"/>
      <c r="AD435" s="37"/>
      <c r="AE435" s="7"/>
      <c r="AF435" s="48"/>
      <c r="AH435" s="10"/>
      <c r="AI435" s="37"/>
      <c r="AJ435" s="37"/>
      <c r="AK435" s="7"/>
      <c r="AL435" s="48"/>
      <c r="AN435" s="10"/>
      <c r="AO435" s="37"/>
      <c r="AP435" s="37"/>
      <c r="AQ435" s="7"/>
      <c r="AR435" s="40"/>
      <c r="AS435" s="10"/>
      <c r="AT435" s="37"/>
      <c r="AU435" s="37"/>
      <c r="AV435" s="51"/>
      <c r="BA435" s="37"/>
      <c r="BB435" s="37"/>
      <c r="BC435" s="7"/>
      <c r="BD435" s="48"/>
      <c r="BF435" s="10"/>
      <c r="BG435" s="37"/>
      <c r="BH435" s="37"/>
      <c r="BI435" s="7"/>
      <c r="BJ435" s="48"/>
      <c r="BL435" s="10"/>
      <c r="BM435" s="37"/>
      <c r="BN435" s="37"/>
      <c r="BO435" s="7"/>
      <c r="BP435" s="40"/>
      <c r="BQ435" s="10"/>
      <c r="BR435" s="37"/>
      <c r="BS435" s="37"/>
      <c r="BT435" s="51"/>
      <c r="BY435" s="37"/>
      <c r="BZ435" s="37"/>
      <c r="CA435" s="7"/>
      <c r="CB435" s="48"/>
      <c r="CD435" s="10"/>
      <c r="CE435" s="37"/>
      <c r="CF435" s="37"/>
      <c r="CG435" s="7"/>
      <c r="CH435" s="48"/>
      <c r="CJ435" s="10"/>
      <c r="CK435" s="37"/>
      <c r="CL435" s="37"/>
      <c r="CM435" s="7"/>
      <c r="CN435" s="40"/>
      <c r="CO435" s="10"/>
      <c r="CP435" s="37"/>
      <c r="CQ435" s="37"/>
      <c r="CR435" s="51"/>
      <c r="CT435" s="40"/>
      <c r="CU435" s="10"/>
      <c r="CV435" s="37"/>
      <c r="CW435" s="37"/>
      <c r="CX435" s="51"/>
    </row>
    <row r="436" spans="5:102" x14ac:dyDescent="0.2">
      <c r="E436" s="37"/>
      <c r="F436" s="37"/>
      <c r="G436" s="7"/>
      <c r="H436" s="48"/>
      <c r="J436" s="10"/>
      <c r="K436" s="37"/>
      <c r="L436" s="37"/>
      <c r="M436" s="7"/>
      <c r="N436" s="48"/>
      <c r="P436" s="10"/>
      <c r="Q436" s="37"/>
      <c r="R436" s="37"/>
      <c r="S436" s="7"/>
      <c r="T436" s="40"/>
      <c r="U436" s="10"/>
      <c r="V436" s="37"/>
      <c r="W436" s="37"/>
      <c r="X436" s="51"/>
      <c r="AC436" s="37"/>
      <c r="AD436" s="37"/>
      <c r="AE436" s="7"/>
      <c r="AF436" s="48"/>
      <c r="AH436" s="10"/>
      <c r="AI436" s="37"/>
      <c r="AJ436" s="37"/>
      <c r="AK436" s="7"/>
      <c r="AL436" s="48"/>
      <c r="AN436" s="10"/>
      <c r="AO436" s="37"/>
      <c r="AP436" s="37"/>
      <c r="AQ436" s="7"/>
      <c r="AR436" s="40"/>
      <c r="AS436" s="10"/>
      <c r="AT436" s="37"/>
      <c r="AU436" s="37"/>
      <c r="AV436" s="51"/>
      <c r="BA436" s="37"/>
      <c r="BB436" s="37"/>
      <c r="BC436" s="7"/>
      <c r="BD436" s="48"/>
      <c r="BF436" s="10"/>
      <c r="BG436" s="37"/>
      <c r="BH436" s="37"/>
      <c r="BI436" s="7"/>
      <c r="BJ436" s="48"/>
      <c r="BL436" s="10"/>
      <c r="BM436" s="37"/>
      <c r="BN436" s="37"/>
      <c r="BO436" s="7"/>
      <c r="BP436" s="40"/>
      <c r="BQ436" s="10"/>
      <c r="BR436" s="37"/>
      <c r="BS436" s="37"/>
      <c r="BT436" s="51"/>
      <c r="BY436" s="37"/>
      <c r="BZ436" s="37"/>
      <c r="CA436" s="7"/>
      <c r="CB436" s="48"/>
      <c r="CD436" s="10"/>
      <c r="CE436" s="37"/>
      <c r="CF436" s="37"/>
      <c r="CG436" s="7"/>
      <c r="CH436" s="48"/>
      <c r="CJ436" s="10"/>
      <c r="CK436" s="37"/>
      <c r="CL436" s="37"/>
      <c r="CM436" s="7"/>
      <c r="CN436" s="40"/>
      <c r="CO436" s="10"/>
      <c r="CP436" s="37"/>
      <c r="CQ436" s="37"/>
      <c r="CR436" s="51"/>
      <c r="CT436" s="40"/>
      <c r="CU436" s="10"/>
      <c r="CV436" s="37"/>
      <c r="CW436" s="37"/>
      <c r="CX436" s="51"/>
    </row>
    <row r="437" spans="5:102" x14ac:dyDescent="0.2">
      <c r="E437" s="37"/>
      <c r="F437" s="37"/>
      <c r="G437" s="7"/>
      <c r="H437" s="48"/>
      <c r="J437" s="10"/>
      <c r="K437" s="37"/>
      <c r="L437" s="37"/>
      <c r="M437" s="7"/>
      <c r="N437" s="48"/>
      <c r="P437" s="10"/>
      <c r="Q437" s="37"/>
      <c r="R437" s="37"/>
      <c r="S437" s="7"/>
      <c r="T437" s="40"/>
      <c r="U437" s="10"/>
      <c r="V437" s="37"/>
      <c r="W437" s="37"/>
      <c r="X437" s="51"/>
      <c r="AC437" s="37"/>
      <c r="AD437" s="37"/>
      <c r="AE437" s="7"/>
      <c r="AF437" s="48"/>
      <c r="AH437" s="10"/>
      <c r="AI437" s="37"/>
      <c r="AJ437" s="37"/>
      <c r="AK437" s="7"/>
      <c r="AL437" s="48"/>
      <c r="AN437" s="10"/>
      <c r="AO437" s="37"/>
      <c r="AP437" s="37"/>
      <c r="AQ437" s="7"/>
      <c r="AR437" s="40"/>
      <c r="AS437" s="10"/>
      <c r="AT437" s="37"/>
      <c r="AU437" s="37"/>
      <c r="AV437" s="51"/>
      <c r="BA437" s="37"/>
      <c r="BB437" s="37"/>
      <c r="BC437" s="7"/>
      <c r="BD437" s="48"/>
      <c r="BF437" s="10"/>
      <c r="BG437" s="37"/>
      <c r="BH437" s="37"/>
      <c r="BI437" s="7"/>
      <c r="BJ437" s="48"/>
      <c r="BL437" s="10"/>
      <c r="BM437" s="37"/>
      <c r="BN437" s="37"/>
      <c r="BO437" s="7"/>
      <c r="BP437" s="40"/>
      <c r="BQ437" s="10"/>
      <c r="BR437" s="37"/>
      <c r="BS437" s="37"/>
      <c r="BT437" s="51"/>
      <c r="BY437" s="37"/>
      <c r="BZ437" s="37"/>
      <c r="CA437" s="7"/>
      <c r="CB437" s="48"/>
      <c r="CD437" s="10"/>
      <c r="CE437" s="37"/>
      <c r="CF437" s="37"/>
      <c r="CG437" s="7"/>
      <c r="CH437" s="48"/>
      <c r="CJ437" s="10"/>
      <c r="CK437" s="37"/>
      <c r="CL437" s="37"/>
      <c r="CM437" s="7"/>
      <c r="CN437" s="40"/>
      <c r="CO437" s="10"/>
      <c r="CP437" s="37"/>
      <c r="CQ437" s="37"/>
      <c r="CR437" s="51"/>
      <c r="CT437" s="40"/>
      <c r="CU437" s="10"/>
      <c r="CV437" s="37"/>
      <c r="CW437" s="37"/>
      <c r="CX437" s="51"/>
    </row>
    <row r="438" spans="5:102" x14ac:dyDescent="0.2">
      <c r="E438" s="37"/>
      <c r="F438" s="37"/>
      <c r="G438" s="7"/>
      <c r="H438" s="48"/>
      <c r="J438" s="10"/>
      <c r="K438" s="37"/>
      <c r="L438" s="37"/>
      <c r="M438" s="7"/>
      <c r="N438" s="48"/>
      <c r="P438" s="10"/>
      <c r="Q438" s="37"/>
      <c r="R438" s="37"/>
      <c r="S438" s="7"/>
      <c r="T438" s="40"/>
      <c r="U438" s="10"/>
      <c r="V438" s="37"/>
      <c r="W438" s="37"/>
      <c r="X438" s="51"/>
      <c r="AC438" s="37"/>
      <c r="AD438" s="37"/>
      <c r="AE438" s="7"/>
      <c r="AF438" s="48"/>
      <c r="AH438" s="10"/>
      <c r="AI438" s="37"/>
      <c r="AJ438" s="37"/>
      <c r="AK438" s="7"/>
      <c r="AL438" s="48"/>
      <c r="AN438" s="10"/>
      <c r="AO438" s="37"/>
      <c r="AP438" s="37"/>
      <c r="AQ438" s="7"/>
      <c r="AR438" s="40"/>
      <c r="AS438" s="10"/>
      <c r="AT438" s="37"/>
      <c r="AU438" s="37"/>
      <c r="AV438" s="51"/>
      <c r="BA438" s="37"/>
      <c r="BB438" s="37"/>
      <c r="BC438" s="7"/>
      <c r="BD438" s="48"/>
      <c r="BF438" s="10"/>
      <c r="BG438" s="37"/>
      <c r="BH438" s="37"/>
      <c r="BI438" s="7"/>
      <c r="BJ438" s="48"/>
      <c r="BL438" s="10"/>
      <c r="BM438" s="37"/>
      <c r="BN438" s="37"/>
      <c r="BO438" s="7"/>
      <c r="BP438" s="40"/>
      <c r="BQ438" s="10"/>
      <c r="BR438" s="37"/>
      <c r="BS438" s="37"/>
      <c r="BT438" s="51"/>
      <c r="BY438" s="37"/>
      <c r="BZ438" s="37"/>
      <c r="CA438" s="7"/>
      <c r="CB438" s="48"/>
      <c r="CD438" s="10"/>
      <c r="CE438" s="37"/>
      <c r="CF438" s="37"/>
      <c r="CG438" s="7"/>
      <c r="CH438" s="48"/>
      <c r="CJ438" s="10"/>
      <c r="CK438" s="37"/>
      <c r="CL438" s="37"/>
      <c r="CM438" s="7"/>
      <c r="CN438" s="40"/>
      <c r="CO438" s="10"/>
      <c r="CP438" s="37"/>
      <c r="CQ438" s="37"/>
      <c r="CR438" s="51"/>
      <c r="CT438" s="40"/>
      <c r="CU438" s="10"/>
      <c r="CV438" s="37"/>
      <c r="CW438" s="37"/>
      <c r="CX438" s="51"/>
    </row>
    <row r="439" spans="5:102" x14ac:dyDescent="0.2">
      <c r="E439" s="37"/>
      <c r="F439" s="37"/>
      <c r="G439" s="7"/>
      <c r="H439" s="48"/>
      <c r="J439" s="10"/>
      <c r="K439" s="37"/>
      <c r="L439" s="37"/>
      <c r="M439" s="7"/>
      <c r="N439" s="48"/>
      <c r="P439" s="10"/>
      <c r="Q439" s="37"/>
      <c r="R439" s="37"/>
      <c r="S439" s="7"/>
      <c r="T439" s="40"/>
      <c r="U439" s="10"/>
      <c r="V439" s="37"/>
      <c r="W439" s="37"/>
      <c r="X439" s="51"/>
      <c r="AC439" s="37"/>
      <c r="AD439" s="37"/>
      <c r="AE439" s="7"/>
      <c r="AF439" s="48"/>
      <c r="AH439" s="10"/>
      <c r="AI439" s="37"/>
      <c r="AJ439" s="37"/>
      <c r="AK439" s="7"/>
      <c r="AL439" s="48"/>
      <c r="AN439" s="10"/>
      <c r="AO439" s="37"/>
      <c r="AP439" s="37"/>
      <c r="AQ439" s="7"/>
      <c r="AR439" s="40"/>
      <c r="AS439" s="10"/>
      <c r="AT439" s="37"/>
      <c r="AU439" s="37"/>
      <c r="AV439" s="51"/>
      <c r="BA439" s="37"/>
      <c r="BB439" s="37"/>
      <c r="BC439" s="7"/>
      <c r="BD439" s="48"/>
      <c r="BF439" s="10"/>
      <c r="BG439" s="37"/>
      <c r="BH439" s="37"/>
      <c r="BI439" s="7"/>
      <c r="BJ439" s="48"/>
      <c r="BL439" s="10"/>
      <c r="BM439" s="37"/>
      <c r="BN439" s="37"/>
      <c r="BO439" s="7"/>
      <c r="BP439" s="40"/>
      <c r="BQ439" s="10"/>
      <c r="BR439" s="37"/>
      <c r="BS439" s="37"/>
      <c r="BT439" s="51"/>
      <c r="BY439" s="37"/>
      <c r="BZ439" s="37"/>
      <c r="CA439" s="7"/>
      <c r="CB439" s="48"/>
      <c r="CD439" s="10"/>
      <c r="CE439" s="37"/>
      <c r="CF439" s="37"/>
      <c r="CG439" s="7"/>
      <c r="CH439" s="48"/>
      <c r="CJ439" s="10"/>
      <c r="CK439" s="37"/>
      <c r="CL439" s="37"/>
      <c r="CM439" s="7"/>
      <c r="CN439" s="40"/>
      <c r="CO439" s="10"/>
      <c r="CP439" s="37"/>
      <c r="CQ439" s="37"/>
      <c r="CR439" s="51"/>
      <c r="CT439" s="40"/>
      <c r="CU439" s="10"/>
      <c r="CV439" s="37"/>
      <c r="CW439" s="37"/>
      <c r="CX439" s="51"/>
    </row>
    <row r="440" spans="5:102" x14ac:dyDescent="0.2">
      <c r="E440" s="37"/>
      <c r="F440" s="37"/>
      <c r="G440" s="7"/>
      <c r="H440" s="48"/>
      <c r="J440" s="10"/>
      <c r="K440" s="37"/>
      <c r="L440" s="37"/>
      <c r="M440" s="7"/>
      <c r="N440" s="48"/>
      <c r="P440" s="10"/>
      <c r="Q440" s="37"/>
      <c r="R440" s="37"/>
      <c r="S440" s="7"/>
      <c r="T440" s="40"/>
      <c r="U440" s="10"/>
      <c r="V440" s="37"/>
      <c r="W440" s="37"/>
      <c r="X440" s="51"/>
      <c r="AC440" s="37"/>
      <c r="AD440" s="37"/>
      <c r="AE440" s="7"/>
      <c r="AF440" s="48"/>
      <c r="AH440" s="10"/>
      <c r="AI440" s="37"/>
      <c r="AJ440" s="37"/>
      <c r="AK440" s="7"/>
      <c r="AL440" s="48"/>
      <c r="AN440" s="10"/>
      <c r="AO440" s="37"/>
      <c r="AP440" s="37"/>
      <c r="AQ440" s="7"/>
      <c r="AR440" s="40"/>
      <c r="AS440" s="10"/>
      <c r="AT440" s="37"/>
      <c r="AU440" s="37"/>
      <c r="AV440" s="51"/>
      <c r="BA440" s="37"/>
      <c r="BB440" s="37"/>
      <c r="BC440" s="7"/>
      <c r="BD440" s="48"/>
      <c r="BF440" s="10"/>
      <c r="BG440" s="37"/>
      <c r="BH440" s="37"/>
      <c r="BI440" s="7"/>
      <c r="BJ440" s="48"/>
      <c r="BL440" s="10"/>
      <c r="BM440" s="37"/>
      <c r="BN440" s="37"/>
      <c r="BO440" s="7"/>
      <c r="BP440" s="40"/>
      <c r="BQ440" s="10"/>
      <c r="BR440" s="37"/>
      <c r="BS440" s="37"/>
      <c r="BT440" s="51"/>
      <c r="BY440" s="37"/>
      <c r="BZ440" s="37"/>
      <c r="CA440" s="7"/>
      <c r="CB440" s="48"/>
      <c r="CD440" s="10"/>
      <c r="CE440" s="37"/>
      <c r="CF440" s="37"/>
      <c r="CG440" s="7"/>
      <c r="CH440" s="48"/>
      <c r="CJ440" s="10"/>
      <c r="CK440" s="37"/>
      <c r="CL440" s="37"/>
      <c r="CM440" s="7"/>
      <c r="CN440" s="40"/>
      <c r="CO440" s="10"/>
      <c r="CP440" s="37"/>
      <c r="CQ440" s="37"/>
      <c r="CR440" s="51"/>
      <c r="CT440" s="40"/>
      <c r="CU440" s="10"/>
      <c r="CV440" s="37"/>
      <c r="CW440" s="37"/>
      <c r="CX440" s="51"/>
    </row>
    <row r="441" spans="5:102" x14ac:dyDescent="0.2">
      <c r="E441" s="37"/>
      <c r="F441" s="37"/>
      <c r="G441" s="7"/>
      <c r="H441" s="48"/>
      <c r="J441" s="10"/>
      <c r="K441" s="37"/>
      <c r="L441" s="37"/>
      <c r="M441" s="7"/>
      <c r="N441" s="48"/>
      <c r="P441" s="10"/>
      <c r="Q441" s="37"/>
      <c r="R441" s="37"/>
      <c r="S441" s="7"/>
      <c r="T441" s="40"/>
      <c r="U441" s="10"/>
      <c r="V441" s="37"/>
      <c r="W441" s="37"/>
      <c r="X441" s="51"/>
      <c r="AC441" s="37"/>
      <c r="AD441" s="37"/>
      <c r="AE441" s="7"/>
      <c r="AF441" s="48"/>
      <c r="AH441" s="10"/>
      <c r="AI441" s="37"/>
      <c r="AJ441" s="37"/>
      <c r="AK441" s="7"/>
      <c r="AL441" s="48"/>
      <c r="AN441" s="10"/>
      <c r="AO441" s="37"/>
      <c r="AP441" s="37"/>
      <c r="AQ441" s="7"/>
      <c r="AR441" s="40"/>
      <c r="AS441" s="10"/>
      <c r="AT441" s="37"/>
      <c r="AU441" s="37"/>
      <c r="AV441" s="51"/>
      <c r="BA441" s="37"/>
      <c r="BB441" s="37"/>
      <c r="BC441" s="7"/>
      <c r="BD441" s="48"/>
      <c r="BF441" s="10"/>
      <c r="BG441" s="37"/>
      <c r="BH441" s="37"/>
      <c r="BI441" s="7"/>
      <c r="BJ441" s="48"/>
      <c r="BL441" s="10"/>
      <c r="BM441" s="37"/>
      <c r="BN441" s="37"/>
      <c r="BO441" s="7"/>
      <c r="BP441" s="40"/>
      <c r="BQ441" s="10"/>
      <c r="BR441" s="37"/>
      <c r="BS441" s="37"/>
      <c r="BT441" s="51"/>
      <c r="BY441" s="37"/>
      <c r="BZ441" s="37"/>
      <c r="CA441" s="7"/>
      <c r="CB441" s="48"/>
      <c r="CD441" s="10"/>
      <c r="CE441" s="37"/>
      <c r="CF441" s="37"/>
      <c r="CG441" s="7"/>
      <c r="CH441" s="48"/>
      <c r="CJ441" s="10"/>
      <c r="CK441" s="37"/>
      <c r="CL441" s="37"/>
      <c r="CM441" s="7"/>
      <c r="CN441" s="40"/>
      <c r="CO441" s="10"/>
      <c r="CP441" s="37"/>
      <c r="CQ441" s="37"/>
      <c r="CR441" s="51"/>
      <c r="CT441" s="40"/>
      <c r="CU441" s="10"/>
      <c r="CV441" s="37"/>
      <c r="CW441" s="37"/>
      <c r="CX441" s="51"/>
    </row>
    <row r="442" spans="5:102" x14ac:dyDescent="0.2">
      <c r="E442" s="37"/>
      <c r="F442" s="37"/>
      <c r="G442" s="7"/>
      <c r="H442" s="48"/>
      <c r="J442" s="10"/>
      <c r="K442" s="37"/>
      <c r="L442" s="37"/>
      <c r="M442" s="7"/>
      <c r="N442" s="48"/>
      <c r="P442" s="10"/>
      <c r="Q442" s="37"/>
      <c r="R442" s="37"/>
      <c r="S442" s="7"/>
      <c r="T442" s="40"/>
      <c r="U442" s="10"/>
      <c r="V442" s="37"/>
      <c r="W442" s="37"/>
      <c r="X442" s="51"/>
      <c r="AC442" s="37"/>
      <c r="AD442" s="37"/>
      <c r="AE442" s="7"/>
      <c r="AF442" s="48"/>
      <c r="AH442" s="10"/>
      <c r="AI442" s="37"/>
      <c r="AJ442" s="37"/>
      <c r="AK442" s="7"/>
      <c r="AL442" s="48"/>
      <c r="AN442" s="10"/>
      <c r="AO442" s="37"/>
      <c r="AP442" s="37"/>
      <c r="AQ442" s="7"/>
      <c r="AR442" s="40"/>
      <c r="AS442" s="10"/>
      <c r="AT442" s="37"/>
      <c r="AU442" s="37"/>
      <c r="AV442" s="51"/>
      <c r="BA442" s="37"/>
      <c r="BB442" s="37"/>
      <c r="BC442" s="7"/>
      <c r="BD442" s="48"/>
      <c r="BF442" s="10"/>
      <c r="BG442" s="37"/>
      <c r="BH442" s="37"/>
      <c r="BI442" s="7"/>
      <c r="BJ442" s="48"/>
      <c r="BL442" s="10"/>
      <c r="BM442" s="37"/>
      <c r="BN442" s="37"/>
      <c r="BO442" s="7"/>
      <c r="BP442" s="40"/>
      <c r="BQ442" s="10"/>
      <c r="BR442" s="37"/>
      <c r="BS442" s="37"/>
      <c r="BT442" s="51"/>
      <c r="BY442" s="37"/>
      <c r="BZ442" s="37"/>
      <c r="CA442" s="7"/>
      <c r="CB442" s="48"/>
      <c r="CD442" s="10"/>
      <c r="CE442" s="37"/>
      <c r="CF442" s="37"/>
      <c r="CG442" s="7"/>
      <c r="CH442" s="48"/>
      <c r="CJ442" s="10"/>
      <c r="CK442" s="37"/>
      <c r="CL442" s="37"/>
      <c r="CM442" s="7"/>
      <c r="CN442" s="40"/>
      <c r="CO442" s="10"/>
      <c r="CP442" s="37"/>
      <c r="CQ442" s="37"/>
      <c r="CR442" s="51"/>
      <c r="CT442" s="40"/>
      <c r="CU442" s="10"/>
      <c r="CV442" s="37"/>
      <c r="CW442" s="37"/>
      <c r="CX442" s="51"/>
    </row>
    <row r="443" spans="5:102" x14ac:dyDescent="0.2">
      <c r="E443" s="37"/>
      <c r="F443" s="37"/>
      <c r="G443" s="7"/>
      <c r="H443" s="48"/>
      <c r="J443" s="10"/>
      <c r="K443" s="37"/>
      <c r="L443" s="37"/>
      <c r="M443" s="7"/>
      <c r="N443" s="48"/>
      <c r="P443" s="10"/>
      <c r="Q443" s="37"/>
      <c r="R443" s="37"/>
      <c r="S443" s="7"/>
      <c r="T443" s="40"/>
      <c r="U443" s="10"/>
      <c r="V443" s="37"/>
      <c r="W443" s="37"/>
      <c r="X443" s="51"/>
      <c r="AC443" s="37"/>
      <c r="AD443" s="37"/>
      <c r="AE443" s="7"/>
      <c r="AF443" s="48"/>
      <c r="AH443" s="10"/>
      <c r="AI443" s="37"/>
      <c r="AJ443" s="37"/>
      <c r="AK443" s="7"/>
      <c r="AL443" s="48"/>
      <c r="AN443" s="10"/>
      <c r="AO443" s="37"/>
      <c r="AP443" s="37"/>
      <c r="AQ443" s="7"/>
      <c r="AR443" s="40"/>
      <c r="AS443" s="10"/>
      <c r="AT443" s="37"/>
      <c r="AU443" s="37"/>
      <c r="AV443" s="51"/>
      <c r="BA443" s="37"/>
      <c r="BB443" s="37"/>
      <c r="BC443" s="7"/>
      <c r="BD443" s="48"/>
      <c r="BF443" s="10"/>
      <c r="BG443" s="37"/>
      <c r="BH443" s="37"/>
      <c r="BI443" s="7"/>
      <c r="BJ443" s="48"/>
      <c r="BL443" s="10"/>
      <c r="BM443" s="37"/>
      <c r="BN443" s="37"/>
      <c r="BO443" s="7"/>
      <c r="BP443" s="40"/>
      <c r="BQ443" s="10"/>
      <c r="BR443" s="37"/>
      <c r="BS443" s="37"/>
      <c r="BT443" s="51"/>
      <c r="BY443" s="37"/>
      <c r="BZ443" s="37"/>
      <c r="CA443" s="7"/>
      <c r="CB443" s="48"/>
      <c r="CD443" s="10"/>
      <c r="CE443" s="37"/>
      <c r="CF443" s="37"/>
      <c r="CG443" s="7"/>
      <c r="CH443" s="48"/>
      <c r="CJ443" s="10"/>
      <c r="CK443" s="37"/>
      <c r="CL443" s="37"/>
      <c r="CM443" s="7"/>
      <c r="CN443" s="40"/>
      <c r="CO443" s="10"/>
      <c r="CP443" s="37"/>
      <c r="CQ443" s="37"/>
      <c r="CR443" s="51"/>
      <c r="CT443" s="40"/>
      <c r="CU443" s="10"/>
      <c r="CV443" s="37"/>
      <c r="CW443" s="37"/>
      <c r="CX443" s="51"/>
    </row>
    <row r="444" spans="5:102" x14ac:dyDescent="0.2">
      <c r="E444" s="37"/>
      <c r="F444" s="37"/>
      <c r="G444" s="7"/>
      <c r="H444" s="48"/>
      <c r="J444" s="10"/>
      <c r="K444" s="37"/>
      <c r="L444" s="37"/>
      <c r="M444" s="7"/>
      <c r="N444" s="48"/>
      <c r="P444" s="10"/>
      <c r="Q444" s="37"/>
      <c r="R444" s="37"/>
      <c r="S444" s="7"/>
      <c r="T444" s="40"/>
      <c r="U444" s="10"/>
      <c r="V444" s="37"/>
      <c r="W444" s="37"/>
      <c r="X444" s="51"/>
      <c r="AC444" s="37"/>
      <c r="AD444" s="37"/>
      <c r="AE444" s="7"/>
      <c r="AF444" s="48"/>
      <c r="AH444" s="10"/>
      <c r="AI444" s="37"/>
      <c r="AJ444" s="37"/>
      <c r="AK444" s="7"/>
      <c r="AL444" s="48"/>
      <c r="AN444" s="10"/>
      <c r="AO444" s="37"/>
      <c r="AP444" s="37"/>
      <c r="AQ444" s="7"/>
      <c r="AR444" s="40"/>
      <c r="AS444" s="10"/>
      <c r="AT444" s="37"/>
      <c r="AU444" s="37"/>
      <c r="AV444" s="51"/>
      <c r="BA444" s="37"/>
      <c r="BB444" s="37"/>
      <c r="BC444" s="7"/>
      <c r="BD444" s="48"/>
      <c r="BF444" s="10"/>
      <c r="BG444" s="37"/>
      <c r="BH444" s="37"/>
      <c r="BI444" s="7"/>
      <c r="BJ444" s="48"/>
      <c r="BL444" s="10"/>
      <c r="BM444" s="37"/>
      <c r="BN444" s="37"/>
      <c r="BO444" s="7"/>
      <c r="BP444" s="40"/>
      <c r="BQ444" s="10"/>
      <c r="BR444" s="37"/>
      <c r="BS444" s="37"/>
      <c r="BT444" s="51"/>
      <c r="BY444" s="37"/>
      <c r="BZ444" s="37"/>
      <c r="CA444" s="7"/>
      <c r="CB444" s="48"/>
      <c r="CD444" s="10"/>
      <c r="CE444" s="37"/>
      <c r="CF444" s="37"/>
      <c r="CG444" s="7"/>
      <c r="CH444" s="48"/>
      <c r="CJ444" s="10"/>
      <c r="CK444" s="37"/>
      <c r="CL444" s="37"/>
      <c r="CM444" s="7"/>
      <c r="CN444" s="40"/>
      <c r="CO444" s="10"/>
      <c r="CP444" s="37"/>
      <c r="CQ444" s="37"/>
      <c r="CR444" s="51"/>
      <c r="CT444" s="40"/>
      <c r="CU444" s="10"/>
      <c r="CV444" s="37"/>
      <c r="CW444" s="37"/>
      <c r="CX444" s="51"/>
    </row>
    <row r="445" spans="5:102" x14ac:dyDescent="0.2">
      <c r="E445" s="37"/>
      <c r="F445" s="37"/>
      <c r="G445" s="7"/>
      <c r="H445" s="48"/>
      <c r="J445" s="10"/>
      <c r="K445" s="37"/>
      <c r="L445" s="37"/>
      <c r="M445" s="7"/>
      <c r="N445" s="48"/>
      <c r="P445" s="10"/>
      <c r="Q445" s="37"/>
      <c r="R445" s="37"/>
      <c r="S445" s="7"/>
      <c r="T445" s="40"/>
      <c r="U445" s="10"/>
      <c r="V445" s="37"/>
      <c r="W445" s="37"/>
      <c r="X445" s="51"/>
      <c r="AC445" s="37"/>
      <c r="AD445" s="37"/>
      <c r="AE445" s="7"/>
      <c r="AF445" s="48"/>
      <c r="AH445" s="10"/>
      <c r="AI445" s="37"/>
      <c r="AJ445" s="37"/>
      <c r="AK445" s="7"/>
      <c r="AL445" s="48"/>
      <c r="AN445" s="10"/>
      <c r="AO445" s="37"/>
      <c r="AP445" s="37"/>
      <c r="AQ445" s="7"/>
      <c r="AR445" s="40"/>
      <c r="AS445" s="10"/>
      <c r="AT445" s="37"/>
      <c r="AU445" s="37"/>
      <c r="AV445" s="51"/>
      <c r="BA445" s="37"/>
      <c r="BB445" s="37"/>
      <c r="BC445" s="7"/>
      <c r="BD445" s="48"/>
      <c r="BF445" s="10"/>
      <c r="BG445" s="37"/>
      <c r="BH445" s="37"/>
      <c r="BI445" s="7"/>
      <c r="BJ445" s="48"/>
      <c r="BL445" s="10"/>
      <c r="BM445" s="37"/>
      <c r="BN445" s="37"/>
      <c r="BO445" s="7"/>
      <c r="BP445" s="40"/>
      <c r="BQ445" s="10"/>
      <c r="BR445" s="37"/>
      <c r="BS445" s="37"/>
      <c r="BT445" s="51"/>
      <c r="BY445" s="37"/>
      <c r="BZ445" s="37"/>
      <c r="CA445" s="7"/>
      <c r="CB445" s="48"/>
      <c r="CD445" s="10"/>
      <c r="CE445" s="37"/>
      <c r="CF445" s="37"/>
      <c r="CG445" s="7"/>
      <c r="CH445" s="48"/>
      <c r="CJ445" s="10"/>
      <c r="CK445" s="37"/>
      <c r="CL445" s="37"/>
      <c r="CM445" s="7"/>
      <c r="CN445" s="40"/>
      <c r="CO445" s="10"/>
      <c r="CP445" s="37"/>
      <c r="CQ445" s="37"/>
      <c r="CR445" s="51"/>
      <c r="CT445" s="40"/>
      <c r="CU445" s="10"/>
      <c r="CV445" s="37"/>
      <c r="CW445" s="37"/>
      <c r="CX445" s="51"/>
    </row>
    <row r="446" spans="5:102" x14ac:dyDescent="0.2">
      <c r="E446" s="37"/>
      <c r="F446" s="37"/>
      <c r="G446" s="7"/>
      <c r="H446" s="48"/>
      <c r="J446" s="10"/>
      <c r="K446" s="37"/>
      <c r="L446" s="37"/>
      <c r="M446" s="7"/>
      <c r="N446" s="48"/>
      <c r="P446" s="10"/>
      <c r="Q446" s="37"/>
      <c r="R446" s="37"/>
      <c r="S446" s="7"/>
      <c r="T446" s="40"/>
      <c r="U446" s="10"/>
      <c r="V446" s="37"/>
      <c r="W446" s="37"/>
      <c r="X446" s="51"/>
      <c r="AC446" s="37"/>
      <c r="AD446" s="37"/>
      <c r="AE446" s="7"/>
      <c r="AF446" s="48"/>
      <c r="AH446" s="10"/>
      <c r="AI446" s="37"/>
      <c r="AJ446" s="37"/>
      <c r="AK446" s="7"/>
      <c r="AL446" s="48"/>
      <c r="AN446" s="10"/>
      <c r="AO446" s="37"/>
      <c r="AP446" s="37"/>
      <c r="AQ446" s="7"/>
      <c r="AR446" s="40"/>
      <c r="AS446" s="10"/>
      <c r="AT446" s="37"/>
      <c r="AU446" s="37"/>
      <c r="AV446" s="51"/>
      <c r="BA446" s="37"/>
      <c r="BB446" s="37"/>
      <c r="BC446" s="7"/>
      <c r="BD446" s="48"/>
      <c r="BF446" s="10"/>
      <c r="BG446" s="37"/>
      <c r="BH446" s="37"/>
      <c r="BI446" s="7"/>
      <c r="BJ446" s="48"/>
      <c r="BL446" s="10"/>
      <c r="BM446" s="37"/>
      <c r="BN446" s="37"/>
      <c r="BO446" s="7"/>
      <c r="BP446" s="40"/>
      <c r="BQ446" s="10"/>
      <c r="BR446" s="37"/>
      <c r="BS446" s="37"/>
      <c r="BT446" s="51"/>
      <c r="BY446" s="37"/>
      <c r="BZ446" s="37"/>
      <c r="CA446" s="7"/>
      <c r="CB446" s="48"/>
      <c r="CD446" s="10"/>
      <c r="CE446" s="37"/>
      <c r="CF446" s="37"/>
      <c r="CG446" s="7"/>
      <c r="CH446" s="48"/>
      <c r="CJ446" s="10"/>
      <c r="CK446" s="37"/>
      <c r="CL446" s="37"/>
      <c r="CM446" s="7"/>
      <c r="CN446" s="40"/>
      <c r="CO446" s="10"/>
      <c r="CP446" s="37"/>
      <c r="CQ446" s="37"/>
      <c r="CR446" s="51"/>
      <c r="CT446" s="40"/>
      <c r="CU446" s="10"/>
      <c r="CV446" s="37"/>
      <c r="CW446" s="37"/>
      <c r="CX446" s="51"/>
    </row>
    <row r="447" spans="5:102" x14ac:dyDescent="0.2">
      <c r="E447" s="37"/>
      <c r="F447" s="37"/>
      <c r="G447" s="7"/>
      <c r="H447" s="48"/>
      <c r="J447" s="10"/>
      <c r="K447" s="37"/>
      <c r="L447" s="37"/>
      <c r="M447" s="7"/>
      <c r="N447" s="48"/>
      <c r="P447" s="10"/>
      <c r="Q447" s="37"/>
      <c r="R447" s="37"/>
      <c r="S447" s="7"/>
      <c r="T447" s="40"/>
      <c r="U447" s="10"/>
      <c r="V447" s="37"/>
      <c r="W447" s="37"/>
      <c r="X447" s="51"/>
      <c r="AC447" s="37"/>
      <c r="AD447" s="37"/>
      <c r="AE447" s="7"/>
      <c r="AF447" s="48"/>
      <c r="AH447" s="10"/>
      <c r="AI447" s="37"/>
      <c r="AJ447" s="37"/>
      <c r="AK447" s="7"/>
      <c r="AL447" s="48"/>
      <c r="AN447" s="10"/>
      <c r="AO447" s="37"/>
      <c r="AP447" s="37"/>
      <c r="AQ447" s="7"/>
      <c r="AR447" s="40"/>
      <c r="AS447" s="10"/>
      <c r="AT447" s="37"/>
      <c r="AU447" s="37"/>
      <c r="AV447" s="51"/>
      <c r="BA447" s="37"/>
      <c r="BB447" s="37"/>
      <c r="BC447" s="7"/>
      <c r="BD447" s="48"/>
      <c r="BF447" s="10"/>
      <c r="BG447" s="37"/>
      <c r="BH447" s="37"/>
      <c r="BI447" s="7"/>
      <c r="BJ447" s="48"/>
      <c r="BL447" s="10"/>
      <c r="BM447" s="37"/>
      <c r="BN447" s="37"/>
      <c r="BO447" s="7"/>
      <c r="BP447" s="40"/>
      <c r="BQ447" s="10"/>
      <c r="BR447" s="37"/>
      <c r="BS447" s="37"/>
      <c r="BT447" s="51"/>
      <c r="BY447" s="37"/>
      <c r="BZ447" s="37"/>
      <c r="CA447" s="7"/>
      <c r="CB447" s="48"/>
      <c r="CD447" s="10"/>
      <c r="CE447" s="37"/>
      <c r="CF447" s="37"/>
      <c r="CG447" s="7"/>
      <c r="CH447" s="48"/>
      <c r="CJ447" s="10"/>
      <c r="CK447" s="37"/>
      <c r="CL447" s="37"/>
      <c r="CM447" s="7"/>
      <c r="CN447" s="40"/>
      <c r="CO447" s="10"/>
      <c r="CP447" s="37"/>
      <c r="CQ447" s="37"/>
      <c r="CR447" s="51"/>
      <c r="CT447" s="40"/>
      <c r="CU447" s="10"/>
      <c r="CV447" s="37"/>
      <c r="CW447" s="37"/>
      <c r="CX447" s="51"/>
    </row>
    <row r="448" spans="5:102" x14ac:dyDescent="0.2">
      <c r="E448" s="37"/>
      <c r="F448" s="37"/>
      <c r="G448" s="7"/>
      <c r="H448" s="48"/>
      <c r="J448" s="10"/>
      <c r="K448" s="37"/>
      <c r="L448" s="37"/>
      <c r="M448" s="7"/>
      <c r="N448" s="48"/>
      <c r="P448" s="10"/>
      <c r="Q448" s="37"/>
      <c r="R448" s="37"/>
      <c r="S448" s="7"/>
      <c r="T448" s="40"/>
      <c r="U448" s="10"/>
      <c r="V448" s="37"/>
      <c r="W448" s="37"/>
      <c r="X448" s="51"/>
      <c r="AC448" s="37"/>
      <c r="AD448" s="37"/>
      <c r="AE448" s="7"/>
      <c r="AF448" s="48"/>
      <c r="AH448" s="10"/>
      <c r="AI448" s="37"/>
      <c r="AJ448" s="37"/>
      <c r="AK448" s="7"/>
      <c r="AL448" s="48"/>
      <c r="AN448" s="10"/>
      <c r="AO448" s="37"/>
      <c r="AP448" s="37"/>
      <c r="AQ448" s="7"/>
      <c r="AR448" s="40"/>
      <c r="AS448" s="10"/>
      <c r="AT448" s="37"/>
      <c r="AU448" s="37"/>
      <c r="AV448" s="51"/>
      <c r="BA448" s="37"/>
      <c r="BB448" s="37"/>
      <c r="BC448" s="7"/>
      <c r="BD448" s="48"/>
      <c r="BF448" s="10"/>
      <c r="BG448" s="37"/>
      <c r="BH448" s="37"/>
      <c r="BI448" s="7"/>
      <c r="BJ448" s="48"/>
      <c r="BL448" s="10"/>
      <c r="BM448" s="37"/>
      <c r="BN448" s="37"/>
      <c r="BO448" s="7"/>
      <c r="BP448" s="40"/>
      <c r="BQ448" s="10"/>
      <c r="BR448" s="37"/>
      <c r="BS448" s="37"/>
      <c r="BT448" s="51"/>
      <c r="BY448" s="37"/>
      <c r="BZ448" s="37"/>
      <c r="CA448" s="7"/>
      <c r="CB448" s="48"/>
      <c r="CD448" s="10"/>
      <c r="CE448" s="37"/>
      <c r="CF448" s="37"/>
      <c r="CG448" s="7"/>
      <c r="CH448" s="48"/>
      <c r="CJ448" s="10"/>
      <c r="CK448" s="37"/>
      <c r="CL448" s="37"/>
      <c r="CM448" s="7"/>
      <c r="CN448" s="40"/>
      <c r="CO448" s="10"/>
      <c r="CP448" s="37"/>
      <c r="CQ448" s="37"/>
      <c r="CR448" s="51"/>
      <c r="CT448" s="40"/>
      <c r="CU448" s="10"/>
      <c r="CV448" s="37"/>
      <c r="CW448" s="37"/>
      <c r="CX448" s="51"/>
    </row>
    <row r="449" spans="5:102" x14ac:dyDescent="0.2">
      <c r="E449" s="37"/>
      <c r="F449" s="37"/>
      <c r="G449" s="7"/>
      <c r="H449" s="48"/>
      <c r="J449" s="10"/>
      <c r="K449" s="37"/>
      <c r="L449" s="37"/>
      <c r="M449" s="7"/>
      <c r="N449" s="48"/>
      <c r="P449" s="10"/>
      <c r="Q449" s="37"/>
      <c r="R449" s="37"/>
      <c r="S449" s="7"/>
      <c r="T449" s="40"/>
      <c r="U449" s="10"/>
      <c r="V449" s="37"/>
      <c r="W449" s="37"/>
      <c r="X449" s="51"/>
      <c r="AC449" s="37"/>
      <c r="AD449" s="37"/>
      <c r="AE449" s="7"/>
      <c r="AF449" s="48"/>
      <c r="AH449" s="10"/>
      <c r="AI449" s="37"/>
      <c r="AJ449" s="37"/>
      <c r="AK449" s="7"/>
      <c r="AL449" s="48"/>
      <c r="AN449" s="10"/>
      <c r="AO449" s="37"/>
      <c r="AP449" s="37"/>
      <c r="AQ449" s="7"/>
      <c r="AR449" s="40"/>
      <c r="AS449" s="10"/>
      <c r="AT449" s="37"/>
      <c r="AU449" s="37"/>
      <c r="AV449" s="51"/>
      <c r="BA449" s="37"/>
      <c r="BB449" s="37"/>
      <c r="BC449" s="7"/>
      <c r="BD449" s="48"/>
      <c r="BF449" s="10"/>
      <c r="BG449" s="37"/>
      <c r="BH449" s="37"/>
      <c r="BI449" s="7"/>
      <c r="BJ449" s="48"/>
      <c r="BL449" s="10"/>
      <c r="BM449" s="37"/>
      <c r="BN449" s="37"/>
      <c r="BO449" s="7"/>
      <c r="BP449" s="40"/>
      <c r="BQ449" s="10"/>
      <c r="BR449" s="37"/>
      <c r="BS449" s="37"/>
      <c r="BT449" s="51"/>
      <c r="BY449" s="37"/>
      <c r="BZ449" s="37"/>
      <c r="CA449" s="7"/>
      <c r="CB449" s="48"/>
      <c r="CD449" s="10"/>
      <c r="CE449" s="37"/>
      <c r="CF449" s="37"/>
      <c r="CG449" s="7"/>
      <c r="CH449" s="48"/>
      <c r="CJ449" s="10"/>
      <c r="CK449" s="37"/>
      <c r="CL449" s="37"/>
      <c r="CM449" s="7"/>
      <c r="CN449" s="40"/>
      <c r="CO449" s="10"/>
      <c r="CP449" s="37"/>
      <c r="CQ449" s="37"/>
      <c r="CR449" s="51"/>
      <c r="CT449" s="40"/>
      <c r="CU449" s="10"/>
      <c r="CV449" s="37"/>
      <c r="CW449" s="37"/>
      <c r="CX449" s="51"/>
    </row>
    <row r="450" spans="5:102" x14ac:dyDescent="0.2">
      <c r="E450" s="37"/>
      <c r="F450" s="37"/>
      <c r="G450" s="7"/>
      <c r="H450" s="48"/>
      <c r="J450" s="10"/>
      <c r="K450" s="37"/>
      <c r="L450" s="37"/>
      <c r="M450" s="7"/>
      <c r="N450" s="48"/>
      <c r="P450" s="10"/>
      <c r="Q450" s="37"/>
      <c r="R450" s="37"/>
      <c r="S450" s="7"/>
      <c r="T450" s="40"/>
      <c r="U450" s="10"/>
      <c r="V450" s="37"/>
      <c r="W450" s="37"/>
      <c r="X450" s="51"/>
      <c r="AC450" s="37"/>
      <c r="AD450" s="37"/>
      <c r="AE450" s="7"/>
      <c r="AF450" s="48"/>
      <c r="AH450" s="10"/>
      <c r="AI450" s="37"/>
      <c r="AJ450" s="37"/>
      <c r="AK450" s="7"/>
      <c r="AL450" s="48"/>
      <c r="AN450" s="10"/>
      <c r="AO450" s="37"/>
      <c r="AP450" s="37"/>
      <c r="AQ450" s="7"/>
      <c r="AR450" s="40"/>
      <c r="AS450" s="10"/>
      <c r="AT450" s="37"/>
      <c r="AU450" s="37"/>
      <c r="AV450" s="51"/>
      <c r="BA450" s="37"/>
      <c r="BB450" s="37"/>
      <c r="BC450" s="7"/>
      <c r="BD450" s="48"/>
      <c r="BF450" s="10"/>
      <c r="BG450" s="37"/>
      <c r="BH450" s="37"/>
      <c r="BI450" s="7"/>
      <c r="BJ450" s="48"/>
      <c r="BL450" s="10"/>
      <c r="BM450" s="37"/>
      <c r="BN450" s="37"/>
      <c r="BO450" s="7"/>
      <c r="BP450" s="40"/>
      <c r="BQ450" s="10"/>
      <c r="BR450" s="37"/>
      <c r="BS450" s="37"/>
      <c r="BT450" s="51"/>
      <c r="BY450" s="37"/>
      <c r="BZ450" s="37"/>
      <c r="CA450" s="7"/>
      <c r="CB450" s="48"/>
      <c r="CD450" s="10"/>
      <c r="CE450" s="37"/>
      <c r="CF450" s="37"/>
      <c r="CG450" s="7"/>
      <c r="CH450" s="48"/>
      <c r="CJ450" s="10"/>
      <c r="CK450" s="37"/>
      <c r="CL450" s="37"/>
      <c r="CM450" s="7"/>
      <c r="CN450" s="40"/>
      <c r="CO450" s="10"/>
      <c r="CP450" s="37"/>
      <c r="CQ450" s="37"/>
      <c r="CR450" s="51"/>
      <c r="CT450" s="40"/>
      <c r="CU450" s="10"/>
      <c r="CV450" s="37"/>
      <c r="CW450" s="37"/>
      <c r="CX450" s="51"/>
    </row>
    <row r="451" spans="5:102" x14ac:dyDescent="0.2">
      <c r="E451" s="37"/>
      <c r="F451" s="37"/>
      <c r="G451" s="7"/>
      <c r="H451" s="48"/>
      <c r="J451" s="10"/>
      <c r="K451" s="37"/>
      <c r="L451" s="37"/>
      <c r="M451" s="7"/>
      <c r="N451" s="48"/>
      <c r="P451" s="10"/>
      <c r="Q451" s="37"/>
      <c r="R451" s="37"/>
      <c r="S451" s="7"/>
      <c r="T451" s="40"/>
      <c r="U451" s="10"/>
      <c r="V451" s="37"/>
      <c r="W451" s="37"/>
      <c r="X451" s="51"/>
      <c r="AC451" s="37"/>
      <c r="AD451" s="37"/>
      <c r="AE451" s="7"/>
      <c r="AF451" s="48"/>
      <c r="AH451" s="10"/>
      <c r="AI451" s="37"/>
      <c r="AJ451" s="37"/>
      <c r="AK451" s="7"/>
      <c r="AL451" s="48"/>
      <c r="AN451" s="10"/>
      <c r="AO451" s="37"/>
      <c r="AP451" s="37"/>
      <c r="AQ451" s="7"/>
      <c r="AR451" s="40"/>
      <c r="AS451" s="10"/>
      <c r="AT451" s="37"/>
      <c r="AU451" s="37"/>
      <c r="AV451" s="51"/>
      <c r="BA451" s="37"/>
      <c r="BB451" s="37"/>
      <c r="BC451" s="7"/>
      <c r="BD451" s="48"/>
      <c r="BF451" s="10"/>
      <c r="BG451" s="37"/>
      <c r="BH451" s="37"/>
      <c r="BI451" s="7"/>
      <c r="BJ451" s="48"/>
      <c r="BL451" s="10"/>
      <c r="BM451" s="37"/>
      <c r="BN451" s="37"/>
      <c r="BO451" s="7"/>
      <c r="BP451" s="40"/>
      <c r="BQ451" s="10"/>
      <c r="BR451" s="37"/>
      <c r="BS451" s="37"/>
      <c r="BT451" s="51"/>
      <c r="BY451" s="37"/>
      <c r="BZ451" s="37"/>
      <c r="CA451" s="7"/>
      <c r="CB451" s="48"/>
      <c r="CD451" s="10"/>
      <c r="CE451" s="37"/>
      <c r="CF451" s="37"/>
      <c r="CG451" s="7"/>
      <c r="CH451" s="48"/>
      <c r="CJ451" s="10"/>
      <c r="CK451" s="37"/>
      <c r="CL451" s="37"/>
      <c r="CM451" s="7"/>
      <c r="CN451" s="40"/>
      <c r="CO451" s="10"/>
      <c r="CP451" s="37"/>
      <c r="CQ451" s="37"/>
      <c r="CR451" s="51"/>
      <c r="CT451" s="40"/>
      <c r="CU451" s="10"/>
      <c r="CV451" s="37"/>
      <c r="CW451" s="37"/>
      <c r="CX451" s="51"/>
    </row>
    <row r="452" spans="5:102" x14ac:dyDescent="0.2">
      <c r="E452" s="37"/>
      <c r="F452" s="37"/>
      <c r="G452" s="7"/>
      <c r="H452" s="48"/>
      <c r="J452" s="10"/>
      <c r="K452" s="37"/>
      <c r="L452" s="37"/>
      <c r="M452" s="7"/>
      <c r="N452" s="48"/>
      <c r="P452" s="10"/>
      <c r="Q452" s="37"/>
      <c r="R452" s="37"/>
      <c r="S452" s="7"/>
      <c r="T452" s="40"/>
      <c r="U452" s="10"/>
      <c r="V452" s="37"/>
      <c r="W452" s="37"/>
      <c r="X452" s="51"/>
      <c r="AC452" s="37"/>
      <c r="AD452" s="37"/>
      <c r="AE452" s="7"/>
      <c r="AF452" s="48"/>
      <c r="AH452" s="10"/>
      <c r="AI452" s="37"/>
      <c r="AJ452" s="37"/>
      <c r="AK452" s="7"/>
      <c r="AL452" s="48"/>
      <c r="AN452" s="10"/>
      <c r="AO452" s="37"/>
      <c r="AP452" s="37"/>
      <c r="AQ452" s="7"/>
      <c r="AR452" s="40"/>
      <c r="AS452" s="10"/>
      <c r="AT452" s="37"/>
      <c r="AU452" s="37"/>
      <c r="AV452" s="51"/>
      <c r="BA452" s="37"/>
      <c r="BB452" s="37"/>
      <c r="BC452" s="7"/>
      <c r="BD452" s="48"/>
      <c r="BF452" s="10"/>
      <c r="BG452" s="37"/>
      <c r="BH452" s="37"/>
      <c r="BI452" s="7"/>
      <c r="BJ452" s="48"/>
      <c r="BL452" s="10"/>
      <c r="BM452" s="37"/>
      <c r="BN452" s="37"/>
      <c r="BO452" s="7"/>
      <c r="BP452" s="40"/>
      <c r="BQ452" s="10"/>
      <c r="BR452" s="37"/>
      <c r="BS452" s="37"/>
      <c r="BT452" s="51"/>
      <c r="BY452" s="37"/>
      <c r="BZ452" s="37"/>
      <c r="CA452" s="7"/>
      <c r="CB452" s="48"/>
      <c r="CD452" s="10"/>
      <c r="CE452" s="37"/>
      <c r="CF452" s="37"/>
      <c r="CG452" s="7"/>
      <c r="CH452" s="48"/>
      <c r="CJ452" s="10"/>
      <c r="CK452" s="37"/>
      <c r="CL452" s="37"/>
      <c r="CM452" s="7"/>
      <c r="CN452" s="40"/>
      <c r="CO452" s="10"/>
      <c r="CP452" s="37"/>
      <c r="CQ452" s="37"/>
      <c r="CR452" s="51"/>
      <c r="CT452" s="40"/>
      <c r="CU452" s="10"/>
      <c r="CV452" s="37"/>
      <c r="CW452" s="37"/>
      <c r="CX452" s="51"/>
    </row>
    <row r="453" spans="5:102" x14ac:dyDescent="0.2">
      <c r="E453" s="37"/>
      <c r="F453" s="37"/>
      <c r="G453" s="7"/>
      <c r="H453" s="48"/>
      <c r="J453" s="10"/>
      <c r="K453" s="37"/>
      <c r="L453" s="37"/>
      <c r="M453" s="7"/>
      <c r="N453" s="48"/>
      <c r="P453" s="10"/>
      <c r="Q453" s="37"/>
      <c r="R453" s="37"/>
      <c r="S453" s="7"/>
      <c r="T453" s="40"/>
      <c r="U453" s="10"/>
      <c r="V453" s="37"/>
      <c r="W453" s="37"/>
      <c r="X453" s="51"/>
      <c r="AC453" s="37"/>
      <c r="AD453" s="37"/>
      <c r="AE453" s="7"/>
      <c r="AF453" s="48"/>
      <c r="AH453" s="10"/>
      <c r="AI453" s="37"/>
      <c r="AJ453" s="37"/>
      <c r="AK453" s="7"/>
      <c r="AL453" s="48"/>
      <c r="AN453" s="10"/>
      <c r="AO453" s="37"/>
      <c r="AP453" s="37"/>
      <c r="AQ453" s="7"/>
      <c r="AR453" s="40"/>
      <c r="AS453" s="10"/>
      <c r="AT453" s="37"/>
      <c r="AU453" s="37"/>
      <c r="AV453" s="51"/>
      <c r="BA453" s="37"/>
      <c r="BB453" s="37"/>
      <c r="BC453" s="7"/>
      <c r="BD453" s="48"/>
      <c r="BF453" s="10"/>
      <c r="BG453" s="37"/>
      <c r="BH453" s="37"/>
      <c r="BI453" s="7"/>
      <c r="BJ453" s="48"/>
      <c r="BL453" s="10"/>
      <c r="BM453" s="37"/>
      <c r="BN453" s="37"/>
      <c r="BO453" s="7"/>
      <c r="BP453" s="40"/>
      <c r="BQ453" s="10"/>
      <c r="BR453" s="37"/>
      <c r="BS453" s="37"/>
      <c r="BT453" s="51"/>
      <c r="BY453" s="37"/>
      <c r="BZ453" s="37"/>
      <c r="CA453" s="7"/>
      <c r="CB453" s="48"/>
      <c r="CD453" s="10"/>
      <c r="CE453" s="37"/>
      <c r="CF453" s="37"/>
      <c r="CG453" s="7"/>
      <c r="CH453" s="48"/>
      <c r="CJ453" s="10"/>
      <c r="CK453" s="37"/>
      <c r="CL453" s="37"/>
      <c r="CM453" s="7"/>
      <c r="CN453" s="40"/>
      <c r="CO453" s="10"/>
      <c r="CP453" s="37"/>
      <c r="CQ453" s="37"/>
      <c r="CR453" s="51"/>
      <c r="CT453" s="40"/>
      <c r="CU453" s="10"/>
      <c r="CV453" s="37"/>
      <c r="CW453" s="37"/>
      <c r="CX453" s="51"/>
    </row>
    <row r="454" spans="5:102" x14ac:dyDescent="0.2">
      <c r="E454" s="37"/>
      <c r="F454" s="37"/>
      <c r="G454" s="7"/>
      <c r="H454" s="48"/>
      <c r="J454" s="10"/>
      <c r="K454" s="37"/>
      <c r="L454" s="37"/>
      <c r="M454" s="7"/>
      <c r="N454" s="48"/>
      <c r="P454" s="10"/>
      <c r="Q454" s="37"/>
      <c r="R454" s="37"/>
      <c r="S454" s="7"/>
      <c r="T454" s="40"/>
      <c r="U454" s="10"/>
      <c r="V454" s="37"/>
      <c r="W454" s="37"/>
      <c r="X454" s="51"/>
      <c r="AC454" s="37"/>
      <c r="AD454" s="37"/>
      <c r="AE454" s="7"/>
      <c r="AF454" s="48"/>
      <c r="AH454" s="10"/>
      <c r="AI454" s="37"/>
      <c r="AJ454" s="37"/>
      <c r="AK454" s="7"/>
      <c r="AL454" s="48"/>
      <c r="AN454" s="10"/>
      <c r="AO454" s="37"/>
      <c r="AP454" s="37"/>
      <c r="AQ454" s="7"/>
      <c r="AR454" s="40"/>
      <c r="AS454" s="10"/>
      <c r="AT454" s="37"/>
      <c r="AU454" s="37"/>
      <c r="AV454" s="51"/>
      <c r="BA454" s="37"/>
      <c r="BB454" s="37"/>
      <c r="BC454" s="7"/>
      <c r="BD454" s="48"/>
      <c r="BF454" s="10"/>
      <c r="BG454" s="37"/>
      <c r="BH454" s="37"/>
      <c r="BI454" s="7"/>
      <c r="BJ454" s="48"/>
      <c r="BL454" s="10"/>
      <c r="BM454" s="37"/>
      <c r="BN454" s="37"/>
      <c r="BO454" s="7"/>
      <c r="BP454" s="40"/>
      <c r="BQ454" s="10"/>
      <c r="BR454" s="37"/>
      <c r="BS454" s="37"/>
      <c r="BT454" s="51"/>
      <c r="BY454" s="37"/>
      <c r="BZ454" s="37"/>
      <c r="CA454" s="7"/>
      <c r="CB454" s="48"/>
      <c r="CD454" s="10"/>
      <c r="CE454" s="37"/>
      <c r="CF454" s="37"/>
      <c r="CG454" s="7"/>
      <c r="CH454" s="48"/>
      <c r="CJ454" s="10"/>
      <c r="CK454" s="37"/>
      <c r="CL454" s="37"/>
      <c r="CM454" s="7"/>
      <c r="CN454" s="40"/>
      <c r="CO454" s="10"/>
      <c r="CP454" s="37"/>
      <c r="CQ454" s="37"/>
      <c r="CR454" s="51"/>
      <c r="CT454" s="40"/>
      <c r="CU454" s="10"/>
      <c r="CV454" s="37"/>
      <c r="CW454" s="37"/>
      <c r="CX454" s="51"/>
    </row>
    <row r="455" spans="5:102" x14ac:dyDescent="0.2">
      <c r="E455" s="37"/>
      <c r="F455" s="37"/>
      <c r="G455" s="7"/>
      <c r="H455" s="48"/>
      <c r="J455" s="10"/>
      <c r="K455" s="37"/>
      <c r="L455" s="37"/>
      <c r="M455" s="7"/>
      <c r="N455" s="48"/>
      <c r="P455" s="10"/>
      <c r="Q455" s="37"/>
      <c r="R455" s="37"/>
      <c r="S455" s="7"/>
      <c r="T455" s="40"/>
      <c r="U455" s="10"/>
      <c r="V455" s="37"/>
      <c r="W455" s="37"/>
      <c r="X455" s="51"/>
      <c r="AC455" s="37"/>
      <c r="AD455" s="37"/>
      <c r="AE455" s="7"/>
      <c r="AF455" s="48"/>
      <c r="AH455" s="10"/>
      <c r="AI455" s="37"/>
      <c r="AJ455" s="37"/>
      <c r="AK455" s="7"/>
      <c r="AL455" s="48"/>
      <c r="AN455" s="10"/>
      <c r="AO455" s="37"/>
      <c r="AP455" s="37"/>
      <c r="AQ455" s="7"/>
      <c r="AR455" s="40"/>
      <c r="AS455" s="10"/>
      <c r="AT455" s="37"/>
      <c r="AU455" s="37"/>
      <c r="AV455" s="51"/>
      <c r="BA455" s="37"/>
      <c r="BB455" s="37"/>
      <c r="BC455" s="7"/>
      <c r="BD455" s="48"/>
      <c r="BF455" s="10"/>
      <c r="BG455" s="37"/>
      <c r="BH455" s="37"/>
      <c r="BI455" s="7"/>
      <c r="BJ455" s="48"/>
      <c r="BL455" s="10"/>
      <c r="BM455" s="37"/>
      <c r="BN455" s="37"/>
      <c r="BO455" s="7"/>
      <c r="BP455" s="40"/>
      <c r="BQ455" s="10"/>
      <c r="BR455" s="37"/>
      <c r="BS455" s="37"/>
      <c r="BT455" s="51"/>
      <c r="BY455" s="37"/>
      <c r="BZ455" s="37"/>
      <c r="CA455" s="7"/>
      <c r="CB455" s="48"/>
      <c r="CD455" s="10"/>
      <c r="CE455" s="37"/>
      <c r="CF455" s="37"/>
      <c r="CG455" s="7"/>
      <c r="CH455" s="48"/>
      <c r="CJ455" s="10"/>
      <c r="CK455" s="37"/>
      <c r="CL455" s="37"/>
      <c r="CM455" s="7"/>
      <c r="CN455" s="40"/>
      <c r="CO455" s="10"/>
      <c r="CP455" s="37"/>
      <c r="CQ455" s="37"/>
      <c r="CR455" s="51"/>
      <c r="CT455" s="40"/>
      <c r="CU455" s="10"/>
      <c r="CV455" s="37"/>
      <c r="CW455" s="37"/>
      <c r="CX455" s="51"/>
    </row>
    <row r="456" spans="5:102" x14ac:dyDescent="0.2">
      <c r="E456" s="37"/>
      <c r="F456" s="37"/>
      <c r="G456" s="7"/>
      <c r="H456" s="48"/>
      <c r="J456" s="10"/>
      <c r="K456" s="37"/>
      <c r="L456" s="37"/>
      <c r="M456" s="7"/>
      <c r="N456" s="48"/>
      <c r="P456" s="10"/>
      <c r="Q456" s="37"/>
      <c r="R456" s="37"/>
      <c r="S456" s="7"/>
      <c r="T456" s="40"/>
      <c r="U456" s="10"/>
      <c r="V456" s="37"/>
      <c r="W456" s="37"/>
      <c r="X456" s="51"/>
      <c r="AC456" s="37"/>
      <c r="AD456" s="37"/>
      <c r="AE456" s="7"/>
      <c r="AF456" s="48"/>
      <c r="AH456" s="10"/>
      <c r="AI456" s="37"/>
      <c r="AJ456" s="37"/>
      <c r="AK456" s="7"/>
      <c r="AL456" s="48"/>
      <c r="AN456" s="10"/>
      <c r="AO456" s="37"/>
      <c r="AP456" s="37"/>
      <c r="AQ456" s="7"/>
      <c r="AR456" s="40"/>
      <c r="AS456" s="10"/>
      <c r="AT456" s="37"/>
      <c r="AU456" s="37"/>
      <c r="AV456" s="51"/>
      <c r="BA456" s="37"/>
      <c r="BB456" s="37"/>
      <c r="BC456" s="7"/>
      <c r="BD456" s="48"/>
      <c r="BF456" s="10"/>
      <c r="BG456" s="37"/>
      <c r="BH456" s="37"/>
      <c r="BI456" s="7"/>
      <c r="BJ456" s="48"/>
      <c r="BL456" s="10"/>
      <c r="BM456" s="37"/>
      <c r="BN456" s="37"/>
      <c r="BO456" s="7"/>
      <c r="BP456" s="40"/>
      <c r="BQ456" s="10"/>
      <c r="BR456" s="37"/>
      <c r="BS456" s="37"/>
      <c r="BT456" s="51"/>
      <c r="BY456" s="37"/>
      <c r="BZ456" s="37"/>
      <c r="CA456" s="7"/>
      <c r="CB456" s="48"/>
      <c r="CD456" s="10"/>
      <c r="CE456" s="37"/>
      <c r="CF456" s="37"/>
      <c r="CG456" s="7"/>
      <c r="CH456" s="48"/>
      <c r="CJ456" s="10"/>
      <c r="CK456" s="37"/>
      <c r="CL456" s="37"/>
      <c r="CM456" s="7"/>
      <c r="CN456" s="40"/>
      <c r="CO456" s="10"/>
      <c r="CP456" s="37"/>
      <c r="CQ456" s="37"/>
      <c r="CR456" s="51"/>
      <c r="CT456" s="40"/>
      <c r="CU456" s="10"/>
      <c r="CV456" s="37"/>
      <c r="CW456" s="37"/>
      <c r="CX456" s="51"/>
    </row>
    <row r="457" spans="5:102" x14ac:dyDescent="0.2">
      <c r="E457" s="37"/>
      <c r="F457" s="37"/>
      <c r="G457" s="7"/>
      <c r="H457" s="48"/>
      <c r="J457" s="10"/>
      <c r="K457" s="37"/>
      <c r="L457" s="37"/>
      <c r="M457" s="7"/>
      <c r="N457" s="48"/>
      <c r="P457" s="10"/>
      <c r="Q457" s="37"/>
      <c r="R457" s="37"/>
      <c r="S457" s="7"/>
      <c r="T457" s="40"/>
      <c r="U457" s="10"/>
      <c r="V457" s="37"/>
      <c r="W457" s="37"/>
      <c r="X457" s="51"/>
      <c r="AC457" s="37"/>
      <c r="AD457" s="37"/>
      <c r="AE457" s="7"/>
      <c r="AF457" s="48"/>
      <c r="AH457" s="10"/>
      <c r="AI457" s="37"/>
      <c r="AJ457" s="37"/>
      <c r="AK457" s="7"/>
      <c r="AL457" s="48"/>
      <c r="AN457" s="10"/>
      <c r="AO457" s="37"/>
      <c r="AP457" s="37"/>
      <c r="AQ457" s="7"/>
      <c r="AR457" s="40"/>
      <c r="AS457" s="10"/>
      <c r="AT457" s="37"/>
      <c r="AU457" s="37"/>
      <c r="AV457" s="51"/>
      <c r="BA457" s="37"/>
      <c r="BB457" s="37"/>
      <c r="BC457" s="7"/>
      <c r="BD457" s="48"/>
      <c r="BF457" s="10"/>
      <c r="BG457" s="37"/>
      <c r="BH457" s="37"/>
      <c r="BI457" s="7"/>
      <c r="BJ457" s="48"/>
      <c r="BL457" s="10"/>
      <c r="BM457" s="37"/>
      <c r="BN457" s="37"/>
      <c r="BO457" s="7"/>
      <c r="BP457" s="40"/>
      <c r="BQ457" s="10"/>
      <c r="BR457" s="37"/>
      <c r="BS457" s="37"/>
      <c r="BT457" s="51"/>
      <c r="BY457" s="37"/>
      <c r="BZ457" s="37"/>
      <c r="CA457" s="7"/>
      <c r="CB457" s="48"/>
      <c r="CD457" s="10"/>
      <c r="CE457" s="37"/>
      <c r="CF457" s="37"/>
      <c r="CG457" s="7"/>
      <c r="CH457" s="48"/>
      <c r="CJ457" s="10"/>
      <c r="CK457" s="37"/>
      <c r="CL457" s="37"/>
      <c r="CM457" s="7"/>
      <c r="CN457" s="40"/>
      <c r="CO457" s="10"/>
      <c r="CP457" s="37"/>
      <c r="CQ457" s="37"/>
      <c r="CR457" s="51"/>
      <c r="CT457" s="40"/>
      <c r="CU457" s="10"/>
      <c r="CV457" s="37"/>
      <c r="CW457" s="37"/>
      <c r="CX457" s="51"/>
    </row>
    <row r="458" spans="5:102" x14ac:dyDescent="0.2">
      <c r="E458" s="37"/>
      <c r="F458" s="37"/>
      <c r="G458" s="7"/>
      <c r="H458" s="48"/>
      <c r="J458" s="10"/>
      <c r="K458" s="37"/>
      <c r="L458" s="37"/>
      <c r="M458" s="7"/>
      <c r="N458" s="48"/>
      <c r="P458" s="10"/>
      <c r="Q458" s="37"/>
      <c r="R458" s="37"/>
      <c r="S458" s="7"/>
      <c r="T458" s="40"/>
      <c r="U458" s="10"/>
      <c r="V458" s="37"/>
      <c r="W458" s="37"/>
      <c r="X458" s="51"/>
      <c r="AC458" s="37"/>
      <c r="AD458" s="37"/>
      <c r="AE458" s="7"/>
      <c r="AF458" s="48"/>
      <c r="AH458" s="10"/>
      <c r="AI458" s="37"/>
      <c r="AJ458" s="37"/>
      <c r="AK458" s="7"/>
      <c r="AL458" s="48"/>
      <c r="AN458" s="10"/>
      <c r="AO458" s="37"/>
      <c r="AP458" s="37"/>
      <c r="AQ458" s="7"/>
      <c r="AR458" s="40"/>
      <c r="AS458" s="10"/>
      <c r="AT458" s="37"/>
      <c r="AU458" s="37"/>
      <c r="AV458" s="51"/>
      <c r="BA458" s="37"/>
      <c r="BB458" s="37"/>
      <c r="BC458" s="7"/>
      <c r="BD458" s="48"/>
      <c r="BF458" s="10"/>
      <c r="BG458" s="37"/>
      <c r="BH458" s="37"/>
      <c r="BI458" s="7"/>
      <c r="BJ458" s="48"/>
      <c r="BL458" s="10"/>
      <c r="BM458" s="37"/>
      <c r="BN458" s="37"/>
      <c r="BO458" s="7"/>
      <c r="BP458" s="40"/>
      <c r="BQ458" s="10"/>
      <c r="BR458" s="37"/>
      <c r="BS458" s="37"/>
      <c r="BT458" s="51"/>
      <c r="BY458" s="37"/>
      <c r="BZ458" s="37"/>
      <c r="CA458" s="7"/>
      <c r="CB458" s="48"/>
      <c r="CD458" s="10"/>
      <c r="CE458" s="37"/>
      <c r="CF458" s="37"/>
      <c r="CG458" s="7"/>
      <c r="CH458" s="48"/>
      <c r="CJ458" s="10"/>
      <c r="CK458" s="37"/>
      <c r="CL458" s="37"/>
      <c r="CM458" s="7"/>
      <c r="CN458" s="40"/>
      <c r="CO458" s="10"/>
      <c r="CP458" s="37"/>
      <c r="CQ458" s="37"/>
      <c r="CR458" s="51"/>
      <c r="CT458" s="40"/>
      <c r="CU458" s="10"/>
      <c r="CV458" s="37"/>
      <c r="CW458" s="37"/>
      <c r="CX458" s="51"/>
    </row>
    <row r="459" spans="5:102" x14ac:dyDescent="0.2">
      <c r="E459" s="37"/>
      <c r="F459" s="37"/>
      <c r="G459" s="7"/>
      <c r="H459" s="48"/>
      <c r="J459" s="10"/>
      <c r="K459" s="37"/>
      <c r="L459" s="37"/>
      <c r="M459" s="7"/>
      <c r="N459" s="48"/>
      <c r="P459" s="10"/>
      <c r="Q459" s="37"/>
      <c r="R459" s="37"/>
      <c r="S459" s="7"/>
      <c r="T459" s="40"/>
      <c r="U459" s="10"/>
      <c r="V459" s="37"/>
      <c r="W459" s="37"/>
      <c r="X459" s="51"/>
      <c r="AC459" s="37"/>
      <c r="AD459" s="37"/>
      <c r="AE459" s="7"/>
      <c r="AF459" s="48"/>
      <c r="AH459" s="10"/>
      <c r="AI459" s="37"/>
      <c r="AJ459" s="37"/>
      <c r="AK459" s="7"/>
      <c r="AL459" s="48"/>
      <c r="AN459" s="10"/>
      <c r="AO459" s="37"/>
      <c r="AP459" s="37"/>
      <c r="AQ459" s="7"/>
      <c r="AR459" s="40"/>
      <c r="AS459" s="10"/>
      <c r="AT459" s="37"/>
      <c r="AU459" s="37"/>
      <c r="AV459" s="51"/>
      <c r="BA459" s="37"/>
      <c r="BB459" s="37"/>
      <c r="BC459" s="7"/>
      <c r="BD459" s="48"/>
      <c r="BF459" s="10"/>
      <c r="BG459" s="37"/>
      <c r="BH459" s="37"/>
      <c r="BI459" s="7"/>
      <c r="BJ459" s="48"/>
      <c r="BL459" s="10"/>
      <c r="BM459" s="37"/>
      <c r="BN459" s="37"/>
      <c r="BO459" s="7"/>
      <c r="BP459" s="40"/>
      <c r="BQ459" s="10"/>
      <c r="BR459" s="37"/>
      <c r="BS459" s="37"/>
      <c r="BT459" s="51"/>
      <c r="BY459" s="37"/>
      <c r="BZ459" s="37"/>
      <c r="CA459" s="7"/>
      <c r="CB459" s="48"/>
      <c r="CD459" s="10"/>
      <c r="CE459" s="37"/>
      <c r="CF459" s="37"/>
      <c r="CG459" s="7"/>
      <c r="CH459" s="48"/>
      <c r="CJ459" s="10"/>
      <c r="CK459" s="37"/>
      <c r="CL459" s="37"/>
      <c r="CM459" s="7"/>
      <c r="CN459" s="40"/>
      <c r="CO459" s="10"/>
      <c r="CP459" s="37"/>
      <c r="CQ459" s="37"/>
      <c r="CR459" s="51"/>
      <c r="CT459" s="40"/>
      <c r="CU459" s="10"/>
      <c r="CV459" s="37"/>
      <c r="CW459" s="37"/>
      <c r="CX459" s="51"/>
    </row>
    <row r="460" spans="5:102" x14ac:dyDescent="0.2">
      <c r="E460" s="37"/>
      <c r="F460" s="37"/>
      <c r="G460" s="7"/>
      <c r="H460" s="48"/>
      <c r="J460" s="10"/>
      <c r="K460" s="37"/>
      <c r="L460" s="37"/>
      <c r="M460" s="7"/>
      <c r="N460" s="48"/>
      <c r="P460" s="10"/>
      <c r="Q460" s="37"/>
      <c r="R460" s="37"/>
      <c r="S460" s="7"/>
      <c r="T460" s="40"/>
      <c r="U460" s="10"/>
      <c r="V460" s="37"/>
      <c r="W460" s="37"/>
      <c r="X460" s="51"/>
      <c r="AC460" s="37"/>
      <c r="AD460" s="37"/>
      <c r="AE460" s="7"/>
      <c r="AF460" s="48"/>
      <c r="AH460" s="10"/>
      <c r="AI460" s="37"/>
      <c r="AJ460" s="37"/>
      <c r="AK460" s="7"/>
      <c r="AL460" s="48"/>
      <c r="AN460" s="10"/>
      <c r="AO460" s="37"/>
      <c r="AP460" s="37"/>
      <c r="AQ460" s="7"/>
      <c r="AR460" s="40"/>
      <c r="AS460" s="10"/>
      <c r="AT460" s="37"/>
      <c r="AU460" s="37"/>
      <c r="AV460" s="51"/>
      <c r="BA460" s="37"/>
      <c r="BB460" s="37"/>
      <c r="BC460" s="7"/>
      <c r="BD460" s="48"/>
      <c r="BF460" s="10"/>
      <c r="BG460" s="37"/>
      <c r="BH460" s="37"/>
      <c r="BI460" s="7"/>
      <c r="BJ460" s="48"/>
      <c r="BL460" s="10"/>
      <c r="BM460" s="37"/>
      <c r="BN460" s="37"/>
      <c r="BO460" s="7"/>
      <c r="BP460" s="40"/>
      <c r="BQ460" s="10"/>
      <c r="BR460" s="37"/>
      <c r="BS460" s="37"/>
      <c r="BT460" s="51"/>
      <c r="BY460" s="37"/>
      <c r="BZ460" s="37"/>
      <c r="CA460" s="7"/>
      <c r="CB460" s="48"/>
      <c r="CD460" s="10"/>
      <c r="CE460" s="37"/>
      <c r="CF460" s="37"/>
      <c r="CG460" s="7"/>
      <c r="CH460" s="48"/>
      <c r="CJ460" s="10"/>
      <c r="CK460" s="37"/>
      <c r="CL460" s="37"/>
      <c r="CM460" s="7"/>
      <c r="CN460" s="40"/>
      <c r="CO460" s="10"/>
      <c r="CP460" s="37"/>
      <c r="CQ460" s="37"/>
      <c r="CR460" s="51"/>
      <c r="CT460" s="40"/>
      <c r="CU460" s="10"/>
      <c r="CV460" s="37"/>
      <c r="CW460" s="37"/>
      <c r="CX460" s="51"/>
    </row>
    <row r="461" spans="5:102" x14ac:dyDescent="0.2">
      <c r="E461" s="37"/>
      <c r="F461" s="37"/>
      <c r="G461" s="7"/>
      <c r="H461" s="48"/>
      <c r="J461" s="10"/>
      <c r="K461" s="37"/>
      <c r="L461" s="37"/>
      <c r="M461" s="7"/>
      <c r="N461" s="48"/>
      <c r="P461" s="10"/>
      <c r="Q461" s="37"/>
      <c r="R461" s="37"/>
      <c r="S461" s="7"/>
      <c r="T461" s="40"/>
      <c r="U461" s="10"/>
      <c r="V461" s="37"/>
      <c r="W461" s="37"/>
      <c r="X461" s="51"/>
      <c r="AC461" s="37"/>
      <c r="AD461" s="37"/>
      <c r="AE461" s="7"/>
      <c r="AF461" s="48"/>
      <c r="AH461" s="10"/>
      <c r="AI461" s="37"/>
      <c r="AJ461" s="37"/>
      <c r="AK461" s="7"/>
      <c r="AL461" s="48"/>
      <c r="AN461" s="10"/>
      <c r="AO461" s="37"/>
      <c r="AP461" s="37"/>
      <c r="AQ461" s="7"/>
      <c r="AR461" s="40"/>
      <c r="AS461" s="10"/>
      <c r="AT461" s="37"/>
      <c r="AU461" s="37"/>
      <c r="AV461" s="51"/>
      <c r="BA461" s="37"/>
      <c r="BB461" s="37"/>
      <c r="BC461" s="7"/>
      <c r="BD461" s="48"/>
      <c r="BF461" s="10"/>
      <c r="BG461" s="37"/>
      <c r="BH461" s="37"/>
      <c r="BI461" s="7"/>
      <c r="BJ461" s="48"/>
      <c r="BL461" s="10"/>
      <c r="BM461" s="37"/>
      <c r="BN461" s="37"/>
      <c r="BO461" s="7"/>
      <c r="BP461" s="40"/>
      <c r="BQ461" s="10"/>
      <c r="BR461" s="37"/>
      <c r="BS461" s="37"/>
      <c r="BT461" s="51"/>
      <c r="BY461" s="37"/>
      <c r="BZ461" s="37"/>
      <c r="CA461" s="7"/>
      <c r="CB461" s="48"/>
      <c r="CD461" s="10"/>
      <c r="CE461" s="37"/>
      <c r="CF461" s="37"/>
      <c r="CG461" s="7"/>
      <c r="CH461" s="48"/>
      <c r="CJ461" s="10"/>
      <c r="CK461" s="37"/>
      <c r="CL461" s="37"/>
      <c r="CM461" s="7"/>
      <c r="CN461" s="40"/>
      <c r="CO461" s="10"/>
      <c r="CP461" s="37"/>
      <c r="CQ461" s="37"/>
      <c r="CR461" s="51"/>
      <c r="CT461" s="40"/>
      <c r="CU461" s="10"/>
      <c r="CV461" s="37"/>
      <c r="CW461" s="37"/>
      <c r="CX461" s="51"/>
    </row>
    <row r="462" spans="5:102" x14ac:dyDescent="0.2">
      <c r="E462" s="37"/>
      <c r="F462" s="37"/>
      <c r="G462" s="7"/>
      <c r="H462" s="48"/>
      <c r="J462" s="10"/>
      <c r="K462" s="37"/>
      <c r="L462" s="37"/>
      <c r="M462" s="7"/>
      <c r="N462" s="48"/>
      <c r="P462" s="10"/>
      <c r="Q462" s="37"/>
      <c r="R462" s="37"/>
      <c r="S462" s="7"/>
      <c r="T462" s="40"/>
      <c r="U462" s="10"/>
      <c r="V462" s="37"/>
      <c r="W462" s="37"/>
      <c r="X462" s="51"/>
      <c r="AC462" s="37"/>
      <c r="AD462" s="37"/>
      <c r="AE462" s="7"/>
      <c r="AF462" s="48"/>
      <c r="AH462" s="10"/>
      <c r="AI462" s="37"/>
      <c r="AJ462" s="37"/>
      <c r="AK462" s="7"/>
      <c r="AL462" s="48"/>
      <c r="AN462" s="10"/>
      <c r="AO462" s="37"/>
      <c r="AP462" s="37"/>
      <c r="AQ462" s="7"/>
      <c r="AR462" s="40"/>
      <c r="AS462" s="10"/>
      <c r="AT462" s="37"/>
      <c r="AU462" s="37"/>
      <c r="AV462" s="51"/>
      <c r="BA462" s="37"/>
      <c r="BB462" s="37"/>
      <c r="BC462" s="7"/>
      <c r="BD462" s="48"/>
      <c r="BF462" s="10"/>
      <c r="BG462" s="37"/>
      <c r="BH462" s="37"/>
      <c r="BI462" s="7"/>
      <c r="BJ462" s="48"/>
      <c r="BL462" s="10"/>
      <c r="BM462" s="37"/>
      <c r="BN462" s="37"/>
      <c r="BO462" s="7"/>
      <c r="BP462" s="40"/>
      <c r="BQ462" s="10"/>
      <c r="BR462" s="37"/>
      <c r="BS462" s="37"/>
      <c r="BT462" s="51"/>
      <c r="BY462" s="37"/>
      <c r="BZ462" s="37"/>
      <c r="CA462" s="7"/>
      <c r="CB462" s="48"/>
      <c r="CD462" s="10"/>
      <c r="CE462" s="37"/>
      <c r="CF462" s="37"/>
      <c r="CG462" s="7"/>
      <c r="CH462" s="48"/>
      <c r="CJ462" s="10"/>
      <c r="CK462" s="37"/>
      <c r="CL462" s="37"/>
      <c r="CM462" s="7"/>
      <c r="CN462" s="40"/>
      <c r="CO462" s="10"/>
      <c r="CP462" s="37"/>
      <c r="CQ462" s="37"/>
      <c r="CR462" s="51"/>
      <c r="CT462" s="40"/>
      <c r="CU462" s="10"/>
      <c r="CV462" s="37"/>
      <c r="CW462" s="37"/>
      <c r="CX462" s="51"/>
    </row>
    <row r="463" spans="5:102" x14ac:dyDescent="0.2">
      <c r="E463" s="37"/>
      <c r="F463" s="37"/>
      <c r="G463" s="7"/>
      <c r="H463" s="48"/>
      <c r="J463" s="10"/>
      <c r="K463" s="37"/>
      <c r="L463" s="37"/>
      <c r="M463" s="7"/>
      <c r="N463" s="48"/>
      <c r="P463" s="10"/>
      <c r="Q463" s="37"/>
      <c r="R463" s="37"/>
      <c r="S463" s="7"/>
      <c r="T463" s="40"/>
      <c r="U463" s="10"/>
      <c r="V463" s="37"/>
      <c r="W463" s="37"/>
      <c r="X463" s="51"/>
      <c r="AC463" s="37"/>
      <c r="AD463" s="37"/>
      <c r="AE463" s="7"/>
      <c r="AF463" s="48"/>
      <c r="AH463" s="10"/>
      <c r="AI463" s="37"/>
      <c r="AJ463" s="37"/>
      <c r="AK463" s="7"/>
      <c r="AL463" s="48"/>
      <c r="AN463" s="10"/>
      <c r="AO463" s="37"/>
      <c r="AP463" s="37"/>
      <c r="AQ463" s="7"/>
      <c r="AR463" s="40"/>
      <c r="AS463" s="10"/>
      <c r="AT463" s="37"/>
      <c r="AU463" s="37"/>
      <c r="AV463" s="51"/>
      <c r="BA463" s="37"/>
      <c r="BB463" s="37"/>
      <c r="BC463" s="7"/>
      <c r="BD463" s="48"/>
      <c r="BF463" s="10"/>
      <c r="BG463" s="37"/>
      <c r="BH463" s="37"/>
      <c r="BI463" s="7"/>
      <c r="BJ463" s="48"/>
      <c r="BL463" s="10"/>
      <c r="BM463" s="37"/>
      <c r="BN463" s="37"/>
      <c r="BO463" s="7"/>
      <c r="BP463" s="40"/>
      <c r="BQ463" s="10"/>
      <c r="BR463" s="37"/>
      <c r="BS463" s="37"/>
      <c r="BT463" s="51"/>
      <c r="BY463" s="37"/>
      <c r="BZ463" s="37"/>
      <c r="CA463" s="7"/>
      <c r="CB463" s="48"/>
      <c r="CD463" s="10"/>
      <c r="CE463" s="37"/>
      <c r="CF463" s="37"/>
      <c r="CG463" s="7"/>
      <c r="CH463" s="48"/>
      <c r="CJ463" s="10"/>
      <c r="CK463" s="37"/>
      <c r="CL463" s="37"/>
      <c r="CM463" s="7"/>
      <c r="CN463" s="40"/>
      <c r="CO463" s="10"/>
      <c r="CP463" s="37"/>
      <c r="CQ463" s="37"/>
      <c r="CR463" s="51"/>
      <c r="CT463" s="40"/>
      <c r="CU463" s="10"/>
      <c r="CV463" s="37"/>
      <c r="CW463" s="37"/>
      <c r="CX463" s="51"/>
    </row>
    <row r="464" spans="5:102" x14ac:dyDescent="0.2">
      <c r="E464" s="37"/>
      <c r="F464" s="37"/>
      <c r="G464" s="7"/>
      <c r="H464" s="48"/>
      <c r="J464" s="10"/>
      <c r="K464" s="37"/>
      <c r="L464" s="37"/>
      <c r="M464" s="7"/>
      <c r="N464" s="48"/>
      <c r="P464" s="10"/>
      <c r="Q464" s="37"/>
      <c r="R464" s="37"/>
      <c r="S464" s="7"/>
      <c r="T464" s="40"/>
      <c r="U464" s="10"/>
      <c r="V464" s="37"/>
      <c r="W464" s="37"/>
      <c r="X464" s="51"/>
      <c r="AC464" s="37"/>
      <c r="AD464" s="37"/>
      <c r="AE464" s="7"/>
      <c r="AF464" s="48"/>
      <c r="AH464" s="10"/>
      <c r="AI464" s="37"/>
      <c r="AJ464" s="37"/>
      <c r="AK464" s="7"/>
      <c r="AL464" s="48"/>
      <c r="AN464" s="10"/>
      <c r="AO464" s="37"/>
      <c r="AP464" s="37"/>
      <c r="AQ464" s="7"/>
      <c r="AR464" s="40"/>
      <c r="AS464" s="10"/>
      <c r="AT464" s="37"/>
      <c r="AU464" s="37"/>
      <c r="AV464" s="51"/>
      <c r="BA464" s="37"/>
      <c r="BB464" s="37"/>
      <c r="BC464" s="7"/>
      <c r="BD464" s="48"/>
      <c r="BF464" s="10"/>
      <c r="BG464" s="37"/>
      <c r="BH464" s="37"/>
      <c r="BI464" s="7"/>
      <c r="BJ464" s="48"/>
      <c r="BL464" s="10"/>
      <c r="BM464" s="37"/>
      <c r="BN464" s="37"/>
      <c r="BO464" s="7"/>
      <c r="BP464" s="40"/>
      <c r="BQ464" s="10"/>
      <c r="BR464" s="37"/>
      <c r="BS464" s="37"/>
      <c r="BT464" s="51"/>
      <c r="BY464" s="37"/>
      <c r="BZ464" s="37"/>
      <c r="CA464" s="7"/>
      <c r="CB464" s="48"/>
      <c r="CD464" s="10"/>
      <c r="CE464" s="37"/>
      <c r="CF464" s="37"/>
      <c r="CG464" s="7"/>
      <c r="CH464" s="48"/>
      <c r="CJ464" s="10"/>
      <c r="CK464" s="37"/>
      <c r="CL464" s="37"/>
      <c r="CM464" s="7"/>
      <c r="CN464" s="40"/>
      <c r="CO464" s="10"/>
      <c r="CP464" s="37"/>
      <c r="CQ464" s="37"/>
      <c r="CR464" s="51"/>
      <c r="CT464" s="40"/>
      <c r="CU464" s="10"/>
      <c r="CV464" s="37"/>
      <c r="CW464" s="37"/>
      <c r="CX464" s="51"/>
    </row>
    <row r="465" spans="5:102" x14ac:dyDescent="0.2">
      <c r="E465" s="37"/>
      <c r="F465" s="37"/>
      <c r="G465" s="7"/>
      <c r="H465" s="48"/>
      <c r="J465" s="10"/>
      <c r="K465" s="37"/>
      <c r="L465" s="37"/>
      <c r="M465" s="7"/>
      <c r="N465" s="48"/>
      <c r="P465" s="10"/>
      <c r="Q465" s="37"/>
      <c r="R465" s="37"/>
      <c r="S465" s="7"/>
      <c r="T465" s="40"/>
      <c r="U465" s="10"/>
      <c r="V465" s="37"/>
      <c r="W465" s="37"/>
      <c r="X465" s="51"/>
      <c r="AC465" s="37"/>
      <c r="AD465" s="37"/>
      <c r="AE465" s="7"/>
      <c r="AF465" s="48"/>
      <c r="AH465" s="10"/>
      <c r="AI465" s="37"/>
      <c r="AJ465" s="37"/>
      <c r="AK465" s="7"/>
      <c r="AL465" s="48"/>
      <c r="AN465" s="10"/>
      <c r="AO465" s="37"/>
      <c r="AP465" s="37"/>
      <c r="AQ465" s="7"/>
      <c r="AR465" s="40"/>
      <c r="AS465" s="10"/>
      <c r="AT465" s="37"/>
      <c r="AU465" s="37"/>
      <c r="AV465" s="51"/>
      <c r="BA465" s="37"/>
      <c r="BB465" s="37"/>
      <c r="BC465" s="7"/>
      <c r="BD465" s="48"/>
      <c r="BF465" s="10"/>
      <c r="BG465" s="37"/>
      <c r="BH465" s="37"/>
      <c r="BI465" s="7"/>
      <c r="BJ465" s="48"/>
      <c r="BL465" s="10"/>
      <c r="BM465" s="37"/>
      <c r="BN465" s="37"/>
      <c r="BO465" s="7"/>
      <c r="BP465" s="40"/>
      <c r="BQ465" s="10"/>
      <c r="BR465" s="37"/>
      <c r="BS465" s="37"/>
      <c r="BT465" s="51"/>
      <c r="BY465" s="37"/>
      <c r="BZ465" s="37"/>
      <c r="CA465" s="7"/>
      <c r="CB465" s="48"/>
      <c r="CD465" s="10"/>
      <c r="CE465" s="37"/>
      <c r="CF465" s="37"/>
      <c r="CG465" s="7"/>
      <c r="CH465" s="48"/>
      <c r="CJ465" s="10"/>
      <c r="CK465" s="37"/>
      <c r="CL465" s="37"/>
      <c r="CM465" s="7"/>
      <c r="CN465" s="40"/>
      <c r="CO465" s="10"/>
      <c r="CP465" s="37"/>
      <c r="CQ465" s="37"/>
      <c r="CR465" s="51"/>
      <c r="CT465" s="40"/>
      <c r="CU465" s="10"/>
      <c r="CV465" s="37"/>
      <c r="CW465" s="37"/>
      <c r="CX465" s="51"/>
    </row>
    <row r="466" spans="5:102" x14ac:dyDescent="0.2">
      <c r="E466" s="37"/>
      <c r="F466" s="37"/>
      <c r="G466" s="7"/>
      <c r="H466" s="48"/>
      <c r="J466" s="10"/>
      <c r="K466" s="37"/>
      <c r="L466" s="37"/>
      <c r="M466" s="7"/>
      <c r="N466" s="48"/>
      <c r="P466" s="10"/>
      <c r="Q466" s="37"/>
      <c r="R466" s="37"/>
      <c r="S466" s="7"/>
      <c r="T466" s="40"/>
      <c r="U466" s="10"/>
      <c r="V466" s="37"/>
      <c r="W466" s="37"/>
      <c r="X466" s="51"/>
      <c r="AC466" s="37"/>
      <c r="AD466" s="37"/>
      <c r="AE466" s="7"/>
      <c r="AF466" s="48"/>
      <c r="AH466" s="10"/>
      <c r="AI466" s="37"/>
      <c r="AJ466" s="37"/>
      <c r="AK466" s="7"/>
      <c r="AL466" s="48"/>
      <c r="AN466" s="10"/>
      <c r="AO466" s="37"/>
      <c r="AP466" s="37"/>
      <c r="AQ466" s="7"/>
      <c r="AR466" s="40"/>
      <c r="AS466" s="10"/>
      <c r="AT466" s="37"/>
      <c r="AU466" s="37"/>
      <c r="AV466" s="51"/>
      <c r="BA466" s="37"/>
      <c r="BB466" s="37"/>
      <c r="BC466" s="7"/>
      <c r="BD466" s="48"/>
      <c r="BF466" s="10"/>
      <c r="BG466" s="37"/>
      <c r="BH466" s="37"/>
      <c r="BI466" s="7"/>
      <c r="BJ466" s="48"/>
      <c r="BL466" s="10"/>
      <c r="BM466" s="37"/>
      <c r="BN466" s="37"/>
      <c r="BO466" s="7"/>
      <c r="BP466" s="40"/>
      <c r="BQ466" s="10"/>
      <c r="BR466" s="37"/>
      <c r="BS466" s="37"/>
      <c r="BT466" s="51"/>
      <c r="BY466" s="37"/>
      <c r="BZ466" s="37"/>
      <c r="CA466" s="7"/>
      <c r="CB466" s="48"/>
      <c r="CD466" s="10"/>
      <c r="CE466" s="37"/>
      <c r="CF466" s="37"/>
      <c r="CG466" s="7"/>
      <c r="CH466" s="48"/>
      <c r="CJ466" s="10"/>
      <c r="CK466" s="37"/>
      <c r="CL466" s="37"/>
      <c r="CM466" s="7"/>
      <c r="CN466" s="40"/>
      <c r="CO466" s="10"/>
      <c r="CP466" s="37"/>
      <c r="CQ466" s="37"/>
      <c r="CR466" s="51"/>
      <c r="CT466" s="40"/>
      <c r="CU466" s="10"/>
      <c r="CV466" s="37"/>
      <c r="CW466" s="37"/>
      <c r="CX466" s="51"/>
    </row>
    <row r="467" spans="5:102" x14ac:dyDescent="0.2">
      <c r="E467" s="37"/>
      <c r="F467" s="37"/>
      <c r="G467" s="7"/>
      <c r="H467" s="48"/>
      <c r="J467" s="10"/>
      <c r="K467" s="37"/>
      <c r="L467" s="37"/>
      <c r="M467" s="7"/>
      <c r="N467" s="48"/>
      <c r="P467" s="10"/>
      <c r="Q467" s="37"/>
      <c r="R467" s="37"/>
      <c r="S467" s="7"/>
      <c r="T467" s="40"/>
      <c r="U467" s="10"/>
      <c r="V467" s="37"/>
      <c r="W467" s="37"/>
      <c r="X467" s="51"/>
      <c r="AC467" s="37"/>
      <c r="AD467" s="37"/>
      <c r="AE467" s="7"/>
      <c r="AF467" s="48"/>
      <c r="AH467" s="10"/>
      <c r="AI467" s="37"/>
      <c r="AJ467" s="37"/>
      <c r="AK467" s="7"/>
      <c r="AL467" s="48"/>
      <c r="AN467" s="10"/>
      <c r="AO467" s="37"/>
      <c r="AP467" s="37"/>
      <c r="AQ467" s="7"/>
      <c r="AR467" s="40"/>
      <c r="AS467" s="10"/>
      <c r="AT467" s="37"/>
      <c r="AU467" s="37"/>
      <c r="AV467" s="51"/>
      <c r="BA467" s="37"/>
      <c r="BB467" s="37"/>
      <c r="BC467" s="7"/>
      <c r="BD467" s="48"/>
      <c r="BF467" s="10"/>
      <c r="BG467" s="37"/>
      <c r="BH467" s="37"/>
      <c r="BI467" s="7"/>
      <c r="BJ467" s="48"/>
      <c r="BL467" s="10"/>
      <c r="BM467" s="37"/>
      <c r="BN467" s="37"/>
      <c r="BO467" s="7"/>
      <c r="BP467" s="40"/>
      <c r="BQ467" s="10"/>
      <c r="BR467" s="37"/>
      <c r="BS467" s="37"/>
      <c r="BT467" s="51"/>
      <c r="BY467" s="37"/>
      <c r="BZ467" s="37"/>
      <c r="CA467" s="7"/>
      <c r="CB467" s="48"/>
      <c r="CD467" s="10"/>
      <c r="CE467" s="37"/>
      <c r="CF467" s="37"/>
      <c r="CG467" s="7"/>
      <c r="CH467" s="48"/>
      <c r="CJ467" s="10"/>
      <c r="CK467" s="37"/>
      <c r="CL467" s="37"/>
      <c r="CM467" s="7"/>
      <c r="CN467" s="40"/>
      <c r="CO467" s="10"/>
      <c r="CP467" s="37"/>
      <c r="CQ467" s="37"/>
      <c r="CR467" s="51"/>
      <c r="CT467" s="40"/>
      <c r="CU467" s="10"/>
      <c r="CV467" s="37"/>
      <c r="CW467" s="37"/>
      <c r="CX467" s="51"/>
    </row>
    <row r="468" spans="5:102" x14ac:dyDescent="0.2">
      <c r="E468" s="37"/>
      <c r="F468" s="37"/>
      <c r="G468" s="7"/>
      <c r="H468" s="48"/>
      <c r="J468" s="10"/>
      <c r="K468" s="37"/>
      <c r="L468" s="37"/>
      <c r="M468" s="7"/>
      <c r="N468" s="48"/>
      <c r="P468" s="10"/>
      <c r="Q468" s="37"/>
      <c r="R468" s="37"/>
      <c r="S468" s="7"/>
      <c r="T468" s="40"/>
      <c r="U468" s="10"/>
      <c r="V468" s="37"/>
      <c r="W468" s="37"/>
      <c r="X468" s="51"/>
      <c r="AC468" s="37"/>
      <c r="AD468" s="37"/>
      <c r="AE468" s="7"/>
      <c r="AF468" s="48"/>
      <c r="AH468" s="10"/>
      <c r="AI468" s="37"/>
      <c r="AJ468" s="37"/>
      <c r="AK468" s="7"/>
      <c r="AL468" s="48"/>
      <c r="AN468" s="10"/>
      <c r="AO468" s="37"/>
      <c r="AP468" s="37"/>
      <c r="AQ468" s="7"/>
      <c r="AR468" s="40"/>
      <c r="AS468" s="10"/>
      <c r="AT468" s="37"/>
      <c r="AU468" s="37"/>
      <c r="AV468" s="51"/>
      <c r="BA468" s="37"/>
      <c r="BB468" s="37"/>
      <c r="BC468" s="7"/>
      <c r="BD468" s="48"/>
      <c r="BF468" s="10"/>
      <c r="BG468" s="37"/>
      <c r="BH468" s="37"/>
      <c r="BI468" s="7"/>
      <c r="BJ468" s="48"/>
      <c r="BL468" s="10"/>
      <c r="BM468" s="37"/>
      <c r="BN468" s="37"/>
      <c r="BO468" s="7"/>
      <c r="BP468" s="40"/>
      <c r="BQ468" s="10"/>
      <c r="BR468" s="37"/>
      <c r="BS468" s="37"/>
      <c r="BT468" s="51"/>
      <c r="BY468" s="37"/>
      <c r="BZ468" s="37"/>
      <c r="CA468" s="7"/>
      <c r="CB468" s="48"/>
      <c r="CD468" s="10"/>
      <c r="CE468" s="37"/>
      <c r="CF468" s="37"/>
      <c r="CG468" s="7"/>
      <c r="CH468" s="48"/>
      <c r="CJ468" s="10"/>
      <c r="CK468" s="37"/>
      <c r="CL468" s="37"/>
      <c r="CM468" s="7"/>
      <c r="CN468" s="40"/>
      <c r="CO468" s="10"/>
      <c r="CP468" s="37"/>
      <c r="CQ468" s="37"/>
      <c r="CR468" s="51"/>
      <c r="CT468" s="40"/>
      <c r="CU468" s="10"/>
      <c r="CV468" s="37"/>
      <c r="CW468" s="37"/>
      <c r="CX468" s="51"/>
    </row>
    <row r="469" spans="5:102" x14ac:dyDescent="0.2">
      <c r="E469" s="37"/>
      <c r="F469" s="37"/>
      <c r="G469" s="7"/>
      <c r="H469" s="48"/>
      <c r="J469" s="10"/>
      <c r="K469" s="37"/>
      <c r="L469" s="37"/>
      <c r="M469" s="7"/>
      <c r="N469" s="48"/>
      <c r="P469" s="10"/>
      <c r="Q469" s="37"/>
      <c r="R469" s="37"/>
      <c r="S469" s="7"/>
      <c r="T469" s="40"/>
      <c r="U469" s="10"/>
      <c r="V469" s="37"/>
      <c r="W469" s="37"/>
      <c r="X469" s="51"/>
      <c r="AC469" s="37"/>
      <c r="AD469" s="37"/>
      <c r="AE469" s="7"/>
      <c r="AF469" s="48"/>
      <c r="AH469" s="10"/>
      <c r="AI469" s="37"/>
      <c r="AJ469" s="37"/>
      <c r="AK469" s="7"/>
      <c r="AL469" s="48"/>
      <c r="AN469" s="10"/>
      <c r="AO469" s="37"/>
      <c r="AP469" s="37"/>
      <c r="AQ469" s="7"/>
      <c r="AR469" s="40"/>
      <c r="AS469" s="10"/>
      <c r="AT469" s="37"/>
      <c r="AU469" s="37"/>
      <c r="AV469" s="51"/>
      <c r="BA469" s="37"/>
      <c r="BB469" s="37"/>
      <c r="BC469" s="7"/>
      <c r="BD469" s="48"/>
      <c r="BF469" s="10"/>
      <c r="BG469" s="37"/>
      <c r="BH469" s="37"/>
      <c r="BI469" s="7"/>
      <c r="BJ469" s="48"/>
      <c r="BL469" s="10"/>
      <c r="BM469" s="37"/>
      <c r="BN469" s="37"/>
      <c r="BO469" s="7"/>
      <c r="BP469" s="40"/>
      <c r="BQ469" s="10"/>
      <c r="BR469" s="37"/>
      <c r="BS469" s="37"/>
      <c r="BT469" s="51"/>
      <c r="BY469" s="37"/>
      <c r="BZ469" s="37"/>
      <c r="CA469" s="7"/>
      <c r="CB469" s="48"/>
      <c r="CD469" s="10"/>
      <c r="CE469" s="37"/>
      <c r="CF469" s="37"/>
      <c r="CG469" s="7"/>
      <c r="CH469" s="48"/>
      <c r="CJ469" s="10"/>
      <c r="CK469" s="37"/>
      <c r="CL469" s="37"/>
      <c r="CM469" s="7"/>
      <c r="CN469" s="40"/>
      <c r="CO469" s="10"/>
      <c r="CP469" s="37"/>
      <c r="CQ469" s="37"/>
      <c r="CR469" s="51"/>
      <c r="CT469" s="40"/>
      <c r="CU469" s="10"/>
      <c r="CV469" s="37"/>
      <c r="CW469" s="37"/>
      <c r="CX469" s="51"/>
    </row>
    <row r="470" spans="5:102" x14ac:dyDescent="0.2">
      <c r="E470" s="37"/>
      <c r="F470" s="37"/>
      <c r="G470" s="7"/>
      <c r="H470" s="48"/>
      <c r="J470" s="10"/>
      <c r="K470" s="37"/>
      <c r="L470" s="37"/>
      <c r="M470" s="7"/>
      <c r="N470" s="48"/>
      <c r="P470" s="10"/>
      <c r="Q470" s="37"/>
      <c r="R470" s="37"/>
      <c r="S470" s="7"/>
      <c r="T470" s="40"/>
      <c r="U470" s="10"/>
      <c r="V470" s="37"/>
      <c r="W470" s="37"/>
      <c r="X470" s="51"/>
      <c r="AC470" s="37"/>
      <c r="AD470" s="37"/>
      <c r="AE470" s="7"/>
      <c r="AF470" s="48"/>
      <c r="AH470" s="10"/>
      <c r="AI470" s="37"/>
      <c r="AJ470" s="37"/>
      <c r="AK470" s="7"/>
      <c r="AL470" s="48"/>
      <c r="AN470" s="10"/>
      <c r="AO470" s="37"/>
      <c r="AP470" s="37"/>
      <c r="AQ470" s="7"/>
      <c r="AR470" s="40"/>
      <c r="AS470" s="10"/>
      <c r="AT470" s="37"/>
      <c r="AU470" s="37"/>
      <c r="AV470" s="51"/>
      <c r="BA470" s="37"/>
      <c r="BB470" s="37"/>
      <c r="BC470" s="7"/>
      <c r="BD470" s="48"/>
      <c r="BF470" s="10"/>
      <c r="BG470" s="37"/>
      <c r="BH470" s="37"/>
      <c r="BI470" s="7"/>
      <c r="BJ470" s="48"/>
      <c r="BL470" s="10"/>
      <c r="BM470" s="37"/>
      <c r="BN470" s="37"/>
      <c r="BO470" s="7"/>
      <c r="BP470" s="40"/>
      <c r="BQ470" s="10"/>
      <c r="BR470" s="37"/>
      <c r="BS470" s="37"/>
      <c r="BT470" s="51"/>
      <c r="BY470" s="37"/>
      <c r="BZ470" s="37"/>
      <c r="CA470" s="7"/>
      <c r="CB470" s="48"/>
      <c r="CD470" s="10"/>
      <c r="CE470" s="37"/>
      <c r="CF470" s="37"/>
      <c r="CG470" s="7"/>
      <c r="CH470" s="48"/>
      <c r="CJ470" s="10"/>
      <c r="CK470" s="37"/>
      <c r="CL470" s="37"/>
      <c r="CM470" s="7"/>
      <c r="CN470" s="40"/>
      <c r="CO470" s="10"/>
      <c r="CP470" s="37"/>
      <c r="CQ470" s="37"/>
      <c r="CR470" s="51"/>
      <c r="CT470" s="40"/>
      <c r="CU470" s="10"/>
      <c r="CV470" s="37"/>
      <c r="CW470" s="37"/>
      <c r="CX470" s="51"/>
    </row>
    <row r="471" spans="5:102" x14ac:dyDescent="0.2">
      <c r="E471" s="37"/>
      <c r="F471" s="37"/>
      <c r="G471" s="7"/>
      <c r="H471" s="48"/>
      <c r="J471" s="10"/>
      <c r="K471" s="37"/>
      <c r="L471" s="37"/>
      <c r="M471" s="7"/>
      <c r="N471" s="48"/>
      <c r="P471" s="10"/>
      <c r="Q471" s="37"/>
      <c r="R471" s="37"/>
      <c r="S471" s="7"/>
      <c r="T471" s="40"/>
      <c r="U471" s="10"/>
      <c r="V471" s="37"/>
      <c r="W471" s="37"/>
      <c r="X471" s="51"/>
      <c r="AC471" s="37"/>
      <c r="AD471" s="37"/>
      <c r="AE471" s="7"/>
      <c r="AF471" s="48"/>
      <c r="AH471" s="10"/>
      <c r="AI471" s="37"/>
      <c r="AJ471" s="37"/>
      <c r="AK471" s="7"/>
      <c r="AL471" s="48"/>
      <c r="AN471" s="10"/>
      <c r="AO471" s="37"/>
      <c r="AP471" s="37"/>
      <c r="AQ471" s="7"/>
      <c r="AR471" s="40"/>
      <c r="AS471" s="10"/>
      <c r="AT471" s="37"/>
      <c r="AU471" s="37"/>
      <c r="AV471" s="51"/>
      <c r="BA471" s="37"/>
      <c r="BB471" s="37"/>
      <c r="BC471" s="7"/>
      <c r="BD471" s="48"/>
      <c r="BF471" s="10"/>
      <c r="BG471" s="37"/>
      <c r="BH471" s="37"/>
      <c r="BI471" s="7"/>
      <c r="BJ471" s="48"/>
      <c r="BL471" s="10"/>
      <c r="BM471" s="37"/>
      <c r="BN471" s="37"/>
      <c r="BO471" s="7"/>
      <c r="BP471" s="40"/>
      <c r="BQ471" s="10"/>
      <c r="BR471" s="37"/>
      <c r="BS471" s="37"/>
      <c r="BT471" s="51"/>
      <c r="BY471" s="37"/>
      <c r="BZ471" s="37"/>
      <c r="CA471" s="7"/>
      <c r="CB471" s="48"/>
      <c r="CD471" s="10"/>
      <c r="CE471" s="37"/>
      <c r="CF471" s="37"/>
      <c r="CG471" s="7"/>
      <c r="CH471" s="48"/>
      <c r="CJ471" s="10"/>
      <c r="CK471" s="37"/>
      <c r="CL471" s="37"/>
      <c r="CM471" s="7"/>
      <c r="CN471" s="40"/>
      <c r="CO471" s="10"/>
      <c r="CP471" s="37"/>
      <c r="CQ471" s="37"/>
      <c r="CR471" s="51"/>
      <c r="CT471" s="40"/>
      <c r="CU471" s="10"/>
      <c r="CV471" s="37"/>
      <c r="CW471" s="37"/>
      <c r="CX471" s="51"/>
    </row>
    <row r="472" spans="5:102" x14ac:dyDescent="0.2">
      <c r="E472" s="37"/>
      <c r="F472" s="37"/>
      <c r="G472" s="7"/>
      <c r="H472" s="48"/>
      <c r="J472" s="10"/>
      <c r="K472" s="37"/>
      <c r="L472" s="37"/>
      <c r="M472" s="7"/>
      <c r="N472" s="48"/>
      <c r="P472" s="10"/>
      <c r="Q472" s="37"/>
      <c r="R472" s="37"/>
      <c r="S472" s="7"/>
      <c r="T472" s="40"/>
      <c r="U472" s="10"/>
      <c r="V472" s="37"/>
      <c r="W472" s="37"/>
      <c r="X472" s="51"/>
      <c r="AC472" s="37"/>
      <c r="AD472" s="37"/>
      <c r="AE472" s="7"/>
      <c r="AF472" s="48"/>
      <c r="AH472" s="10"/>
      <c r="AI472" s="37"/>
      <c r="AJ472" s="37"/>
      <c r="AK472" s="7"/>
      <c r="AL472" s="48"/>
      <c r="AN472" s="10"/>
      <c r="AO472" s="37"/>
      <c r="AP472" s="37"/>
      <c r="AQ472" s="7"/>
      <c r="AR472" s="40"/>
      <c r="AS472" s="10"/>
      <c r="AT472" s="37"/>
      <c r="AU472" s="37"/>
      <c r="AV472" s="51"/>
      <c r="BA472" s="37"/>
      <c r="BB472" s="37"/>
      <c r="BC472" s="7"/>
      <c r="BD472" s="48"/>
      <c r="BF472" s="10"/>
      <c r="BG472" s="37"/>
      <c r="BH472" s="37"/>
      <c r="BI472" s="7"/>
      <c r="BJ472" s="48"/>
      <c r="BL472" s="10"/>
      <c r="BM472" s="37"/>
      <c r="BN472" s="37"/>
      <c r="BO472" s="7"/>
      <c r="BP472" s="40"/>
      <c r="BQ472" s="10"/>
      <c r="BR472" s="37"/>
      <c r="BS472" s="37"/>
      <c r="BT472" s="51"/>
      <c r="BY472" s="37"/>
      <c r="BZ472" s="37"/>
      <c r="CA472" s="7"/>
      <c r="CB472" s="48"/>
      <c r="CD472" s="10"/>
      <c r="CE472" s="37"/>
      <c r="CF472" s="37"/>
      <c r="CG472" s="7"/>
      <c r="CH472" s="48"/>
      <c r="CJ472" s="10"/>
      <c r="CK472" s="37"/>
      <c r="CL472" s="37"/>
      <c r="CM472" s="7"/>
      <c r="CN472" s="40"/>
      <c r="CO472" s="10"/>
      <c r="CP472" s="37"/>
      <c r="CQ472" s="37"/>
      <c r="CR472" s="51"/>
      <c r="CT472" s="40"/>
      <c r="CU472" s="10"/>
      <c r="CV472" s="37"/>
      <c r="CW472" s="37"/>
      <c r="CX472" s="51"/>
    </row>
    <row r="473" spans="5:102" x14ac:dyDescent="0.2">
      <c r="E473" s="37"/>
      <c r="F473" s="37"/>
      <c r="G473" s="7"/>
      <c r="H473" s="48"/>
      <c r="J473" s="10"/>
      <c r="K473" s="37"/>
      <c r="L473" s="37"/>
      <c r="M473" s="7"/>
      <c r="N473" s="48"/>
      <c r="P473" s="10"/>
      <c r="Q473" s="37"/>
      <c r="R473" s="37"/>
      <c r="S473" s="7"/>
      <c r="T473" s="40"/>
      <c r="U473" s="10"/>
      <c r="V473" s="37"/>
      <c r="W473" s="37"/>
      <c r="X473" s="51"/>
      <c r="AC473" s="37"/>
      <c r="AD473" s="37"/>
      <c r="AE473" s="7"/>
      <c r="AF473" s="48"/>
      <c r="AH473" s="10"/>
      <c r="AI473" s="37"/>
      <c r="AJ473" s="37"/>
      <c r="AK473" s="7"/>
      <c r="AL473" s="48"/>
      <c r="AN473" s="10"/>
      <c r="AO473" s="37"/>
      <c r="AP473" s="37"/>
      <c r="AQ473" s="7"/>
      <c r="AR473" s="40"/>
      <c r="AS473" s="10"/>
      <c r="AT473" s="37"/>
      <c r="AU473" s="37"/>
      <c r="AV473" s="51"/>
      <c r="BA473" s="37"/>
      <c r="BB473" s="37"/>
      <c r="BC473" s="7"/>
      <c r="BD473" s="48"/>
      <c r="BF473" s="10"/>
      <c r="BG473" s="37"/>
      <c r="BH473" s="37"/>
      <c r="BI473" s="7"/>
      <c r="BJ473" s="48"/>
      <c r="BL473" s="10"/>
      <c r="BM473" s="37"/>
      <c r="BN473" s="37"/>
      <c r="BO473" s="7"/>
      <c r="BP473" s="40"/>
      <c r="BQ473" s="10"/>
      <c r="BR473" s="37"/>
      <c r="BS473" s="37"/>
      <c r="BT473" s="51"/>
      <c r="BY473" s="37"/>
      <c r="BZ473" s="37"/>
      <c r="CA473" s="7"/>
      <c r="CB473" s="48"/>
      <c r="CD473" s="10"/>
      <c r="CE473" s="37"/>
      <c r="CF473" s="37"/>
      <c r="CG473" s="7"/>
      <c r="CH473" s="48"/>
      <c r="CJ473" s="10"/>
      <c r="CK473" s="37"/>
      <c r="CL473" s="37"/>
      <c r="CM473" s="7"/>
      <c r="CN473" s="40"/>
      <c r="CO473" s="10"/>
      <c r="CP473" s="37"/>
      <c r="CQ473" s="37"/>
      <c r="CR473" s="51"/>
      <c r="CT473" s="40"/>
      <c r="CU473" s="10"/>
      <c r="CV473" s="37"/>
      <c r="CW473" s="37"/>
      <c r="CX473" s="51"/>
    </row>
    <row r="474" spans="5:102" x14ac:dyDescent="0.2">
      <c r="E474" s="37"/>
      <c r="F474" s="37"/>
      <c r="G474" s="7"/>
      <c r="H474" s="48"/>
      <c r="J474" s="10"/>
      <c r="K474" s="37"/>
      <c r="L474" s="37"/>
      <c r="M474" s="7"/>
      <c r="N474" s="48"/>
      <c r="P474" s="10"/>
      <c r="Q474" s="37"/>
      <c r="R474" s="37"/>
      <c r="S474" s="7"/>
      <c r="T474" s="40"/>
      <c r="U474" s="10"/>
      <c r="V474" s="37"/>
      <c r="W474" s="37"/>
      <c r="X474" s="51"/>
      <c r="AC474" s="37"/>
      <c r="AD474" s="37"/>
      <c r="AE474" s="7"/>
      <c r="AF474" s="48"/>
      <c r="AH474" s="10"/>
      <c r="AI474" s="37"/>
      <c r="AJ474" s="37"/>
      <c r="AK474" s="7"/>
      <c r="AL474" s="48"/>
      <c r="AN474" s="10"/>
      <c r="AO474" s="37"/>
      <c r="AP474" s="37"/>
      <c r="AQ474" s="7"/>
      <c r="AR474" s="40"/>
      <c r="AS474" s="10"/>
      <c r="AT474" s="37"/>
      <c r="AU474" s="37"/>
      <c r="AV474" s="51"/>
      <c r="BA474" s="37"/>
      <c r="BB474" s="37"/>
      <c r="BC474" s="7"/>
      <c r="BD474" s="48"/>
      <c r="BF474" s="10"/>
      <c r="BG474" s="37"/>
      <c r="BH474" s="37"/>
      <c r="BI474" s="7"/>
      <c r="BJ474" s="48"/>
      <c r="BL474" s="10"/>
      <c r="BM474" s="37"/>
      <c r="BN474" s="37"/>
      <c r="BO474" s="7"/>
      <c r="BP474" s="40"/>
      <c r="BQ474" s="10"/>
      <c r="BR474" s="37"/>
      <c r="BS474" s="37"/>
      <c r="BT474" s="51"/>
      <c r="BY474" s="37"/>
      <c r="BZ474" s="37"/>
      <c r="CA474" s="7"/>
      <c r="CB474" s="48"/>
      <c r="CD474" s="10"/>
      <c r="CE474" s="37"/>
      <c r="CF474" s="37"/>
      <c r="CG474" s="7"/>
      <c r="CH474" s="48"/>
      <c r="CJ474" s="10"/>
      <c r="CK474" s="37"/>
      <c r="CL474" s="37"/>
      <c r="CM474" s="7"/>
      <c r="CN474" s="40"/>
      <c r="CO474" s="10"/>
      <c r="CP474" s="37"/>
      <c r="CQ474" s="37"/>
      <c r="CR474" s="51"/>
      <c r="CT474" s="40"/>
      <c r="CU474" s="10"/>
      <c r="CV474" s="37"/>
      <c r="CW474" s="37"/>
      <c r="CX474" s="51"/>
    </row>
    <row r="475" spans="5:102" x14ac:dyDescent="0.2">
      <c r="E475" s="37"/>
      <c r="F475" s="37"/>
      <c r="G475" s="7"/>
      <c r="H475" s="48"/>
      <c r="J475" s="10"/>
      <c r="K475" s="37"/>
      <c r="L475" s="37"/>
      <c r="M475" s="7"/>
      <c r="N475" s="48"/>
      <c r="P475" s="10"/>
      <c r="Q475" s="37"/>
      <c r="R475" s="37"/>
      <c r="S475" s="7"/>
      <c r="T475" s="40"/>
      <c r="U475" s="10"/>
      <c r="V475" s="37"/>
      <c r="W475" s="37"/>
      <c r="X475" s="51"/>
      <c r="AC475" s="37"/>
      <c r="AD475" s="37"/>
      <c r="AE475" s="7"/>
      <c r="AF475" s="48"/>
      <c r="AH475" s="10"/>
      <c r="AI475" s="37"/>
      <c r="AJ475" s="37"/>
      <c r="AK475" s="7"/>
      <c r="AL475" s="48"/>
      <c r="AN475" s="10"/>
      <c r="AO475" s="37"/>
      <c r="AP475" s="37"/>
      <c r="AQ475" s="7"/>
      <c r="AR475" s="40"/>
      <c r="AS475" s="10"/>
      <c r="AT475" s="37"/>
      <c r="AU475" s="37"/>
      <c r="AV475" s="51"/>
      <c r="BA475" s="37"/>
      <c r="BB475" s="37"/>
      <c r="BC475" s="7"/>
      <c r="BD475" s="48"/>
      <c r="BF475" s="10"/>
      <c r="BG475" s="37"/>
      <c r="BH475" s="37"/>
      <c r="BI475" s="7"/>
      <c r="BJ475" s="48"/>
      <c r="BL475" s="10"/>
      <c r="BM475" s="37"/>
      <c r="BN475" s="37"/>
      <c r="BO475" s="7"/>
      <c r="BP475" s="40"/>
      <c r="BQ475" s="10"/>
      <c r="BR475" s="37"/>
      <c r="BS475" s="37"/>
      <c r="BT475" s="51"/>
      <c r="BY475" s="37"/>
      <c r="BZ475" s="37"/>
      <c r="CA475" s="7"/>
      <c r="CB475" s="48"/>
      <c r="CD475" s="10"/>
      <c r="CE475" s="37"/>
      <c r="CF475" s="37"/>
      <c r="CG475" s="7"/>
      <c r="CH475" s="48"/>
      <c r="CJ475" s="10"/>
      <c r="CK475" s="37"/>
      <c r="CL475" s="37"/>
      <c r="CM475" s="7"/>
      <c r="CN475" s="40"/>
      <c r="CO475" s="10"/>
      <c r="CP475" s="37"/>
      <c r="CQ475" s="37"/>
      <c r="CR475" s="51"/>
      <c r="CT475" s="40"/>
      <c r="CU475" s="10"/>
      <c r="CV475" s="37"/>
      <c r="CW475" s="37"/>
      <c r="CX475" s="51"/>
    </row>
    <row r="476" spans="5:102" x14ac:dyDescent="0.2">
      <c r="E476" s="37"/>
      <c r="F476" s="37"/>
      <c r="G476" s="7"/>
      <c r="H476" s="48"/>
      <c r="J476" s="10"/>
      <c r="K476" s="37"/>
      <c r="L476" s="37"/>
      <c r="M476" s="7"/>
      <c r="N476" s="48"/>
      <c r="P476" s="10"/>
      <c r="Q476" s="37"/>
      <c r="R476" s="37"/>
      <c r="S476" s="7"/>
      <c r="T476" s="40"/>
      <c r="U476" s="10"/>
      <c r="V476" s="37"/>
      <c r="W476" s="37"/>
      <c r="X476" s="51"/>
      <c r="AC476" s="37"/>
      <c r="AD476" s="37"/>
      <c r="AE476" s="7"/>
      <c r="AF476" s="48"/>
      <c r="AH476" s="10"/>
      <c r="AI476" s="37"/>
      <c r="AJ476" s="37"/>
      <c r="AK476" s="7"/>
      <c r="AL476" s="48"/>
      <c r="AN476" s="10"/>
      <c r="AO476" s="37"/>
      <c r="AP476" s="37"/>
      <c r="AQ476" s="7"/>
      <c r="AR476" s="40"/>
      <c r="AS476" s="10"/>
      <c r="AT476" s="37"/>
      <c r="AU476" s="37"/>
      <c r="AV476" s="51"/>
      <c r="BA476" s="37"/>
      <c r="BB476" s="37"/>
      <c r="BC476" s="7"/>
      <c r="BD476" s="48"/>
      <c r="BF476" s="10"/>
      <c r="BG476" s="37"/>
      <c r="BH476" s="37"/>
      <c r="BI476" s="7"/>
      <c r="BJ476" s="48"/>
      <c r="BL476" s="10"/>
      <c r="BM476" s="37"/>
      <c r="BN476" s="37"/>
      <c r="BO476" s="7"/>
      <c r="BP476" s="40"/>
      <c r="BQ476" s="10"/>
      <c r="BR476" s="37"/>
      <c r="BS476" s="37"/>
      <c r="BT476" s="51"/>
      <c r="BY476" s="37"/>
      <c r="BZ476" s="37"/>
      <c r="CA476" s="7"/>
      <c r="CB476" s="48"/>
      <c r="CD476" s="10"/>
      <c r="CE476" s="37"/>
      <c r="CF476" s="37"/>
      <c r="CG476" s="7"/>
      <c r="CH476" s="48"/>
      <c r="CJ476" s="10"/>
      <c r="CK476" s="37"/>
      <c r="CL476" s="37"/>
      <c r="CM476" s="7"/>
      <c r="CN476" s="40"/>
      <c r="CO476" s="10"/>
      <c r="CP476" s="37"/>
      <c r="CQ476" s="37"/>
      <c r="CR476" s="51"/>
      <c r="CT476" s="40"/>
      <c r="CU476" s="10"/>
      <c r="CV476" s="37"/>
      <c r="CW476" s="37"/>
      <c r="CX476" s="51"/>
    </row>
    <row r="477" spans="5:102" x14ac:dyDescent="0.2">
      <c r="E477" s="37"/>
      <c r="F477" s="37"/>
      <c r="G477" s="7"/>
      <c r="H477" s="48"/>
      <c r="J477" s="10"/>
      <c r="K477" s="37"/>
      <c r="L477" s="37"/>
      <c r="M477" s="7"/>
      <c r="N477" s="48"/>
      <c r="P477" s="10"/>
      <c r="Q477" s="37"/>
      <c r="R477" s="37"/>
      <c r="S477" s="7"/>
      <c r="T477" s="40"/>
      <c r="U477" s="10"/>
      <c r="V477" s="37"/>
      <c r="W477" s="37"/>
      <c r="X477" s="51"/>
      <c r="AC477" s="37"/>
      <c r="AD477" s="37"/>
      <c r="AE477" s="7"/>
      <c r="AF477" s="48"/>
      <c r="AH477" s="10"/>
      <c r="AI477" s="37"/>
      <c r="AJ477" s="37"/>
      <c r="AK477" s="7"/>
      <c r="AL477" s="48"/>
      <c r="AN477" s="10"/>
      <c r="AO477" s="37"/>
      <c r="AP477" s="37"/>
      <c r="AQ477" s="7"/>
      <c r="AR477" s="40"/>
      <c r="AS477" s="10"/>
      <c r="AT477" s="37"/>
      <c r="AU477" s="37"/>
      <c r="AV477" s="51"/>
      <c r="BA477" s="37"/>
      <c r="BB477" s="37"/>
      <c r="BC477" s="7"/>
      <c r="BD477" s="48"/>
      <c r="BF477" s="10"/>
      <c r="BG477" s="37"/>
      <c r="BH477" s="37"/>
      <c r="BI477" s="7"/>
      <c r="BJ477" s="48"/>
      <c r="BL477" s="10"/>
      <c r="BM477" s="37"/>
      <c r="BN477" s="37"/>
      <c r="BO477" s="7"/>
      <c r="BP477" s="40"/>
      <c r="BQ477" s="10"/>
      <c r="BR477" s="37"/>
      <c r="BS477" s="37"/>
      <c r="BT477" s="51"/>
      <c r="BY477" s="37"/>
      <c r="BZ477" s="37"/>
      <c r="CA477" s="7"/>
      <c r="CB477" s="48"/>
      <c r="CD477" s="10"/>
      <c r="CE477" s="37"/>
      <c r="CF477" s="37"/>
      <c r="CG477" s="7"/>
      <c r="CH477" s="48"/>
      <c r="CJ477" s="10"/>
      <c r="CK477" s="37"/>
      <c r="CL477" s="37"/>
      <c r="CM477" s="7"/>
      <c r="CN477" s="40"/>
      <c r="CO477" s="10"/>
      <c r="CP477" s="37"/>
      <c r="CQ477" s="37"/>
      <c r="CR477" s="51"/>
      <c r="CT477" s="40"/>
      <c r="CU477" s="10"/>
      <c r="CV477" s="37"/>
      <c r="CW477" s="37"/>
      <c r="CX477" s="51"/>
    </row>
    <row r="478" spans="5:102" x14ac:dyDescent="0.2">
      <c r="E478" s="37"/>
      <c r="F478" s="37"/>
      <c r="G478" s="7"/>
      <c r="H478" s="48"/>
      <c r="J478" s="10"/>
      <c r="K478" s="37"/>
      <c r="L478" s="37"/>
      <c r="M478" s="7"/>
      <c r="N478" s="48"/>
      <c r="P478" s="10"/>
      <c r="Q478" s="37"/>
      <c r="R478" s="37"/>
      <c r="S478" s="7"/>
      <c r="T478" s="40"/>
      <c r="U478" s="10"/>
      <c r="V478" s="37"/>
      <c r="W478" s="37"/>
      <c r="X478" s="51"/>
      <c r="AC478" s="37"/>
      <c r="AD478" s="37"/>
      <c r="AE478" s="7"/>
      <c r="AF478" s="48"/>
      <c r="AH478" s="10"/>
      <c r="AI478" s="37"/>
      <c r="AJ478" s="37"/>
      <c r="AK478" s="7"/>
      <c r="AL478" s="48"/>
      <c r="AN478" s="10"/>
      <c r="AO478" s="37"/>
      <c r="AP478" s="37"/>
      <c r="AQ478" s="7"/>
      <c r="AR478" s="40"/>
      <c r="AS478" s="10"/>
      <c r="AT478" s="37"/>
      <c r="AU478" s="37"/>
      <c r="AV478" s="51"/>
      <c r="BA478" s="37"/>
      <c r="BB478" s="37"/>
      <c r="BC478" s="7"/>
      <c r="BD478" s="48"/>
      <c r="BF478" s="10"/>
      <c r="BG478" s="37"/>
      <c r="BH478" s="37"/>
      <c r="BI478" s="7"/>
      <c r="BJ478" s="48"/>
      <c r="BL478" s="10"/>
      <c r="BM478" s="37"/>
      <c r="BN478" s="37"/>
      <c r="BO478" s="7"/>
      <c r="BP478" s="40"/>
      <c r="BQ478" s="10"/>
      <c r="BR478" s="37"/>
      <c r="BS478" s="37"/>
      <c r="BT478" s="51"/>
      <c r="BY478" s="37"/>
      <c r="BZ478" s="37"/>
      <c r="CA478" s="7"/>
      <c r="CB478" s="48"/>
      <c r="CD478" s="10"/>
      <c r="CE478" s="37"/>
      <c r="CF478" s="37"/>
      <c r="CG478" s="7"/>
      <c r="CH478" s="48"/>
      <c r="CJ478" s="10"/>
      <c r="CK478" s="37"/>
      <c r="CL478" s="37"/>
      <c r="CM478" s="7"/>
      <c r="CN478" s="40"/>
      <c r="CO478" s="10"/>
      <c r="CP478" s="37"/>
      <c r="CQ478" s="37"/>
      <c r="CR478" s="51"/>
      <c r="CT478" s="40"/>
      <c r="CU478" s="10"/>
      <c r="CV478" s="37"/>
      <c r="CW478" s="37"/>
      <c r="CX478" s="51"/>
    </row>
    <row r="479" spans="5:102" x14ac:dyDescent="0.2">
      <c r="E479" s="37"/>
      <c r="F479" s="37"/>
      <c r="G479" s="7"/>
      <c r="H479" s="48"/>
      <c r="J479" s="10"/>
      <c r="K479" s="37"/>
      <c r="L479" s="37"/>
      <c r="M479" s="7"/>
      <c r="N479" s="48"/>
      <c r="P479" s="10"/>
      <c r="Q479" s="37"/>
      <c r="R479" s="37"/>
      <c r="S479" s="7"/>
      <c r="T479" s="40"/>
      <c r="U479" s="10"/>
      <c r="V479" s="37"/>
      <c r="W479" s="37"/>
      <c r="X479" s="51"/>
      <c r="AC479" s="37"/>
      <c r="AD479" s="37"/>
      <c r="AE479" s="7"/>
      <c r="AF479" s="48"/>
      <c r="AH479" s="10"/>
      <c r="AI479" s="37"/>
      <c r="AJ479" s="37"/>
      <c r="AK479" s="7"/>
      <c r="AL479" s="48"/>
      <c r="AN479" s="10"/>
      <c r="AO479" s="37"/>
      <c r="AP479" s="37"/>
      <c r="AQ479" s="7"/>
      <c r="AR479" s="40"/>
      <c r="AS479" s="10"/>
      <c r="AT479" s="37"/>
      <c r="AU479" s="37"/>
      <c r="AV479" s="51"/>
      <c r="BA479" s="37"/>
      <c r="BB479" s="37"/>
      <c r="BC479" s="7"/>
      <c r="BD479" s="48"/>
      <c r="BF479" s="10"/>
      <c r="BG479" s="37"/>
      <c r="BH479" s="37"/>
      <c r="BI479" s="7"/>
      <c r="BJ479" s="48"/>
      <c r="BL479" s="10"/>
      <c r="BM479" s="37"/>
      <c r="BN479" s="37"/>
      <c r="BO479" s="7"/>
      <c r="BP479" s="40"/>
      <c r="BQ479" s="10"/>
      <c r="BR479" s="37"/>
      <c r="BS479" s="37"/>
      <c r="BT479" s="51"/>
      <c r="BY479" s="37"/>
      <c r="BZ479" s="37"/>
      <c r="CA479" s="7"/>
      <c r="CB479" s="48"/>
      <c r="CD479" s="10"/>
      <c r="CE479" s="37"/>
      <c r="CF479" s="37"/>
      <c r="CG479" s="7"/>
      <c r="CH479" s="48"/>
      <c r="CJ479" s="10"/>
      <c r="CK479" s="37"/>
      <c r="CL479" s="37"/>
      <c r="CM479" s="7"/>
      <c r="CN479" s="40"/>
      <c r="CO479" s="10"/>
      <c r="CP479" s="37"/>
      <c r="CQ479" s="37"/>
      <c r="CR479" s="51"/>
      <c r="CT479" s="40"/>
      <c r="CU479" s="10"/>
      <c r="CV479" s="37"/>
      <c r="CW479" s="37"/>
      <c r="CX479" s="51"/>
    </row>
    <row r="480" spans="5:102" x14ac:dyDescent="0.2">
      <c r="E480" s="37"/>
      <c r="F480" s="37"/>
      <c r="G480" s="7"/>
      <c r="H480" s="48"/>
      <c r="J480" s="10"/>
      <c r="K480" s="37"/>
      <c r="L480" s="37"/>
      <c r="M480" s="7"/>
      <c r="N480" s="48"/>
      <c r="P480" s="10"/>
      <c r="Q480" s="37"/>
      <c r="R480" s="37"/>
      <c r="S480" s="7"/>
      <c r="T480" s="40"/>
      <c r="U480" s="10"/>
      <c r="V480" s="37"/>
      <c r="W480" s="37"/>
      <c r="X480" s="51"/>
      <c r="AC480" s="37"/>
      <c r="AD480" s="37"/>
      <c r="AE480" s="7"/>
      <c r="AF480" s="48"/>
      <c r="AH480" s="10"/>
      <c r="AI480" s="37"/>
      <c r="AJ480" s="37"/>
      <c r="AK480" s="7"/>
      <c r="AL480" s="48"/>
      <c r="AN480" s="10"/>
      <c r="AO480" s="37"/>
      <c r="AP480" s="37"/>
      <c r="AQ480" s="7"/>
      <c r="AR480" s="40"/>
      <c r="AS480" s="10"/>
      <c r="AT480" s="37"/>
      <c r="AU480" s="37"/>
      <c r="AV480" s="51"/>
      <c r="BA480" s="37"/>
      <c r="BB480" s="37"/>
      <c r="BC480" s="7"/>
      <c r="BD480" s="48"/>
      <c r="BF480" s="10"/>
      <c r="BG480" s="37"/>
      <c r="BH480" s="37"/>
      <c r="BI480" s="7"/>
      <c r="BJ480" s="48"/>
      <c r="BL480" s="10"/>
      <c r="BM480" s="37"/>
      <c r="BN480" s="37"/>
      <c r="BO480" s="7"/>
      <c r="BP480" s="40"/>
      <c r="BQ480" s="10"/>
      <c r="BR480" s="37"/>
      <c r="BS480" s="37"/>
      <c r="BT480" s="51"/>
      <c r="BY480" s="37"/>
      <c r="BZ480" s="37"/>
      <c r="CA480" s="7"/>
      <c r="CB480" s="48"/>
      <c r="CD480" s="10"/>
      <c r="CE480" s="37"/>
      <c r="CF480" s="37"/>
      <c r="CG480" s="7"/>
      <c r="CH480" s="48"/>
      <c r="CJ480" s="10"/>
      <c r="CK480" s="37"/>
      <c r="CL480" s="37"/>
      <c r="CM480" s="7"/>
      <c r="CN480" s="40"/>
      <c r="CO480" s="10"/>
      <c r="CP480" s="37"/>
      <c r="CQ480" s="37"/>
      <c r="CR480" s="51"/>
      <c r="CT480" s="40"/>
      <c r="CU480" s="10"/>
      <c r="CV480" s="37"/>
      <c r="CW480" s="37"/>
      <c r="CX480" s="51"/>
    </row>
    <row r="481" spans="5:102" x14ac:dyDescent="0.2">
      <c r="E481" s="37"/>
      <c r="F481" s="37"/>
      <c r="G481" s="7"/>
      <c r="H481" s="48"/>
      <c r="J481" s="10"/>
      <c r="K481" s="37"/>
      <c r="L481" s="37"/>
      <c r="M481" s="7"/>
      <c r="N481" s="48"/>
      <c r="P481" s="10"/>
      <c r="Q481" s="37"/>
      <c r="R481" s="37"/>
      <c r="S481" s="7"/>
      <c r="T481" s="40"/>
      <c r="U481" s="10"/>
      <c r="V481" s="37"/>
      <c r="W481" s="37"/>
      <c r="X481" s="51"/>
      <c r="AC481" s="37"/>
      <c r="AD481" s="37"/>
      <c r="AE481" s="7"/>
      <c r="AF481" s="48"/>
      <c r="AH481" s="10"/>
      <c r="AI481" s="37"/>
      <c r="AJ481" s="37"/>
      <c r="AK481" s="7"/>
      <c r="AL481" s="48"/>
      <c r="AN481" s="10"/>
      <c r="AO481" s="37"/>
      <c r="AP481" s="37"/>
      <c r="AQ481" s="7"/>
      <c r="AR481" s="40"/>
      <c r="AS481" s="10"/>
      <c r="AT481" s="37"/>
      <c r="AU481" s="37"/>
      <c r="AV481" s="51"/>
      <c r="BA481" s="37"/>
      <c r="BB481" s="37"/>
      <c r="BC481" s="7"/>
      <c r="BD481" s="48"/>
      <c r="BF481" s="10"/>
      <c r="BG481" s="37"/>
      <c r="BH481" s="37"/>
      <c r="BI481" s="7"/>
      <c r="BJ481" s="48"/>
      <c r="BL481" s="10"/>
      <c r="BM481" s="37"/>
      <c r="BN481" s="37"/>
      <c r="BO481" s="7"/>
      <c r="BP481" s="40"/>
      <c r="BQ481" s="10"/>
      <c r="BR481" s="37"/>
      <c r="BS481" s="37"/>
      <c r="BT481" s="51"/>
      <c r="BY481" s="37"/>
      <c r="BZ481" s="37"/>
      <c r="CA481" s="7"/>
      <c r="CB481" s="48"/>
      <c r="CD481" s="10"/>
      <c r="CE481" s="37"/>
      <c r="CF481" s="37"/>
      <c r="CG481" s="7"/>
      <c r="CH481" s="48"/>
      <c r="CJ481" s="10"/>
      <c r="CK481" s="37"/>
      <c r="CL481" s="37"/>
      <c r="CM481" s="7"/>
      <c r="CN481" s="40"/>
      <c r="CO481" s="10"/>
      <c r="CP481" s="37"/>
      <c r="CQ481" s="37"/>
      <c r="CR481" s="51"/>
      <c r="CT481" s="40"/>
      <c r="CU481" s="10"/>
      <c r="CV481" s="37"/>
      <c r="CW481" s="37"/>
      <c r="CX481" s="51"/>
    </row>
    <row r="482" spans="5:102" x14ac:dyDescent="0.2">
      <c r="E482" s="37"/>
      <c r="F482" s="37"/>
      <c r="G482" s="7"/>
      <c r="H482" s="48"/>
      <c r="J482" s="10"/>
      <c r="K482" s="37"/>
      <c r="L482" s="37"/>
      <c r="M482" s="7"/>
      <c r="N482" s="48"/>
      <c r="P482" s="10"/>
      <c r="Q482" s="37"/>
      <c r="R482" s="37"/>
      <c r="S482" s="7"/>
      <c r="T482" s="40"/>
      <c r="U482" s="10"/>
      <c r="V482" s="37"/>
      <c r="W482" s="37"/>
      <c r="X482" s="51"/>
      <c r="AC482" s="37"/>
      <c r="AD482" s="37"/>
      <c r="AE482" s="7"/>
      <c r="AF482" s="48"/>
      <c r="AH482" s="10"/>
      <c r="AI482" s="37"/>
      <c r="AJ482" s="37"/>
      <c r="AK482" s="7"/>
      <c r="AL482" s="48"/>
      <c r="AN482" s="10"/>
      <c r="AO482" s="37"/>
      <c r="AP482" s="37"/>
      <c r="AQ482" s="7"/>
      <c r="AR482" s="40"/>
      <c r="AS482" s="10"/>
      <c r="AT482" s="37"/>
      <c r="AU482" s="37"/>
      <c r="AV482" s="51"/>
      <c r="BA482" s="37"/>
      <c r="BB482" s="37"/>
      <c r="BC482" s="7"/>
      <c r="BD482" s="48"/>
      <c r="BF482" s="10"/>
      <c r="BG482" s="37"/>
      <c r="BH482" s="37"/>
      <c r="BI482" s="7"/>
      <c r="BJ482" s="48"/>
      <c r="BL482" s="10"/>
      <c r="BM482" s="37"/>
      <c r="BN482" s="37"/>
      <c r="BO482" s="7"/>
      <c r="BP482" s="40"/>
      <c r="BQ482" s="10"/>
      <c r="BR482" s="37"/>
      <c r="BS482" s="37"/>
      <c r="BT482" s="51"/>
      <c r="BY482" s="37"/>
      <c r="BZ482" s="37"/>
      <c r="CA482" s="7"/>
      <c r="CB482" s="48"/>
      <c r="CD482" s="10"/>
      <c r="CE482" s="37"/>
      <c r="CF482" s="37"/>
      <c r="CG482" s="7"/>
      <c r="CH482" s="48"/>
      <c r="CJ482" s="10"/>
      <c r="CK482" s="37"/>
      <c r="CL482" s="37"/>
      <c r="CM482" s="7"/>
      <c r="CN482" s="40"/>
      <c r="CO482" s="10"/>
      <c r="CP482" s="37"/>
      <c r="CQ482" s="37"/>
      <c r="CR482" s="51"/>
      <c r="CT482" s="40"/>
      <c r="CU482" s="10"/>
      <c r="CV482" s="37"/>
      <c r="CW482" s="37"/>
      <c r="CX482" s="51"/>
    </row>
    <row r="483" spans="5:102" x14ac:dyDescent="0.2">
      <c r="E483" s="37"/>
      <c r="F483" s="37"/>
      <c r="G483" s="7"/>
      <c r="H483" s="48"/>
      <c r="J483" s="10"/>
      <c r="K483" s="37"/>
      <c r="L483" s="37"/>
      <c r="M483" s="7"/>
      <c r="N483" s="48"/>
      <c r="P483" s="10"/>
      <c r="Q483" s="37"/>
      <c r="R483" s="37"/>
      <c r="S483" s="7"/>
      <c r="T483" s="40"/>
      <c r="U483" s="10"/>
      <c r="V483" s="37"/>
      <c r="W483" s="37"/>
      <c r="X483" s="51"/>
      <c r="AC483" s="37"/>
      <c r="AD483" s="37"/>
      <c r="AE483" s="7"/>
      <c r="AF483" s="48"/>
      <c r="AH483" s="10"/>
      <c r="AI483" s="37"/>
      <c r="AJ483" s="37"/>
      <c r="AK483" s="7"/>
      <c r="AL483" s="48"/>
      <c r="AN483" s="10"/>
      <c r="AO483" s="37"/>
      <c r="AP483" s="37"/>
      <c r="AQ483" s="7"/>
      <c r="AR483" s="40"/>
      <c r="AS483" s="10"/>
      <c r="AT483" s="37"/>
      <c r="AU483" s="37"/>
      <c r="AV483" s="51"/>
      <c r="BA483" s="37"/>
      <c r="BB483" s="37"/>
      <c r="BC483" s="7"/>
      <c r="BD483" s="48"/>
      <c r="BF483" s="10"/>
      <c r="BG483" s="37"/>
      <c r="BH483" s="37"/>
      <c r="BI483" s="7"/>
      <c r="BJ483" s="48"/>
      <c r="BL483" s="10"/>
      <c r="BM483" s="37"/>
      <c r="BN483" s="37"/>
      <c r="BO483" s="7"/>
      <c r="BP483" s="40"/>
      <c r="BQ483" s="10"/>
      <c r="BR483" s="37"/>
      <c r="BS483" s="37"/>
      <c r="BT483" s="51"/>
      <c r="BY483" s="37"/>
      <c r="BZ483" s="37"/>
      <c r="CA483" s="7"/>
      <c r="CB483" s="48"/>
      <c r="CD483" s="10"/>
      <c r="CE483" s="37"/>
      <c r="CF483" s="37"/>
      <c r="CG483" s="7"/>
      <c r="CH483" s="48"/>
      <c r="CJ483" s="10"/>
      <c r="CK483" s="37"/>
      <c r="CL483" s="37"/>
      <c r="CM483" s="7"/>
      <c r="CN483" s="40"/>
      <c r="CO483" s="10"/>
      <c r="CP483" s="37"/>
      <c r="CQ483" s="37"/>
      <c r="CR483" s="51"/>
      <c r="CT483" s="40"/>
      <c r="CU483" s="10"/>
      <c r="CV483" s="37"/>
      <c r="CW483" s="37"/>
      <c r="CX483" s="51"/>
    </row>
    <row r="484" spans="5:102" x14ac:dyDescent="0.2">
      <c r="E484" s="37"/>
      <c r="F484" s="37"/>
      <c r="G484" s="7"/>
      <c r="H484" s="48"/>
      <c r="J484" s="10"/>
      <c r="K484" s="37"/>
      <c r="L484" s="37"/>
      <c r="M484" s="7"/>
      <c r="N484" s="48"/>
      <c r="P484" s="10"/>
      <c r="Q484" s="37"/>
      <c r="R484" s="37"/>
      <c r="S484" s="7"/>
      <c r="T484" s="40"/>
      <c r="U484" s="10"/>
      <c r="V484" s="37"/>
      <c r="W484" s="37"/>
      <c r="X484" s="51"/>
      <c r="AC484" s="37"/>
      <c r="AD484" s="37"/>
      <c r="AE484" s="7"/>
      <c r="AF484" s="48"/>
      <c r="AH484" s="10"/>
      <c r="AI484" s="37"/>
      <c r="AJ484" s="37"/>
      <c r="AK484" s="7"/>
      <c r="AL484" s="48"/>
      <c r="AN484" s="10"/>
      <c r="AO484" s="37"/>
      <c r="AP484" s="37"/>
      <c r="AQ484" s="7"/>
      <c r="AR484" s="40"/>
      <c r="AS484" s="10"/>
      <c r="AT484" s="37"/>
      <c r="AU484" s="37"/>
      <c r="AV484" s="51"/>
      <c r="BA484" s="37"/>
      <c r="BB484" s="37"/>
      <c r="BC484" s="7"/>
      <c r="BD484" s="48"/>
      <c r="BF484" s="10"/>
      <c r="BG484" s="37"/>
      <c r="BH484" s="37"/>
      <c r="BI484" s="7"/>
      <c r="BJ484" s="48"/>
      <c r="BL484" s="10"/>
      <c r="BM484" s="37"/>
      <c r="BN484" s="37"/>
      <c r="BO484" s="7"/>
      <c r="BP484" s="40"/>
      <c r="BQ484" s="10"/>
      <c r="BR484" s="37"/>
      <c r="BS484" s="37"/>
      <c r="BT484" s="51"/>
      <c r="BY484" s="37"/>
      <c r="BZ484" s="37"/>
      <c r="CA484" s="7"/>
      <c r="CB484" s="48"/>
      <c r="CD484" s="10"/>
      <c r="CE484" s="37"/>
      <c r="CF484" s="37"/>
      <c r="CG484" s="7"/>
      <c r="CH484" s="48"/>
      <c r="CJ484" s="10"/>
      <c r="CK484" s="37"/>
      <c r="CL484" s="37"/>
      <c r="CM484" s="7"/>
      <c r="CN484" s="40"/>
      <c r="CO484" s="10"/>
      <c r="CP484" s="37"/>
      <c r="CQ484" s="37"/>
      <c r="CR484" s="51"/>
      <c r="CT484" s="40"/>
      <c r="CU484" s="10"/>
      <c r="CV484" s="37"/>
      <c r="CW484" s="37"/>
      <c r="CX484" s="51"/>
    </row>
    <row r="485" spans="5:102" x14ac:dyDescent="0.2">
      <c r="E485" s="37"/>
      <c r="F485" s="37"/>
      <c r="G485" s="7"/>
      <c r="H485" s="48"/>
      <c r="J485" s="10"/>
      <c r="K485" s="37"/>
      <c r="L485" s="37"/>
      <c r="M485" s="7"/>
      <c r="N485" s="48"/>
      <c r="P485" s="10"/>
      <c r="Q485" s="37"/>
      <c r="R485" s="37"/>
      <c r="S485" s="7"/>
      <c r="T485" s="40"/>
      <c r="U485" s="10"/>
      <c r="V485" s="37"/>
      <c r="W485" s="37"/>
      <c r="X485" s="51"/>
      <c r="AC485" s="37"/>
      <c r="AD485" s="37"/>
      <c r="AE485" s="7"/>
      <c r="AF485" s="48"/>
      <c r="AH485" s="10"/>
      <c r="AI485" s="37"/>
      <c r="AJ485" s="37"/>
      <c r="AK485" s="7"/>
      <c r="AL485" s="48"/>
      <c r="AN485" s="10"/>
      <c r="AO485" s="37"/>
      <c r="AP485" s="37"/>
      <c r="AQ485" s="7"/>
      <c r="AR485" s="40"/>
      <c r="AS485" s="10"/>
      <c r="AT485" s="37"/>
      <c r="AU485" s="37"/>
      <c r="AV485" s="51"/>
      <c r="BA485" s="37"/>
      <c r="BB485" s="37"/>
      <c r="BC485" s="7"/>
      <c r="BD485" s="48"/>
      <c r="BF485" s="10"/>
      <c r="BG485" s="37"/>
      <c r="BH485" s="37"/>
      <c r="BI485" s="7"/>
      <c r="BJ485" s="48"/>
      <c r="BL485" s="10"/>
      <c r="BM485" s="37"/>
      <c r="BN485" s="37"/>
      <c r="BO485" s="7"/>
      <c r="BP485" s="40"/>
      <c r="BQ485" s="10"/>
      <c r="BR485" s="37"/>
      <c r="BS485" s="37"/>
      <c r="BT485" s="51"/>
      <c r="BY485" s="37"/>
      <c r="BZ485" s="37"/>
      <c r="CA485" s="7"/>
      <c r="CB485" s="48"/>
      <c r="CD485" s="10"/>
      <c r="CE485" s="37"/>
      <c r="CF485" s="37"/>
      <c r="CG485" s="7"/>
      <c r="CH485" s="48"/>
      <c r="CJ485" s="10"/>
      <c r="CK485" s="37"/>
      <c r="CL485" s="37"/>
      <c r="CM485" s="7"/>
      <c r="CN485" s="40"/>
      <c r="CO485" s="10"/>
      <c r="CP485" s="37"/>
      <c r="CQ485" s="37"/>
      <c r="CR485" s="51"/>
      <c r="CT485" s="40"/>
      <c r="CU485" s="10"/>
      <c r="CV485" s="37"/>
      <c r="CW485" s="37"/>
      <c r="CX485" s="51"/>
    </row>
    <row r="486" spans="5:102" x14ac:dyDescent="0.2">
      <c r="E486" s="37"/>
      <c r="F486" s="37"/>
      <c r="G486" s="7"/>
      <c r="H486" s="48"/>
      <c r="J486" s="10"/>
      <c r="K486" s="37"/>
      <c r="L486" s="37"/>
      <c r="M486" s="7"/>
      <c r="N486" s="48"/>
      <c r="P486" s="10"/>
      <c r="Q486" s="37"/>
      <c r="R486" s="37"/>
      <c r="S486" s="7"/>
      <c r="T486" s="40"/>
      <c r="U486" s="10"/>
      <c r="V486" s="37"/>
      <c r="W486" s="37"/>
      <c r="X486" s="51"/>
      <c r="AC486" s="37"/>
      <c r="AD486" s="37"/>
      <c r="AE486" s="7"/>
      <c r="AF486" s="48"/>
      <c r="AH486" s="10"/>
      <c r="AI486" s="37"/>
      <c r="AJ486" s="37"/>
      <c r="AK486" s="7"/>
      <c r="AL486" s="48"/>
      <c r="AN486" s="10"/>
      <c r="AO486" s="37"/>
      <c r="AP486" s="37"/>
      <c r="AQ486" s="7"/>
      <c r="AR486" s="40"/>
      <c r="AS486" s="10"/>
      <c r="AT486" s="37"/>
      <c r="AU486" s="37"/>
      <c r="AV486" s="51"/>
      <c r="BA486" s="37"/>
      <c r="BB486" s="37"/>
      <c r="BC486" s="7"/>
      <c r="BD486" s="48"/>
      <c r="BF486" s="10"/>
      <c r="BG486" s="37"/>
      <c r="BH486" s="37"/>
      <c r="BI486" s="7"/>
      <c r="BJ486" s="48"/>
      <c r="BL486" s="10"/>
      <c r="BM486" s="37"/>
      <c r="BN486" s="37"/>
      <c r="BO486" s="7"/>
      <c r="BP486" s="40"/>
      <c r="BQ486" s="10"/>
      <c r="BR486" s="37"/>
      <c r="BS486" s="37"/>
      <c r="BT486" s="51"/>
      <c r="BY486" s="37"/>
      <c r="BZ486" s="37"/>
      <c r="CA486" s="7"/>
      <c r="CB486" s="48"/>
      <c r="CD486" s="10"/>
      <c r="CE486" s="37"/>
      <c r="CF486" s="37"/>
      <c r="CG486" s="7"/>
      <c r="CH486" s="48"/>
      <c r="CJ486" s="10"/>
      <c r="CK486" s="37"/>
      <c r="CL486" s="37"/>
      <c r="CM486" s="7"/>
      <c r="CN486" s="40"/>
      <c r="CO486" s="10"/>
      <c r="CP486" s="37"/>
      <c r="CQ486" s="37"/>
      <c r="CR486" s="51"/>
      <c r="CT486" s="40"/>
      <c r="CU486" s="10"/>
      <c r="CV486" s="37"/>
      <c r="CW486" s="37"/>
      <c r="CX486" s="51"/>
    </row>
    <row r="487" spans="5:102" x14ac:dyDescent="0.2">
      <c r="E487" s="37"/>
      <c r="F487" s="37"/>
      <c r="G487" s="7"/>
      <c r="H487" s="48"/>
      <c r="J487" s="10"/>
      <c r="K487" s="37"/>
      <c r="L487" s="37"/>
      <c r="M487" s="7"/>
      <c r="N487" s="48"/>
      <c r="P487" s="10"/>
      <c r="Q487" s="37"/>
      <c r="R487" s="37"/>
      <c r="S487" s="7"/>
      <c r="T487" s="40"/>
      <c r="U487" s="10"/>
      <c r="V487" s="37"/>
      <c r="W487" s="37"/>
      <c r="X487" s="51"/>
      <c r="AC487" s="37"/>
      <c r="AD487" s="37"/>
      <c r="AE487" s="7"/>
      <c r="AF487" s="48"/>
      <c r="AH487" s="10"/>
      <c r="AI487" s="37"/>
      <c r="AJ487" s="37"/>
      <c r="AK487" s="7"/>
      <c r="AL487" s="48"/>
      <c r="AN487" s="10"/>
      <c r="AO487" s="37"/>
      <c r="AP487" s="37"/>
      <c r="AQ487" s="7"/>
      <c r="AR487" s="40"/>
      <c r="AS487" s="10"/>
      <c r="AT487" s="37"/>
      <c r="AU487" s="37"/>
      <c r="AV487" s="51"/>
      <c r="BA487" s="37"/>
      <c r="BB487" s="37"/>
      <c r="BC487" s="7"/>
      <c r="BD487" s="48"/>
      <c r="BF487" s="10"/>
      <c r="BG487" s="37"/>
      <c r="BH487" s="37"/>
      <c r="BI487" s="7"/>
      <c r="BJ487" s="48"/>
      <c r="BL487" s="10"/>
      <c r="BM487" s="37"/>
      <c r="BN487" s="37"/>
      <c r="BO487" s="7"/>
      <c r="BP487" s="40"/>
      <c r="BQ487" s="10"/>
      <c r="BR487" s="37"/>
      <c r="BS487" s="37"/>
      <c r="BT487" s="51"/>
      <c r="BY487" s="37"/>
      <c r="BZ487" s="37"/>
      <c r="CA487" s="7"/>
      <c r="CB487" s="48"/>
      <c r="CD487" s="10"/>
      <c r="CE487" s="37"/>
      <c r="CF487" s="37"/>
      <c r="CG487" s="7"/>
      <c r="CH487" s="48"/>
      <c r="CJ487" s="10"/>
      <c r="CK487" s="37"/>
      <c r="CL487" s="37"/>
      <c r="CM487" s="7"/>
      <c r="CN487" s="40"/>
      <c r="CO487" s="10"/>
      <c r="CP487" s="37"/>
      <c r="CQ487" s="37"/>
      <c r="CR487" s="51"/>
      <c r="CT487" s="40"/>
      <c r="CU487" s="10"/>
      <c r="CV487" s="37"/>
      <c r="CW487" s="37"/>
      <c r="CX487" s="51"/>
    </row>
    <row r="488" spans="5:102" x14ac:dyDescent="0.2">
      <c r="E488" s="37"/>
      <c r="F488" s="37"/>
      <c r="G488" s="7"/>
      <c r="H488" s="48"/>
      <c r="J488" s="10"/>
      <c r="K488" s="37"/>
      <c r="L488" s="37"/>
      <c r="M488" s="7"/>
      <c r="N488" s="48"/>
      <c r="P488" s="10"/>
      <c r="Q488" s="37"/>
      <c r="R488" s="37"/>
      <c r="S488" s="7"/>
      <c r="T488" s="40"/>
      <c r="U488" s="10"/>
      <c r="V488" s="37"/>
      <c r="W488" s="37"/>
      <c r="X488" s="51"/>
      <c r="AC488" s="37"/>
      <c r="AD488" s="37"/>
      <c r="AE488" s="7"/>
      <c r="AF488" s="48"/>
      <c r="AH488" s="10"/>
      <c r="AI488" s="37"/>
      <c r="AJ488" s="37"/>
      <c r="AK488" s="7"/>
      <c r="AL488" s="48"/>
      <c r="AN488" s="10"/>
      <c r="AO488" s="37"/>
      <c r="AP488" s="37"/>
      <c r="AQ488" s="7"/>
      <c r="AR488" s="40"/>
      <c r="AS488" s="10"/>
      <c r="AT488" s="37"/>
      <c r="AU488" s="37"/>
      <c r="AV488" s="51"/>
      <c r="BA488" s="37"/>
      <c r="BB488" s="37"/>
      <c r="BC488" s="7"/>
      <c r="BD488" s="48"/>
      <c r="BF488" s="10"/>
      <c r="BG488" s="37"/>
      <c r="BH488" s="37"/>
      <c r="BI488" s="7"/>
      <c r="BJ488" s="48"/>
      <c r="BL488" s="10"/>
      <c r="BM488" s="37"/>
      <c r="BN488" s="37"/>
      <c r="BO488" s="7"/>
      <c r="BP488" s="40"/>
      <c r="BQ488" s="10"/>
      <c r="BR488" s="37"/>
      <c r="BS488" s="37"/>
      <c r="BT488" s="51"/>
      <c r="BY488" s="37"/>
      <c r="BZ488" s="37"/>
      <c r="CA488" s="7"/>
      <c r="CB488" s="48"/>
      <c r="CD488" s="10"/>
      <c r="CE488" s="37"/>
      <c r="CF488" s="37"/>
      <c r="CG488" s="7"/>
      <c r="CH488" s="48"/>
      <c r="CJ488" s="10"/>
      <c r="CK488" s="37"/>
      <c r="CL488" s="37"/>
      <c r="CM488" s="7"/>
      <c r="CN488" s="40"/>
      <c r="CO488" s="10"/>
      <c r="CP488" s="37"/>
      <c r="CQ488" s="37"/>
      <c r="CR488" s="51"/>
      <c r="CT488" s="40"/>
      <c r="CU488" s="10"/>
      <c r="CV488" s="37"/>
      <c r="CW488" s="37"/>
      <c r="CX488" s="51"/>
    </row>
    <row r="489" spans="5:102" x14ac:dyDescent="0.2">
      <c r="E489" s="37"/>
      <c r="F489" s="37"/>
      <c r="G489" s="7"/>
      <c r="H489" s="48"/>
      <c r="J489" s="10"/>
      <c r="K489" s="37"/>
      <c r="L489" s="37"/>
      <c r="M489" s="7"/>
      <c r="N489" s="48"/>
      <c r="P489" s="10"/>
      <c r="Q489" s="37"/>
      <c r="R489" s="37"/>
      <c r="S489" s="7"/>
      <c r="T489" s="40"/>
      <c r="U489" s="10"/>
      <c r="V489" s="37"/>
      <c r="W489" s="37"/>
      <c r="X489" s="51"/>
      <c r="AC489" s="37"/>
      <c r="AD489" s="37"/>
      <c r="AE489" s="7"/>
      <c r="AF489" s="48"/>
      <c r="AH489" s="10"/>
      <c r="AI489" s="37"/>
      <c r="AJ489" s="37"/>
      <c r="AK489" s="7"/>
      <c r="AL489" s="48"/>
      <c r="AN489" s="10"/>
      <c r="AO489" s="37"/>
      <c r="AP489" s="37"/>
      <c r="AQ489" s="7"/>
      <c r="AR489" s="40"/>
      <c r="AS489" s="10"/>
      <c r="AT489" s="37"/>
      <c r="AU489" s="37"/>
      <c r="AV489" s="51"/>
      <c r="BA489" s="37"/>
      <c r="BB489" s="37"/>
      <c r="BC489" s="7"/>
      <c r="BD489" s="48"/>
      <c r="BF489" s="10"/>
      <c r="BG489" s="37"/>
      <c r="BH489" s="37"/>
      <c r="BI489" s="7"/>
      <c r="BJ489" s="48"/>
      <c r="BL489" s="10"/>
      <c r="BM489" s="37"/>
      <c r="BN489" s="37"/>
      <c r="BO489" s="7"/>
      <c r="BP489" s="40"/>
      <c r="BQ489" s="10"/>
      <c r="BR489" s="37"/>
      <c r="BS489" s="37"/>
      <c r="BT489" s="51"/>
      <c r="BY489" s="37"/>
      <c r="BZ489" s="37"/>
      <c r="CA489" s="7"/>
      <c r="CB489" s="48"/>
      <c r="CD489" s="10"/>
      <c r="CE489" s="37"/>
      <c r="CF489" s="37"/>
      <c r="CG489" s="7"/>
      <c r="CH489" s="48"/>
      <c r="CJ489" s="10"/>
      <c r="CK489" s="37"/>
      <c r="CL489" s="37"/>
      <c r="CM489" s="7"/>
      <c r="CN489" s="40"/>
      <c r="CO489" s="10"/>
      <c r="CP489" s="37"/>
      <c r="CQ489" s="37"/>
      <c r="CR489" s="51"/>
      <c r="CT489" s="40"/>
      <c r="CU489" s="10"/>
      <c r="CV489" s="37"/>
      <c r="CW489" s="37"/>
      <c r="CX489" s="51"/>
    </row>
    <row r="490" spans="5:102" x14ac:dyDescent="0.2">
      <c r="E490" s="37"/>
      <c r="F490" s="37"/>
      <c r="G490" s="7"/>
      <c r="H490" s="48"/>
      <c r="J490" s="10"/>
      <c r="K490" s="37"/>
      <c r="L490" s="37"/>
      <c r="M490" s="7"/>
      <c r="N490" s="48"/>
      <c r="P490" s="10"/>
      <c r="Q490" s="37"/>
      <c r="R490" s="37"/>
      <c r="S490" s="7"/>
      <c r="T490" s="40"/>
      <c r="U490" s="10"/>
      <c r="V490" s="37"/>
      <c r="W490" s="37"/>
      <c r="X490" s="51"/>
      <c r="AC490" s="37"/>
      <c r="AD490" s="37"/>
      <c r="AE490" s="7"/>
      <c r="AF490" s="48"/>
      <c r="AH490" s="10"/>
      <c r="AI490" s="37"/>
      <c r="AJ490" s="37"/>
      <c r="AK490" s="7"/>
      <c r="AL490" s="48"/>
      <c r="AN490" s="10"/>
      <c r="AO490" s="37"/>
      <c r="AP490" s="37"/>
      <c r="AQ490" s="7"/>
      <c r="AR490" s="40"/>
      <c r="AS490" s="10"/>
      <c r="AT490" s="37"/>
      <c r="AU490" s="37"/>
      <c r="AV490" s="51"/>
      <c r="BA490" s="37"/>
      <c r="BB490" s="37"/>
      <c r="BC490" s="7"/>
      <c r="BD490" s="48"/>
      <c r="BF490" s="10"/>
      <c r="BG490" s="37"/>
      <c r="BH490" s="37"/>
      <c r="BI490" s="7"/>
      <c r="BJ490" s="48"/>
      <c r="BL490" s="10"/>
      <c r="BM490" s="37"/>
      <c r="BN490" s="37"/>
      <c r="BO490" s="7"/>
      <c r="BP490" s="40"/>
      <c r="BQ490" s="10"/>
      <c r="BR490" s="37"/>
      <c r="BS490" s="37"/>
      <c r="BT490" s="51"/>
      <c r="BY490" s="37"/>
      <c r="BZ490" s="37"/>
      <c r="CA490" s="7"/>
      <c r="CB490" s="48"/>
      <c r="CD490" s="10"/>
      <c r="CE490" s="37"/>
      <c r="CF490" s="37"/>
      <c r="CG490" s="7"/>
      <c r="CH490" s="48"/>
      <c r="CJ490" s="10"/>
      <c r="CK490" s="37"/>
      <c r="CL490" s="37"/>
      <c r="CM490" s="7"/>
      <c r="CN490" s="40"/>
      <c r="CO490" s="10"/>
      <c r="CP490" s="37"/>
      <c r="CQ490" s="37"/>
      <c r="CR490" s="51"/>
      <c r="CT490" s="40"/>
      <c r="CU490" s="10"/>
      <c r="CV490" s="37"/>
      <c r="CW490" s="37"/>
      <c r="CX490" s="51"/>
    </row>
    <row r="491" spans="5:102" x14ac:dyDescent="0.2">
      <c r="E491" s="37"/>
      <c r="F491" s="37"/>
      <c r="G491" s="7"/>
      <c r="H491" s="48"/>
      <c r="J491" s="10"/>
      <c r="K491" s="37"/>
      <c r="L491" s="37"/>
      <c r="M491" s="7"/>
      <c r="N491" s="48"/>
      <c r="P491" s="10"/>
      <c r="Q491" s="37"/>
      <c r="R491" s="37"/>
      <c r="S491" s="7"/>
      <c r="T491" s="40"/>
      <c r="U491" s="10"/>
      <c r="V491" s="37"/>
      <c r="W491" s="37"/>
      <c r="X491" s="51"/>
      <c r="AC491" s="37"/>
      <c r="AD491" s="37"/>
      <c r="AE491" s="7"/>
      <c r="AF491" s="48"/>
      <c r="AH491" s="10"/>
      <c r="AI491" s="37"/>
      <c r="AJ491" s="37"/>
      <c r="AK491" s="7"/>
      <c r="AL491" s="48"/>
      <c r="AN491" s="10"/>
      <c r="AO491" s="37"/>
      <c r="AP491" s="37"/>
      <c r="AQ491" s="7"/>
      <c r="AR491" s="40"/>
      <c r="AS491" s="10"/>
      <c r="AT491" s="37"/>
      <c r="AU491" s="37"/>
      <c r="AV491" s="51"/>
      <c r="BA491" s="37"/>
      <c r="BB491" s="37"/>
      <c r="BC491" s="7"/>
      <c r="BD491" s="48"/>
      <c r="BF491" s="10"/>
      <c r="BG491" s="37"/>
      <c r="BH491" s="37"/>
      <c r="BI491" s="7"/>
      <c r="BJ491" s="48"/>
      <c r="BL491" s="10"/>
      <c r="BM491" s="37"/>
      <c r="BN491" s="37"/>
      <c r="BO491" s="7"/>
      <c r="BP491" s="40"/>
      <c r="BQ491" s="10"/>
      <c r="BR491" s="37"/>
      <c r="BS491" s="37"/>
      <c r="BT491" s="51"/>
      <c r="BY491" s="37"/>
      <c r="BZ491" s="37"/>
      <c r="CA491" s="7"/>
      <c r="CB491" s="48"/>
      <c r="CD491" s="10"/>
      <c r="CE491" s="37"/>
      <c r="CF491" s="37"/>
      <c r="CG491" s="7"/>
      <c r="CH491" s="48"/>
      <c r="CJ491" s="10"/>
      <c r="CK491" s="37"/>
      <c r="CL491" s="37"/>
      <c r="CM491" s="7"/>
      <c r="CN491" s="40"/>
      <c r="CO491" s="10"/>
      <c r="CP491" s="37"/>
      <c r="CQ491" s="37"/>
      <c r="CR491" s="51"/>
      <c r="CT491" s="40"/>
      <c r="CU491" s="10"/>
      <c r="CV491" s="37"/>
      <c r="CW491" s="37"/>
      <c r="CX491" s="51"/>
    </row>
    <row r="492" spans="5:102" x14ac:dyDescent="0.2">
      <c r="E492" s="37"/>
      <c r="F492" s="37"/>
      <c r="G492" s="7"/>
      <c r="H492" s="48"/>
      <c r="J492" s="10"/>
      <c r="K492" s="37"/>
      <c r="L492" s="37"/>
      <c r="M492" s="7"/>
      <c r="N492" s="48"/>
      <c r="P492" s="10"/>
      <c r="Q492" s="37"/>
      <c r="R492" s="37"/>
      <c r="S492" s="7"/>
      <c r="T492" s="40"/>
      <c r="U492" s="10"/>
      <c r="V492" s="37"/>
      <c r="W492" s="37"/>
      <c r="X492" s="51"/>
      <c r="AC492" s="37"/>
      <c r="AD492" s="37"/>
      <c r="AE492" s="7"/>
      <c r="AF492" s="48"/>
      <c r="AH492" s="10"/>
      <c r="AI492" s="37"/>
      <c r="AJ492" s="37"/>
      <c r="AK492" s="7"/>
      <c r="AL492" s="48"/>
      <c r="AN492" s="10"/>
      <c r="AO492" s="37"/>
      <c r="AP492" s="37"/>
      <c r="AQ492" s="7"/>
      <c r="AR492" s="40"/>
      <c r="AS492" s="10"/>
      <c r="AT492" s="37"/>
      <c r="AU492" s="37"/>
      <c r="AV492" s="51"/>
      <c r="BA492" s="37"/>
      <c r="BB492" s="37"/>
      <c r="BC492" s="7"/>
      <c r="BD492" s="48"/>
      <c r="BF492" s="10"/>
      <c r="BG492" s="37"/>
      <c r="BH492" s="37"/>
      <c r="BI492" s="7"/>
      <c r="BJ492" s="48"/>
      <c r="BL492" s="10"/>
      <c r="BM492" s="37"/>
      <c r="BN492" s="37"/>
      <c r="BO492" s="7"/>
      <c r="BP492" s="40"/>
      <c r="BQ492" s="10"/>
      <c r="BR492" s="37"/>
      <c r="BS492" s="37"/>
      <c r="BT492" s="51"/>
      <c r="BY492" s="37"/>
      <c r="BZ492" s="37"/>
      <c r="CA492" s="7"/>
      <c r="CB492" s="48"/>
      <c r="CD492" s="10"/>
      <c r="CE492" s="37"/>
      <c r="CF492" s="37"/>
      <c r="CG492" s="7"/>
      <c r="CH492" s="48"/>
      <c r="CJ492" s="10"/>
      <c r="CK492" s="37"/>
      <c r="CL492" s="37"/>
      <c r="CM492" s="7"/>
      <c r="CN492" s="40"/>
      <c r="CO492" s="10"/>
      <c r="CP492" s="37"/>
      <c r="CQ492" s="37"/>
      <c r="CR492" s="51"/>
      <c r="CT492" s="40"/>
      <c r="CU492" s="10"/>
      <c r="CV492" s="37"/>
      <c r="CW492" s="37"/>
      <c r="CX492" s="51"/>
    </row>
    <row r="493" spans="5:102" x14ac:dyDescent="0.2">
      <c r="E493" s="37"/>
      <c r="F493" s="37"/>
      <c r="G493" s="7"/>
      <c r="H493" s="48"/>
      <c r="J493" s="10"/>
      <c r="K493" s="37"/>
      <c r="L493" s="37"/>
      <c r="M493" s="7"/>
      <c r="N493" s="48"/>
      <c r="P493" s="10"/>
      <c r="Q493" s="37"/>
      <c r="R493" s="37"/>
      <c r="S493" s="7"/>
      <c r="T493" s="40"/>
      <c r="U493" s="10"/>
      <c r="V493" s="37"/>
      <c r="W493" s="37"/>
      <c r="X493" s="51"/>
      <c r="AC493" s="37"/>
      <c r="AD493" s="37"/>
      <c r="AE493" s="7"/>
      <c r="AF493" s="48"/>
      <c r="AH493" s="10"/>
      <c r="AI493" s="37"/>
      <c r="AJ493" s="37"/>
      <c r="AK493" s="7"/>
      <c r="AL493" s="48"/>
      <c r="AN493" s="10"/>
      <c r="AO493" s="37"/>
      <c r="AP493" s="37"/>
      <c r="AQ493" s="7"/>
      <c r="AR493" s="40"/>
      <c r="AS493" s="10"/>
      <c r="AT493" s="37"/>
      <c r="AU493" s="37"/>
      <c r="AV493" s="51"/>
      <c r="BA493" s="37"/>
      <c r="BB493" s="37"/>
      <c r="BC493" s="7"/>
      <c r="BD493" s="48"/>
      <c r="BF493" s="10"/>
      <c r="BG493" s="37"/>
      <c r="BH493" s="37"/>
      <c r="BI493" s="7"/>
      <c r="BJ493" s="48"/>
      <c r="BL493" s="10"/>
      <c r="BM493" s="37"/>
      <c r="BN493" s="37"/>
      <c r="BO493" s="7"/>
      <c r="BP493" s="40"/>
      <c r="BQ493" s="10"/>
      <c r="BR493" s="37"/>
      <c r="BS493" s="37"/>
      <c r="BT493" s="51"/>
      <c r="BY493" s="37"/>
      <c r="BZ493" s="37"/>
      <c r="CA493" s="7"/>
      <c r="CB493" s="48"/>
      <c r="CD493" s="10"/>
      <c r="CE493" s="37"/>
      <c r="CF493" s="37"/>
      <c r="CG493" s="7"/>
      <c r="CH493" s="48"/>
      <c r="CJ493" s="10"/>
      <c r="CK493" s="37"/>
      <c r="CL493" s="37"/>
      <c r="CM493" s="7"/>
      <c r="CN493" s="40"/>
      <c r="CO493" s="10"/>
      <c r="CP493" s="37"/>
      <c r="CQ493" s="37"/>
      <c r="CR493" s="51"/>
      <c r="CT493" s="40"/>
      <c r="CU493" s="10"/>
      <c r="CV493" s="37"/>
      <c r="CW493" s="37"/>
      <c r="CX493" s="51"/>
    </row>
    <row r="494" spans="5:102" x14ac:dyDescent="0.2">
      <c r="E494" s="37"/>
      <c r="F494" s="37"/>
      <c r="G494" s="7"/>
      <c r="H494" s="48"/>
      <c r="J494" s="10"/>
      <c r="K494" s="37"/>
      <c r="L494" s="37"/>
      <c r="M494" s="7"/>
      <c r="N494" s="48"/>
      <c r="P494" s="10"/>
      <c r="Q494" s="37"/>
      <c r="R494" s="37"/>
      <c r="S494" s="7"/>
      <c r="T494" s="40"/>
      <c r="U494" s="10"/>
      <c r="V494" s="37"/>
      <c r="W494" s="37"/>
      <c r="X494" s="51"/>
      <c r="AC494" s="37"/>
      <c r="AD494" s="37"/>
      <c r="AE494" s="7"/>
      <c r="AF494" s="48"/>
      <c r="AH494" s="10"/>
      <c r="AI494" s="37"/>
      <c r="AJ494" s="37"/>
      <c r="AK494" s="7"/>
      <c r="AL494" s="48"/>
      <c r="AN494" s="10"/>
      <c r="AO494" s="37"/>
      <c r="AP494" s="37"/>
      <c r="AQ494" s="7"/>
      <c r="AR494" s="40"/>
      <c r="AS494" s="10"/>
      <c r="AT494" s="37"/>
      <c r="AU494" s="37"/>
      <c r="AV494" s="51"/>
      <c r="BA494" s="37"/>
      <c r="BB494" s="37"/>
      <c r="BC494" s="7"/>
      <c r="BD494" s="48"/>
      <c r="BF494" s="10"/>
      <c r="BG494" s="37"/>
      <c r="BH494" s="37"/>
      <c r="BI494" s="7"/>
      <c r="BJ494" s="48"/>
      <c r="BL494" s="10"/>
      <c r="BM494" s="37"/>
      <c r="BN494" s="37"/>
      <c r="BO494" s="7"/>
      <c r="BP494" s="40"/>
      <c r="BQ494" s="10"/>
      <c r="BR494" s="37"/>
      <c r="BS494" s="37"/>
      <c r="BT494" s="51"/>
      <c r="BY494" s="37"/>
      <c r="BZ494" s="37"/>
      <c r="CA494" s="7"/>
      <c r="CB494" s="48"/>
      <c r="CD494" s="10"/>
      <c r="CE494" s="37"/>
      <c r="CF494" s="37"/>
      <c r="CG494" s="7"/>
      <c r="CH494" s="48"/>
      <c r="CJ494" s="10"/>
      <c r="CK494" s="37"/>
      <c r="CL494" s="37"/>
      <c r="CM494" s="7"/>
      <c r="CN494" s="40"/>
      <c r="CO494" s="10"/>
      <c r="CP494" s="37"/>
      <c r="CQ494" s="37"/>
      <c r="CR494" s="51"/>
      <c r="CT494" s="40"/>
      <c r="CU494" s="10"/>
      <c r="CV494" s="37"/>
      <c r="CW494" s="37"/>
      <c r="CX494" s="51"/>
    </row>
    <row r="495" spans="5:102" x14ac:dyDescent="0.2">
      <c r="E495" s="37"/>
      <c r="F495" s="37"/>
      <c r="G495" s="7"/>
      <c r="H495" s="48"/>
      <c r="J495" s="10"/>
      <c r="K495" s="37"/>
      <c r="L495" s="37"/>
      <c r="M495" s="7"/>
      <c r="N495" s="48"/>
      <c r="P495" s="10"/>
      <c r="Q495" s="37"/>
      <c r="R495" s="37"/>
      <c r="S495" s="7"/>
      <c r="T495" s="40"/>
      <c r="U495" s="10"/>
      <c r="V495" s="37"/>
      <c r="W495" s="37"/>
      <c r="X495" s="51"/>
      <c r="AC495" s="37"/>
      <c r="AD495" s="37"/>
      <c r="AE495" s="7"/>
      <c r="AF495" s="48"/>
      <c r="AH495" s="10"/>
      <c r="AI495" s="37"/>
      <c r="AJ495" s="37"/>
      <c r="AK495" s="7"/>
      <c r="AL495" s="48"/>
      <c r="AN495" s="10"/>
      <c r="AO495" s="37"/>
      <c r="AP495" s="37"/>
      <c r="AQ495" s="7"/>
      <c r="AR495" s="40"/>
      <c r="AS495" s="10"/>
      <c r="AT495" s="37"/>
      <c r="AU495" s="37"/>
      <c r="AV495" s="51"/>
      <c r="BA495" s="37"/>
      <c r="BB495" s="37"/>
      <c r="BC495" s="7"/>
      <c r="BD495" s="48"/>
      <c r="BF495" s="10"/>
      <c r="BG495" s="37"/>
      <c r="BH495" s="37"/>
      <c r="BI495" s="7"/>
      <c r="BJ495" s="48"/>
      <c r="BL495" s="10"/>
      <c r="BM495" s="37"/>
      <c r="BN495" s="37"/>
      <c r="BO495" s="7"/>
      <c r="BP495" s="40"/>
      <c r="BQ495" s="10"/>
      <c r="BR495" s="37"/>
      <c r="BS495" s="37"/>
      <c r="BT495" s="51"/>
      <c r="BY495" s="37"/>
      <c r="BZ495" s="37"/>
      <c r="CA495" s="7"/>
      <c r="CB495" s="48"/>
      <c r="CD495" s="10"/>
      <c r="CE495" s="37"/>
      <c r="CF495" s="37"/>
      <c r="CG495" s="7"/>
      <c r="CH495" s="48"/>
      <c r="CJ495" s="10"/>
      <c r="CK495" s="37"/>
      <c r="CL495" s="37"/>
      <c r="CM495" s="7"/>
      <c r="CN495" s="40"/>
      <c r="CO495" s="10"/>
      <c r="CP495" s="37"/>
      <c r="CQ495" s="37"/>
      <c r="CR495" s="51"/>
      <c r="CT495" s="40"/>
      <c r="CU495" s="10"/>
      <c r="CV495" s="37"/>
      <c r="CW495" s="37"/>
      <c r="CX495" s="51"/>
    </row>
    <row r="496" spans="5:102" x14ac:dyDescent="0.2">
      <c r="E496" s="37"/>
      <c r="F496" s="37"/>
      <c r="G496" s="7"/>
      <c r="H496" s="48"/>
      <c r="J496" s="10"/>
      <c r="K496" s="37"/>
      <c r="L496" s="37"/>
      <c r="M496" s="7"/>
      <c r="N496" s="48"/>
      <c r="P496" s="10"/>
      <c r="Q496" s="37"/>
      <c r="R496" s="37"/>
      <c r="S496" s="7"/>
      <c r="T496" s="40"/>
      <c r="U496" s="10"/>
      <c r="V496" s="37"/>
      <c r="W496" s="37"/>
      <c r="X496" s="51"/>
      <c r="AC496" s="37"/>
      <c r="AD496" s="37"/>
      <c r="AE496" s="7"/>
      <c r="AF496" s="48"/>
      <c r="AH496" s="10"/>
      <c r="AI496" s="37"/>
      <c r="AJ496" s="37"/>
      <c r="AK496" s="7"/>
      <c r="AL496" s="48"/>
      <c r="AN496" s="10"/>
      <c r="AO496" s="37"/>
      <c r="AP496" s="37"/>
      <c r="AQ496" s="7"/>
      <c r="AR496" s="40"/>
      <c r="AS496" s="10"/>
      <c r="AT496" s="37"/>
      <c r="AU496" s="37"/>
      <c r="AV496" s="51"/>
      <c r="BA496" s="37"/>
      <c r="BB496" s="37"/>
      <c r="BC496" s="7"/>
      <c r="BD496" s="48"/>
      <c r="BF496" s="10"/>
      <c r="BG496" s="37"/>
      <c r="BH496" s="37"/>
      <c r="BI496" s="7"/>
      <c r="BJ496" s="48"/>
      <c r="BL496" s="10"/>
      <c r="BM496" s="37"/>
      <c r="BN496" s="37"/>
      <c r="BO496" s="7"/>
      <c r="BP496" s="40"/>
      <c r="BQ496" s="10"/>
      <c r="BR496" s="37"/>
      <c r="BS496" s="37"/>
      <c r="BT496" s="51"/>
      <c r="BY496" s="37"/>
      <c r="BZ496" s="37"/>
      <c r="CA496" s="7"/>
      <c r="CB496" s="48"/>
      <c r="CD496" s="10"/>
      <c r="CE496" s="37"/>
      <c r="CF496" s="37"/>
      <c r="CG496" s="7"/>
      <c r="CH496" s="48"/>
      <c r="CJ496" s="10"/>
      <c r="CK496" s="37"/>
      <c r="CL496" s="37"/>
      <c r="CM496" s="7"/>
      <c r="CN496" s="40"/>
      <c r="CO496" s="10"/>
      <c r="CP496" s="37"/>
      <c r="CQ496" s="37"/>
      <c r="CR496" s="51"/>
      <c r="CT496" s="40"/>
      <c r="CU496" s="10"/>
      <c r="CV496" s="37"/>
      <c r="CW496" s="37"/>
      <c r="CX496" s="51"/>
    </row>
    <row r="497" spans="5:102" x14ac:dyDescent="0.2">
      <c r="E497" s="37"/>
      <c r="F497" s="37"/>
      <c r="G497" s="7"/>
      <c r="H497" s="48"/>
      <c r="J497" s="10"/>
      <c r="K497" s="37"/>
      <c r="L497" s="37"/>
      <c r="M497" s="7"/>
      <c r="N497" s="48"/>
      <c r="P497" s="10"/>
      <c r="Q497" s="37"/>
      <c r="R497" s="37"/>
      <c r="S497" s="7"/>
      <c r="T497" s="40"/>
      <c r="U497" s="10"/>
      <c r="V497" s="37"/>
      <c r="W497" s="37"/>
      <c r="X497" s="51"/>
      <c r="AC497" s="37"/>
      <c r="AD497" s="37"/>
      <c r="AE497" s="7"/>
      <c r="AF497" s="48"/>
      <c r="AH497" s="10"/>
      <c r="AI497" s="37"/>
      <c r="AJ497" s="37"/>
      <c r="AK497" s="7"/>
      <c r="AL497" s="48"/>
      <c r="AN497" s="10"/>
      <c r="AO497" s="37"/>
      <c r="AP497" s="37"/>
      <c r="AQ497" s="7"/>
      <c r="AR497" s="40"/>
      <c r="AS497" s="10"/>
      <c r="AT497" s="37"/>
      <c r="AU497" s="37"/>
      <c r="AV497" s="51"/>
      <c r="BA497" s="37"/>
      <c r="BB497" s="37"/>
      <c r="BC497" s="7"/>
      <c r="BD497" s="48"/>
      <c r="BF497" s="10"/>
      <c r="BG497" s="37"/>
      <c r="BH497" s="37"/>
      <c r="BI497" s="7"/>
      <c r="BJ497" s="48"/>
      <c r="BL497" s="10"/>
      <c r="BM497" s="37"/>
      <c r="BN497" s="37"/>
      <c r="BO497" s="7"/>
      <c r="BP497" s="40"/>
      <c r="BQ497" s="10"/>
      <c r="BR497" s="37"/>
      <c r="BS497" s="37"/>
      <c r="BT497" s="51"/>
      <c r="BY497" s="37"/>
      <c r="BZ497" s="37"/>
      <c r="CA497" s="7"/>
      <c r="CB497" s="48"/>
      <c r="CD497" s="10"/>
      <c r="CE497" s="37"/>
      <c r="CF497" s="37"/>
      <c r="CG497" s="7"/>
      <c r="CH497" s="48"/>
      <c r="CJ497" s="10"/>
      <c r="CK497" s="37"/>
      <c r="CL497" s="37"/>
      <c r="CM497" s="7"/>
      <c r="CN497" s="40"/>
      <c r="CO497" s="10"/>
      <c r="CP497" s="37"/>
      <c r="CQ497" s="37"/>
      <c r="CR497" s="51"/>
      <c r="CT497" s="40"/>
      <c r="CU497" s="10"/>
      <c r="CV497" s="37"/>
      <c r="CW497" s="37"/>
      <c r="CX497" s="51"/>
    </row>
    <row r="498" spans="5:102" x14ac:dyDescent="0.2">
      <c r="E498" s="37"/>
      <c r="F498" s="37"/>
      <c r="G498" s="7"/>
      <c r="H498" s="48"/>
      <c r="J498" s="10"/>
      <c r="K498" s="37"/>
      <c r="L498" s="37"/>
      <c r="M498" s="7"/>
      <c r="N498" s="48"/>
      <c r="P498" s="10"/>
      <c r="Q498" s="37"/>
      <c r="R498" s="37"/>
      <c r="S498" s="7"/>
      <c r="T498" s="40"/>
      <c r="U498" s="10"/>
      <c r="V498" s="37"/>
      <c r="W498" s="37"/>
      <c r="X498" s="51"/>
      <c r="AC498" s="37"/>
      <c r="AD498" s="37"/>
      <c r="AE498" s="7"/>
      <c r="AF498" s="48"/>
      <c r="AH498" s="10"/>
      <c r="AI498" s="37"/>
      <c r="AJ498" s="37"/>
      <c r="AK498" s="7"/>
      <c r="AL498" s="48"/>
      <c r="AN498" s="10"/>
      <c r="AO498" s="37"/>
      <c r="AP498" s="37"/>
      <c r="AQ498" s="7"/>
      <c r="AR498" s="40"/>
      <c r="AS498" s="10"/>
      <c r="AT498" s="37"/>
      <c r="AU498" s="37"/>
      <c r="AV498" s="51"/>
      <c r="BA498" s="37"/>
      <c r="BB498" s="37"/>
      <c r="BC498" s="7"/>
      <c r="BD498" s="48"/>
      <c r="BF498" s="10"/>
      <c r="BG498" s="37"/>
      <c r="BH498" s="37"/>
      <c r="BI498" s="7"/>
      <c r="BJ498" s="48"/>
      <c r="BL498" s="10"/>
      <c r="BM498" s="37"/>
      <c r="BN498" s="37"/>
      <c r="BO498" s="7"/>
      <c r="BP498" s="40"/>
      <c r="BQ498" s="10"/>
      <c r="BR498" s="37"/>
      <c r="BS498" s="37"/>
      <c r="BT498" s="51"/>
      <c r="BY498" s="37"/>
      <c r="BZ498" s="37"/>
      <c r="CA498" s="7"/>
      <c r="CB498" s="48"/>
      <c r="CD498" s="10"/>
      <c r="CE498" s="37"/>
      <c r="CF498" s="37"/>
      <c r="CG498" s="7"/>
      <c r="CH498" s="48"/>
      <c r="CJ498" s="10"/>
      <c r="CK498" s="37"/>
      <c r="CL498" s="37"/>
      <c r="CM498" s="7"/>
      <c r="CN498" s="40"/>
      <c r="CO498" s="10"/>
      <c r="CP498" s="37"/>
      <c r="CQ498" s="37"/>
      <c r="CR498" s="51"/>
      <c r="CT498" s="40"/>
      <c r="CU498" s="10"/>
      <c r="CV498" s="37"/>
      <c r="CW498" s="37"/>
      <c r="CX498" s="51"/>
    </row>
    <row r="499" spans="5:102" x14ac:dyDescent="0.2">
      <c r="E499" s="37"/>
      <c r="F499" s="37"/>
      <c r="G499" s="7"/>
      <c r="H499" s="48"/>
      <c r="J499" s="10"/>
      <c r="K499" s="37"/>
      <c r="L499" s="37"/>
      <c r="M499" s="7"/>
      <c r="N499" s="48"/>
      <c r="P499" s="10"/>
      <c r="Q499" s="37"/>
      <c r="R499" s="37"/>
      <c r="S499" s="7"/>
      <c r="T499" s="40"/>
      <c r="U499" s="10"/>
      <c r="V499" s="37"/>
      <c r="W499" s="37"/>
      <c r="X499" s="51"/>
      <c r="AC499" s="37"/>
      <c r="AD499" s="37"/>
      <c r="AE499" s="7"/>
      <c r="AF499" s="48"/>
      <c r="AH499" s="10"/>
      <c r="AI499" s="37"/>
      <c r="AJ499" s="37"/>
      <c r="AK499" s="7"/>
      <c r="AL499" s="48"/>
      <c r="AN499" s="10"/>
      <c r="AO499" s="37"/>
      <c r="AP499" s="37"/>
      <c r="AQ499" s="7"/>
      <c r="AR499" s="40"/>
      <c r="AS499" s="10"/>
      <c r="AT499" s="37"/>
      <c r="AU499" s="37"/>
      <c r="AV499" s="51"/>
      <c r="BA499" s="37"/>
      <c r="BB499" s="37"/>
      <c r="BC499" s="7"/>
      <c r="BD499" s="48"/>
      <c r="BF499" s="10"/>
      <c r="BG499" s="37"/>
      <c r="BH499" s="37"/>
      <c r="BI499" s="7"/>
      <c r="BJ499" s="48"/>
      <c r="BL499" s="10"/>
      <c r="BM499" s="37"/>
      <c r="BN499" s="37"/>
      <c r="BO499" s="7"/>
      <c r="BP499" s="40"/>
      <c r="BQ499" s="10"/>
      <c r="BR499" s="37"/>
      <c r="BS499" s="37"/>
      <c r="BT499" s="51"/>
      <c r="BY499" s="37"/>
      <c r="BZ499" s="37"/>
      <c r="CA499" s="7"/>
      <c r="CB499" s="48"/>
      <c r="CD499" s="10"/>
      <c r="CE499" s="37"/>
      <c r="CF499" s="37"/>
      <c r="CG499" s="7"/>
      <c r="CH499" s="48"/>
      <c r="CJ499" s="10"/>
      <c r="CK499" s="37"/>
      <c r="CL499" s="37"/>
      <c r="CM499" s="7"/>
      <c r="CN499" s="40"/>
      <c r="CO499" s="10"/>
      <c r="CP499" s="37"/>
      <c r="CQ499" s="37"/>
      <c r="CR499" s="51"/>
      <c r="CT499" s="40"/>
      <c r="CU499" s="10"/>
      <c r="CV499" s="37"/>
      <c r="CW499" s="37"/>
      <c r="CX499" s="51"/>
    </row>
    <row r="500" spans="5:102" x14ac:dyDescent="0.2">
      <c r="E500" s="37"/>
      <c r="F500" s="37"/>
      <c r="G500" s="7"/>
      <c r="H500" s="48"/>
      <c r="J500" s="10"/>
      <c r="K500" s="37"/>
      <c r="L500" s="37"/>
      <c r="M500" s="7"/>
      <c r="N500" s="48"/>
      <c r="P500" s="10"/>
      <c r="Q500" s="37"/>
      <c r="R500" s="37"/>
      <c r="S500" s="7"/>
      <c r="T500" s="40"/>
      <c r="U500" s="10"/>
      <c r="V500" s="37"/>
      <c r="W500" s="37"/>
      <c r="X500" s="51"/>
      <c r="AC500" s="37"/>
      <c r="AD500" s="37"/>
      <c r="AE500" s="7"/>
      <c r="AF500" s="48"/>
      <c r="AH500" s="10"/>
      <c r="AI500" s="37"/>
      <c r="AJ500" s="37"/>
      <c r="AK500" s="7"/>
      <c r="AL500" s="48"/>
      <c r="AN500" s="10"/>
      <c r="AO500" s="37"/>
      <c r="AP500" s="37"/>
      <c r="AQ500" s="7"/>
      <c r="AR500" s="40"/>
      <c r="AS500" s="10"/>
      <c r="AT500" s="37"/>
      <c r="AU500" s="37"/>
      <c r="AV500" s="51"/>
      <c r="BA500" s="37"/>
      <c r="BB500" s="37"/>
      <c r="BC500" s="7"/>
      <c r="BD500" s="48"/>
      <c r="BF500" s="10"/>
      <c r="BG500" s="37"/>
      <c r="BH500" s="37"/>
      <c r="BI500" s="7"/>
      <c r="BJ500" s="48"/>
      <c r="BL500" s="10"/>
      <c r="BM500" s="37"/>
      <c r="BN500" s="37"/>
      <c r="BO500" s="7"/>
      <c r="BP500" s="40"/>
      <c r="BQ500" s="10"/>
      <c r="BR500" s="37"/>
      <c r="BS500" s="37"/>
      <c r="BT500" s="51"/>
      <c r="BY500" s="37"/>
      <c r="BZ500" s="37"/>
      <c r="CA500" s="7"/>
      <c r="CB500" s="48"/>
      <c r="CD500" s="10"/>
      <c r="CE500" s="37"/>
      <c r="CF500" s="37"/>
      <c r="CG500" s="7"/>
      <c r="CH500" s="48"/>
      <c r="CJ500" s="10"/>
      <c r="CK500" s="37"/>
      <c r="CL500" s="37"/>
      <c r="CM500" s="7"/>
      <c r="CN500" s="40"/>
      <c r="CO500" s="10"/>
      <c r="CP500" s="37"/>
      <c r="CQ500" s="37"/>
      <c r="CR500" s="51"/>
      <c r="CT500" s="40"/>
      <c r="CU500" s="10"/>
      <c r="CV500" s="37"/>
      <c r="CW500" s="37"/>
      <c r="CX500" s="51"/>
    </row>
    <row r="501" spans="5:102" x14ac:dyDescent="0.2">
      <c r="E501" s="37"/>
      <c r="F501" s="37"/>
      <c r="G501" s="7"/>
      <c r="H501" s="48"/>
      <c r="J501" s="10"/>
      <c r="K501" s="37"/>
      <c r="L501" s="37"/>
      <c r="M501" s="7"/>
      <c r="N501" s="48"/>
      <c r="P501" s="10"/>
      <c r="Q501" s="37"/>
      <c r="R501" s="37"/>
      <c r="S501" s="7"/>
      <c r="T501" s="40"/>
      <c r="U501" s="10"/>
      <c r="V501" s="37"/>
      <c r="W501" s="37"/>
      <c r="X501" s="51"/>
      <c r="AC501" s="37"/>
      <c r="AD501" s="37"/>
      <c r="AE501" s="7"/>
      <c r="AF501" s="48"/>
      <c r="AH501" s="10"/>
      <c r="AI501" s="37"/>
      <c r="AJ501" s="37"/>
      <c r="AK501" s="7"/>
      <c r="AL501" s="48"/>
      <c r="AN501" s="10"/>
      <c r="AO501" s="37"/>
      <c r="AP501" s="37"/>
      <c r="AQ501" s="7"/>
      <c r="AR501" s="40"/>
      <c r="AS501" s="10"/>
      <c r="AT501" s="37"/>
      <c r="AU501" s="37"/>
      <c r="AV501" s="51"/>
      <c r="BA501" s="37"/>
      <c r="BB501" s="37"/>
      <c r="BC501" s="7"/>
      <c r="BD501" s="48"/>
      <c r="BF501" s="10"/>
      <c r="BG501" s="37"/>
      <c r="BH501" s="37"/>
      <c r="BI501" s="7"/>
      <c r="BJ501" s="48"/>
      <c r="BL501" s="10"/>
      <c r="BM501" s="37"/>
      <c r="BN501" s="37"/>
      <c r="BO501" s="7"/>
      <c r="BP501" s="40"/>
      <c r="BQ501" s="10"/>
      <c r="BR501" s="37"/>
      <c r="BS501" s="37"/>
      <c r="BT501" s="51"/>
      <c r="BY501" s="37"/>
      <c r="BZ501" s="37"/>
      <c r="CA501" s="7"/>
      <c r="CB501" s="48"/>
      <c r="CD501" s="10"/>
      <c r="CE501" s="37"/>
      <c r="CF501" s="37"/>
      <c r="CG501" s="7"/>
      <c r="CH501" s="48"/>
      <c r="CJ501" s="10"/>
      <c r="CK501" s="37"/>
      <c r="CL501" s="37"/>
      <c r="CM501" s="7"/>
      <c r="CN501" s="40"/>
      <c r="CO501" s="10"/>
      <c r="CP501" s="37"/>
      <c r="CQ501" s="37"/>
      <c r="CR501" s="51"/>
      <c r="CT501" s="40"/>
      <c r="CU501" s="10"/>
      <c r="CV501" s="37"/>
      <c r="CW501" s="37"/>
      <c r="CX501" s="51"/>
    </row>
    <row r="502" spans="5:102" x14ac:dyDescent="0.2">
      <c r="E502" s="37"/>
      <c r="F502" s="37"/>
      <c r="G502" s="7"/>
      <c r="H502" s="48"/>
      <c r="J502" s="10"/>
      <c r="K502" s="37"/>
      <c r="L502" s="37"/>
      <c r="M502" s="7"/>
      <c r="N502" s="48"/>
      <c r="P502" s="10"/>
      <c r="Q502" s="37"/>
      <c r="R502" s="37"/>
      <c r="S502" s="7"/>
      <c r="T502" s="40"/>
      <c r="U502" s="10"/>
      <c r="V502" s="37"/>
      <c r="W502" s="37"/>
      <c r="X502" s="51"/>
      <c r="AC502" s="37"/>
      <c r="AD502" s="37"/>
      <c r="AE502" s="7"/>
      <c r="AF502" s="48"/>
      <c r="AH502" s="10"/>
      <c r="AI502" s="37"/>
      <c r="AJ502" s="37"/>
      <c r="AK502" s="7"/>
      <c r="AL502" s="48"/>
      <c r="AN502" s="10"/>
      <c r="AO502" s="37"/>
      <c r="AP502" s="37"/>
      <c r="AQ502" s="7"/>
      <c r="AR502" s="40"/>
      <c r="AS502" s="10"/>
      <c r="AT502" s="37"/>
      <c r="AU502" s="37"/>
      <c r="AV502" s="51"/>
      <c r="BA502" s="37"/>
      <c r="BB502" s="37"/>
      <c r="BC502" s="7"/>
      <c r="BD502" s="48"/>
      <c r="BF502" s="10"/>
      <c r="BG502" s="37"/>
      <c r="BH502" s="37"/>
      <c r="BI502" s="7"/>
      <c r="BJ502" s="48"/>
      <c r="BL502" s="10"/>
      <c r="BM502" s="37"/>
      <c r="BN502" s="37"/>
      <c r="BO502" s="7"/>
      <c r="BP502" s="40"/>
      <c r="BQ502" s="10"/>
      <c r="BR502" s="37"/>
      <c r="BS502" s="37"/>
      <c r="BT502" s="51"/>
      <c r="BY502" s="37"/>
      <c r="BZ502" s="37"/>
      <c r="CA502" s="7"/>
      <c r="CB502" s="48"/>
      <c r="CD502" s="10"/>
      <c r="CE502" s="37"/>
      <c r="CF502" s="37"/>
      <c r="CG502" s="7"/>
      <c r="CH502" s="48"/>
      <c r="CJ502" s="10"/>
      <c r="CK502" s="37"/>
      <c r="CL502" s="37"/>
      <c r="CM502" s="7"/>
      <c r="CN502" s="40"/>
      <c r="CO502" s="10"/>
      <c r="CP502" s="37"/>
      <c r="CQ502" s="37"/>
      <c r="CR502" s="51"/>
      <c r="CT502" s="40"/>
      <c r="CU502" s="10"/>
      <c r="CV502" s="37"/>
      <c r="CW502" s="37"/>
      <c r="CX502" s="51"/>
    </row>
    <row r="503" spans="5:102" x14ac:dyDescent="0.2">
      <c r="E503" s="37"/>
      <c r="F503" s="37"/>
      <c r="G503" s="7"/>
      <c r="H503" s="48"/>
      <c r="J503" s="10"/>
      <c r="K503" s="37"/>
      <c r="L503" s="37"/>
      <c r="M503" s="7"/>
      <c r="N503" s="48"/>
      <c r="P503" s="10"/>
      <c r="Q503" s="37"/>
      <c r="R503" s="37"/>
      <c r="S503" s="7"/>
      <c r="T503" s="40"/>
      <c r="U503" s="10"/>
      <c r="V503" s="37"/>
      <c r="W503" s="37"/>
      <c r="X503" s="51"/>
      <c r="AC503" s="37"/>
      <c r="AD503" s="37"/>
      <c r="AE503" s="7"/>
      <c r="AF503" s="48"/>
      <c r="AH503" s="10"/>
      <c r="AI503" s="37"/>
      <c r="AJ503" s="37"/>
      <c r="AK503" s="7"/>
      <c r="AL503" s="48"/>
      <c r="AN503" s="10"/>
      <c r="AO503" s="37"/>
      <c r="AP503" s="37"/>
      <c r="AQ503" s="7"/>
      <c r="AR503" s="40"/>
      <c r="AS503" s="10"/>
      <c r="AT503" s="37"/>
      <c r="AU503" s="37"/>
      <c r="AV503" s="51"/>
      <c r="BA503" s="37"/>
      <c r="BB503" s="37"/>
      <c r="BC503" s="7"/>
      <c r="BD503" s="48"/>
      <c r="BF503" s="10"/>
      <c r="BG503" s="37"/>
      <c r="BH503" s="37"/>
      <c r="BI503" s="7"/>
      <c r="BJ503" s="48"/>
      <c r="BL503" s="10"/>
      <c r="BM503" s="37"/>
      <c r="BN503" s="37"/>
      <c r="BO503" s="7"/>
      <c r="BP503" s="40"/>
      <c r="BQ503" s="10"/>
      <c r="BR503" s="37"/>
      <c r="BS503" s="37"/>
      <c r="BT503" s="51"/>
      <c r="BY503" s="37"/>
      <c r="BZ503" s="37"/>
      <c r="CA503" s="7"/>
      <c r="CB503" s="48"/>
      <c r="CD503" s="10"/>
      <c r="CE503" s="37"/>
      <c r="CF503" s="37"/>
      <c r="CG503" s="7"/>
      <c r="CH503" s="48"/>
      <c r="CJ503" s="10"/>
      <c r="CK503" s="37"/>
      <c r="CL503" s="37"/>
      <c r="CM503" s="7"/>
      <c r="CN503" s="40"/>
      <c r="CO503" s="10"/>
      <c r="CP503" s="37"/>
      <c r="CQ503" s="37"/>
      <c r="CR503" s="51"/>
      <c r="CT503" s="40"/>
      <c r="CU503" s="10"/>
      <c r="CV503" s="37"/>
      <c r="CW503" s="37"/>
      <c r="CX503" s="51"/>
    </row>
    <row r="504" spans="5:102" x14ac:dyDescent="0.2">
      <c r="E504" s="37"/>
      <c r="F504" s="37"/>
      <c r="G504" s="7"/>
      <c r="H504" s="48"/>
      <c r="J504" s="10"/>
      <c r="K504" s="37"/>
      <c r="L504" s="37"/>
      <c r="M504" s="7"/>
      <c r="N504" s="48"/>
      <c r="P504" s="10"/>
      <c r="Q504" s="37"/>
      <c r="R504" s="37"/>
      <c r="S504" s="7"/>
      <c r="T504" s="40"/>
      <c r="U504" s="10"/>
      <c r="V504" s="37"/>
      <c r="W504" s="37"/>
      <c r="X504" s="51"/>
      <c r="AC504" s="37"/>
      <c r="AD504" s="37"/>
      <c r="AE504" s="7"/>
      <c r="AF504" s="48"/>
      <c r="AH504" s="10"/>
      <c r="AI504" s="37"/>
      <c r="AJ504" s="37"/>
      <c r="AK504" s="7"/>
      <c r="AL504" s="48"/>
      <c r="AN504" s="10"/>
      <c r="AO504" s="37"/>
      <c r="AP504" s="37"/>
      <c r="AQ504" s="7"/>
      <c r="AR504" s="40"/>
      <c r="AS504" s="10"/>
      <c r="AT504" s="37"/>
      <c r="AU504" s="37"/>
      <c r="AV504" s="51"/>
      <c r="BA504" s="37"/>
      <c r="BB504" s="37"/>
      <c r="BC504" s="7"/>
      <c r="BD504" s="48"/>
      <c r="BF504" s="10"/>
      <c r="BG504" s="37"/>
      <c r="BH504" s="37"/>
      <c r="BI504" s="7"/>
      <c r="BJ504" s="48"/>
      <c r="BL504" s="10"/>
      <c r="BM504" s="37"/>
      <c r="BN504" s="37"/>
      <c r="BO504" s="7"/>
      <c r="BP504" s="40"/>
      <c r="BQ504" s="10"/>
      <c r="BR504" s="37"/>
      <c r="BS504" s="37"/>
      <c r="BT504" s="51"/>
      <c r="BY504" s="37"/>
      <c r="BZ504" s="37"/>
      <c r="CA504" s="7"/>
      <c r="CB504" s="48"/>
      <c r="CD504" s="10"/>
      <c r="CE504" s="37"/>
      <c r="CF504" s="37"/>
      <c r="CG504" s="7"/>
      <c r="CH504" s="48"/>
      <c r="CJ504" s="10"/>
      <c r="CK504" s="37"/>
      <c r="CL504" s="37"/>
      <c r="CM504" s="7"/>
      <c r="CN504" s="40"/>
      <c r="CO504" s="10"/>
      <c r="CP504" s="37"/>
      <c r="CQ504" s="37"/>
      <c r="CR504" s="51"/>
      <c r="CT504" s="40"/>
      <c r="CU504" s="10"/>
      <c r="CV504" s="37"/>
      <c r="CW504" s="37"/>
      <c r="CX504" s="51"/>
    </row>
    <row r="505" spans="5:102" x14ac:dyDescent="0.2">
      <c r="E505" s="37"/>
      <c r="F505" s="37"/>
      <c r="G505" s="7"/>
      <c r="H505" s="48"/>
      <c r="J505" s="10"/>
      <c r="K505" s="37"/>
      <c r="L505" s="37"/>
      <c r="M505" s="7"/>
      <c r="N505" s="48"/>
      <c r="P505" s="10"/>
      <c r="Q505" s="37"/>
      <c r="R505" s="37"/>
      <c r="S505" s="7"/>
      <c r="T505" s="40"/>
      <c r="U505" s="10"/>
      <c r="V505" s="37"/>
      <c r="W505" s="37"/>
      <c r="X505" s="51"/>
      <c r="AC505" s="37"/>
      <c r="AD505" s="37"/>
      <c r="AE505" s="7"/>
      <c r="AF505" s="48"/>
      <c r="AH505" s="10"/>
      <c r="AI505" s="37"/>
      <c r="AJ505" s="37"/>
      <c r="AK505" s="7"/>
      <c r="AL505" s="48"/>
      <c r="AN505" s="10"/>
      <c r="AO505" s="37"/>
      <c r="AP505" s="37"/>
      <c r="AQ505" s="7"/>
      <c r="AR505" s="40"/>
      <c r="AS505" s="10"/>
      <c r="AT505" s="37"/>
      <c r="AU505" s="37"/>
      <c r="AV505" s="51"/>
      <c r="BA505" s="37"/>
      <c r="BB505" s="37"/>
      <c r="BC505" s="7"/>
      <c r="BD505" s="48"/>
      <c r="BF505" s="10"/>
      <c r="BG505" s="37"/>
      <c r="BH505" s="37"/>
      <c r="BI505" s="7"/>
      <c r="BJ505" s="48"/>
      <c r="BL505" s="10"/>
      <c r="BM505" s="37"/>
      <c r="BN505" s="37"/>
      <c r="BO505" s="7"/>
      <c r="BP505" s="40"/>
      <c r="BQ505" s="10"/>
      <c r="BR505" s="37"/>
      <c r="BS505" s="37"/>
      <c r="BT505" s="51"/>
      <c r="BY505" s="37"/>
      <c r="BZ505" s="37"/>
      <c r="CA505" s="7"/>
      <c r="CB505" s="48"/>
      <c r="CD505" s="10"/>
      <c r="CE505" s="37"/>
      <c r="CF505" s="37"/>
      <c r="CG505" s="7"/>
      <c r="CH505" s="48"/>
      <c r="CJ505" s="10"/>
      <c r="CK505" s="37"/>
      <c r="CL505" s="37"/>
      <c r="CM505" s="7"/>
      <c r="CN505" s="40"/>
      <c r="CO505" s="10"/>
      <c r="CP505" s="37"/>
      <c r="CQ505" s="37"/>
      <c r="CR505" s="51"/>
      <c r="CT505" s="40"/>
      <c r="CU505" s="10"/>
      <c r="CV505" s="37"/>
      <c r="CW505" s="37"/>
      <c r="CX505" s="51"/>
    </row>
    <row r="506" spans="5:102" x14ac:dyDescent="0.2">
      <c r="E506" s="37"/>
      <c r="F506" s="37"/>
      <c r="G506" s="7"/>
      <c r="H506" s="48"/>
      <c r="J506" s="10"/>
      <c r="K506" s="37"/>
      <c r="L506" s="37"/>
      <c r="M506" s="7"/>
      <c r="N506" s="48"/>
      <c r="P506" s="10"/>
      <c r="Q506" s="37"/>
      <c r="R506" s="37"/>
      <c r="S506" s="7"/>
      <c r="T506" s="40"/>
      <c r="U506" s="10"/>
      <c r="V506" s="37"/>
      <c r="W506" s="37"/>
      <c r="X506" s="51"/>
      <c r="AC506" s="37"/>
      <c r="AD506" s="37"/>
      <c r="AE506" s="7"/>
      <c r="AF506" s="48"/>
      <c r="AH506" s="10"/>
      <c r="AI506" s="37"/>
      <c r="AJ506" s="37"/>
      <c r="AK506" s="7"/>
      <c r="AL506" s="48"/>
      <c r="AN506" s="10"/>
      <c r="AO506" s="37"/>
      <c r="AP506" s="37"/>
      <c r="AQ506" s="7"/>
      <c r="AR506" s="40"/>
      <c r="AS506" s="10"/>
      <c r="AT506" s="37"/>
      <c r="AU506" s="37"/>
      <c r="AV506" s="51"/>
      <c r="BA506" s="37"/>
      <c r="BB506" s="37"/>
      <c r="BC506" s="7"/>
      <c r="BD506" s="48"/>
      <c r="BF506" s="10"/>
      <c r="BG506" s="37"/>
      <c r="BH506" s="37"/>
      <c r="BI506" s="7"/>
      <c r="BJ506" s="48"/>
      <c r="BL506" s="10"/>
      <c r="BM506" s="37"/>
      <c r="BN506" s="37"/>
      <c r="BO506" s="7"/>
      <c r="BP506" s="40"/>
      <c r="BQ506" s="10"/>
      <c r="BR506" s="37"/>
      <c r="BS506" s="37"/>
      <c r="BT506" s="51"/>
      <c r="BY506" s="37"/>
      <c r="BZ506" s="37"/>
      <c r="CA506" s="7"/>
      <c r="CB506" s="48"/>
      <c r="CD506" s="10"/>
      <c r="CE506" s="37"/>
      <c r="CF506" s="37"/>
      <c r="CG506" s="7"/>
      <c r="CH506" s="48"/>
      <c r="CJ506" s="10"/>
      <c r="CK506" s="37"/>
      <c r="CL506" s="37"/>
      <c r="CM506" s="7"/>
      <c r="CN506" s="40"/>
      <c r="CO506" s="10"/>
      <c r="CP506" s="37"/>
      <c r="CQ506" s="37"/>
      <c r="CR506" s="51"/>
      <c r="CT506" s="40"/>
      <c r="CU506" s="10"/>
      <c r="CV506" s="37"/>
      <c r="CW506" s="37"/>
      <c r="CX506" s="51"/>
    </row>
    <row r="507" spans="5:102" x14ac:dyDescent="0.2">
      <c r="E507" s="37"/>
      <c r="F507" s="37"/>
      <c r="G507" s="7"/>
      <c r="H507" s="48"/>
      <c r="J507" s="10"/>
      <c r="K507" s="37"/>
      <c r="L507" s="37"/>
      <c r="M507" s="7"/>
      <c r="N507" s="48"/>
      <c r="P507" s="10"/>
      <c r="Q507" s="37"/>
      <c r="R507" s="37"/>
      <c r="S507" s="7"/>
      <c r="T507" s="40"/>
      <c r="U507" s="10"/>
      <c r="V507" s="37"/>
      <c r="W507" s="37"/>
      <c r="X507" s="51"/>
      <c r="AC507" s="37"/>
      <c r="AD507" s="37"/>
      <c r="AE507" s="7"/>
      <c r="AF507" s="48"/>
      <c r="AH507" s="10"/>
      <c r="AI507" s="37"/>
      <c r="AJ507" s="37"/>
      <c r="AK507" s="7"/>
      <c r="AL507" s="48"/>
      <c r="AN507" s="10"/>
      <c r="AO507" s="37"/>
      <c r="AP507" s="37"/>
      <c r="AQ507" s="7"/>
      <c r="AR507" s="40"/>
      <c r="AS507" s="10"/>
      <c r="AT507" s="37"/>
      <c r="AU507" s="37"/>
      <c r="AV507" s="51"/>
      <c r="BA507" s="37"/>
      <c r="BB507" s="37"/>
      <c r="BC507" s="7"/>
      <c r="BD507" s="48"/>
      <c r="BF507" s="10"/>
      <c r="BG507" s="37"/>
      <c r="BH507" s="37"/>
      <c r="BI507" s="7"/>
      <c r="BJ507" s="48"/>
      <c r="BL507" s="10"/>
      <c r="BM507" s="37"/>
      <c r="BN507" s="37"/>
      <c r="BO507" s="7"/>
      <c r="BP507" s="40"/>
      <c r="BQ507" s="10"/>
      <c r="BR507" s="37"/>
      <c r="BS507" s="37"/>
      <c r="BT507" s="51"/>
      <c r="BY507" s="37"/>
      <c r="BZ507" s="37"/>
      <c r="CA507" s="7"/>
      <c r="CB507" s="48"/>
      <c r="CD507" s="10"/>
      <c r="CE507" s="37"/>
      <c r="CF507" s="37"/>
      <c r="CG507" s="7"/>
      <c r="CH507" s="48"/>
      <c r="CJ507" s="10"/>
      <c r="CK507" s="37"/>
      <c r="CL507" s="37"/>
      <c r="CM507" s="7"/>
      <c r="CN507" s="40"/>
      <c r="CO507" s="10"/>
      <c r="CP507" s="37"/>
      <c r="CQ507" s="37"/>
      <c r="CR507" s="51"/>
      <c r="CT507" s="40"/>
      <c r="CU507" s="10"/>
      <c r="CV507" s="37"/>
      <c r="CW507" s="37"/>
      <c r="CX507" s="51"/>
    </row>
    <row r="508" spans="5:102" x14ac:dyDescent="0.2">
      <c r="E508" s="37"/>
      <c r="F508" s="37"/>
      <c r="G508" s="7"/>
      <c r="H508" s="48"/>
      <c r="J508" s="10"/>
      <c r="K508" s="37"/>
      <c r="L508" s="37"/>
      <c r="M508" s="7"/>
      <c r="N508" s="48"/>
      <c r="P508" s="10"/>
      <c r="Q508" s="37"/>
      <c r="R508" s="37"/>
      <c r="S508" s="7"/>
      <c r="T508" s="40"/>
      <c r="U508" s="10"/>
      <c r="V508" s="37"/>
      <c r="W508" s="37"/>
      <c r="X508" s="51"/>
      <c r="AC508" s="37"/>
      <c r="AD508" s="37"/>
      <c r="AE508" s="7"/>
      <c r="AF508" s="48"/>
      <c r="AH508" s="10"/>
      <c r="AI508" s="37"/>
      <c r="AJ508" s="37"/>
      <c r="AK508" s="7"/>
      <c r="AL508" s="48"/>
      <c r="AN508" s="10"/>
      <c r="AO508" s="37"/>
      <c r="AP508" s="37"/>
      <c r="AQ508" s="7"/>
      <c r="AR508" s="40"/>
      <c r="AS508" s="10"/>
      <c r="AT508" s="37"/>
      <c r="AU508" s="37"/>
      <c r="AV508" s="51"/>
      <c r="BA508" s="37"/>
      <c r="BB508" s="37"/>
      <c r="BC508" s="7"/>
      <c r="BD508" s="48"/>
      <c r="BF508" s="10"/>
      <c r="BG508" s="37"/>
      <c r="BH508" s="37"/>
      <c r="BI508" s="7"/>
      <c r="BJ508" s="48"/>
      <c r="BL508" s="10"/>
      <c r="BM508" s="37"/>
      <c r="BN508" s="37"/>
      <c r="BO508" s="7"/>
      <c r="BP508" s="40"/>
      <c r="BQ508" s="10"/>
      <c r="BR508" s="37"/>
      <c r="BS508" s="37"/>
      <c r="BT508" s="51"/>
      <c r="BY508" s="37"/>
      <c r="BZ508" s="37"/>
      <c r="CA508" s="7"/>
      <c r="CB508" s="48"/>
      <c r="CD508" s="10"/>
      <c r="CE508" s="37"/>
      <c r="CF508" s="37"/>
      <c r="CG508" s="7"/>
      <c r="CH508" s="48"/>
      <c r="CJ508" s="10"/>
      <c r="CK508" s="37"/>
      <c r="CL508" s="37"/>
      <c r="CM508" s="7"/>
      <c r="CN508" s="40"/>
      <c r="CO508" s="10"/>
      <c r="CP508" s="37"/>
      <c r="CQ508" s="37"/>
      <c r="CR508" s="51"/>
      <c r="CT508" s="40"/>
      <c r="CU508" s="10"/>
      <c r="CV508" s="37"/>
      <c r="CW508" s="37"/>
      <c r="CX508" s="51"/>
    </row>
    <row r="509" spans="5:102" x14ac:dyDescent="0.2">
      <c r="E509" s="37"/>
      <c r="F509" s="37"/>
      <c r="G509" s="7"/>
      <c r="H509" s="48"/>
      <c r="J509" s="10"/>
      <c r="K509" s="37"/>
      <c r="L509" s="37"/>
      <c r="M509" s="7"/>
      <c r="N509" s="48"/>
      <c r="P509" s="10"/>
      <c r="Q509" s="37"/>
      <c r="R509" s="37"/>
      <c r="S509" s="7"/>
      <c r="T509" s="40"/>
      <c r="U509" s="10"/>
      <c r="V509" s="37"/>
      <c r="W509" s="37"/>
      <c r="X509" s="51"/>
      <c r="AC509" s="37"/>
      <c r="AD509" s="37"/>
      <c r="AE509" s="7"/>
      <c r="AF509" s="48"/>
      <c r="AH509" s="10"/>
      <c r="AI509" s="37"/>
      <c r="AJ509" s="37"/>
      <c r="AK509" s="7"/>
      <c r="AL509" s="48"/>
      <c r="AN509" s="10"/>
      <c r="AO509" s="37"/>
      <c r="AP509" s="37"/>
      <c r="AQ509" s="7"/>
      <c r="AR509" s="40"/>
      <c r="AS509" s="10"/>
      <c r="AT509" s="37"/>
      <c r="AU509" s="37"/>
      <c r="AV509" s="51"/>
      <c r="BA509" s="37"/>
      <c r="BB509" s="37"/>
      <c r="BC509" s="7"/>
      <c r="BD509" s="48"/>
      <c r="BF509" s="10"/>
      <c r="BG509" s="37"/>
      <c r="BH509" s="37"/>
      <c r="BI509" s="7"/>
      <c r="BJ509" s="48"/>
      <c r="BL509" s="10"/>
      <c r="BM509" s="37"/>
      <c r="BN509" s="37"/>
      <c r="BO509" s="7"/>
      <c r="BP509" s="40"/>
      <c r="BQ509" s="10"/>
      <c r="BR509" s="37"/>
      <c r="BS509" s="37"/>
      <c r="BT509" s="51"/>
      <c r="BY509" s="37"/>
      <c r="BZ509" s="37"/>
      <c r="CA509" s="7"/>
      <c r="CB509" s="48"/>
      <c r="CD509" s="10"/>
      <c r="CE509" s="37"/>
      <c r="CF509" s="37"/>
      <c r="CG509" s="7"/>
      <c r="CH509" s="48"/>
      <c r="CJ509" s="10"/>
      <c r="CK509" s="37"/>
      <c r="CL509" s="37"/>
      <c r="CM509" s="7"/>
      <c r="CN509" s="40"/>
      <c r="CO509" s="10"/>
      <c r="CP509" s="37"/>
      <c r="CQ509" s="37"/>
      <c r="CR509" s="51"/>
      <c r="CT509" s="40"/>
      <c r="CU509" s="10"/>
      <c r="CV509" s="37"/>
      <c r="CW509" s="37"/>
      <c r="CX509" s="51"/>
    </row>
    <row r="510" spans="5:102" x14ac:dyDescent="0.2">
      <c r="E510" s="37"/>
      <c r="F510" s="37"/>
      <c r="G510" s="7"/>
      <c r="H510" s="48"/>
      <c r="J510" s="10"/>
      <c r="K510" s="37"/>
      <c r="L510" s="37"/>
      <c r="M510" s="7"/>
      <c r="N510" s="48"/>
      <c r="P510" s="10"/>
      <c r="Q510" s="37"/>
      <c r="R510" s="37"/>
      <c r="S510" s="7"/>
      <c r="T510" s="40"/>
      <c r="U510" s="10"/>
      <c r="V510" s="37"/>
      <c r="W510" s="37"/>
      <c r="X510" s="51"/>
      <c r="AC510" s="37"/>
      <c r="AD510" s="37"/>
      <c r="AE510" s="7"/>
      <c r="AF510" s="48"/>
      <c r="AH510" s="10"/>
      <c r="AI510" s="37"/>
      <c r="AJ510" s="37"/>
      <c r="AK510" s="7"/>
      <c r="AL510" s="48"/>
      <c r="AN510" s="10"/>
      <c r="AO510" s="37"/>
      <c r="AP510" s="37"/>
      <c r="AQ510" s="7"/>
      <c r="AR510" s="40"/>
      <c r="AS510" s="10"/>
      <c r="AT510" s="37"/>
      <c r="AU510" s="37"/>
      <c r="AV510" s="51"/>
      <c r="BA510" s="37"/>
      <c r="BB510" s="37"/>
      <c r="BC510" s="7"/>
      <c r="BD510" s="48"/>
      <c r="BF510" s="10"/>
      <c r="BG510" s="37"/>
      <c r="BH510" s="37"/>
      <c r="BI510" s="7"/>
      <c r="BJ510" s="48"/>
      <c r="BL510" s="10"/>
      <c r="BM510" s="37"/>
      <c r="BN510" s="37"/>
      <c r="BO510" s="7"/>
      <c r="BP510" s="40"/>
      <c r="BQ510" s="10"/>
      <c r="BR510" s="37"/>
      <c r="BS510" s="37"/>
      <c r="BT510" s="51"/>
      <c r="BY510" s="37"/>
      <c r="BZ510" s="37"/>
      <c r="CA510" s="7"/>
      <c r="CB510" s="48"/>
      <c r="CD510" s="10"/>
      <c r="CE510" s="37"/>
      <c r="CF510" s="37"/>
      <c r="CG510" s="7"/>
      <c r="CH510" s="48"/>
      <c r="CJ510" s="10"/>
      <c r="CK510" s="37"/>
      <c r="CL510" s="37"/>
      <c r="CM510" s="7"/>
      <c r="CN510" s="40"/>
      <c r="CO510" s="10"/>
      <c r="CP510" s="37"/>
      <c r="CQ510" s="37"/>
      <c r="CR510" s="51"/>
      <c r="CT510" s="40"/>
      <c r="CU510" s="10"/>
      <c r="CV510" s="37"/>
      <c r="CW510" s="37"/>
      <c r="CX510" s="51"/>
    </row>
    <row r="511" spans="5:102" x14ac:dyDescent="0.2">
      <c r="E511" s="37"/>
      <c r="F511" s="37"/>
      <c r="G511" s="7"/>
      <c r="H511" s="48"/>
      <c r="J511" s="10"/>
      <c r="K511" s="37"/>
      <c r="L511" s="37"/>
      <c r="M511" s="7"/>
      <c r="N511" s="48"/>
      <c r="P511" s="10"/>
      <c r="Q511" s="37"/>
      <c r="R511" s="37"/>
      <c r="S511" s="7"/>
      <c r="T511" s="40"/>
      <c r="U511" s="10"/>
      <c r="V511" s="37"/>
      <c r="W511" s="37"/>
      <c r="X511" s="51"/>
      <c r="AC511" s="37"/>
      <c r="AD511" s="37"/>
      <c r="AE511" s="7"/>
      <c r="AF511" s="48"/>
      <c r="AH511" s="10"/>
      <c r="AI511" s="37"/>
      <c r="AJ511" s="37"/>
      <c r="AK511" s="7"/>
      <c r="AL511" s="48"/>
      <c r="AN511" s="10"/>
      <c r="AO511" s="37"/>
      <c r="AP511" s="37"/>
      <c r="AQ511" s="7"/>
      <c r="AR511" s="40"/>
      <c r="AS511" s="10"/>
      <c r="AT511" s="37"/>
      <c r="AU511" s="37"/>
      <c r="AV511" s="51"/>
      <c r="BA511" s="37"/>
      <c r="BB511" s="37"/>
      <c r="BC511" s="7"/>
      <c r="BD511" s="48"/>
      <c r="BF511" s="10"/>
      <c r="BG511" s="37"/>
      <c r="BH511" s="37"/>
      <c r="BI511" s="7"/>
      <c r="BJ511" s="48"/>
      <c r="BL511" s="10"/>
      <c r="BM511" s="37"/>
      <c r="BN511" s="37"/>
      <c r="BO511" s="7"/>
      <c r="BP511" s="40"/>
      <c r="BQ511" s="10"/>
      <c r="BR511" s="37"/>
      <c r="BS511" s="37"/>
      <c r="BT511" s="51"/>
      <c r="BY511" s="37"/>
      <c r="BZ511" s="37"/>
      <c r="CA511" s="7"/>
      <c r="CB511" s="48"/>
      <c r="CD511" s="10"/>
      <c r="CE511" s="37"/>
      <c r="CF511" s="37"/>
      <c r="CG511" s="7"/>
      <c r="CH511" s="48"/>
      <c r="CJ511" s="10"/>
      <c r="CK511" s="37"/>
      <c r="CL511" s="37"/>
      <c r="CM511" s="7"/>
      <c r="CN511" s="40"/>
      <c r="CO511" s="10"/>
      <c r="CP511" s="37"/>
      <c r="CQ511" s="37"/>
      <c r="CR511" s="51"/>
      <c r="CT511" s="40"/>
      <c r="CU511" s="10"/>
      <c r="CV511" s="37"/>
      <c r="CW511" s="37"/>
      <c r="CX511" s="51"/>
    </row>
    <row r="512" spans="5:102" x14ac:dyDescent="0.2">
      <c r="E512" s="37"/>
      <c r="F512" s="37"/>
      <c r="G512" s="7"/>
      <c r="H512" s="48"/>
      <c r="J512" s="10"/>
      <c r="K512" s="37"/>
      <c r="L512" s="37"/>
      <c r="M512" s="7"/>
      <c r="N512" s="48"/>
      <c r="P512" s="10"/>
      <c r="Q512" s="37"/>
      <c r="R512" s="37"/>
      <c r="S512" s="7"/>
      <c r="T512" s="40"/>
      <c r="U512" s="10"/>
      <c r="V512" s="37"/>
      <c r="W512" s="37"/>
      <c r="X512" s="51"/>
      <c r="AC512" s="37"/>
      <c r="AD512" s="37"/>
      <c r="AE512" s="7"/>
      <c r="AF512" s="48"/>
      <c r="AH512" s="10"/>
      <c r="AI512" s="37"/>
      <c r="AJ512" s="37"/>
      <c r="AK512" s="7"/>
      <c r="AL512" s="48"/>
      <c r="AN512" s="10"/>
      <c r="AO512" s="37"/>
      <c r="AP512" s="37"/>
      <c r="AQ512" s="7"/>
      <c r="AR512" s="40"/>
      <c r="AS512" s="10"/>
      <c r="AT512" s="37"/>
      <c r="AU512" s="37"/>
      <c r="AV512" s="51"/>
      <c r="BA512" s="37"/>
      <c r="BB512" s="37"/>
      <c r="BC512" s="7"/>
      <c r="BD512" s="48"/>
      <c r="BF512" s="10"/>
      <c r="BG512" s="37"/>
      <c r="BH512" s="37"/>
      <c r="BI512" s="7"/>
      <c r="BJ512" s="48"/>
      <c r="BL512" s="10"/>
      <c r="BM512" s="37"/>
      <c r="BN512" s="37"/>
      <c r="BO512" s="7"/>
      <c r="BP512" s="40"/>
      <c r="BQ512" s="10"/>
      <c r="BR512" s="37"/>
      <c r="BS512" s="37"/>
      <c r="BT512" s="51"/>
      <c r="BY512" s="37"/>
      <c r="BZ512" s="37"/>
      <c r="CA512" s="7"/>
      <c r="CB512" s="48"/>
      <c r="CD512" s="10"/>
      <c r="CE512" s="37"/>
      <c r="CF512" s="37"/>
      <c r="CG512" s="7"/>
      <c r="CH512" s="48"/>
      <c r="CJ512" s="10"/>
      <c r="CK512" s="37"/>
      <c r="CL512" s="37"/>
      <c r="CM512" s="7"/>
      <c r="CN512" s="40"/>
      <c r="CO512" s="10"/>
      <c r="CP512" s="37"/>
      <c r="CQ512" s="37"/>
      <c r="CR512" s="51"/>
      <c r="CT512" s="40"/>
      <c r="CU512" s="10"/>
      <c r="CV512" s="37"/>
      <c r="CW512" s="37"/>
      <c r="CX512" s="51"/>
    </row>
    <row r="513" spans="5:102" x14ac:dyDescent="0.2">
      <c r="E513" s="37"/>
      <c r="F513" s="37"/>
      <c r="G513" s="7"/>
      <c r="H513" s="48"/>
      <c r="J513" s="10"/>
      <c r="K513" s="37"/>
      <c r="L513" s="37"/>
      <c r="M513" s="7"/>
      <c r="N513" s="48"/>
      <c r="P513" s="10"/>
      <c r="Q513" s="37"/>
      <c r="R513" s="37"/>
      <c r="S513" s="7"/>
      <c r="T513" s="40"/>
      <c r="U513" s="10"/>
      <c r="V513" s="37"/>
      <c r="W513" s="37"/>
      <c r="X513" s="51"/>
      <c r="AC513" s="37"/>
      <c r="AD513" s="37"/>
      <c r="AE513" s="7"/>
      <c r="AF513" s="48"/>
      <c r="AH513" s="10"/>
      <c r="AI513" s="37"/>
      <c r="AJ513" s="37"/>
      <c r="AK513" s="7"/>
      <c r="AL513" s="48"/>
      <c r="AN513" s="10"/>
      <c r="AO513" s="37"/>
      <c r="AP513" s="37"/>
      <c r="AQ513" s="7"/>
      <c r="AR513" s="40"/>
      <c r="AS513" s="10"/>
      <c r="AT513" s="37"/>
      <c r="AU513" s="37"/>
      <c r="AV513" s="51"/>
      <c r="BA513" s="37"/>
      <c r="BB513" s="37"/>
      <c r="BC513" s="7"/>
      <c r="BD513" s="48"/>
      <c r="BF513" s="10"/>
      <c r="BG513" s="37"/>
      <c r="BH513" s="37"/>
      <c r="BI513" s="7"/>
      <c r="BJ513" s="48"/>
      <c r="BL513" s="10"/>
      <c r="BM513" s="37"/>
      <c r="BN513" s="37"/>
      <c r="BO513" s="7"/>
      <c r="BP513" s="40"/>
      <c r="BQ513" s="10"/>
      <c r="BR513" s="37"/>
      <c r="BS513" s="37"/>
      <c r="BT513" s="51"/>
      <c r="BY513" s="37"/>
      <c r="BZ513" s="37"/>
      <c r="CA513" s="7"/>
      <c r="CB513" s="48"/>
      <c r="CD513" s="10"/>
      <c r="CE513" s="37"/>
      <c r="CF513" s="37"/>
      <c r="CG513" s="7"/>
      <c r="CH513" s="48"/>
      <c r="CJ513" s="10"/>
      <c r="CK513" s="37"/>
      <c r="CL513" s="37"/>
      <c r="CM513" s="7"/>
      <c r="CN513" s="40"/>
      <c r="CO513" s="10"/>
      <c r="CP513" s="37"/>
      <c r="CQ513" s="37"/>
      <c r="CR513" s="51"/>
      <c r="CT513" s="40"/>
      <c r="CU513" s="10"/>
      <c r="CV513" s="37"/>
      <c r="CW513" s="37"/>
      <c r="CX513" s="51"/>
    </row>
    <row r="514" spans="5:102" x14ac:dyDescent="0.2">
      <c r="E514" s="37"/>
      <c r="F514" s="37"/>
      <c r="G514" s="7"/>
      <c r="H514" s="48"/>
      <c r="J514" s="10"/>
      <c r="K514" s="37"/>
      <c r="L514" s="37"/>
      <c r="M514" s="7"/>
      <c r="N514" s="48"/>
      <c r="P514" s="10"/>
      <c r="Q514" s="37"/>
      <c r="R514" s="37"/>
      <c r="S514" s="7"/>
      <c r="T514" s="40"/>
      <c r="U514" s="10"/>
      <c r="V514" s="37"/>
      <c r="W514" s="37"/>
      <c r="X514" s="51"/>
      <c r="AC514" s="37"/>
      <c r="AD514" s="37"/>
      <c r="AE514" s="7"/>
      <c r="AF514" s="48"/>
      <c r="AH514" s="10"/>
      <c r="AI514" s="37"/>
      <c r="AJ514" s="37"/>
      <c r="AK514" s="7"/>
      <c r="AL514" s="48"/>
      <c r="AN514" s="10"/>
      <c r="AO514" s="37"/>
      <c r="AP514" s="37"/>
      <c r="AQ514" s="7"/>
      <c r="AR514" s="40"/>
      <c r="AS514" s="10"/>
      <c r="AT514" s="37"/>
      <c r="AU514" s="37"/>
      <c r="AV514" s="51"/>
      <c r="BA514" s="37"/>
      <c r="BB514" s="37"/>
      <c r="BC514" s="7"/>
      <c r="BD514" s="48"/>
      <c r="BF514" s="10"/>
      <c r="BG514" s="37"/>
      <c r="BH514" s="37"/>
      <c r="BI514" s="7"/>
      <c r="BJ514" s="48"/>
      <c r="BL514" s="10"/>
      <c r="BM514" s="37"/>
      <c r="BN514" s="37"/>
      <c r="BO514" s="7"/>
      <c r="BP514" s="40"/>
      <c r="BQ514" s="10"/>
      <c r="BR514" s="37"/>
      <c r="BS514" s="37"/>
      <c r="BT514" s="51"/>
      <c r="BY514" s="37"/>
      <c r="BZ514" s="37"/>
      <c r="CA514" s="7"/>
      <c r="CB514" s="48"/>
      <c r="CD514" s="10"/>
      <c r="CE514" s="37"/>
      <c r="CF514" s="37"/>
      <c r="CG514" s="7"/>
      <c r="CH514" s="48"/>
      <c r="CJ514" s="10"/>
      <c r="CK514" s="37"/>
      <c r="CL514" s="37"/>
      <c r="CM514" s="7"/>
      <c r="CN514" s="40"/>
      <c r="CO514" s="10"/>
      <c r="CP514" s="37"/>
      <c r="CQ514" s="37"/>
      <c r="CR514" s="51"/>
      <c r="CT514" s="40"/>
      <c r="CU514" s="10"/>
      <c r="CV514" s="37"/>
      <c r="CW514" s="37"/>
      <c r="CX514" s="51"/>
    </row>
    <row r="515" spans="5:102" x14ac:dyDescent="0.2">
      <c r="E515" s="37"/>
      <c r="F515" s="37"/>
      <c r="G515" s="7"/>
      <c r="H515" s="48"/>
      <c r="J515" s="10"/>
      <c r="K515" s="37"/>
      <c r="L515" s="37"/>
      <c r="M515" s="7"/>
      <c r="N515" s="48"/>
      <c r="P515" s="10"/>
      <c r="Q515" s="37"/>
      <c r="R515" s="37"/>
      <c r="S515" s="7"/>
      <c r="T515" s="40"/>
      <c r="U515" s="10"/>
      <c r="V515" s="37"/>
      <c r="W515" s="37"/>
      <c r="X515" s="51"/>
      <c r="AC515" s="37"/>
      <c r="AD515" s="37"/>
      <c r="AE515" s="7"/>
      <c r="AF515" s="48"/>
      <c r="AH515" s="10"/>
      <c r="AI515" s="37"/>
      <c r="AJ515" s="37"/>
      <c r="AK515" s="7"/>
      <c r="AL515" s="48"/>
      <c r="AN515" s="10"/>
      <c r="AO515" s="37"/>
      <c r="AP515" s="37"/>
      <c r="AQ515" s="7"/>
      <c r="AR515" s="40"/>
      <c r="AS515" s="10"/>
      <c r="AT515" s="37"/>
      <c r="AU515" s="37"/>
      <c r="AV515" s="51"/>
      <c r="BA515" s="37"/>
      <c r="BB515" s="37"/>
      <c r="BC515" s="7"/>
      <c r="BD515" s="48"/>
      <c r="BF515" s="10"/>
      <c r="BG515" s="37"/>
      <c r="BH515" s="37"/>
      <c r="BI515" s="7"/>
      <c r="BJ515" s="48"/>
      <c r="BL515" s="10"/>
      <c r="BM515" s="37"/>
      <c r="BN515" s="37"/>
      <c r="BO515" s="7"/>
      <c r="BP515" s="40"/>
      <c r="BQ515" s="10"/>
      <c r="BR515" s="37"/>
      <c r="BS515" s="37"/>
      <c r="BT515" s="51"/>
      <c r="BY515" s="37"/>
      <c r="BZ515" s="37"/>
      <c r="CA515" s="7"/>
      <c r="CB515" s="48"/>
      <c r="CD515" s="10"/>
      <c r="CE515" s="37"/>
      <c r="CF515" s="37"/>
      <c r="CG515" s="7"/>
      <c r="CH515" s="48"/>
      <c r="CJ515" s="10"/>
      <c r="CK515" s="37"/>
      <c r="CL515" s="37"/>
      <c r="CM515" s="7"/>
      <c r="CN515" s="40"/>
      <c r="CO515" s="10"/>
      <c r="CP515" s="37"/>
      <c r="CQ515" s="37"/>
      <c r="CR515" s="51"/>
      <c r="CT515" s="40"/>
      <c r="CU515" s="10"/>
      <c r="CV515" s="37"/>
      <c r="CW515" s="37"/>
      <c r="CX515" s="51"/>
    </row>
    <row r="516" spans="5:102" x14ac:dyDescent="0.2">
      <c r="E516" s="37"/>
      <c r="F516" s="37"/>
      <c r="G516" s="7"/>
      <c r="H516" s="48"/>
      <c r="J516" s="10"/>
      <c r="K516" s="37"/>
      <c r="L516" s="37"/>
      <c r="M516" s="7"/>
      <c r="N516" s="48"/>
      <c r="P516" s="10"/>
      <c r="Q516" s="37"/>
      <c r="R516" s="37"/>
      <c r="S516" s="7"/>
      <c r="T516" s="40"/>
      <c r="U516" s="10"/>
      <c r="V516" s="37"/>
      <c r="W516" s="37"/>
      <c r="X516" s="51"/>
      <c r="AC516" s="37"/>
      <c r="AD516" s="37"/>
      <c r="AE516" s="7"/>
      <c r="AF516" s="48"/>
      <c r="AH516" s="10"/>
      <c r="AI516" s="37"/>
      <c r="AJ516" s="37"/>
      <c r="AK516" s="7"/>
      <c r="AL516" s="48"/>
      <c r="AN516" s="10"/>
      <c r="AO516" s="37"/>
      <c r="AP516" s="37"/>
      <c r="AQ516" s="7"/>
      <c r="AR516" s="40"/>
      <c r="AS516" s="10"/>
      <c r="AT516" s="37"/>
      <c r="AU516" s="37"/>
      <c r="AV516" s="51"/>
      <c r="BA516" s="37"/>
      <c r="BB516" s="37"/>
      <c r="BC516" s="7"/>
      <c r="BD516" s="48"/>
      <c r="BF516" s="10"/>
      <c r="BG516" s="37"/>
      <c r="BH516" s="37"/>
      <c r="BI516" s="7"/>
      <c r="BJ516" s="48"/>
      <c r="BL516" s="10"/>
      <c r="BM516" s="37"/>
      <c r="BN516" s="37"/>
      <c r="BO516" s="7"/>
      <c r="BP516" s="40"/>
      <c r="BQ516" s="10"/>
      <c r="BR516" s="37"/>
      <c r="BS516" s="37"/>
      <c r="BT516" s="51"/>
      <c r="BY516" s="37"/>
      <c r="BZ516" s="37"/>
      <c r="CA516" s="7"/>
      <c r="CB516" s="48"/>
      <c r="CD516" s="10"/>
      <c r="CE516" s="37"/>
      <c r="CF516" s="37"/>
      <c r="CG516" s="7"/>
      <c r="CH516" s="48"/>
      <c r="CJ516" s="10"/>
      <c r="CK516" s="37"/>
      <c r="CL516" s="37"/>
      <c r="CM516" s="7"/>
      <c r="CN516" s="40"/>
      <c r="CO516" s="10"/>
      <c r="CP516" s="37"/>
      <c r="CQ516" s="37"/>
      <c r="CR516" s="51"/>
      <c r="CT516" s="40"/>
      <c r="CU516" s="10"/>
      <c r="CV516" s="37"/>
      <c r="CW516" s="37"/>
      <c r="CX516" s="51"/>
    </row>
    <row r="517" spans="5:102" x14ac:dyDescent="0.2">
      <c r="E517" s="37"/>
      <c r="F517" s="37"/>
      <c r="G517" s="7"/>
      <c r="H517" s="48"/>
      <c r="J517" s="10"/>
      <c r="K517" s="37"/>
      <c r="L517" s="37"/>
      <c r="M517" s="7"/>
      <c r="N517" s="48"/>
      <c r="P517" s="10"/>
      <c r="Q517" s="37"/>
      <c r="R517" s="37"/>
      <c r="S517" s="7"/>
      <c r="T517" s="40"/>
      <c r="U517" s="10"/>
      <c r="V517" s="37"/>
      <c r="W517" s="37"/>
      <c r="X517" s="51"/>
      <c r="AC517" s="37"/>
      <c r="AD517" s="37"/>
      <c r="AE517" s="7"/>
      <c r="AF517" s="48"/>
      <c r="AH517" s="10"/>
      <c r="AI517" s="37"/>
      <c r="AJ517" s="37"/>
      <c r="AK517" s="7"/>
      <c r="AL517" s="48"/>
      <c r="AN517" s="10"/>
      <c r="AO517" s="37"/>
      <c r="AP517" s="37"/>
      <c r="AQ517" s="7"/>
      <c r="AR517" s="40"/>
      <c r="AS517" s="10"/>
      <c r="AT517" s="37"/>
      <c r="AU517" s="37"/>
      <c r="AV517" s="51"/>
      <c r="BA517" s="37"/>
      <c r="BB517" s="37"/>
      <c r="BC517" s="7"/>
      <c r="BD517" s="48"/>
      <c r="BF517" s="10"/>
      <c r="BG517" s="37"/>
      <c r="BH517" s="37"/>
      <c r="BI517" s="7"/>
      <c r="BJ517" s="48"/>
      <c r="BL517" s="10"/>
      <c r="BM517" s="37"/>
      <c r="BN517" s="37"/>
      <c r="BO517" s="7"/>
      <c r="BP517" s="40"/>
      <c r="BQ517" s="10"/>
      <c r="BR517" s="37"/>
      <c r="BS517" s="37"/>
      <c r="BT517" s="51"/>
      <c r="BY517" s="37"/>
      <c r="BZ517" s="37"/>
      <c r="CA517" s="7"/>
      <c r="CB517" s="48"/>
      <c r="CD517" s="10"/>
      <c r="CE517" s="37"/>
      <c r="CF517" s="37"/>
      <c r="CG517" s="7"/>
      <c r="CH517" s="48"/>
      <c r="CJ517" s="10"/>
      <c r="CK517" s="37"/>
      <c r="CL517" s="37"/>
      <c r="CM517" s="7"/>
      <c r="CN517" s="40"/>
      <c r="CO517" s="10"/>
      <c r="CP517" s="37"/>
      <c r="CQ517" s="37"/>
      <c r="CR517" s="51"/>
      <c r="CT517" s="40"/>
      <c r="CU517" s="10"/>
      <c r="CV517" s="37"/>
      <c r="CW517" s="37"/>
      <c r="CX517" s="51"/>
    </row>
    <row r="518" spans="5:102" x14ac:dyDescent="0.2">
      <c r="E518" s="37"/>
      <c r="F518" s="37"/>
      <c r="G518" s="7"/>
      <c r="H518" s="48"/>
      <c r="J518" s="10"/>
      <c r="K518" s="37"/>
      <c r="L518" s="37"/>
      <c r="M518" s="7"/>
      <c r="N518" s="48"/>
      <c r="P518" s="10"/>
      <c r="Q518" s="37"/>
      <c r="R518" s="37"/>
      <c r="S518" s="7"/>
      <c r="T518" s="40"/>
      <c r="U518" s="10"/>
      <c r="V518" s="37"/>
      <c r="W518" s="37"/>
      <c r="X518" s="51"/>
      <c r="AC518" s="37"/>
      <c r="AD518" s="37"/>
      <c r="AE518" s="7"/>
      <c r="AF518" s="48"/>
      <c r="AH518" s="10"/>
      <c r="AI518" s="37"/>
      <c r="AJ518" s="37"/>
      <c r="AK518" s="7"/>
      <c r="AL518" s="48"/>
      <c r="AN518" s="10"/>
      <c r="AO518" s="37"/>
      <c r="AP518" s="37"/>
      <c r="AQ518" s="7"/>
      <c r="AR518" s="40"/>
      <c r="AS518" s="10"/>
      <c r="AT518" s="37"/>
      <c r="AU518" s="37"/>
      <c r="AV518" s="51"/>
      <c r="BA518" s="37"/>
      <c r="BB518" s="37"/>
      <c r="BC518" s="7"/>
      <c r="BD518" s="48"/>
      <c r="BF518" s="10"/>
      <c r="BG518" s="37"/>
      <c r="BH518" s="37"/>
      <c r="BI518" s="7"/>
      <c r="BJ518" s="48"/>
      <c r="BL518" s="10"/>
      <c r="BM518" s="37"/>
      <c r="BN518" s="37"/>
      <c r="BO518" s="7"/>
      <c r="BP518" s="40"/>
      <c r="BQ518" s="10"/>
      <c r="BR518" s="37"/>
      <c r="BS518" s="37"/>
      <c r="BT518" s="51"/>
      <c r="BY518" s="37"/>
      <c r="BZ518" s="37"/>
      <c r="CA518" s="7"/>
      <c r="CB518" s="48"/>
      <c r="CD518" s="10"/>
      <c r="CE518" s="37"/>
      <c r="CF518" s="37"/>
      <c r="CG518" s="7"/>
      <c r="CH518" s="48"/>
      <c r="CJ518" s="10"/>
      <c r="CK518" s="37"/>
      <c r="CL518" s="37"/>
      <c r="CM518" s="7"/>
      <c r="CN518" s="40"/>
      <c r="CO518" s="10"/>
      <c r="CP518" s="37"/>
      <c r="CQ518" s="37"/>
      <c r="CR518" s="51"/>
      <c r="CT518" s="40"/>
      <c r="CU518" s="10"/>
      <c r="CV518" s="37"/>
      <c r="CW518" s="37"/>
      <c r="CX518" s="51"/>
    </row>
    <row r="519" spans="5:102" x14ac:dyDescent="0.2">
      <c r="E519" s="37"/>
      <c r="F519" s="37"/>
      <c r="G519" s="7"/>
      <c r="H519" s="48"/>
      <c r="J519" s="10"/>
      <c r="K519" s="37"/>
      <c r="L519" s="37"/>
      <c r="M519" s="7"/>
      <c r="N519" s="48"/>
      <c r="P519" s="10"/>
      <c r="Q519" s="37"/>
      <c r="R519" s="37"/>
      <c r="S519" s="7"/>
      <c r="T519" s="40"/>
      <c r="U519" s="10"/>
      <c r="V519" s="37"/>
      <c r="W519" s="37"/>
      <c r="X519" s="51"/>
      <c r="AC519" s="37"/>
      <c r="AD519" s="37"/>
      <c r="AE519" s="7"/>
      <c r="AF519" s="48"/>
      <c r="AH519" s="10"/>
      <c r="AI519" s="37"/>
      <c r="AJ519" s="37"/>
      <c r="AK519" s="7"/>
      <c r="AL519" s="48"/>
      <c r="AN519" s="10"/>
      <c r="AO519" s="37"/>
      <c r="AP519" s="37"/>
      <c r="AQ519" s="7"/>
      <c r="AR519" s="40"/>
      <c r="AS519" s="10"/>
      <c r="AT519" s="37"/>
      <c r="AU519" s="37"/>
      <c r="AV519" s="51"/>
      <c r="BA519" s="37"/>
      <c r="BB519" s="37"/>
      <c r="BC519" s="7"/>
      <c r="BD519" s="48"/>
      <c r="BF519" s="10"/>
      <c r="BG519" s="37"/>
      <c r="BH519" s="37"/>
      <c r="BI519" s="7"/>
      <c r="BJ519" s="48"/>
      <c r="BL519" s="10"/>
      <c r="BM519" s="37"/>
      <c r="BN519" s="37"/>
      <c r="BO519" s="7"/>
      <c r="BP519" s="40"/>
      <c r="BQ519" s="10"/>
      <c r="BR519" s="37"/>
      <c r="BS519" s="37"/>
      <c r="BT519" s="51"/>
      <c r="BY519" s="37"/>
      <c r="BZ519" s="37"/>
      <c r="CA519" s="7"/>
      <c r="CB519" s="48"/>
      <c r="CD519" s="10"/>
      <c r="CE519" s="37"/>
      <c r="CF519" s="37"/>
      <c r="CG519" s="7"/>
      <c r="CH519" s="48"/>
      <c r="CJ519" s="10"/>
      <c r="CK519" s="37"/>
      <c r="CL519" s="37"/>
      <c r="CM519" s="7"/>
      <c r="CN519" s="40"/>
      <c r="CO519" s="10"/>
      <c r="CP519" s="37"/>
      <c r="CQ519" s="37"/>
      <c r="CR519" s="51"/>
      <c r="CT519" s="40"/>
      <c r="CU519" s="10"/>
      <c r="CV519" s="37"/>
      <c r="CW519" s="37"/>
      <c r="CX519" s="51"/>
    </row>
    <row r="520" spans="5:102" x14ac:dyDescent="0.2">
      <c r="E520" s="37"/>
      <c r="F520" s="37"/>
      <c r="G520" s="7"/>
      <c r="H520" s="48"/>
      <c r="J520" s="10"/>
      <c r="K520" s="37"/>
      <c r="L520" s="37"/>
      <c r="M520" s="7"/>
      <c r="N520" s="48"/>
      <c r="P520" s="10"/>
      <c r="Q520" s="37"/>
      <c r="R520" s="37"/>
      <c r="S520" s="7"/>
      <c r="T520" s="40"/>
      <c r="U520" s="10"/>
      <c r="V520" s="37"/>
      <c r="W520" s="37"/>
      <c r="X520" s="51"/>
      <c r="AC520" s="37"/>
      <c r="AD520" s="37"/>
      <c r="AE520" s="7"/>
      <c r="AF520" s="48"/>
      <c r="AH520" s="10"/>
      <c r="AI520" s="37"/>
      <c r="AJ520" s="37"/>
      <c r="AK520" s="7"/>
      <c r="AL520" s="48"/>
      <c r="AN520" s="10"/>
      <c r="AO520" s="37"/>
      <c r="AP520" s="37"/>
      <c r="AQ520" s="7"/>
      <c r="AR520" s="40"/>
      <c r="AS520" s="10"/>
      <c r="AT520" s="37"/>
      <c r="AU520" s="37"/>
      <c r="AV520" s="51"/>
      <c r="BA520" s="37"/>
      <c r="BB520" s="37"/>
      <c r="BC520" s="7"/>
      <c r="BD520" s="48"/>
      <c r="BF520" s="10"/>
      <c r="BG520" s="37"/>
      <c r="BH520" s="37"/>
      <c r="BI520" s="7"/>
      <c r="BJ520" s="48"/>
      <c r="BL520" s="10"/>
      <c r="BM520" s="37"/>
      <c r="BN520" s="37"/>
      <c r="BO520" s="7"/>
      <c r="BP520" s="40"/>
      <c r="BQ520" s="10"/>
      <c r="BR520" s="37"/>
      <c r="BS520" s="37"/>
      <c r="BT520" s="51"/>
      <c r="BY520" s="37"/>
      <c r="BZ520" s="37"/>
      <c r="CA520" s="7"/>
      <c r="CB520" s="48"/>
      <c r="CD520" s="10"/>
      <c r="CE520" s="37"/>
      <c r="CF520" s="37"/>
      <c r="CG520" s="7"/>
      <c r="CH520" s="48"/>
      <c r="CJ520" s="10"/>
      <c r="CK520" s="37"/>
      <c r="CL520" s="37"/>
      <c r="CM520" s="7"/>
      <c r="CN520" s="40"/>
      <c r="CO520" s="10"/>
      <c r="CP520" s="37"/>
      <c r="CQ520" s="37"/>
      <c r="CR520" s="51"/>
      <c r="CT520" s="40"/>
      <c r="CU520" s="10"/>
      <c r="CV520" s="37"/>
      <c r="CW520" s="37"/>
      <c r="CX520" s="51"/>
    </row>
    <row r="521" spans="5:102" x14ac:dyDescent="0.2">
      <c r="E521" s="37"/>
      <c r="F521" s="37"/>
      <c r="G521" s="7"/>
      <c r="H521" s="48"/>
      <c r="J521" s="10"/>
      <c r="K521" s="37"/>
      <c r="L521" s="37"/>
      <c r="M521" s="7"/>
      <c r="N521" s="48"/>
      <c r="P521" s="10"/>
      <c r="Q521" s="37"/>
      <c r="R521" s="37"/>
      <c r="S521" s="7"/>
      <c r="T521" s="40"/>
      <c r="U521" s="10"/>
      <c r="V521" s="37"/>
      <c r="W521" s="37"/>
      <c r="X521" s="51"/>
      <c r="AC521" s="37"/>
      <c r="AD521" s="37"/>
      <c r="AE521" s="7"/>
      <c r="AF521" s="48"/>
      <c r="AH521" s="10"/>
      <c r="AI521" s="37"/>
      <c r="AJ521" s="37"/>
      <c r="AK521" s="7"/>
      <c r="AL521" s="48"/>
      <c r="AN521" s="10"/>
      <c r="AO521" s="37"/>
      <c r="AP521" s="37"/>
      <c r="AQ521" s="7"/>
      <c r="AR521" s="40"/>
      <c r="AS521" s="10"/>
      <c r="AT521" s="37"/>
      <c r="AU521" s="37"/>
      <c r="AV521" s="51"/>
      <c r="BA521" s="37"/>
      <c r="BB521" s="37"/>
      <c r="BC521" s="7"/>
      <c r="BD521" s="48"/>
      <c r="BF521" s="10"/>
      <c r="BG521" s="37"/>
      <c r="BH521" s="37"/>
      <c r="BI521" s="7"/>
      <c r="BJ521" s="48"/>
      <c r="BL521" s="10"/>
      <c r="BM521" s="37"/>
      <c r="BN521" s="37"/>
      <c r="BO521" s="7"/>
      <c r="BP521" s="40"/>
      <c r="BQ521" s="10"/>
      <c r="BR521" s="37"/>
      <c r="BS521" s="37"/>
      <c r="BT521" s="51"/>
      <c r="BY521" s="37"/>
      <c r="BZ521" s="37"/>
      <c r="CA521" s="7"/>
      <c r="CB521" s="48"/>
      <c r="CD521" s="10"/>
      <c r="CE521" s="37"/>
      <c r="CF521" s="37"/>
      <c r="CG521" s="7"/>
      <c r="CH521" s="48"/>
      <c r="CJ521" s="10"/>
      <c r="CK521" s="37"/>
      <c r="CL521" s="37"/>
      <c r="CM521" s="7"/>
      <c r="CN521" s="40"/>
      <c r="CO521" s="10"/>
      <c r="CP521" s="37"/>
      <c r="CQ521" s="37"/>
      <c r="CR521" s="51"/>
      <c r="CT521" s="40"/>
      <c r="CU521" s="10"/>
      <c r="CV521" s="37"/>
      <c r="CW521" s="37"/>
      <c r="CX521" s="51"/>
    </row>
    <row r="522" spans="5:102" x14ac:dyDescent="0.2">
      <c r="E522" s="37"/>
      <c r="F522" s="37"/>
      <c r="G522" s="7"/>
      <c r="H522" s="48"/>
      <c r="J522" s="10"/>
      <c r="K522" s="37"/>
      <c r="L522" s="37"/>
      <c r="M522" s="7"/>
      <c r="N522" s="48"/>
      <c r="P522" s="10"/>
      <c r="Q522" s="37"/>
      <c r="R522" s="37"/>
      <c r="S522" s="7"/>
      <c r="T522" s="40"/>
      <c r="U522" s="10"/>
      <c r="V522" s="37"/>
      <c r="W522" s="37"/>
      <c r="X522" s="51"/>
      <c r="AC522" s="37"/>
      <c r="AD522" s="37"/>
      <c r="AE522" s="7"/>
      <c r="AF522" s="48"/>
      <c r="AH522" s="10"/>
      <c r="AI522" s="37"/>
      <c r="AJ522" s="37"/>
      <c r="AK522" s="7"/>
      <c r="AL522" s="48"/>
      <c r="AN522" s="10"/>
      <c r="AO522" s="37"/>
      <c r="AP522" s="37"/>
      <c r="AQ522" s="7"/>
      <c r="AR522" s="40"/>
      <c r="AS522" s="10"/>
      <c r="AT522" s="37"/>
      <c r="AU522" s="37"/>
      <c r="AV522" s="51"/>
      <c r="BA522" s="37"/>
      <c r="BB522" s="37"/>
      <c r="BC522" s="7"/>
      <c r="BD522" s="48"/>
      <c r="BF522" s="10"/>
      <c r="BG522" s="37"/>
      <c r="BH522" s="37"/>
      <c r="BI522" s="7"/>
      <c r="BJ522" s="48"/>
      <c r="BL522" s="10"/>
      <c r="BM522" s="37"/>
      <c r="BN522" s="37"/>
      <c r="BO522" s="7"/>
      <c r="BP522" s="40"/>
      <c r="BQ522" s="10"/>
      <c r="BR522" s="37"/>
      <c r="BS522" s="37"/>
      <c r="BT522" s="51"/>
      <c r="BY522" s="37"/>
      <c r="BZ522" s="37"/>
      <c r="CA522" s="7"/>
      <c r="CB522" s="48"/>
      <c r="CD522" s="10"/>
      <c r="CE522" s="37"/>
      <c r="CF522" s="37"/>
      <c r="CG522" s="7"/>
      <c r="CH522" s="48"/>
      <c r="CJ522" s="10"/>
      <c r="CK522" s="37"/>
      <c r="CL522" s="37"/>
      <c r="CM522" s="7"/>
      <c r="CN522" s="40"/>
      <c r="CO522" s="10"/>
      <c r="CP522" s="37"/>
      <c r="CQ522" s="37"/>
      <c r="CR522" s="51"/>
      <c r="CT522" s="40"/>
      <c r="CU522" s="10"/>
      <c r="CV522" s="37"/>
      <c r="CW522" s="37"/>
      <c r="CX522" s="51"/>
    </row>
    <row r="523" spans="5:102" x14ac:dyDescent="0.2">
      <c r="E523" s="37"/>
      <c r="F523" s="37"/>
      <c r="G523" s="7"/>
      <c r="H523" s="48"/>
      <c r="J523" s="10"/>
      <c r="K523" s="37"/>
      <c r="L523" s="37"/>
      <c r="M523" s="7"/>
      <c r="N523" s="48"/>
      <c r="P523" s="10"/>
      <c r="Q523" s="37"/>
      <c r="R523" s="37"/>
      <c r="S523" s="7"/>
      <c r="T523" s="40"/>
      <c r="U523" s="10"/>
      <c r="V523" s="37"/>
      <c r="W523" s="37"/>
      <c r="X523" s="51"/>
      <c r="AC523" s="37"/>
      <c r="AD523" s="37"/>
      <c r="AE523" s="7"/>
      <c r="AF523" s="48"/>
      <c r="AH523" s="10"/>
      <c r="AI523" s="37"/>
      <c r="AJ523" s="37"/>
      <c r="AK523" s="7"/>
      <c r="AL523" s="48"/>
      <c r="AN523" s="10"/>
      <c r="AO523" s="37"/>
      <c r="AP523" s="37"/>
      <c r="AQ523" s="7"/>
      <c r="AR523" s="40"/>
      <c r="AS523" s="10"/>
      <c r="AT523" s="37"/>
      <c r="AU523" s="37"/>
      <c r="AV523" s="51"/>
      <c r="BA523" s="37"/>
      <c r="BB523" s="37"/>
      <c r="BC523" s="7"/>
      <c r="BD523" s="48"/>
      <c r="BF523" s="10"/>
      <c r="BG523" s="37"/>
      <c r="BH523" s="37"/>
      <c r="BI523" s="7"/>
      <c r="BJ523" s="48"/>
      <c r="BL523" s="10"/>
      <c r="BM523" s="37"/>
      <c r="BN523" s="37"/>
      <c r="BO523" s="7"/>
      <c r="BP523" s="40"/>
      <c r="BQ523" s="10"/>
      <c r="BR523" s="37"/>
      <c r="BS523" s="37"/>
      <c r="BT523" s="51"/>
      <c r="BY523" s="37"/>
      <c r="BZ523" s="37"/>
      <c r="CA523" s="7"/>
      <c r="CB523" s="48"/>
      <c r="CD523" s="10"/>
      <c r="CE523" s="37"/>
      <c r="CF523" s="37"/>
      <c r="CG523" s="7"/>
      <c r="CH523" s="48"/>
      <c r="CJ523" s="10"/>
      <c r="CK523" s="37"/>
      <c r="CL523" s="37"/>
      <c r="CM523" s="7"/>
      <c r="CN523" s="40"/>
      <c r="CO523" s="10"/>
      <c r="CP523" s="37"/>
      <c r="CQ523" s="37"/>
      <c r="CR523" s="51"/>
      <c r="CT523" s="40"/>
      <c r="CU523" s="10"/>
      <c r="CV523" s="37"/>
      <c r="CW523" s="37"/>
      <c r="CX523" s="51"/>
    </row>
    <row r="524" spans="5:102" x14ac:dyDescent="0.2">
      <c r="E524" s="37"/>
      <c r="F524" s="37"/>
      <c r="G524" s="7"/>
      <c r="H524" s="48"/>
      <c r="J524" s="10"/>
      <c r="K524" s="37"/>
      <c r="L524" s="37"/>
      <c r="M524" s="7"/>
      <c r="N524" s="48"/>
      <c r="P524" s="10"/>
      <c r="Q524" s="37"/>
      <c r="R524" s="37"/>
      <c r="S524" s="7"/>
      <c r="T524" s="40"/>
      <c r="U524" s="10"/>
      <c r="V524" s="37"/>
      <c r="W524" s="37"/>
      <c r="X524" s="51"/>
      <c r="AC524" s="37"/>
      <c r="AD524" s="37"/>
      <c r="AE524" s="7"/>
      <c r="AF524" s="48"/>
      <c r="AH524" s="10"/>
      <c r="AI524" s="37"/>
      <c r="AJ524" s="37"/>
      <c r="AK524" s="7"/>
      <c r="AL524" s="48"/>
      <c r="AN524" s="10"/>
      <c r="AO524" s="37"/>
      <c r="AP524" s="37"/>
      <c r="AQ524" s="7"/>
      <c r="AR524" s="40"/>
      <c r="AS524" s="10"/>
      <c r="AT524" s="37"/>
      <c r="AU524" s="37"/>
      <c r="AV524" s="51"/>
      <c r="BA524" s="37"/>
      <c r="BB524" s="37"/>
      <c r="BC524" s="7"/>
      <c r="BD524" s="48"/>
      <c r="BF524" s="10"/>
      <c r="BG524" s="37"/>
      <c r="BH524" s="37"/>
      <c r="BI524" s="7"/>
      <c r="BJ524" s="48"/>
      <c r="BL524" s="10"/>
      <c r="BM524" s="37"/>
      <c r="BN524" s="37"/>
      <c r="BO524" s="7"/>
      <c r="BP524" s="40"/>
      <c r="BQ524" s="10"/>
      <c r="BR524" s="37"/>
      <c r="BS524" s="37"/>
      <c r="BT524" s="51"/>
      <c r="BY524" s="37"/>
      <c r="BZ524" s="37"/>
      <c r="CA524" s="7"/>
      <c r="CB524" s="48"/>
      <c r="CD524" s="10"/>
      <c r="CE524" s="37"/>
      <c r="CF524" s="37"/>
      <c r="CG524" s="7"/>
      <c r="CH524" s="48"/>
      <c r="CJ524" s="10"/>
      <c r="CK524" s="37"/>
      <c r="CL524" s="37"/>
      <c r="CM524" s="7"/>
      <c r="CN524" s="40"/>
      <c r="CO524" s="10"/>
      <c r="CP524" s="37"/>
      <c r="CQ524" s="37"/>
      <c r="CR524" s="51"/>
      <c r="CT524" s="40"/>
      <c r="CU524" s="10"/>
      <c r="CV524" s="37"/>
      <c r="CW524" s="37"/>
      <c r="CX524" s="51"/>
    </row>
    <row r="525" spans="5:102" x14ac:dyDescent="0.2">
      <c r="E525" s="37"/>
      <c r="F525" s="37"/>
      <c r="G525" s="7"/>
      <c r="H525" s="48"/>
      <c r="J525" s="10"/>
      <c r="K525" s="37"/>
      <c r="L525" s="37"/>
      <c r="M525" s="7"/>
      <c r="N525" s="48"/>
      <c r="P525" s="10"/>
      <c r="Q525" s="37"/>
      <c r="R525" s="37"/>
      <c r="S525" s="7"/>
      <c r="T525" s="40"/>
      <c r="U525" s="10"/>
      <c r="V525" s="37"/>
      <c r="W525" s="37"/>
      <c r="X525" s="51"/>
      <c r="AC525" s="37"/>
      <c r="AD525" s="37"/>
      <c r="AE525" s="7"/>
      <c r="AF525" s="48"/>
      <c r="AH525" s="10"/>
      <c r="AI525" s="37"/>
      <c r="AJ525" s="37"/>
      <c r="AK525" s="7"/>
      <c r="AL525" s="48"/>
      <c r="AN525" s="10"/>
      <c r="AO525" s="37"/>
      <c r="AP525" s="37"/>
      <c r="AQ525" s="7"/>
      <c r="AR525" s="40"/>
      <c r="AS525" s="10"/>
      <c r="AT525" s="37"/>
      <c r="AU525" s="37"/>
      <c r="AV525" s="51"/>
      <c r="BA525" s="37"/>
      <c r="BB525" s="37"/>
      <c r="BC525" s="7"/>
      <c r="BD525" s="48"/>
      <c r="BF525" s="10"/>
      <c r="BG525" s="37"/>
      <c r="BH525" s="37"/>
      <c r="BI525" s="7"/>
      <c r="BJ525" s="48"/>
      <c r="BL525" s="10"/>
      <c r="BM525" s="37"/>
      <c r="BN525" s="37"/>
      <c r="BO525" s="7"/>
      <c r="BP525" s="40"/>
      <c r="BQ525" s="10"/>
      <c r="BR525" s="37"/>
      <c r="BS525" s="37"/>
      <c r="BT525" s="51"/>
      <c r="BY525" s="37"/>
      <c r="BZ525" s="37"/>
      <c r="CA525" s="7"/>
      <c r="CB525" s="48"/>
      <c r="CD525" s="10"/>
      <c r="CE525" s="37"/>
      <c r="CF525" s="37"/>
      <c r="CG525" s="7"/>
      <c r="CH525" s="48"/>
      <c r="CJ525" s="10"/>
      <c r="CK525" s="37"/>
      <c r="CL525" s="37"/>
      <c r="CM525" s="7"/>
      <c r="CN525" s="40"/>
      <c r="CO525" s="10"/>
      <c r="CP525" s="37"/>
      <c r="CQ525" s="37"/>
      <c r="CR525" s="51"/>
      <c r="CT525" s="40"/>
      <c r="CU525" s="10"/>
      <c r="CV525" s="37"/>
      <c r="CW525" s="37"/>
      <c r="CX525" s="51"/>
    </row>
    <row r="526" spans="5:102" x14ac:dyDescent="0.2">
      <c r="E526" s="37"/>
      <c r="F526" s="37"/>
      <c r="G526" s="7"/>
      <c r="H526" s="48"/>
      <c r="J526" s="10"/>
      <c r="K526" s="37"/>
      <c r="L526" s="37"/>
      <c r="M526" s="7"/>
      <c r="N526" s="48"/>
      <c r="P526" s="10"/>
      <c r="Q526" s="37"/>
      <c r="R526" s="37"/>
      <c r="S526" s="7"/>
      <c r="T526" s="40"/>
      <c r="U526" s="10"/>
      <c r="V526" s="37"/>
      <c r="W526" s="37"/>
      <c r="X526" s="51"/>
      <c r="AC526" s="37"/>
      <c r="AD526" s="37"/>
      <c r="AE526" s="7"/>
      <c r="AF526" s="48"/>
      <c r="AH526" s="10"/>
      <c r="AI526" s="37"/>
      <c r="AJ526" s="37"/>
      <c r="AK526" s="7"/>
      <c r="AL526" s="48"/>
      <c r="AN526" s="10"/>
      <c r="AO526" s="37"/>
      <c r="AP526" s="37"/>
      <c r="AQ526" s="7"/>
      <c r="AR526" s="40"/>
      <c r="AS526" s="10"/>
      <c r="AT526" s="37"/>
      <c r="AU526" s="37"/>
      <c r="AV526" s="51"/>
      <c r="BA526" s="37"/>
      <c r="BB526" s="37"/>
      <c r="BC526" s="7"/>
      <c r="BD526" s="48"/>
      <c r="BF526" s="10"/>
      <c r="BG526" s="37"/>
      <c r="BH526" s="37"/>
      <c r="BI526" s="7"/>
      <c r="BJ526" s="48"/>
      <c r="BL526" s="10"/>
      <c r="BM526" s="37"/>
      <c r="BN526" s="37"/>
      <c r="BO526" s="7"/>
      <c r="BP526" s="40"/>
      <c r="BQ526" s="10"/>
      <c r="BR526" s="37"/>
      <c r="BS526" s="37"/>
      <c r="BT526" s="51"/>
      <c r="BY526" s="37"/>
      <c r="BZ526" s="37"/>
      <c r="CA526" s="7"/>
      <c r="CB526" s="48"/>
      <c r="CD526" s="10"/>
      <c r="CE526" s="37"/>
      <c r="CF526" s="37"/>
      <c r="CG526" s="7"/>
      <c r="CH526" s="48"/>
      <c r="CJ526" s="10"/>
      <c r="CK526" s="37"/>
      <c r="CL526" s="37"/>
      <c r="CM526" s="7"/>
      <c r="CN526" s="40"/>
      <c r="CO526" s="10"/>
      <c r="CP526" s="37"/>
      <c r="CQ526" s="37"/>
      <c r="CR526" s="51"/>
      <c r="CT526" s="40"/>
      <c r="CU526" s="10"/>
      <c r="CV526" s="37"/>
      <c r="CW526" s="37"/>
      <c r="CX526" s="51"/>
    </row>
    <row r="527" spans="5:102" x14ac:dyDescent="0.2">
      <c r="E527" s="37"/>
      <c r="F527" s="37"/>
      <c r="G527" s="7"/>
      <c r="H527" s="48"/>
      <c r="J527" s="10"/>
      <c r="K527" s="37"/>
      <c r="L527" s="37"/>
      <c r="M527" s="7"/>
      <c r="N527" s="48"/>
      <c r="P527" s="10"/>
      <c r="Q527" s="37"/>
      <c r="R527" s="37"/>
      <c r="S527" s="7"/>
      <c r="T527" s="40"/>
      <c r="U527" s="10"/>
      <c r="V527" s="37"/>
      <c r="W527" s="37"/>
      <c r="X527" s="51"/>
      <c r="AC527" s="37"/>
      <c r="AD527" s="37"/>
      <c r="AE527" s="7"/>
      <c r="AF527" s="48"/>
      <c r="AH527" s="10"/>
      <c r="AI527" s="37"/>
      <c r="AJ527" s="37"/>
      <c r="AK527" s="7"/>
      <c r="AL527" s="48"/>
      <c r="AN527" s="10"/>
      <c r="AO527" s="37"/>
      <c r="AP527" s="37"/>
      <c r="AQ527" s="7"/>
      <c r="AR527" s="40"/>
      <c r="AS527" s="10"/>
      <c r="AT527" s="37"/>
      <c r="AU527" s="37"/>
      <c r="AV527" s="51"/>
      <c r="BA527" s="37"/>
      <c r="BB527" s="37"/>
      <c r="BC527" s="7"/>
      <c r="BD527" s="48"/>
      <c r="BF527" s="10"/>
      <c r="BG527" s="37"/>
      <c r="BH527" s="37"/>
      <c r="BI527" s="7"/>
      <c r="BJ527" s="48"/>
      <c r="BL527" s="10"/>
      <c r="BM527" s="37"/>
      <c r="BN527" s="37"/>
      <c r="BO527" s="7"/>
      <c r="BP527" s="40"/>
      <c r="BQ527" s="10"/>
      <c r="BR527" s="37"/>
      <c r="BS527" s="37"/>
      <c r="BT527" s="51"/>
      <c r="BY527" s="37"/>
      <c r="BZ527" s="37"/>
      <c r="CA527" s="7"/>
      <c r="CB527" s="48"/>
      <c r="CD527" s="10"/>
      <c r="CE527" s="37"/>
      <c r="CF527" s="37"/>
      <c r="CG527" s="7"/>
      <c r="CH527" s="48"/>
      <c r="CJ527" s="10"/>
      <c r="CK527" s="37"/>
      <c r="CL527" s="37"/>
      <c r="CM527" s="7"/>
      <c r="CN527" s="40"/>
      <c r="CO527" s="10"/>
      <c r="CP527" s="37"/>
      <c r="CQ527" s="37"/>
      <c r="CR527" s="51"/>
      <c r="CT527" s="40"/>
      <c r="CU527" s="10"/>
      <c r="CV527" s="37"/>
      <c r="CW527" s="37"/>
      <c r="CX527" s="51"/>
    </row>
    <row r="528" spans="5:102" x14ac:dyDescent="0.2">
      <c r="E528" s="37"/>
      <c r="F528" s="37"/>
      <c r="G528" s="7"/>
      <c r="H528" s="48"/>
      <c r="J528" s="10"/>
      <c r="K528" s="37"/>
      <c r="L528" s="37"/>
      <c r="M528" s="7"/>
      <c r="N528" s="48"/>
      <c r="P528" s="10"/>
      <c r="Q528" s="37"/>
      <c r="R528" s="37"/>
      <c r="S528" s="7"/>
      <c r="T528" s="40"/>
      <c r="U528" s="10"/>
      <c r="V528" s="37"/>
      <c r="W528" s="37"/>
      <c r="X528" s="51"/>
      <c r="AC528" s="37"/>
      <c r="AD528" s="37"/>
      <c r="AE528" s="7"/>
      <c r="AF528" s="48"/>
      <c r="AH528" s="10"/>
      <c r="AI528" s="37"/>
      <c r="AJ528" s="37"/>
      <c r="AK528" s="7"/>
      <c r="AL528" s="48"/>
      <c r="AN528" s="10"/>
      <c r="AO528" s="37"/>
      <c r="AP528" s="37"/>
      <c r="AQ528" s="7"/>
      <c r="AR528" s="40"/>
      <c r="AS528" s="10"/>
      <c r="AT528" s="37"/>
      <c r="AU528" s="37"/>
      <c r="AV528" s="51"/>
      <c r="BA528" s="37"/>
      <c r="BB528" s="37"/>
      <c r="BC528" s="7"/>
      <c r="BD528" s="48"/>
      <c r="BF528" s="10"/>
      <c r="BG528" s="37"/>
      <c r="BH528" s="37"/>
      <c r="BI528" s="7"/>
      <c r="BJ528" s="48"/>
      <c r="BL528" s="10"/>
      <c r="BM528" s="37"/>
      <c r="BN528" s="37"/>
      <c r="BO528" s="7"/>
      <c r="BP528" s="40"/>
      <c r="BQ528" s="10"/>
      <c r="BR528" s="37"/>
      <c r="BS528" s="37"/>
      <c r="BT528" s="51"/>
      <c r="BY528" s="37"/>
      <c r="BZ528" s="37"/>
      <c r="CA528" s="7"/>
      <c r="CB528" s="48"/>
      <c r="CD528" s="10"/>
      <c r="CE528" s="37"/>
      <c r="CF528" s="37"/>
      <c r="CG528" s="7"/>
      <c r="CH528" s="48"/>
      <c r="CJ528" s="10"/>
      <c r="CK528" s="37"/>
      <c r="CL528" s="37"/>
      <c r="CM528" s="7"/>
      <c r="CN528" s="40"/>
      <c r="CO528" s="10"/>
      <c r="CP528" s="37"/>
      <c r="CQ528" s="37"/>
      <c r="CR528" s="51"/>
      <c r="CT528" s="40"/>
      <c r="CU528" s="10"/>
      <c r="CV528" s="37"/>
      <c r="CW528" s="37"/>
      <c r="CX528" s="51"/>
    </row>
    <row r="529" spans="5:102" x14ac:dyDescent="0.2">
      <c r="E529" s="37"/>
      <c r="F529" s="37"/>
      <c r="G529" s="7"/>
      <c r="H529" s="48"/>
      <c r="J529" s="10"/>
      <c r="K529" s="37"/>
      <c r="L529" s="37"/>
      <c r="M529" s="7"/>
      <c r="N529" s="48"/>
      <c r="P529" s="10"/>
      <c r="Q529" s="37"/>
      <c r="R529" s="37"/>
      <c r="S529" s="7"/>
      <c r="T529" s="40"/>
      <c r="U529" s="10"/>
      <c r="V529" s="37"/>
      <c r="W529" s="37"/>
      <c r="X529" s="51"/>
      <c r="AC529" s="37"/>
      <c r="AD529" s="37"/>
      <c r="AE529" s="7"/>
      <c r="AF529" s="48"/>
      <c r="AH529" s="10"/>
      <c r="AI529" s="37"/>
      <c r="AJ529" s="37"/>
      <c r="AK529" s="7"/>
      <c r="AL529" s="48"/>
      <c r="AN529" s="10"/>
      <c r="AO529" s="37"/>
      <c r="AP529" s="37"/>
      <c r="AQ529" s="7"/>
      <c r="AR529" s="40"/>
      <c r="AS529" s="10"/>
      <c r="AT529" s="37"/>
      <c r="AU529" s="37"/>
      <c r="AV529" s="51"/>
      <c r="BA529" s="37"/>
      <c r="BB529" s="37"/>
      <c r="BC529" s="7"/>
      <c r="BD529" s="48"/>
      <c r="BF529" s="10"/>
      <c r="BG529" s="37"/>
      <c r="BH529" s="37"/>
      <c r="BI529" s="7"/>
      <c r="BJ529" s="48"/>
      <c r="BL529" s="10"/>
      <c r="BM529" s="37"/>
      <c r="BN529" s="37"/>
      <c r="BO529" s="7"/>
      <c r="BP529" s="40"/>
      <c r="BQ529" s="10"/>
      <c r="BR529" s="37"/>
      <c r="BS529" s="37"/>
      <c r="BT529" s="51"/>
      <c r="BY529" s="37"/>
      <c r="BZ529" s="37"/>
      <c r="CA529" s="7"/>
      <c r="CB529" s="48"/>
      <c r="CD529" s="10"/>
      <c r="CE529" s="37"/>
      <c r="CF529" s="37"/>
      <c r="CG529" s="7"/>
      <c r="CH529" s="48"/>
      <c r="CJ529" s="10"/>
      <c r="CK529" s="37"/>
      <c r="CL529" s="37"/>
      <c r="CM529" s="7"/>
      <c r="CN529" s="40"/>
      <c r="CO529" s="10"/>
      <c r="CP529" s="37"/>
      <c r="CQ529" s="37"/>
      <c r="CR529" s="51"/>
      <c r="CT529" s="40"/>
      <c r="CU529" s="10"/>
      <c r="CV529" s="37"/>
      <c r="CW529" s="37"/>
      <c r="CX529" s="51"/>
    </row>
    <row r="530" spans="5:102" x14ac:dyDescent="0.2">
      <c r="E530" s="37"/>
      <c r="F530" s="37"/>
      <c r="G530" s="7"/>
      <c r="H530" s="48"/>
      <c r="J530" s="10"/>
      <c r="K530" s="37"/>
      <c r="L530" s="37"/>
      <c r="M530" s="7"/>
      <c r="N530" s="48"/>
      <c r="P530" s="10"/>
      <c r="Q530" s="37"/>
      <c r="R530" s="37"/>
      <c r="S530" s="7"/>
      <c r="T530" s="40"/>
      <c r="U530" s="10"/>
      <c r="V530" s="37"/>
      <c r="W530" s="37"/>
      <c r="X530" s="51"/>
      <c r="AC530" s="37"/>
      <c r="AD530" s="37"/>
      <c r="AE530" s="7"/>
      <c r="AF530" s="48"/>
      <c r="AH530" s="10"/>
      <c r="AI530" s="37"/>
      <c r="AJ530" s="37"/>
      <c r="AK530" s="7"/>
      <c r="AL530" s="48"/>
      <c r="AN530" s="10"/>
      <c r="AO530" s="37"/>
      <c r="AP530" s="37"/>
      <c r="AQ530" s="7"/>
      <c r="AR530" s="40"/>
      <c r="AS530" s="10"/>
      <c r="AT530" s="37"/>
      <c r="AU530" s="37"/>
      <c r="AV530" s="51"/>
      <c r="BA530" s="37"/>
      <c r="BB530" s="37"/>
      <c r="BC530" s="7"/>
      <c r="BD530" s="48"/>
      <c r="BF530" s="10"/>
      <c r="BG530" s="37"/>
      <c r="BH530" s="37"/>
      <c r="BI530" s="7"/>
      <c r="BJ530" s="48"/>
      <c r="BL530" s="10"/>
      <c r="BM530" s="37"/>
      <c r="BN530" s="37"/>
      <c r="BO530" s="7"/>
      <c r="BP530" s="40"/>
      <c r="BQ530" s="10"/>
      <c r="BR530" s="37"/>
      <c r="BS530" s="37"/>
      <c r="BT530" s="51"/>
      <c r="BY530" s="37"/>
      <c r="BZ530" s="37"/>
      <c r="CA530" s="7"/>
      <c r="CB530" s="48"/>
      <c r="CD530" s="10"/>
      <c r="CE530" s="37"/>
      <c r="CF530" s="37"/>
      <c r="CG530" s="7"/>
      <c r="CH530" s="48"/>
      <c r="CJ530" s="10"/>
      <c r="CK530" s="37"/>
      <c r="CL530" s="37"/>
      <c r="CM530" s="7"/>
      <c r="CN530" s="40"/>
      <c r="CO530" s="10"/>
      <c r="CP530" s="37"/>
      <c r="CQ530" s="37"/>
      <c r="CR530" s="51"/>
      <c r="CT530" s="40"/>
      <c r="CU530" s="10"/>
      <c r="CV530" s="37"/>
      <c r="CW530" s="37"/>
      <c r="CX530" s="51"/>
    </row>
    <row r="531" spans="5:102" x14ac:dyDescent="0.2">
      <c r="E531" s="37"/>
      <c r="F531" s="37"/>
      <c r="G531" s="7"/>
      <c r="H531" s="48"/>
      <c r="J531" s="10"/>
      <c r="K531" s="37"/>
      <c r="L531" s="37"/>
      <c r="M531" s="7"/>
      <c r="N531" s="48"/>
      <c r="P531" s="10"/>
      <c r="Q531" s="37"/>
      <c r="R531" s="37"/>
      <c r="S531" s="7"/>
      <c r="T531" s="40"/>
      <c r="U531" s="10"/>
      <c r="V531" s="37"/>
      <c r="W531" s="37"/>
      <c r="X531" s="51"/>
      <c r="AC531" s="37"/>
      <c r="AD531" s="37"/>
      <c r="AE531" s="7"/>
      <c r="AF531" s="48"/>
      <c r="AH531" s="10"/>
      <c r="AI531" s="37"/>
      <c r="AJ531" s="37"/>
      <c r="AK531" s="7"/>
      <c r="AL531" s="48"/>
      <c r="AN531" s="10"/>
      <c r="AO531" s="37"/>
      <c r="AP531" s="37"/>
      <c r="AQ531" s="7"/>
      <c r="AR531" s="40"/>
      <c r="AS531" s="10"/>
      <c r="AT531" s="37"/>
      <c r="AU531" s="37"/>
      <c r="AV531" s="51"/>
      <c r="BA531" s="37"/>
      <c r="BB531" s="37"/>
      <c r="BC531" s="7"/>
      <c r="BD531" s="48"/>
      <c r="BF531" s="10"/>
      <c r="BG531" s="37"/>
      <c r="BH531" s="37"/>
      <c r="BI531" s="7"/>
      <c r="BJ531" s="48"/>
      <c r="BL531" s="10"/>
      <c r="BM531" s="37"/>
      <c r="BN531" s="37"/>
      <c r="BO531" s="7"/>
      <c r="BP531" s="40"/>
      <c r="BQ531" s="10"/>
      <c r="BR531" s="37"/>
      <c r="BS531" s="37"/>
      <c r="BT531" s="51"/>
      <c r="BY531" s="37"/>
      <c r="BZ531" s="37"/>
      <c r="CA531" s="7"/>
      <c r="CB531" s="48"/>
      <c r="CD531" s="10"/>
      <c r="CE531" s="37"/>
      <c r="CF531" s="37"/>
      <c r="CG531" s="7"/>
      <c r="CH531" s="48"/>
      <c r="CJ531" s="10"/>
      <c r="CK531" s="37"/>
      <c r="CL531" s="37"/>
      <c r="CM531" s="7"/>
      <c r="CN531" s="40"/>
      <c r="CO531" s="10"/>
      <c r="CP531" s="37"/>
      <c r="CQ531" s="37"/>
      <c r="CR531" s="51"/>
      <c r="CT531" s="40"/>
      <c r="CU531" s="10"/>
      <c r="CV531" s="37"/>
      <c r="CW531" s="37"/>
      <c r="CX531" s="51"/>
    </row>
    <row r="532" spans="5:102" x14ac:dyDescent="0.2">
      <c r="E532" s="37"/>
      <c r="F532" s="37"/>
      <c r="G532" s="7"/>
      <c r="H532" s="48"/>
      <c r="J532" s="10"/>
      <c r="K532" s="37"/>
      <c r="L532" s="37"/>
      <c r="M532" s="7"/>
      <c r="N532" s="48"/>
      <c r="P532" s="10"/>
      <c r="Q532" s="37"/>
      <c r="R532" s="37"/>
      <c r="S532" s="7"/>
      <c r="T532" s="40"/>
      <c r="U532" s="10"/>
      <c r="V532" s="37"/>
      <c r="W532" s="37"/>
      <c r="X532" s="51"/>
      <c r="AC532" s="37"/>
      <c r="AD532" s="37"/>
      <c r="AE532" s="7"/>
      <c r="AF532" s="48"/>
      <c r="AH532" s="10"/>
      <c r="AI532" s="37"/>
      <c r="AJ532" s="37"/>
      <c r="AK532" s="7"/>
      <c r="AL532" s="48"/>
      <c r="AN532" s="10"/>
      <c r="AO532" s="37"/>
      <c r="AP532" s="37"/>
      <c r="AQ532" s="7"/>
      <c r="AR532" s="40"/>
      <c r="AS532" s="10"/>
      <c r="AT532" s="37"/>
      <c r="AU532" s="37"/>
      <c r="AV532" s="51"/>
      <c r="BA532" s="37"/>
      <c r="BB532" s="37"/>
      <c r="BC532" s="7"/>
      <c r="BD532" s="48"/>
      <c r="BF532" s="10"/>
      <c r="BG532" s="37"/>
      <c r="BH532" s="37"/>
      <c r="BI532" s="7"/>
      <c r="BJ532" s="48"/>
      <c r="BL532" s="10"/>
      <c r="BM532" s="37"/>
      <c r="BN532" s="37"/>
      <c r="BO532" s="7"/>
      <c r="BP532" s="40"/>
      <c r="BQ532" s="10"/>
      <c r="BR532" s="37"/>
      <c r="BS532" s="37"/>
      <c r="BT532" s="51"/>
      <c r="BY532" s="37"/>
      <c r="BZ532" s="37"/>
      <c r="CA532" s="7"/>
      <c r="CB532" s="48"/>
      <c r="CD532" s="10"/>
      <c r="CE532" s="37"/>
      <c r="CF532" s="37"/>
      <c r="CG532" s="7"/>
      <c r="CH532" s="48"/>
      <c r="CJ532" s="10"/>
      <c r="CK532" s="37"/>
      <c r="CL532" s="37"/>
      <c r="CM532" s="7"/>
      <c r="CN532" s="40"/>
      <c r="CO532" s="10"/>
      <c r="CP532" s="37"/>
      <c r="CQ532" s="37"/>
      <c r="CR532" s="51"/>
      <c r="CT532" s="40"/>
      <c r="CU532" s="10"/>
      <c r="CV532" s="37"/>
      <c r="CW532" s="37"/>
      <c r="CX532" s="51"/>
    </row>
    <row r="533" spans="5:102" x14ac:dyDescent="0.2">
      <c r="E533" s="37"/>
      <c r="F533" s="37"/>
      <c r="G533" s="7"/>
      <c r="H533" s="48"/>
      <c r="J533" s="10"/>
      <c r="K533" s="37"/>
      <c r="L533" s="37"/>
      <c r="M533" s="7"/>
      <c r="N533" s="48"/>
      <c r="P533" s="10"/>
      <c r="Q533" s="37"/>
      <c r="R533" s="37"/>
      <c r="S533" s="7"/>
      <c r="T533" s="40"/>
      <c r="U533" s="10"/>
      <c r="V533" s="37"/>
      <c r="W533" s="37"/>
      <c r="X533" s="51"/>
      <c r="AC533" s="37"/>
      <c r="AD533" s="37"/>
      <c r="AE533" s="7"/>
      <c r="AF533" s="48"/>
      <c r="AH533" s="10"/>
      <c r="AI533" s="37"/>
      <c r="AJ533" s="37"/>
      <c r="AK533" s="7"/>
      <c r="AL533" s="48"/>
      <c r="AN533" s="10"/>
      <c r="AO533" s="37"/>
      <c r="AP533" s="37"/>
      <c r="AQ533" s="7"/>
      <c r="AR533" s="40"/>
      <c r="AS533" s="10"/>
      <c r="AT533" s="37"/>
      <c r="AU533" s="37"/>
      <c r="AV533" s="51"/>
      <c r="BA533" s="37"/>
      <c r="BB533" s="37"/>
      <c r="BC533" s="7"/>
      <c r="BD533" s="48"/>
      <c r="BF533" s="10"/>
      <c r="BG533" s="37"/>
      <c r="BH533" s="37"/>
      <c r="BI533" s="7"/>
      <c r="BJ533" s="48"/>
      <c r="BL533" s="10"/>
      <c r="BM533" s="37"/>
      <c r="BN533" s="37"/>
      <c r="BO533" s="7"/>
      <c r="BP533" s="40"/>
      <c r="BQ533" s="10"/>
      <c r="BR533" s="37"/>
      <c r="BS533" s="37"/>
      <c r="BT533" s="51"/>
      <c r="BY533" s="37"/>
      <c r="BZ533" s="37"/>
      <c r="CA533" s="7"/>
      <c r="CB533" s="48"/>
      <c r="CD533" s="10"/>
      <c r="CE533" s="37"/>
      <c r="CF533" s="37"/>
      <c r="CG533" s="7"/>
      <c r="CH533" s="48"/>
      <c r="CJ533" s="10"/>
      <c r="CK533" s="37"/>
      <c r="CL533" s="37"/>
      <c r="CM533" s="7"/>
      <c r="CN533" s="40"/>
      <c r="CO533" s="10"/>
      <c r="CP533" s="37"/>
      <c r="CQ533" s="37"/>
      <c r="CR533" s="51"/>
      <c r="CT533" s="40"/>
      <c r="CU533" s="10"/>
      <c r="CV533" s="37"/>
      <c r="CW533" s="37"/>
      <c r="CX533" s="51"/>
    </row>
    <row r="534" spans="5:102" x14ac:dyDescent="0.2">
      <c r="E534" s="37"/>
      <c r="F534" s="37"/>
      <c r="G534" s="7"/>
      <c r="H534" s="48"/>
      <c r="J534" s="10"/>
      <c r="K534" s="37"/>
      <c r="L534" s="37"/>
      <c r="M534" s="7"/>
      <c r="N534" s="48"/>
      <c r="P534" s="10"/>
      <c r="Q534" s="37"/>
      <c r="R534" s="37"/>
      <c r="S534" s="7"/>
      <c r="T534" s="40"/>
      <c r="U534" s="10"/>
      <c r="V534" s="37"/>
      <c r="W534" s="37"/>
      <c r="X534" s="51"/>
      <c r="AC534" s="37"/>
      <c r="AD534" s="37"/>
      <c r="AE534" s="7"/>
      <c r="AF534" s="48"/>
      <c r="AH534" s="10"/>
      <c r="AI534" s="37"/>
      <c r="AJ534" s="37"/>
      <c r="AK534" s="7"/>
      <c r="AL534" s="48"/>
      <c r="AN534" s="10"/>
      <c r="AO534" s="37"/>
      <c r="AP534" s="37"/>
      <c r="AQ534" s="7"/>
      <c r="AR534" s="40"/>
      <c r="AS534" s="10"/>
      <c r="AT534" s="37"/>
      <c r="AU534" s="37"/>
      <c r="AV534" s="51"/>
      <c r="BA534" s="37"/>
      <c r="BB534" s="37"/>
      <c r="BC534" s="7"/>
      <c r="BD534" s="48"/>
      <c r="BF534" s="10"/>
      <c r="BG534" s="37"/>
      <c r="BH534" s="37"/>
      <c r="BI534" s="7"/>
      <c r="BJ534" s="48"/>
      <c r="BL534" s="10"/>
      <c r="BM534" s="37"/>
      <c r="BN534" s="37"/>
      <c r="BO534" s="7"/>
      <c r="BP534" s="40"/>
      <c r="BQ534" s="10"/>
      <c r="BR534" s="37"/>
      <c r="BS534" s="37"/>
      <c r="BT534" s="51"/>
      <c r="BY534" s="37"/>
      <c r="BZ534" s="37"/>
      <c r="CA534" s="7"/>
      <c r="CB534" s="48"/>
      <c r="CD534" s="10"/>
      <c r="CE534" s="37"/>
      <c r="CF534" s="37"/>
      <c r="CG534" s="7"/>
      <c r="CH534" s="48"/>
      <c r="CJ534" s="10"/>
      <c r="CK534" s="37"/>
      <c r="CL534" s="37"/>
      <c r="CM534" s="7"/>
      <c r="CN534" s="40"/>
      <c r="CO534" s="10"/>
      <c r="CP534" s="37"/>
      <c r="CQ534" s="37"/>
      <c r="CR534" s="51"/>
      <c r="CT534" s="40"/>
      <c r="CU534" s="10"/>
      <c r="CV534" s="37"/>
      <c r="CW534" s="37"/>
      <c r="CX534" s="51"/>
    </row>
    <row r="535" spans="5:102" x14ac:dyDescent="0.2">
      <c r="E535" s="37"/>
      <c r="F535" s="37"/>
      <c r="G535" s="7"/>
      <c r="H535" s="48"/>
      <c r="J535" s="10"/>
      <c r="K535" s="37"/>
      <c r="L535" s="37"/>
      <c r="M535" s="7"/>
      <c r="N535" s="48"/>
      <c r="P535" s="10"/>
      <c r="Q535" s="37"/>
      <c r="R535" s="37"/>
      <c r="S535" s="7"/>
      <c r="T535" s="40"/>
      <c r="U535" s="10"/>
      <c r="V535" s="37"/>
      <c r="W535" s="37"/>
      <c r="X535" s="51"/>
      <c r="AC535" s="37"/>
      <c r="AD535" s="37"/>
      <c r="AE535" s="7"/>
      <c r="AF535" s="48"/>
      <c r="AH535" s="10"/>
      <c r="AI535" s="37"/>
      <c r="AJ535" s="37"/>
      <c r="AK535" s="7"/>
      <c r="AL535" s="48"/>
      <c r="AN535" s="10"/>
      <c r="AO535" s="37"/>
      <c r="AP535" s="37"/>
      <c r="AQ535" s="7"/>
      <c r="AR535" s="40"/>
      <c r="AS535" s="10"/>
      <c r="AT535" s="37"/>
      <c r="AU535" s="37"/>
      <c r="AV535" s="51"/>
      <c r="BA535" s="37"/>
      <c r="BB535" s="37"/>
      <c r="BC535" s="7"/>
      <c r="BD535" s="48"/>
      <c r="BF535" s="10"/>
      <c r="BG535" s="37"/>
      <c r="BH535" s="37"/>
      <c r="BI535" s="7"/>
      <c r="BJ535" s="48"/>
      <c r="BL535" s="10"/>
      <c r="BM535" s="37"/>
      <c r="BN535" s="37"/>
      <c r="BO535" s="7"/>
      <c r="BP535" s="40"/>
      <c r="BQ535" s="10"/>
      <c r="BR535" s="37"/>
      <c r="BS535" s="37"/>
      <c r="BT535" s="51"/>
      <c r="BY535" s="37"/>
      <c r="BZ535" s="37"/>
      <c r="CA535" s="7"/>
      <c r="CB535" s="48"/>
      <c r="CD535" s="10"/>
      <c r="CE535" s="37"/>
      <c r="CF535" s="37"/>
      <c r="CG535" s="7"/>
      <c r="CH535" s="48"/>
      <c r="CJ535" s="10"/>
      <c r="CK535" s="37"/>
      <c r="CL535" s="37"/>
      <c r="CM535" s="7"/>
      <c r="CN535" s="40"/>
      <c r="CO535" s="10"/>
      <c r="CP535" s="37"/>
      <c r="CQ535" s="37"/>
      <c r="CR535" s="51"/>
      <c r="CT535" s="40"/>
      <c r="CU535" s="10"/>
      <c r="CV535" s="37"/>
      <c r="CW535" s="37"/>
      <c r="CX535" s="51"/>
    </row>
    <row r="536" spans="5:102" x14ac:dyDescent="0.2">
      <c r="E536" s="37"/>
      <c r="F536" s="37"/>
      <c r="G536" s="7"/>
      <c r="H536" s="48"/>
      <c r="J536" s="10"/>
      <c r="K536" s="37"/>
      <c r="L536" s="37"/>
      <c r="M536" s="7"/>
      <c r="N536" s="48"/>
      <c r="P536" s="10"/>
      <c r="Q536" s="37"/>
      <c r="R536" s="37"/>
      <c r="S536" s="7"/>
      <c r="T536" s="40"/>
      <c r="U536" s="10"/>
      <c r="V536" s="37"/>
      <c r="W536" s="37"/>
      <c r="X536" s="51"/>
      <c r="AC536" s="37"/>
      <c r="AD536" s="37"/>
      <c r="AE536" s="7"/>
      <c r="AF536" s="48"/>
      <c r="AH536" s="10"/>
      <c r="AI536" s="37"/>
      <c r="AJ536" s="37"/>
      <c r="AK536" s="7"/>
      <c r="AL536" s="48"/>
      <c r="AN536" s="10"/>
      <c r="AO536" s="37"/>
      <c r="AP536" s="37"/>
      <c r="AQ536" s="7"/>
      <c r="AR536" s="40"/>
      <c r="AS536" s="10"/>
      <c r="AT536" s="37"/>
      <c r="AU536" s="37"/>
      <c r="AV536" s="51"/>
      <c r="BA536" s="37"/>
      <c r="BB536" s="37"/>
      <c r="BC536" s="7"/>
      <c r="BD536" s="48"/>
      <c r="BF536" s="10"/>
      <c r="BG536" s="37"/>
      <c r="BH536" s="37"/>
      <c r="BI536" s="7"/>
      <c r="BJ536" s="48"/>
      <c r="BL536" s="10"/>
      <c r="BM536" s="37"/>
      <c r="BN536" s="37"/>
      <c r="BO536" s="7"/>
      <c r="BP536" s="40"/>
      <c r="BQ536" s="10"/>
      <c r="BR536" s="37"/>
      <c r="BS536" s="37"/>
      <c r="BT536" s="51"/>
      <c r="BY536" s="37"/>
      <c r="BZ536" s="37"/>
      <c r="CA536" s="7"/>
      <c r="CB536" s="48"/>
      <c r="CD536" s="10"/>
      <c r="CE536" s="37"/>
      <c r="CF536" s="37"/>
      <c r="CG536" s="7"/>
      <c r="CH536" s="48"/>
      <c r="CJ536" s="10"/>
      <c r="CK536" s="37"/>
      <c r="CL536" s="37"/>
      <c r="CM536" s="7"/>
      <c r="CN536" s="40"/>
      <c r="CO536" s="10"/>
      <c r="CP536" s="37"/>
      <c r="CQ536" s="37"/>
      <c r="CR536" s="51"/>
      <c r="CT536" s="40"/>
      <c r="CU536" s="10"/>
      <c r="CV536" s="37"/>
      <c r="CW536" s="37"/>
      <c r="CX536" s="51"/>
    </row>
    <row r="537" spans="5:102" x14ac:dyDescent="0.2">
      <c r="E537" s="37"/>
      <c r="F537" s="37"/>
      <c r="G537" s="7"/>
      <c r="H537" s="48"/>
      <c r="J537" s="10"/>
      <c r="K537" s="37"/>
      <c r="L537" s="37"/>
      <c r="M537" s="7"/>
      <c r="N537" s="48"/>
      <c r="P537" s="10"/>
      <c r="Q537" s="37"/>
      <c r="R537" s="37"/>
      <c r="S537" s="7"/>
      <c r="T537" s="40"/>
      <c r="U537" s="10"/>
      <c r="V537" s="37"/>
      <c r="W537" s="37"/>
      <c r="X537" s="51"/>
      <c r="AC537" s="37"/>
      <c r="AD537" s="37"/>
      <c r="AE537" s="7"/>
      <c r="AF537" s="48"/>
      <c r="AH537" s="10"/>
      <c r="AI537" s="37"/>
      <c r="AJ537" s="37"/>
      <c r="AK537" s="7"/>
      <c r="AL537" s="48"/>
      <c r="AN537" s="10"/>
      <c r="AO537" s="37"/>
      <c r="AP537" s="37"/>
      <c r="AQ537" s="7"/>
      <c r="AR537" s="40"/>
      <c r="AS537" s="10"/>
      <c r="AT537" s="37"/>
      <c r="AU537" s="37"/>
      <c r="AV537" s="51"/>
      <c r="BA537" s="37"/>
      <c r="BB537" s="37"/>
      <c r="BC537" s="7"/>
      <c r="BD537" s="48"/>
      <c r="BF537" s="10"/>
      <c r="BG537" s="37"/>
      <c r="BH537" s="37"/>
      <c r="BI537" s="7"/>
      <c r="BJ537" s="48"/>
      <c r="BL537" s="10"/>
      <c r="BM537" s="37"/>
      <c r="BN537" s="37"/>
      <c r="BO537" s="7"/>
      <c r="BP537" s="40"/>
      <c r="BQ537" s="10"/>
      <c r="BR537" s="37"/>
      <c r="BS537" s="37"/>
      <c r="BT537" s="51"/>
      <c r="BY537" s="37"/>
      <c r="BZ537" s="37"/>
      <c r="CA537" s="7"/>
      <c r="CB537" s="48"/>
      <c r="CD537" s="10"/>
      <c r="CE537" s="37"/>
      <c r="CF537" s="37"/>
      <c r="CG537" s="7"/>
      <c r="CH537" s="48"/>
      <c r="CJ537" s="10"/>
      <c r="CK537" s="37"/>
      <c r="CL537" s="37"/>
      <c r="CM537" s="7"/>
      <c r="CN537" s="40"/>
      <c r="CO537" s="10"/>
      <c r="CP537" s="37"/>
      <c r="CQ537" s="37"/>
      <c r="CR537" s="51"/>
      <c r="CT537" s="40"/>
      <c r="CU537" s="10"/>
      <c r="CV537" s="37"/>
      <c r="CW537" s="37"/>
      <c r="CX537" s="51"/>
    </row>
    <row r="538" spans="5:102" x14ac:dyDescent="0.2">
      <c r="E538" s="37"/>
      <c r="F538" s="37"/>
      <c r="G538" s="7"/>
      <c r="H538" s="48"/>
      <c r="J538" s="10"/>
      <c r="K538" s="37"/>
      <c r="L538" s="37"/>
      <c r="M538" s="7"/>
      <c r="N538" s="48"/>
      <c r="P538" s="10"/>
      <c r="Q538" s="37"/>
      <c r="R538" s="37"/>
      <c r="S538" s="7"/>
      <c r="T538" s="40"/>
      <c r="U538" s="10"/>
      <c r="V538" s="37"/>
      <c r="W538" s="37"/>
      <c r="X538" s="51"/>
      <c r="AC538" s="37"/>
      <c r="AD538" s="37"/>
      <c r="AE538" s="7"/>
      <c r="AF538" s="48"/>
      <c r="AH538" s="10"/>
      <c r="AI538" s="37"/>
      <c r="AJ538" s="37"/>
      <c r="AK538" s="7"/>
      <c r="AL538" s="48"/>
      <c r="AN538" s="10"/>
      <c r="AO538" s="37"/>
      <c r="AP538" s="37"/>
      <c r="AQ538" s="7"/>
      <c r="AR538" s="40"/>
      <c r="AS538" s="10"/>
      <c r="AT538" s="37"/>
      <c r="AU538" s="37"/>
      <c r="AV538" s="51"/>
      <c r="BA538" s="37"/>
      <c r="BB538" s="37"/>
      <c r="BC538" s="7"/>
      <c r="BD538" s="48"/>
      <c r="BF538" s="10"/>
      <c r="BG538" s="37"/>
      <c r="BH538" s="37"/>
      <c r="BI538" s="7"/>
      <c r="BJ538" s="48"/>
      <c r="BL538" s="10"/>
      <c r="BM538" s="37"/>
      <c r="BN538" s="37"/>
      <c r="BO538" s="7"/>
      <c r="BP538" s="40"/>
      <c r="BQ538" s="10"/>
      <c r="BR538" s="37"/>
      <c r="BS538" s="37"/>
      <c r="BT538" s="51"/>
      <c r="BY538" s="37"/>
      <c r="BZ538" s="37"/>
      <c r="CA538" s="7"/>
      <c r="CB538" s="48"/>
      <c r="CD538" s="10"/>
      <c r="CE538" s="37"/>
      <c r="CF538" s="37"/>
      <c r="CG538" s="7"/>
      <c r="CH538" s="48"/>
      <c r="CJ538" s="10"/>
      <c r="CK538" s="37"/>
      <c r="CL538" s="37"/>
      <c r="CM538" s="7"/>
      <c r="CN538" s="40"/>
      <c r="CO538" s="10"/>
      <c r="CP538" s="37"/>
      <c r="CQ538" s="37"/>
      <c r="CR538" s="51"/>
      <c r="CT538" s="40"/>
      <c r="CU538" s="10"/>
      <c r="CV538" s="37"/>
      <c r="CW538" s="37"/>
      <c r="CX538" s="51"/>
    </row>
    <row r="539" spans="5:102" x14ac:dyDescent="0.2">
      <c r="E539" s="37"/>
      <c r="F539" s="37"/>
      <c r="G539" s="7"/>
      <c r="H539" s="48"/>
      <c r="J539" s="10"/>
      <c r="K539" s="37"/>
      <c r="L539" s="37"/>
      <c r="M539" s="7"/>
      <c r="N539" s="48"/>
      <c r="P539" s="10"/>
      <c r="Q539" s="37"/>
      <c r="R539" s="37"/>
      <c r="S539" s="7"/>
      <c r="T539" s="40"/>
      <c r="U539" s="10"/>
      <c r="V539" s="37"/>
      <c r="W539" s="37"/>
      <c r="X539" s="51"/>
      <c r="AC539" s="37"/>
      <c r="AD539" s="37"/>
      <c r="AE539" s="7"/>
      <c r="AF539" s="48"/>
      <c r="AH539" s="10"/>
      <c r="AI539" s="37"/>
      <c r="AJ539" s="37"/>
      <c r="AK539" s="7"/>
      <c r="AL539" s="48"/>
      <c r="AN539" s="10"/>
      <c r="AO539" s="37"/>
      <c r="AP539" s="37"/>
      <c r="AQ539" s="7"/>
      <c r="AR539" s="40"/>
      <c r="AS539" s="10"/>
      <c r="AT539" s="37"/>
      <c r="AU539" s="37"/>
      <c r="AV539" s="51"/>
      <c r="BA539" s="37"/>
      <c r="BB539" s="37"/>
      <c r="BC539" s="7"/>
      <c r="BD539" s="48"/>
      <c r="BF539" s="10"/>
      <c r="BG539" s="37"/>
      <c r="BH539" s="37"/>
      <c r="BI539" s="7"/>
      <c r="BJ539" s="48"/>
      <c r="BL539" s="10"/>
      <c r="BM539" s="37"/>
      <c r="BN539" s="37"/>
      <c r="BO539" s="7"/>
      <c r="BP539" s="40"/>
      <c r="BQ539" s="10"/>
      <c r="BR539" s="37"/>
      <c r="BS539" s="37"/>
      <c r="BT539" s="51"/>
      <c r="BY539" s="37"/>
      <c r="BZ539" s="37"/>
      <c r="CA539" s="7"/>
      <c r="CB539" s="48"/>
      <c r="CD539" s="10"/>
      <c r="CE539" s="37"/>
      <c r="CF539" s="37"/>
      <c r="CG539" s="7"/>
      <c r="CH539" s="48"/>
      <c r="CJ539" s="10"/>
      <c r="CK539" s="37"/>
      <c r="CL539" s="37"/>
      <c r="CM539" s="7"/>
      <c r="CN539" s="40"/>
      <c r="CO539" s="10"/>
      <c r="CP539" s="37"/>
      <c r="CQ539" s="37"/>
      <c r="CR539" s="51"/>
      <c r="CT539" s="40"/>
      <c r="CU539" s="10"/>
      <c r="CV539" s="37"/>
      <c r="CW539" s="37"/>
      <c r="CX539" s="51"/>
    </row>
    <row r="540" spans="5:102" x14ac:dyDescent="0.2">
      <c r="E540" s="37"/>
      <c r="F540" s="37"/>
      <c r="G540" s="7"/>
      <c r="H540" s="48"/>
      <c r="J540" s="10"/>
      <c r="K540" s="37"/>
      <c r="L540" s="37"/>
      <c r="M540" s="7"/>
      <c r="N540" s="48"/>
      <c r="P540" s="10"/>
      <c r="Q540" s="37"/>
      <c r="R540" s="37"/>
      <c r="S540" s="7"/>
      <c r="T540" s="40"/>
      <c r="U540" s="10"/>
      <c r="V540" s="37"/>
      <c r="W540" s="37"/>
      <c r="X540" s="51"/>
      <c r="AC540" s="37"/>
      <c r="AD540" s="37"/>
      <c r="AE540" s="7"/>
      <c r="AF540" s="48"/>
      <c r="AH540" s="10"/>
      <c r="AI540" s="37"/>
      <c r="AJ540" s="37"/>
      <c r="AK540" s="7"/>
      <c r="AL540" s="48"/>
      <c r="AN540" s="10"/>
      <c r="AO540" s="37"/>
      <c r="AP540" s="37"/>
      <c r="AQ540" s="7"/>
      <c r="AR540" s="40"/>
      <c r="AS540" s="10"/>
      <c r="AT540" s="37"/>
      <c r="AU540" s="37"/>
      <c r="AV540" s="51"/>
      <c r="BA540" s="37"/>
      <c r="BB540" s="37"/>
      <c r="BC540" s="7"/>
      <c r="BD540" s="48"/>
      <c r="BF540" s="10"/>
      <c r="BG540" s="37"/>
      <c r="BH540" s="37"/>
      <c r="BI540" s="7"/>
      <c r="BJ540" s="48"/>
      <c r="BL540" s="10"/>
      <c r="BM540" s="37"/>
      <c r="BN540" s="37"/>
      <c r="BO540" s="7"/>
      <c r="BP540" s="40"/>
      <c r="BQ540" s="10"/>
      <c r="BR540" s="37"/>
      <c r="BS540" s="37"/>
      <c r="BT540" s="51"/>
      <c r="BY540" s="37"/>
      <c r="BZ540" s="37"/>
      <c r="CA540" s="7"/>
      <c r="CB540" s="48"/>
      <c r="CD540" s="10"/>
      <c r="CE540" s="37"/>
      <c r="CF540" s="37"/>
      <c r="CG540" s="7"/>
      <c r="CH540" s="48"/>
      <c r="CJ540" s="10"/>
      <c r="CK540" s="37"/>
      <c r="CL540" s="37"/>
      <c r="CM540" s="7"/>
      <c r="CN540" s="40"/>
      <c r="CO540" s="10"/>
      <c r="CP540" s="37"/>
      <c r="CQ540" s="37"/>
      <c r="CR540" s="51"/>
      <c r="CT540" s="40"/>
      <c r="CU540" s="10"/>
      <c r="CV540" s="37"/>
      <c r="CW540" s="37"/>
      <c r="CX540" s="51"/>
    </row>
    <row r="541" spans="5:102" x14ac:dyDescent="0.2">
      <c r="E541" s="37"/>
      <c r="F541" s="37"/>
      <c r="G541" s="7"/>
      <c r="H541" s="48"/>
      <c r="J541" s="10"/>
      <c r="K541" s="37"/>
      <c r="L541" s="37"/>
      <c r="M541" s="7"/>
      <c r="N541" s="48"/>
      <c r="P541" s="10"/>
      <c r="Q541" s="37"/>
      <c r="R541" s="37"/>
      <c r="S541" s="7"/>
      <c r="T541" s="40"/>
      <c r="U541" s="10"/>
      <c r="V541" s="37"/>
      <c r="W541" s="37"/>
      <c r="X541" s="51"/>
      <c r="AC541" s="37"/>
      <c r="AD541" s="37"/>
      <c r="AE541" s="7"/>
      <c r="AF541" s="48"/>
      <c r="AH541" s="10"/>
      <c r="AI541" s="37"/>
      <c r="AJ541" s="37"/>
      <c r="AK541" s="7"/>
      <c r="AL541" s="48"/>
      <c r="AN541" s="10"/>
      <c r="AO541" s="37"/>
      <c r="AP541" s="37"/>
      <c r="AQ541" s="7"/>
      <c r="AR541" s="40"/>
      <c r="AS541" s="10"/>
      <c r="AT541" s="37"/>
      <c r="AU541" s="37"/>
      <c r="AV541" s="51"/>
      <c r="BA541" s="37"/>
      <c r="BB541" s="37"/>
      <c r="BC541" s="7"/>
      <c r="BD541" s="48"/>
      <c r="BF541" s="10"/>
      <c r="BG541" s="37"/>
      <c r="BH541" s="37"/>
      <c r="BI541" s="7"/>
      <c r="BJ541" s="48"/>
      <c r="BL541" s="10"/>
      <c r="BM541" s="37"/>
      <c r="BN541" s="37"/>
      <c r="BO541" s="7"/>
      <c r="BP541" s="40"/>
      <c r="BQ541" s="10"/>
      <c r="BR541" s="37"/>
      <c r="BS541" s="37"/>
      <c r="BT541" s="51"/>
      <c r="BY541" s="37"/>
      <c r="BZ541" s="37"/>
      <c r="CA541" s="7"/>
      <c r="CB541" s="48"/>
      <c r="CD541" s="10"/>
      <c r="CE541" s="37"/>
      <c r="CF541" s="37"/>
      <c r="CG541" s="7"/>
      <c r="CH541" s="48"/>
      <c r="CJ541" s="10"/>
      <c r="CK541" s="37"/>
      <c r="CL541" s="37"/>
      <c r="CM541" s="7"/>
      <c r="CN541" s="40"/>
      <c r="CO541" s="10"/>
      <c r="CP541" s="37"/>
      <c r="CQ541" s="37"/>
      <c r="CR541" s="51"/>
      <c r="CT541" s="40"/>
      <c r="CU541" s="10"/>
      <c r="CV541" s="37"/>
      <c r="CW541" s="37"/>
      <c r="CX541" s="51"/>
    </row>
    <row r="542" spans="5:102" x14ac:dyDescent="0.2">
      <c r="E542" s="37"/>
      <c r="F542" s="37"/>
      <c r="G542" s="7"/>
      <c r="H542" s="48"/>
      <c r="J542" s="10"/>
      <c r="K542" s="37"/>
      <c r="L542" s="37"/>
      <c r="M542" s="7"/>
      <c r="N542" s="48"/>
      <c r="P542" s="10"/>
      <c r="Q542" s="37"/>
      <c r="R542" s="37"/>
      <c r="S542" s="7"/>
      <c r="T542" s="40"/>
      <c r="U542" s="10"/>
      <c r="V542" s="37"/>
      <c r="W542" s="37"/>
      <c r="X542" s="51"/>
      <c r="AC542" s="37"/>
      <c r="AD542" s="37"/>
      <c r="AE542" s="7"/>
      <c r="AF542" s="48"/>
      <c r="AH542" s="10"/>
      <c r="AI542" s="37"/>
      <c r="AJ542" s="37"/>
      <c r="AK542" s="7"/>
      <c r="AL542" s="48"/>
      <c r="AN542" s="10"/>
      <c r="AO542" s="37"/>
      <c r="AP542" s="37"/>
      <c r="AQ542" s="7"/>
      <c r="AR542" s="40"/>
      <c r="AS542" s="10"/>
      <c r="AT542" s="37"/>
      <c r="AU542" s="37"/>
      <c r="AV542" s="51"/>
      <c r="BA542" s="37"/>
      <c r="BB542" s="37"/>
      <c r="BC542" s="7"/>
      <c r="BD542" s="48"/>
      <c r="BF542" s="10"/>
      <c r="BG542" s="37"/>
      <c r="BH542" s="37"/>
      <c r="BI542" s="7"/>
      <c r="BJ542" s="48"/>
      <c r="BL542" s="10"/>
      <c r="BM542" s="37"/>
      <c r="BN542" s="37"/>
      <c r="BO542" s="7"/>
      <c r="BP542" s="40"/>
      <c r="BQ542" s="10"/>
      <c r="BR542" s="37"/>
      <c r="BS542" s="37"/>
      <c r="BT542" s="51"/>
      <c r="BY542" s="37"/>
      <c r="BZ542" s="37"/>
      <c r="CA542" s="7"/>
      <c r="CB542" s="48"/>
      <c r="CD542" s="10"/>
      <c r="CE542" s="37"/>
      <c r="CF542" s="37"/>
      <c r="CG542" s="7"/>
      <c r="CH542" s="48"/>
      <c r="CJ542" s="10"/>
      <c r="CK542" s="37"/>
      <c r="CL542" s="37"/>
      <c r="CM542" s="7"/>
      <c r="CN542" s="40"/>
      <c r="CO542" s="10"/>
      <c r="CP542" s="37"/>
      <c r="CQ542" s="37"/>
      <c r="CR542" s="51"/>
      <c r="CT542" s="40"/>
      <c r="CU542" s="10"/>
      <c r="CV542" s="37"/>
      <c r="CW542" s="37"/>
      <c r="CX542" s="51"/>
    </row>
    <row r="543" spans="5:102" x14ac:dyDescent="0.2">
      <c r="E543" s="37"/>
      <c r="F543" s="37"/>
      <c r="G543" s="7"/>
      <c r="H543" s="48"/>
      <c r="J543" s="10"/>
      <c r="K543" s="37"/>
      <c r="L543" s="37"/>
      <c r="M543" s="7"/>
      <c r="N543" s="48"/>
      <c r="P543" s="10"/>
      <c r="Q543" s="37"/>
      <c r="R543" s="37"/>
      <c r="S543" s="7"/>
      <c r="T543" s="40"/>
      <c r="U543" s="10"/>
      <c r="V543" s="37"/>
      <c r="W543" s="37"/>
      <c r="X543" s="51"/>
      <c r="AC543" s="37"/>
      <c r="AD543" s="37"/>
      <c r="AE543" s="7"/>
      <c r="AF543" s="48"/>
      <c r="AH543" s="10"/>
      <c r="AI543" s="37"/>
      <c r="AJ543" s="37"/>
      <c r="AK543" s="7"/>
      <c r="AL543" s="48"/>
      <c r="AN543" s="10"/>
      <c r="AO543" s="37"/>
      <c r="AP543" s="37"/>
      <c r="AQ543" s="7"/>
      <c r="AR543" s="40"/>
      <c r="AS543" s="10"/>
      <c r="AT543" s="37"/>
      <c r="AU543" s="37"/>
      <c r="AV543" s="51"/>
      <c r="BA543" s="37"/>
      <c r="BB543" s="37"/>
      <c r="BC543" s="7"/>
      <c r="BD543" s="48"/>
      <c r="BF543" s="10"/>
      <c r="BG543" s="37"/>
      <c r="BH543" s="37"/>
      <c r="BI543" s="7"/>
      <c r="BJ543" s="48"/>
      <c r="BL543" s="10"/>
      <c r="BM543" s="37"/>
      <c r="BN543" s="37"/>
      <c r="BO543" s="7"/>
      <c r="BP543" s="40"/>
      <c r="BQ543" s="10"/>
      <c r="BR543" s="37"/>
      <c r="BS543" s="37"/>
      <c r="BT543" s="51"/>
      <c r="BY543" s="37"/>
      <c r="BZ543" s="37"/>
      <c r="CA543" s="7"/>
      <c r="CB543" s="48"/>
      <c r="CD543" s="10"/>
      <c r="CE543" s="37"/>
      <c r="CF543" s="37"/>
      <c r="CG543" s="7"/>
      <c r="CH543" s="48"/>
      <c r="CJ543" s="10"/>
      <c r="CK543" s="37"/>
      <c r="CL543" s="37"/>
      <c r="CM543" s="7"/>
      <c r="CN543" s="40"/>
      <c r="CO543" s="10"/>
      <c r="CP543" s="37"/>
      <c r="CQ543" s="37"/>
      <c r="CR543" s="51"/>
      <c r="CT543" s="40"/>
      <c r="CU543" s="10"/>
      <c r="CV543" s="37"/>
      <c r="CW543" s="37"/>
      <c r="CX543" s="51"/>
    </row>
    <row r="544" spans="5:102" x14ac:dyDescent="0.2">
      <c r="E544" s="37"/>
      <c r="F544" s="37"/>
      <c r="G544" s="7"/>
      <c r="H544" s="48"/>
      <c r="J544" s="10"/>
      <c r="K544" s="37"/>
      <c r="L544" s="37"/>
      <c r="M544" s="7"/>
      <c r="N544" s="48"/>
      <c r="P544" s="10"/>
      <c r="Q544" s="37"/>
      <c r="R544" s="37"/>
      <c r="S544" s="7"/>
      <c r="T544" s="40"/>
      <c r="U544" s="10"/>
      <c r="V544" s="37"/>
      <c r="W544" s="37"/>
      <c r="X544" s="51"/>
      <c r="AC544" s="37"/>
      <c r="AD544" s="37"/>
      <c r="AE544" s="7"/>
      <c r="AF544" s="48"/>
      <c r="AH544" s="10"/>
      <c r="AI544" s="37"/>
      <c r="AJ544" s="37"/>
      <c r="AK544" s="7"/>
      <c r="AL544" s="48"/>
      <c r="AN544" s="10"/>
      <c r="AO544" s="37"/>
      <c r="AP544" s="37"/>
      <c r="AQ544" s="7"/>
      <c r="AR544" s="40"/>
      <c r="AS544" s="10"/>
      <c r="AT544" s="37"/>
      <c r="AU544" s="37"/>
      <c r="AV544" s="51"/>
      <c r="BA544" s="37"/>
      <c r="BB544" s="37"/>
      <c r="BC544" s="7"/>
      <c r="BD544" s="48"/>
      <c r="BF544" s="10"/>
      <c r="BG544" s="37"/>
      <c r="BH544" s="37"/>
      <c r="BI544" s="7"/>
      <c r="BJ544" s="48"/>
      <c r="BL544" s="10"/>
      <c r="BM544" s="37"/>
      <c r="BN544" s="37"/>
      <c r="BO544" s="7"/>
      <c r="BP544" s="40"/>
      <c r="BQ544" s="10"/>
      <c r="BR544" s="37"/>
      <c r="BS544" s="37"/>
      <c r="BT544" s="51"/>
      <c r="BY544" s="37"/>
      <c r="BZ544" s="37"/>
      <c r="CA544" s="7"/>
      <c r="CB544" s="48"/>
      <c r="CD544" s="10"/>
      <c r="CE544" s="37"/>
      <c r="CF544" s="37"/>
      <c r="CG544" s="7"/>
      <c r="CH544" s="48"/>
      <c r="CJ544" s="10"/>
      <c r="CK544" s="37"/>
      <c r="CL544" s="37"/>
      <c r="CM544" s="7"/>
      <c r="CN544" s="40"/>
      <c r="CO544" s="10"/>
      <c r="CP544" s="37"/>
      <c r="CQ544" s="37"/>
      <c r="CR544" s="51"/>
      <c r="CT544" s="40"/>
      <c r="CU544" s="10"/>
      <c r="CV544" s="37"/>
      <c r="CW544" s="37"/>
      <c r="CX544" s="51"/>
    </row>
    <row r="545" spans="5:102" x14ac:dyDescent="0.2">
      <c r="E545" s="37"/>
      <c r="F545" s="37"/>
      <c r="G545" s="7"/>
      <c r="H545" s="48"/>
      <c r="J545" s="10"/>
      <c r="K545" s="37"/>
      <c r="L545" s="37"/>
      <c r="M545" s="7"/>
      <c r="N545" s="48"/>
      <c r="P545" s="10"/>
      <c r="Q545" s="37"/>
      <c r="R545" s="37"/>
      <c r="S545" s="7"/>
      <c r="T545" s="40"/>
      <c r="U545" s="10"/>
      <c r="V545" s="37"/>
      <c r="W545" s="37"/>
      <c r="X545" s="51"/>
      <c r="AC545" s="37"/>
      <c r="AD545" s="37"/>
      <c r="AE545" s="7"/>
      <c r="AF545" s="48"/>
      <c r="AH545" s="10"/>
      <c r="AI545" s="37"/>
      <c r="AJ545" s="37"/>
      <c r="AK545" s="7"/>
      <c r="AL545" s="48"/>
      <c r="AN545" s="10"/>
      <c r="AO545" s="37"/>
      <c r="AP545" s="37"/>
      <c r="AQ545" s="7"/>
      <c r="AR545" s="40"/>
      <c r="AS545" s="10"/>
      <c r="AT545" s="37"/>
      <c r="AU545" s="37"/>
      <c r="AV545" s="51"/>
      <c r="BA545" s="37"/>
      <c r="BB545" s="37"/>
      <c r="BC545" s="7"/>
      <c r="BD545" s="48"/>
      <c r="BF545" s="10"/>
      <c r="BG545" s="37"/>
      <c r="BH545" s="37"/>
      <c r="BI545" s="7"/>
      <c r="BJ545" s="48"/>
      <c r="BL545" s="10"/>
      <c r="BM545" s="37"/>
      <c r="BN545" s="37"/>
      <c r="BO545" s="7"/>
      <c r="BP545" s="40"/>
      <c r="BQ545" s="10"/>
      <c r="BR545" s="37"/>
      <c r="BS545" s="37"/>
      <c r="BT545" s="51"/>
      <c r="BY545" s="37"/>
      <c r="BZ545" s="37"/>
      <c r="CA545" s="7"/>
      <c r="CB545" s="48"/>
      <c r="CD545" s="10"/>
      <c r="CE545" s="37"/>
      <c r="CF545" s="37"/>
      <c r="CG545" s="7"/>
      <c r="CH545" s="48"/>
      <c r="CJ545" s="10"/>
      <c r="CK545" s="37"/>
      <c r="CL545" s="37"/>
      <c r="CM545" s="7"/>
      <c r="CN545" s="40"/>
      <c r="CO545" s="10"/>
      <c r="CP545" s="37"/>
      <c r="CQ545" s="37"/>
      <c r="CR545" s="51"/>
      <c r="CT545" s="40"/>
      <c r="CU545" s="10"/>
      <c r="CV545" s="37"/>
      <c r="CW545" s="37"/>
      <c r="CX545" s="51"/>
    </row>
    <row r="546" spans="5:102" x14ac:dyDescent="0.2">
      <c r="E546" s="37"/>
      <c r="F546" s="37"/>
      <c r="G546" s="7"/>
      <c r="H546" s="48"/>
      <c r="J546" s="10"/>
      <c r="K546" s="37"/>
      <c r="L546" s="37"/>
      <c r="M546" s="7"/>
      <c r="N546" s="48"/>
      <c r="P546" s="10"/>
      <c r="Q546" s="37"/>
      <c r="R546" s="37"/>
      <c r="S546" s="7"/>
      <c r="T546" s="40"/>
      <c r="U546" s="10"/>
      <c r="V546" s="37"/>
      <c r="W546" s="37"/>
      <c r="X546" s="51"/>
      <c r="AC546" s="37"/>
      <c r="AD546" s="37"/>
      <c r="AE546" s="7"/>
      <c r="AF546" s="48"/>
      <c r="AH546" s="10"/>
      <c r="AI546" s="37"/>
      <c r="AJ546" s="37"/>
      <c r="AK546" s="7"/>
      <c r="AL546" s="48"/>
      <c r="AN546" s="10"/>
      <c r="AO546" s="37"/>
      <c r="AP546" s="37"/>
      <c r="AQ546" s="7"/>
      <c r="AR546" s="40"/>
      <c r="AS546" s="10"/>
      <c r="AT546" s="37"/>
      <c r="AU546" s="37"/>
      <c r="AV546" s="51"/>
      <c r="BA546" s="37"/>
      <c r="BB546" s="37"/>
      <c r="BC546" s="7"/>
      <c r="BD546" s="48"/>
      <c r="BF546" s="10"/>
      <c r="BG546" s="37"/>
      <c r="BH546" s="37"/>
      <c r="BI546" s="7"/>
      <c r="BJ546" s="48"/>
      <c r="BL546" s="10"/>
      <c r="BM546" s="37"/>
      <c r="BN546" s="37"/>
      <c r="BO546" s="7"/>
      <c r="BP546" s="40"/>
      <c r="BQ546" s="10"/>
      <c r="BR546" s="37"/>
      <c r="BS546" s="37"/>
      <c r="BT546" s="51"/>
      <c r="BY546" s="37"/>
      <c r="BZ546" s="37"/>
      <c r="CA546" s="7"/>
      <c r="CB546" s="48"/>
      <c r="CD546" s="10"/>
      <c r="CE546" s="37"/>
      <c r="CF546" s="37"/>
      <c r="CG546" s="7"/>
      <c r="CH546" s="48"/>
      <c r="CJ546" s="10"/>
      <c r="CK546" s="37"/>
      <c r="CL546" s="37"/>
      <c r="CM546" s="7"/>
      <c r="CN546" s="40"/>
      <c r="CO546" s="10"/>
      <c r="CP546" s="37"/>
      <c r="CQ546" s="37"/>
      <c r="CR546" s="51"/>
      <c r="CT546" s="40"/>
      <c r="CU546" s="10"/>
      <c r="CV546" s="37"/>
      <c r="CW546" s="37"/>
      <c r="CX546" s="51"/>
    </row>
    <row r="547" spans="5:102" x14ac:dyDescent="0.2">
      <c r="E547" s="37"/>
      <c r="F547" s="37"/>
      <c r="G547" s="7"/>
      <c r="H547" s="48"/>
      <c r="J547" s="10"/>
      <c r="K547" s="37"/>
      <c r="L547" s="37"/>
      <c r="M547" s="7"/>
      <c r="N547" s="48"/>
      <c r="P547" s="10"/>
      <c r="Q547" s="37"/>
      <c r="R547" s="37"/>
      <c r="S547" s="7"/>
      <c r="T547" s="40"/>
      <c r="U547" s="10"/>
      <c r="V547" s="37"/>
      <c r="W547" s="37"/>
      <c r="X547" s="51"/>
      <c r="AC547" s="37"/>
      <c r="AD547" s="37"/>
      <c r="AE547" s="7"/>
      <c r="AF547" s="48"/>
      <c r="AH547" s="10"/>
      <c r="AI547" s="37"/>
      <c r="AJ547" s="37"/>
      <c r="AK547" s="7"/>
      <c r="AL547" s="48"/>
      <c r="AN547" s="10"/>
      <c r="AO547" s="37"/>
      <c r="AP547" s="37"/>
      <c r="AQ547" s="7"/>
      <c r="AR547" s="40"/>
      <c r="AS547" s="10"/>
      <c r="AT547" s="37"/>
      <c r="AU547" s="37"/>
      <c r="AV547" s="51"/>
      <c r="BA547" s="37"/>
      <c r="BB547" s="37"/>
      <c r="BC547" s="7"/>
      <c r="BD547" s="48"/>
      <c r="BF547" s="10"/>
      <c r="BG547" s="37"/>
      <c r="BH547" s="37"/>
      <c r="BI547" s="7"/>
      <c r="BJ547" s="48"/>
      <c r="BL547" s="10"/>
      <c r="BM547" s="37"/>
      <c r="BN547" s="37"/>
      <c r="BO547" s="7"/>
      <c r="BP547" s="40"/>
      <c r="BQ547" s="10"/>
      <c r="BR547" s="37"/>
      <c r="BS547" s="37"/>
      <c r="BT547" s="51"/>
      <c r="BY547" s="37"/>
      <c r="BZ547" s="37"/>
      <c r="CA547" s="7"/>
      <c r="CB547" s="48"/>
      <c r="CD547" s="10"/>
      <c r="CE547" s="37"/>
      <c r="CF547" s="37"/>
      <c r="CG547" s="7"/>
      <c r="CH547" s="48"/>
      <c r="CJ547" s="10"/>
      <c r="CK547" s="37"/>
      <c r="CL547" s="37"/>
      <c r="CM547" s="7"/>
      <c r="CN547" s="40"/>
      <c r="CO547" s="10"/>
      <c r="CP547" s="37"/>
      <c r="CQ547" s="37"/>
      <c r="CR547" s="51"/>
      <c r="CT547" s="40"/>
      <c r="CU547" s="10"/>
      <c r="CV547" s="37"/>
      <c r="CW547" s="37"/>
      <c r="CX547" s="51"/>
    </row>
    <row r="548" spans="5:102" x14ac:dyDescent="0.2">
      <c r="E548" s="37"/>
      <c r="F548" s="37"/>
      <c r="G548" s="7"/>
      <c r="H548" s="48"/>
      <c r="J548" s="10"/>
      <c r="K548" s="37"/>
      <c r="L548" s="37"/>
      <c r="M548" s="7"/>
      <c r="N548" s="48"/>
      <c r="P548" s="10"/>
      <c r="Q548" s="37"/>
      <c r="R548" s="37"/>
      <c r="S548" s="7"/>
      <c r="T548" s="40"/>
      <c r="U548" s="10"/>
      <c r="V548" s="37"/>
      <c r="W548" s="37"/>
      <c r="X548" s="51"/>
      <c r="AC548" s="37"/>
      <c r="AD548" s="37"/>
      <c r="AE548" s="7"/>
      <c r="AF548" s="48"/>
      <c r="AH548" s="10"/>
      <c r="AI548" s="37"/>
      <c r="AJ548" s="37"/>
      <c r="AK548" s="7"/>
      <c r="AL548" s="48"/>
      <c r="AN548" s="10"/>
      <c r="AO548" s="37"/>
      <c r="AP548" s="37"/>
      <c r="AQ548" s="7"/>
      <c r="AR548" s="40"/>
      <c r="AS548" s="10"/>
      <c r="AT548" s="37"/>
      <c r="AU548" s="37"/>
      <c r="AV548" s="51"/>
      <c r="BA548" s="37"/>
      <c r="BB548" s="37"/>
      <c r="BC548" s="7"/>
      <c r="BD548" s="48"/>
      <c r="BF548" s="10"/>
      <c r="BG548" s="37"/>
      <c r="BH548" s="37"/>
      <c r="BI548" s="7"/>
      <c r="BJ548" s="48"/>
      <c r="BL548" s="10"/>
      <c r="BM548" s="37"/>
      <c r="BN548" s="37"/>
      <c r="BO548" s="7"/>
      <c r="BP548" s="40"/>
      <c r="BQ548" s="10"/>
      <c r="BR548" s="37"/>
      <c r="BS548" s="37"/>
      <c r="BT548" s="51"/>
      <c r="BY548" s="37"/>
      <c r="BZ548" s="37"/>
      <c r="CA548" s="7"/>
      <c r="CB548" s="48"/>
      <c r="CD548" s="10"/>
      <c r="CE548" s="37"/>
      <c r="CF548" s="37"/>
      <c r="CG548" s="7"/>
      <c r="CH548" s="48"/>
      <c r="CJ548" s="10"/>
      <c r="CK548" s="37"/>
      <c r="CL548" s="37"/>
      <c r="CM548" s="7"/>
      <c r="CN548" s="40"/>
      <c r="CO548" s="10"/>
      <c r="CP548" s="37"/>
      <c r="CQ548" s="37"/>
      <c r="CR548" s="51"/>
      <c r="CT548" s="40"/>
      <c r="CU548" s="10"/>
      <c r="CV548" s="37"/>
      <c r="CW548" s="37"/>
      <c r="CX548" s="51"/>
    </row>
    <row r="549" spans="5:102" x14ac:dyDescent="0.2">
      <c r="E549" s="37"/>
      <c r="F549" s="37"/>
      <c r="G549" s="7"/>
      <c r="H549" s="48"/>
      <c r="J549" s="10"/>
      <c r="K549" s="37"/>
      <c r="L549" s="37"/>
      <c r="M549" s="7"/>
      <c r="N549" s="48"/>
      <c r="P549" s="10"/>
      <c r="Q549" s="37"/>
      <c r="R549" s="37"/>
      <c r="S549" s="7"/>
      <c r="T549" s="40"/>
      <c r="U549" s="10"/>
      <c r="V549" s="37"/>
      <c r="W549" s="37"/>
      <c r="X549" s="51"/>
      <c r="AC549" s="37"/>
      <c r="AD549" s="37"/>
      <c r="AE549" s="7"/>
      <c r="AF549" s="48"/>
      <c r="AH549" s="10"/>
      <c r="AI549" s="37"/>
      <c r="AJ549" s="37"/>
      <c r="AK549" s="7"/>
      <c r="AL549" s="48"/>
      <c r="AN549" s="10"/>
      <c r="AO549" s="37"/>
      <c r="AP549" s="37"/>
      <c r="AQ549" s="7"/>
      <c r="AR549" s="40"/>
      <c r="AS549" s="10"/>
      <c r="AT549" s="37"/>
      <c r="AU549" s="37"/>
      <c r="AV549" s="51"/>
      <c r="BA549" s="37"/>
      <c r="BB549" s="37"/>
      <c r="BC549" s="7"/>
      <c r="BD549" s="48"/>
      <c r="BF549" s="10"/>
      <c r="BG549" s="37"/>
      <c r="BH549" s="37"/>
      <c r="BI549" s="7"/>
      <c r="BJ549" s="48"/>
      <c r="BL549" s="10"/>
      <c r="BM549" s="37"/>
      <c r="BN549" s="37"/>
      <c r="BO549" s="7"/>
      <c r="BP549" s="40"/>
      <c r="BQ549" s="10"/>
      <c r="BR549" s="37"/>
      <c r="BS549" s="37"/>
      <c r="BT549" s="51"/>
      <c r="BY549" s="37"/>
      <c r="BZ549" s="37"/>
      <c r="CA549" s="7"/>
      <c r="CB549" s="48"/>
      <c r="CD549" s="10"/>
      <c r="CE549" s="37"/>
      <c r="CF549" s="37"/>
      <c r="CG549" s="7"/>
      <c r="CH549" s="48"/>
      <c r="CJ549" s="10"/>
      <c r="CK549" s="37"/>
      <c r="CL549" s="37"/>
      <c r="CM549" s="7"/>
      <c r="CN549" s="40"/>
      <c r="CO549" s="10"/>
      <c r="CP549" s="37"/>
      <c r="CQ549" s="37"/>
      <c r="CR549" s="51"/>
      <c r="CT549" s="40"/>
      <c r="CU549" s="10"/>
      <c r="CV549" s="37"/>
      <c r="CW549" s="37"/>
      <c r="CX549" s="51"/>
    </row>
    <row r="550" spans="5:102" x14ac:dyDescent="0.2">
      <c r="E550" s="37"/>
      <c r="F550" s="37"/>
      <c r="G550" s="7"/>
      <c r="H550" s="48"/>
      <c r="J550" s="10"/>
      <c r="K550" s="37"/>
      <c r="L550" s="37"/>
      <c r="M550" s="7"/>
      <c r="N550" s="48"/>
      <c r="P550" s="10"/>
      <c r="Q550" s="37"/>
      <c r="R550" s="37"/>
      <c r="S550" s="7"/>
      <c r="T550" s="40"/>
      <c r="U550" s="10"/>
      <c r="V550" s="37"/>
      <c r="W550" s="37"/>
      <c r="X550" s="51"/>
      <c r="AC550" s="37"/>
      <c r="AD550" s="37"/>
      <c r="AE550" s="7"/>
      <c r="AF550" s="48"/>
      <c r="AH550" s="10"/>
      <c r="AI550" s="37"/>
      <c r="AJ550" s="37"/>
      <c r="AK550" s="7"/>
      <c r="AL550" s="48"/>
      <c r="AN550" s="10"/>
      <c r="AO550" s="37"/>
      <c r="AP550" s="37"/>
      <c r="AQ550" s="7"/>
      <c r="AR550" s="40"/>
      <c r="AS550" s="10"/>
      <c r="AT550" s="37"/>
      <c r="AU550" s="37"/>
      <c r="AV550" s="51"/>
      <c r="BA550" s="37"/>
      <c r="BB550" s="37"/>
      <c r="BC550" s="7"/>
      <c r="BD550" s="48"/>
      <c r="BF550" s="10"/>
      <c r="BG550" s="37"/>
      <c r="BH550" s="37"/>
      <c r="BI550" s="7"/>
      <c r="BJ550" s="48"/>
      <c r="BL550" s="10"/>
      <c r="BM550" s="37"/>
      <c r="BN550" s="37"/>
      <c r="BO550" s="7"/>
      <c r="BP550" s="40"/>
      <c r="BQ550" s="10"/>
      <c r="BR550" s="37"/>
      <c r="BS550" s="37"/>
      <c r="BT550" s="51"/>
      <c r="BY550" s="37"/>
      <c r="BZ550" s="37"/>
      <c r="CA550" s="7"/>
      <c r="CB550" s="48"/>
      <c r="CD550" s="10"/>
      <c r="CE550" s="37"/>
      <c r="CF550" s="37"/>
      <c r="CG550" s="7"/>
      <c r="CH550" s="48"/>
      <c r="CJ550" s="10"/>
      <c r="CK550" s="37"/>
      <c r="CL550" s="37"/>
      <c r="CM550" s="7"/>
      <c r="CN550" s="40"/>
      <c r="CO550" s="10"/>
      <c r="CP550" s="37"/>
      <c r="CQ550" s="37"/>
      <c r="CR550" s="51"/>
      <c r="CT550" s="40"/>
      <c r="CU550" s="10"/>
      <c r="CV550" s="37"/>
      <c r="CW550" s="37"/>
      <c r="CX550" s="51"/>
    </row>
    <row r="551" spans="5:102" x14ac:dyDescent="0.2">
      <c r="E551" s="37"/>
      <c r="F551" s="37"/>
      <c r="G551" s="7"/>
      <c r="H551" s="48"/>
      <c r="J551" s="10"/>
      <c r="K551" s="37"/>
      <c r="L551" s="37"/>
      <c r="M551" s="7"/>
      <c r="N551" s="48"/>
      <c r="P551" s="10"/>
      <c r="Q551" s="37"/>
      <c r="R551" s="37"/>
      <c r="S551" s="7"/>
      <c r="T551" s="40"/>
      <c r="U551" s="10"/>
      <c r="V551" s="37"/>
      <c r="W551" s="37"/>
      <c r="X551" s="51"/>
      <c r="AC551" s="37"/>
      <c r="AD551" s="37"/>
      <c r="AE551" s="7"/>
      <c r="AF551" s="48"/>
      <c r="AH551" s="10"/>
      <c r="AI551" s="37"/>
      <c r="AJ551" s="37"/>
      <c r="AK551" s="7"/>
      <c r="AL551" s="48"/>
      <c r="AN551" s="10"/>
      <c r="AO551" s="37"/>
      <c r="AP551" s="37"/>
      <c r="AQ551" s="7"/>
      <c r="AR551" s="40"/>
      <c r="AS551" s="10"/>
      <c r="AT551" s="37"/>
      <c r="AU551" s="37"/>
      <c r="AV551" s="51"/>
      <c r="BA551" s="37"/>
      <c r="BB551" s="37"/>
      <c r="BC551" s="7"/>
      <c r="BD551" s="48"/>
      <c r="BF551" s="10"/>
      <c r="BG551" s="37"/>
      <c r="BH551" s="37"/>
      <c r="BI551" s="7"/>
      <c r="BJ551" s="48"/>
      <c r="BL551" s="10"/>
      <c r="BM551" s="37"/>
      <c r="BN551" s="37"/>
      <c r="BO551" s="7"/>
      <c r="BP551" s="40"/>
      <c r="BQ551" s="10"/>
      <c r="BR551" s="37"/>
      <c r="BS551" s="37"/>
      <c r="BT551" s="51"/>
      <c r="BY551" s="37"/>
      <c r="BZ551" s="37"/>
      <c r="CA551" s="7"/>
      <c r="CB551" s="48"/>
      <c r="CD551" s="10"/>
      <c r="CE551" s="37"/>
      <c r="CF551" s="37"/>
      <c r="CG551" s="7"/>
      <c r="CH551" s="48"/>
      <c r="CJ551" s="10"/>
      <c r="CK551" s="37"/>
      <c r="CL551" s="37"/>
      <c r="CM551" s="7"/>
      <c r="CN551" s="40"/>
      <c r="CO551" s="10"/>
      <c r="CP551" s="37"/>
      <c r="CQ551" s="37"/>
      <c r="CR551" s="51"/>
      <c r="CT551" s="40"/>
      <c r="CU551" s="10"/>
      <c r="CV551" s="37"/>
      <c r="CW551" s="37"/>
      <c r="CX551" s="51"/>
    </row>
    <row r="552" spans="5:102" x14ac:dyDescent="0.2">
      <c r="E552" s="37"/>
      <c r="F552" s="37"/>
      <c r="G552" s="7"/>
      <c r="H552" s="48"/>
      <c r="J552" s="10"/>
      <c r="K552" s="37"/>
      <c r="L552" s="37"/>
      <c r="M552" s="7"/>
      <c r="N552" s="48"/>
      <c r="P552" s="10"/>
      <c r="Q552" s="37"/>
      <c r="R552" s="37"/>
      <c r="S552" s="7"/>
      <c r="T552" s="40"/>
      <c r="U552" s="10"/>
      <c r="V552" s="37"/>
      <c r="W552" s="37"/>
      <c r="X552" s="51"/>
      <c r="AC552" s="37"/>
      <c r="AD552" s="37"/>
      <c r="AE552" s="7"/>
      <c r="AF552" s="48"/>
      <c r="AH552" s="10"/>
      <c r="AI552" s="37"/>
      <c r="AJ552" s="37"/>
      <c r="AK552" s="7"/>
      <c r="AL552" s="48"/>
      <c r="AN552" s="10"/>
      <c r="AO552" s="37"/>
      <c r="AP552" s="37"/>
      <c r="AQ552" s="7"/>
      <c r="AR552" s="40"/>
      <c r="AS552" s="10"/>
      <c r="AT552" s="37"/>
      <c r="AU552" s="37"/>
      <c r="AV552" s="51"/>
      <c r="BA552" s="37"/>
      <c r="BB552" s="37"/>
      <c r="BC552" s="7"/>
      <c r="BD552" s="48"/>
      <c r="BF552" s="10"/>
      <c r="BG552" s="37"/>
      <c r="BH552" s="37"/>
      <c r="BI552" s="7"/>
      <c r="BJ552" s="48"/>
      <c r="BL552" s="10"/>
      <c r="BM552" s="37"/>
      <c r="BN552" s="37"/>
      <c r="BO552" s="7"/>
      <c r="BP552" s="40"/>
      <c r="BQ552" s="10"/>
      <c r="BR552" s="37"/>
      <c r="BS552" s="37"/>
      <c r="BT552" s="51"/>
      <c r="BY552" s="37"/>
      <c r="BZ552" s="37"/>
      <c r="CA552" s="7"/>
      <c r="CB552" s="48"/>
      <c r="CD552" s="10"/>
      <c r="CE552" s="37"/>
      <c r="CF552" s="37"/>
      <c r="CG552" s="7"/>
      <c r="CH552" s="48"/>
      <c r="CJ552" s="10"/>
      <c r="CK552" s="37"/>
      <c r="CL552" s="37"/>
      <c r="CM552" s="7"/>
      <c r="CN552" s="40"/>
      <c r="CO552" s="10"/>
      <c r="CP552" s="37"/>
      <c r="CQ552" s="37"/>
      <c r="CR552" s="51"/>
      <c r="CT552" s="40"/>
      <c r="CU552" s="10"/>
      <c r="CV552" s="37"/>
      <c r="CW552" s="37"/>
      <c r="CX552" s="51"/>
    </row>
    <row r="553" spans="5:102" x14ac:dyDescent="0.2">
      <c r="E553" s="37"/>
      <c r="F553" s="37"/>
      <c r="G553" s="7"/>
      <c r="H553" s="48"/>
      <c r="J553" s="10"/>
      <c r="K553" s="37"/>
      <c r="L553" s="37"/>
      <c r="M553" s="7"/>
      <c r="N553" s="48"/>
      <c r="P553" s="10"/>
      <c r="Q553" s="37"/>
      <c r="R553" s="37"/>
      <c r="S553" s="7"/>
      <c r="T553" s="40"/>
      <c r="U553" s="10"/>
      <c r="V553" s="37"/>
      <c r="W553" s="37"/>
      <c r="X553" s="51"/>
      <c r="AC553" s="37"/>
      <c r="AD553" s="37"/>
      <c r="AE553" s="7"/>
      <c r="AF553" s="48"/>
      <c r="AH553" s="10"/>
      <c r="AI553" s="37"/>
      <c r="AJ553" s="37"/>
      <c r="AK553" s="7"/>
      <c r="AL553" s="48"/>
      <c r="AN553" s="10"/>
      <c r="AO553" s="37"/>
      <c r="AP553" s="37"/>
      <c r="AQ553" s="7"/>
      <c r="AR553" s="40"/>
      <c r="AS553" s="10"/>
      <c r="AT553" s="37"/>
      <c r="AU553" s="37"/>
      <c r="AV553" s="51"/>
      <c r="BA553" s="37"/>
      <c r="BB553" s="37"/>
      <c r="BC553" s="7"/>
      <c r="BD553" s="48"/>
      <c r="BF553" s="10"/>
      <c r="BG553" s="37"/>
      <c r="BH553" s="37"/>
      <c r="BI553" s="7"/>
      <c r="BJ553" s="48"/>
      <c r="BL553" s="10"/>
      <c r="BM553" s="37"/>
      <c r="BN553" s="37"/>
      <c r="BO553" s="7"/>
      <c r="BP553" s="40"/>
      <c r="BQ553" s="10"/>
      <c r="BR553" s="37"/>
      <c r="BS553" s="37"/>
      <c r="BT553" s="51"/>
      <c r="BY553" s="37"/>
      <c r="BZ553" s="37"/>
      <c r="CA553" s="7"/>
      <c r="CB553" s="48"/>
      <c r="CD553" s="10"/>
      <c r="CE553" s="37"/>
      <c r="CF553" s="37"/>
      <c r="CG553" s="7"/>
      <c r="CH553" s="48"/>
      <c r="CJ553" s="10"/>
      <c r="CK553" s="37"/>
      <c r="CL553" s="37"/>
      <c r="CM553" s="7"/>
      <c r="CN553" s="40"/>
      <c r="CO553" s="10"/>
      <c r="CP553" s="37"/>
      <c r="CQ553" s="37"/>
      <c r="CR553" s="51"/>
      <c r="CT553" s="40"/>
      <c r="CU553" s="10"/>
      <c r="CV553" s="37"/>
      <c r="CW553" s="37"/>
      <c r="CX553" s="51"/>
    </row>
    <row r="554" spans="5:102" x14ac:dyDescent="0.2">
      <c r="E554" s="37"/>
      <c r="F554" s="37"/>
      <c r="G554" s="7"/>
      <c r="H554" s="48"/>
      <c r="J554" s="10"/>
      <c r="K554" s="37"/>
      <c r="L554" s="37"/>
      <c r="M554" s="7"/>
      <c r="N554" s="48"/>
      <c r="P554" s="10"/>
      <c r="Q554" s="37"/>
      <c r="R554" s="37"/>
      <c r="S554" s="7"/>
      <c r="T554" s="40"/>
      <c r="U554" s="10"/>
      <c r="V554" s="37"/>
      <c r="W554" s="37"/>
      <c r="X554" s="51"/>
      <c r="AC554" s="37"/>
      <c r="AD554" s="37"/>
      <c r="AE554" s="7"/>
      <c r="AF554" s="48"/>
      <c r="AH554" s="10"/>
      <c r="AI554" s="37"/>
      <c r="AJ554" s="37"/>
      <c r="AK554" s="7"/>
      <c r="AL554" s="48"/>
      <c r="AN554" s="10"/>
      <c r="AO554" s="37"/>
      <c r="AP554" s="37"/>
      <c r="AQ554" s="7"/>
      <c r="AR554" s="40"/>
      <c r="AS554" s="10"/>
      <c r="AT554" s="37"/>
      <c r="AU554" s="37"/>
      <c r="AV554" s="51"/>
      <c r="BA554" s="37"/>
      <c r="BB554" s="37"/>
      <c r="BC554" s="7"/>
      <c r="BD554" s="48"/>
      <c r="BF554" s="10"/>
      <c r="BG554" s="37"/>
      <c r="BH554" s="37"/>
      <c r="BI554" s="7"/>
      <c r="BJ554" s="48"/>
      <c r="BL554" s="10"/>
      <c r="BM554" s="37"/>
      <c r="BN554" s="37"/>
      <c r="BO554" s="7"/>
      <c r="BP554" s="40"/>
      <c r="BQ554" s="10"/>
      <c r="BR554" s="37"/>
      <c r="BS554" s="37"/>
      <c r="BT554" s="51"/>
      <c r="BY554" s="37"/>
      <c r="BZ554" s="37"/>
      <c r="CA554" s="7"/>
      <c r="CB554" s="48"/>
      <c r="CD554" s="10"/>
      <c r="CE554" s="37"/>
      <c r="CF554" s="37"/>
      <c r="CG554" s="7"/>
      <c r="CH554" s="48"/>
      <c r="CJ554" s="10"/>
      <c r="CK554" s="37"/>
      <c r="CL554" s="37"/>
      <c r="CM554" s="7"/>
      <c r="CN554" s="40"/>
      <c r="CO554" s="10"/>
      <c r="CP554" s="37"/>
      <c r="CQ554" s="37"/>
      <c r="CR554" s="51"/>
      <c r="CT554" s="40"/>
      <c r="CU554" s="10"/>
      <c r="CV554" s="37"/>
      <c r="CW554" s="37"/>
      <c r="CX554" s="51"/>
    </row>
    <row r="555" spans="5:102" x14ac:dyDescent="0.2">
      <c r="E555" s="37"/>
      <c r="F555" s="37"/>
      <c r="G555" s="7"/>
      <c r="H555" s="48"/>
      <c r="J555" s="10"/>
      <c r="K555" s="37"/>
      <c r="L555" s="37"/>
      <c r="M555" s="7"/>
      <c r="N555" s="48"/>
      <c r="P555" s="10"/>
      <c r="Q555" s="37"/>
      <c r="R555" s="37"/>
      <c r="S555" s="7"/>
      <c r="T555" s="40"/>
      <c r="U555" s="10"/>
      <c r="V555" s="37"/>
      <c r="W555" s="37"/>
      <c r="X555" s="51"/>
      <c r="AC555" s="37"/>
      <c r="AD555" s="37"/>
      <c r="AE555" s="7"/>
      <c r="AF555" s="48"/>
      <c r="AH555" s="10"/>
      <c r="AI555" s="37"/>
      <c r="AJ555" s="37"/>
      <c r="AK555" s="7"/>
      <c r="AL555" s="48"/>
      <c r="AN555" s="10"/>
      <c r="AO555" s="37"/>
      <c r="AP555" s="37"/>
      <c r="AQ555" s="7"/>
      <c r="AR555" s="40"/>
      <c r="AS555" s="10"/>
      <c r="AT555" s="37"/>
      <c r="AU555" s="37"/>
      <c r="AV555" s="51"/>
      <c r="BA555" s="37"/>
      <c r="BB555" s="37"/>
      <c r="BC555" s="7"/>
      <c r="BD555" s="48"/>
      <c r="BF555" s="10"/>
      <c r="BG555" s="37"/>
      <c r="BH555" s="37"/>
      <c r="BI555" s="7"/>
      <c r="BJ555" s="48"/>
      <c r="BL555" s="10"/>
      <c r="BM555" s="37"/>
      <c r="BN555" s="37"/>
      <c r="BO555" s="7"/>
      <c r="BP555" s="40"/>
      <c r="BQ555" s="10"/>
      <c r="BR555" s="37"/>
      <c r="BS555" s="37"/>
      <c r="BT555" s="51"/>
      <c r="BY555" s="37"/>
      <c r="BZ555" s="37"/>
      <c r="CA555" s="7"/>
      <c r="CB555" s="48"/>
      <c r="CD555" s="10"/>
      <c r="CE555" s="37"/>
      <c r="CF555" s="37"/>
      <c r="CG555" s="7"/>
      <c r="CH555" s="48"/>
      <c r="CJ555" s="10"/>
      <c r="CK555" s="37"/>
      <c r="CL555" s="37"/>
      <c r="CM555" s="7"/>
      <c r="CN555" s="40"/>
      <c r="CO555" s="10"/>
      <c r="CP555" s="37"/>
      <c r="CQ555" s="37"/>
      <c r="CR555" s="51"/>
      <c r="CT555" s="40"/>
      <c r="CU555" s="10"/>
      <c r="CV555" s="37"/>
      <c r="CW555" s="37"/>
      <c r="CX555" s="51"/>
    </row>
    <row r="556" spans="5:102" x14ac:dyDescent="0.2">
      <c r="E556" s="37"/>
      <c r="F556" s="37"/>
      <c r="G556" s="7"/>
      <c r="H556" s="48"/>
      <c r="J556" s="10"/>
      <c r="K556" s="37"/>
      <c r="L556" s="37"/>
      <c r="M556" s="7"/>
      <c r="N556" s="48"/>
      <c r="P556" s="10"/>
      <c r="Q556" s="37"/>
      <c r="R556" s="37"/>
      <c r="S556" s="7"/>
      <c r="T556" s="40"/>
      <c r="U556" s="10"/>
      <c r="V556" s="37"/>
      <c r="W556" s="37"/>
      <c r="X556" s="51"/>
      <c r="AC556" s="37"/>
      <c r="AD556" s="37"/>
      <c r="AE556" s="7"/>
      <c r="AF556" s="48"/>
      <c r="AH556" s="10"/>
      <c r="AI556" s="37"/>
      <c r="AJ556" s="37"/>
      <c r="AK556" s="7"/>
      <c r="AL556" s="48"/>
      <c r="AN556" s="10"/>
      <c r="AO556" s="37"/>
      <c r="AP556" s="37"/>
      <c r="AQ556" s="7"/>
      <c r="AR556" s="40"/>
      <c r="AS556" s="10"/>
      <c r="AT556" s="37"/>
      <c r="AU556" s="37"/>
      <c r="AV556" s="51"/>
      <c r="BA556" s="37"/>
      <c r="BB556" s="37"/>
      <c r="BC556" s="7"/>
      <c r="BD556" s="48"/>
      <c r="BF556" s="10"/>
      <c r="BG556" s="37"/>
      <c r="BH556" s="37"/>
      <c r="BI556" s="7"/>
      <c r="BJ556" s="48"/>
      <c r="BL556" s="10"/>
      <c r="BM556" s="37"/>
      <c r="BN556" s="37"/>
      <c r="BO556" s="7"/>
      <c r="BP556" s="40"/>
      <c r="BQ556" s="10"/>
      <c r="BR556" s="37"/>
      <c r="BS556" s="37"/>
      <c r="BT556" s="51"/>
      <c r="BY556" s="37"/>
      <c r="BZ556" s="37"/>
      <c r="CA556" s="7"/>
      <c r="CB556" s="48"/>
      <c r="CD556" s="10"/>
      <c r="CE556" s="37"/>
      <c r="CF556" s="37"/>
      <c r="CG556" s="7"/>
      <c r="CH556" s="48"/>
      <c r="CJ556" s="10"/>
      <c r="CK556" s="37"/>
      <c r="CL556" s="37"/>
      <c r="CM556" s="7"/>
      <c r="CN556" s="40"/>
      <c r="CO556" s="10"/>
      <c r="CP556" s="37"/>
      <c r="CQ556" s="37"/>
      <c r="CR556" s="51"/>
      <c r="CT556" s="40"/>
      <c r="CU556" s="10"/>
      <c r="CV556" s="37"/>
      <c r="CW556" s="37"/>
      <c r="CX556" s="51"/>
    </row>
    <row r="557" spans="5:102" x14ac:dyDescent="0.2">
      <c r="E557" s="37"/>
      <c r="F557" s="37"/>
      <c r="G557" s="7"/>
      <c r="H557" s="48"/>
      <c r="J557" s="10"/>
      <c r="K557" s="37"/>
      <c r="L557" s="37"/>
      <c r="M557" s="7"/>
      <c r="N557" s="48"/>
      <c r="P557" s="10"/>
      <c r="Q557" s="37"/>
      <c r="R557" s="37"/>
      <c r="S557" s="7"/>
      <c r="T557" s="40"/>
      <c r="U557" s="10"/>
      <c r="V557" s="37"/>
      <c r="W557" s="37"/>
      <c r="X557" s="51"/>
      <c r="AC557" s="37"/>
      <c r="AD557" s="37"/>
      <c r="AE557" s="7"/>
      <c r="AF557" s="48"/>
      <c r="AH557" s="10"/>
      <c r="AI557" s="37"/>
      <c r="AJ557" s="37"/>
      <c r="AK557" s="7"/>
      <c r="AL557" s="48"/>
      <c r="AN557" s="10"/>
      <c r="AO557" s="37"/>
      <c r="AP557" s="37"/>
      <c r="AQ557" s="7"/>
      <c r="AR557" s="40"/>
      <c r="AS557" s="10"/>
      <c r="AT557" s="37"/>
      <c r="AU557" s="37"/>
      <c r="AV557" s="51"/>
      <c r="BA557" s="37"/>
      <c r="BB557" s="37"/>
      <c r="BC557" s="7"/>
      <c r="BD557" s="48"/>
      <c r="BF557" s="10"/>
      <c r="BG557" s="37"/>
      <c r="BH557" s="37"/>
      <c r="BI557" s="7"/>
      <c r="BJ557" s="48"/>
      <c r="BL557" s="10"/>
      <c r="BM557" s="37"/>
      <c r="BN557" s="37"/>
      <c r="BO557" s="7"/>
      <c r="BP557" s="40"/>
      <c r="BQ557" s="10"/>
      <c r="BR557" s="37"/>
      <c r="BS557" s="37"/>
      <c r="BT557" s="51"/>
      <c r="BY557" s="37"/>
      <c r="BZ557" s="37"/>
      <c r="CA557" s="7"/>
      <c r="CB557" s="48"/>
      <c r="CD557" s="10"/>
      <c r="CE557" s="37"/>
      <c r="CF557" s="37"/>
      <c r="CG557" s="7"/>
      <c r="CH557" s="48"/>
      <c r="CJ557" s="10"/>
      <c r="CK557" s="37"/>
      <c r="CL557" s="37"/>
      <c r="CM557" s="7"/>
      <c r="CN557" s="40"/>
      <c r="CO557" s="10"/>
      <c r="CP557" s="37"/>
      <c r="CQ557" s="37"/>
      <c r="CR557" s="51"/>
      <c r="CT557" s="40"/>
      <c r="CU557" s="10"/>
      <c r="CV557" s="37"/>
      <c r="CW557" s="37"/>
      <c r="CX557" s="51"/>
    </row>
    <row r="558" spans="5:102" x14ac:dyDescent="0.2">
      <c r="E558" s="37"/>
      <c r="F558" s="37"/>
      <c r="G558" s="7"/>
      <c r="H558" s="48"/>
      <c r="J558" s="10"/>
      <c r="K558" s="37"/>
      <c r="L558" s="37"/>
      <c r="M558" s="7"/>
      <c r="N558" s="48"/>
      <c r="P558" s="10"/>
      <c r="Q558" s="37"/>
      <c r="R558" s="37"/>
      <c r="S558" s="7"/>
      <c r="T558" s="40"/>
      <c r="U558" s="10"/>
      <c r="V558" s="37"/>
      <c r="W558" s="37"/>
      <c r="X558" s="51"/>
      <c r="AC558" s="37"/>
      <c r="AD558" s="37"/>
      <c r="AE558" s="7"/>
      <c r="AF558" s="48"/>
      <c r="AH558" s="10"/>
      <c r="AI558" s="37"/>
      <c r="AJ558" s="37"/>
      <c r="AK558" s="7"/>
      <c r="AL558" s="48"/>
      <c r="AN558" s="10"/>
      <c r="AO558" s="37"/>
      <c r="AP558" s="37"/>
      <c r="AQ558" s="7"/>
      <c r="AR558" s="40"/>
      <c r="AS558" s="10"/>
      <c r="AT558" s="37"/>
      <c r="AU558" s="37"/>
      <c r="AV558" s="51"/>
      <c r="BA558" s="37"/>
      <c r="BB558" s="37"/>
      <c r="BC558" s="7"/>
      <c r="BD558" s="48"/>
      <c r="BF558" s="10"/>
      <c r="BG558" s="37"/>
      <c r="BH558" s="37"/>
      <c r="BI558" s="7"/>
      <c r="BJ558" s="48"/>
      <c r="BL558" s="10"/>
      <c r="BM558" s="37"/>
      <c r="BN558" s="37"/>
      <c r="BO558" s="7"/>
      <c r="BP558" s="40"/>
      <c r="BQ558" s="10"/>
      <c r="BR558" s="37"/>
      <c r="BS558" s="37"/>
      <c r="BT558" s="51"/>
      <c r="BY558" s="37"/>
      <c r="BZ558" s="37"/>
      <c r="CA558" s="7"/>
      <c r="CB558" s="48"/>
      <c r="CD558" s="10"/>
      <c r="CE558" s="37"/>
      <c r="CF558" s="37"/>
      <c r="CG558" s="7"/>
      <c r="CH558" s="48"/>
      <c r="CJ558" s="10"/>
      <c r="CK558" s="37"/>
      <c r="CL558" s="37"/>
      <c r="CM558" s="7"/>
      <c r="CN558" s="40"/>
      <c r="CO558" s="10"/>
      <c r="CP558" s="37"/>
      <c r="CQ558" s="37"/>
      <c r="CR558" s="51"/>
      <c r="CT558" s="40"/>
      <c r="CU558" s="10"/>
      <c r="CV558" s="37"/>
      <c r="CW558" s="37"/>
      <c r="CX558" s="51"/>
    </row>
    <row r="559" spans="5:102" x14ac:dyDescent="0.2">
      <c r="E559" s="37"/>
      <c r="F559" s="37"/>
      <c r="G559" s="7"/>
      <c r="H559" s="48"/>
      <c r="J559" s="10"/>
      <c r="K559" s="37"/>
      <c r="L559" s="37"/>
      <c r="M559" s="7"/>
      <c r="N559" s="48"/>
      <c r="P559" s="10"/>
      <c r="Q559" s="37"/>
      <c r="R559" s="37"/>
      <c r="S559" s="7"/>
      <c r="T559" s="40"/>
      <c r="U559" s="10"/>
      <c r="V559" s="37"/>
      <c r="W559" s="37"/>
      <c r="X559" s="51"/>
      <c r="AC559" s="37"/>
      <c r="AD559" s="37"/>
      <c r="AE559" s="7"/>
      <c r="AF559" s="48"/>
      <c r="AH559" s="10"/>
      <c r="AI559" s="37"/>
      <c r="AJ559" s="37"/>
      <c r="AK559" s="7"/>
      <c r="AL559" s="48"/>
      <c r="AN559" s="10"/>
      <c r="AO559" s="37"/>
      <c r="AP559" s="37"/>
      <c r="AQ559" s="7"/>
      <c r="AR559" s="40"/>
      <c r="AS559" s="10"/>
      <c r="AT559" s="37"/>
      <c r="AU559" s="37"/>
      <c r="AV559" s="51"/>
      <c r="BA559" s="37"/>
      <c r="BB559" s="37"/>
      <c r="BC559" s="7"/>
      <c r="BD559" s="48"/>
      <c r="BF559" s="10"/>
      <c r="BG559" s="37"/>
      <c r="BH559" s="37"/>
      <c r="BI559" s="7"/>
      <c r="BJ559" s="48"/>
      <c r="BL559" s="10"/>
      <c r="BM559" s="37"/>
      <c r="BN559" s="37"/>
      <c r="BO559" s="7"/>
      <c r="BP559" s="40"/>
      <c r="BQ559" s="10"/>
      <c r="BR559" s="37"/>
      <c r="BS559" s="37"/>
      <c r="BT559" s="51"/>
      <c r="BY559" s="37"/>
      <c r="BZ559" s="37"/>
      <c r="CA559" s="7"/>
      <c r="CB559" s="48"/>
      <c r="CD559" s="10"/>
      <c r="CE559" s="37"/>
      <c r="CF559" s="37"/>
      <c r="CG559" s="7"/>
      <c r="CH559" s="48"/>
      <c r="CJ559" s="10"/>
      <c r="CK559" s="37"/>
      <c r="CL559" s="37"/>
      <c r="CM559" s="7"/>
      <c r="CN559" s="40"/>
      <c r="CO559" s="10"/>
      <c r="CP559" s="37"/>
      <c r="CQ559" s="37"/>
      <c r="CR559" s="51"/>
      <c r="CT559" s="40"/>
      <c r="CU559" s="10"/>
      <c r="CV559" s="37"/>
      <c r="CW559" s="37"/>
      <c r="CX559" s="51"/>
    </row>
    <row r="560" spans="5:102" x14ac:dyDescent="0.2">
      <c r="E560" s="37"/>
      <c r="F560" s="37"/>
      <c r="G560" s="7"/>
      <c r="H560" s="48"/>
      <c r="J560" s="10"/>
      <c r="K560" s="37"/>
      <c r="L560" s="37"/>
      <c r="M560" s="7"/>
      <c r="N560" s="48"/>
      <c r="P560" s="10"/>
      <c r="Q560" s="37"/>
      <c r="R560" s="37"/>
      <c r="S560" s="7"/>
      <c r="T560" s="40"/>
      <c r="U560" s="10"/>
      <c r="V560" s="37"/>
      <c r="W560" s="37"/>
      <c r="X560" s="51"/>
      <c r="AC560" s="37"/>
      <c r="AD560" s="37"/>
      <c r="AE560" s="7"/>
      <c r="AF560" s="48"/>
      <c r="AH560" s="10"/>
      <c r="AI560" s="37"/>
      <c r="AJ560" s="37"/>
      <c r="AK560" s="7"/>
      <c r="AL560" s="48"/>
      <c r="AN560" s="10"/>
      <c r="AO560" s="37"/>
      <c r="AP560" s="37"/>
      <c r="AQ560" s="7"/>
      <c r="AR560" s="40"/>
      <c r="AS560" s="10"/>
      <c r="AT560" s="37"/>
      <c r="AU560" s="37"/>
      <c r="AV560" s="51"/>
      <c r="BA560" s="37"/>
      <c r="BB560" s="37"/>
      <c r="BC560" s="7"/>
      <c r="BD560" s="48"/>
      <c r="BF560" s="10"/>
      <c r="BG560" s="37"/>
      <c r="BH560" s="37"/>
      <c r="BI560" s="7"/>
      <c r="BJ560" s="48"/>
      <c r="BL560" s="10"/>
      <c r="BM560" s="37"/>
      <c r="BN560" s="37"/>
      <c r="BO560" s="7"/>
      <c r="BP560" s="40"/>
      <c r="BQ560" s="10"/>
      <c r="BR560" s="37"/>
      <c r="BS560" s="37"/>
      <c r="BT560" s="51"/>
      <c r="BY560" s="37"/>
      <c r="BZ560" s="37"/>
      <c r="CA560" s="7"/>
      <c r="CB560" s="48"/>
      <c r="CD560" s="10"/>
      <c r="CE560" s="37"/>
      <c r="CF560" s="37"/>
      <c r="CG560" s="7"/>
      <c r="CH560" s="48"/>
      <c r="CJ560" s="10"/>
      <c r="CK560" s="37"/>
      <c r="CL560" s="37"/>
      <c r="CM560" s="7"/>
      <c r="CN560" s="40"/>
      <c r="CO560" s="10"/>
      <c r="CP560" s="37"/>
      <c r="CQ560" s="37"/>
      <c r="CR560" s="51"/>
      <c r="CT560" s="40"/>
      <c r="CU560" s="10"/>
      <c r="CV560" s="37"/>
      <c r="CW560" s="37"/>
      <c r="CX560" s="51"/>
    </row>
    <row r="561" spans="5:102" x14ac:dyDescent="0.2">
      <c r="E561" s="37"/>
      <c r="F561" s="37"/>
      <c r="G561" s="7"/>
      <c r="H561" s="48"/>
      <c r="J561" s="10"/>
      <c r="K561" s="37"/>
      <c r="L561" s="37"/>
      <c r="M561" s="7"/>
      <c r="N561" s="48"/>
      <c r="P561" s="10"/>
      <c r="Q561" s="37"/>
      <c r="R561" s="37"/>
      <c r="S561" s="7"/>
      <c r="T561" s="40"/>
      <c r="U561" s="10"/>
      <c r="V561" s="37"/>
      <c r="W561" s="37"/>
      <c r="X561" s="51"/>
      <c r="AC561" s="37"/>
      <c r="AD561" s="37"/>
      <c r="AE561" s="7"/>
      <c r="AF561" s="48"/>
      <c r="AH561" s="10"/>
      <c r="AI561" s="37"/>
      <c r="AJ561" s="37"/>
      <c r="AK561" s="7"/>
      <c r="AL561" s="48"/>
      <c r="AN561" s="10"/>
      <c r="AO561" s="37"/>
      <c r="AP561" s="37"/>
      <c r="AQ561" s="7"/>
      <c r="AR561" s="40"/>
      <c r="AS561" s="10"/>
      <c r="AT561" s="37"/>
      <c r="AU561" s="37"/>
      <c r="AV561" s="51"/>
      <c r="BA561" s="37"/>
      <c r="BB561" s="37"/>
      <c r="BC561" s="7"/>
      <c r="BD561" s="48"/>
      <c r="BF561" s="10"/>
      <c r="BG561" s="37"/>
      <c r="BH561" s="37"/>
      <c r="BI561" s="7"/>
      <c r="BJ561" s="48"/>
      <c r="BL561" s="10"/>
      <c r="BM561" s="37"/>
      <c r="BN561" s="37"/>
      <c r="BO561" s="7"/>
      <c r="BP561" s="40"/>
      <c r="BQ561" s="10"/>
      <c r="BR561" s="37"/>
      <c r="BS561" s="37"/>
      <c r="BT561" s="51"/>
      <c r="BY561" s="37"/>
      <c r="BZ561" s="37"/>
      <c r="CA561" s="7"/>
      <c r="CB561" s="48"/>
      <c r="CD561" s="10"/>
      <c r="CE561" s="37"/>
      <c r="CF561" s="37"/>
      <c r="CG561" s="7"/>
      <c r="CH561" s="48"/>
      <c r="CJ561" s="10"/>
      <c r="CK561" s="37"/>
      <c r="CL561" s="37"/>
      <c r="CM561" s="7"/>
      <c r="CN561" s="40"/>
      <c r="CO561" s="10"/>
      <c r="CP561" s="37"/>
      <c r="CQ561" s="37"/>
      <c r="CR561" s="51"/>
      <c r="CT561" s="40"/>
      <c r="CU561" s="10"/>
      <c r="CV561" s="37"/>
      <c r="CW561" s="37"/>
      <c r="CX561" s="51"/>
    </row>
    <row r="562" spans="5:102" x14ac:dyDescent="0.2">
      <c r="E562" s="37"/>
      <c r="F562" s="37"/>
      <c r="G562" s="7"/>
      <c r="H562" s="48"/>
      <c r="J562" s="10"/>
      <c r="K562" s="37"/>
      <c r="L562" s="37"/>
      <c r="M562" s="7"/>
      <c r="N562" s="48"/>
      <c r="P562" s="10"/>
      <c r="Q562" s="37"/>
      <c r="R562" s="37"/>
      <c r="S562" s="7"/>
      <c r="T562" s="40"/>
      <c r="U562" s="10"/>
      <c r="V562" s="37"/>
      <c r="W562" s="37"/>
      <c r="X562" s="51"/>
      <c r="AC562" s="37"/>
      <c r="AD562" s="37"/>
      <c r="AE562" s="7"/>
      <c r="AF562" s="48"/>
      <c r="AH562" s="10"/>
      <c r="AI562" s="37"/>
      <c r="AJ562" s="37"/>
      <c r="AK562" s="7"/>
      <c r="AL562" s="48"/>
      <c r="AN562" s="10"/>
      <c r="AO562" s="37"/>
      <c r="AP562" s="37"/>
      <c r="AQ562" s="7"/>
      <c r="AR562" s="40"/>
      <c r="AS562" s="10"/>
      <c r="AT562" s="37"/>
      <c r="AU562" s="37"/>
      <c r="AV562" s="51"/>
      <c r="BA562" s="37"/>
      <c r="BB562" s="37"/>
      <c r="BC562" s="7"/>
      <c r="BD562" s="48"/>
      <c r="BF562" s="10"/>
      <c r="BG562" s="37"/>
      <c r="BH562" s="37"/>
      <c r="BI562" s="7"/>
      <c r="BJ562" s="48"/>
      <c r="BL562" s="10"/>
      <c r="BM562" s="37"/>
      <c r="BN562" s="37"/>
      <c r="BO562" s="7"/>
      <c r="BP562" s="40"/>
      <c r="BQ562" s="10"/>
      <c r="BR562" s="37"/>
      <c r="BS562" s="37"/>
      <c r="BT562" s="51"/>
      <c r="BY562" s="37"/>
      <c r="BZ562" s="37"/>
      <c r="CA562" s="7"/>
      <c r="CB562" s="48"/>
      <c r="CD562" s="10"/>
      <c r="CE562" s="37"/>
      <c r="CF562" s="37"/>
      <c r="CG562" s="7"/>
      <c r="CH562" s="48"/>
      <c r="CJ562" s="10"/>
      <c r="CK562" s="37"/>
      <c r="CL562" s="37"/>
      <c r="CM562" s="7"/>
      <c r="CN562" s="40"/>
      <c r="CO562" s="10"/>
      <c r="CP562" s="37"/>
      <c r="CQ562" s="37"/>
      <c r="CR562" s="51"/>
      <c r="CT562" s="40"/>
      <c r="CU562" s="10"/>
      <c r="CV562" s="37"/>
      <c r="CW562" s="37"/>
      <c r="CX562" s="51"/>
    </row>
    <row r="563" spans="5:102" x14ac:dyDescent="0.2">
      <c r="E563" s="37"/>
      <c r="F563" s="37"/>
      <c r="G563" s="7"/>
      <c r="H563" s="48"/>
      <c r="J563" s="10"/>
      <c r="K563" s="37"/>
      <c r="L563" s="37"/>
      <c r="M563" s="7"/>
      <c r="N563" s="48"/>
      <c r="P563" s="10"/>
      <c r="Q563" s="37"/>
      <c r="R563" s="37"/>
      <c r="S563" s="7"/>
      <c r="T563" s="40"/>
      <c r="U563" s="10"/>
      <c r="V563" s="37"/>
      <c r="W563" s="37"/>
      <c r="X563" s="51"/>
      <c r="AC563" s="37"/>
      <c r="AD563" s="37"/>
      <c r="AE563" s="7"/>
      <c r="AF563" s="48"/>
      <c r="AH563" s="10"/>
      <c r="AI563" s="37"/>
      <c r="AJ563" s="37"/>
      <c r="AK563" s="7"/>
      <c r="AL563" s="48"/>
      <c r="AN563" s="10"/>
      <c r="AO563" s="37"/>
      <c r="AP563" s="37"/>
      <c r="AQ563" s="7"/>
      <c r="AR563" s="40"/>
      <c r="AS563" s="10"/>
      <c r="AT563" s="37"/>
      <c r="AU563" s="37"/>
      <c r="AV563" s="51"/>
      <c r="BA563" s="37"/>
      <c r="BB563" s="37"/>
      <c r="BC563" s="7"/>
      <c r="BD563" s="48"/>
      <c r="BF563" s="10"/>
      <c r="BG563" s="37"/>
      <c r="BH563" s="37"/>
      <c r="BI563" s="7"/>
      <c r="BJ563" s="48"/>
      <c r="BL563" s="10"/>
      <c r="BM563" s="37"/>
      <c r="BN563" s="37"/>
      <c r="BO563" s="7"/>
      <c r="BP563" s="40"/>
      <c r="BQ563" s="10"/>
      <c r="BR563" s="37"/>
      <c r="BS563" s="37"/>
      <c r="BT563" s="51"/>
      <c r="BY563" s="37"/>
      <c r="BZ563" s="37"/>
      <c r="CA563" s="7"/>
      <c r="CB563" s="48"/>
      <c r="CD563" s="10"/>
      <c r="CE563" s="37"/>
      <c r="CF563" s="37"/>
      <c r="CG563" s="7"/>
      <c r="CH563" s="48"/>
      <c r="CJ563" s="10"/>
      <c r="CK563" s="37"/>
      <c r="CL563" s="37"/>
      <c r="CM563" s="7"/>
      <c r="CN563" s="40"/>
      <c r="CO563" s="10"/>
      <c r="CP563" s="37"/>
      <c r="CQ563" s="37"/>
      <c r="CR563" s="51"/>
      <c r="CT563" s="40"/>
      <c r="CU563" s="10"/>
      <c r="CV563" s="37"/>
      <c r="CW563" s="37"/>
      <c r="CX563" s="51"/>
    </row>
    <row r="564" spans="5:102" x14ac:dyDescent="0.2">
      <c r="E564" s="37"/>
      <c r="F564" s="37"/>
      <c r="G564" s="7"/>
      <c r="H564" s="48"/>
      <c r="J564" s="10"/>
      <c r="K564" s="37"/>
      <c r="L564" s="37"/>
      <c r="M564" s="7"/>
      <c r="N564" s="48"/>
      <c r="P564" s="10"/>
      <c r="Q564" s="37"/>
      <c r="R564" s="37"/>
      <c r="S564" s="7"/>
      <c r="T564" s="40"/>
      <c r="U564" s="10"/>
      <c r="V564" s="37"/>
      <c r="W564" s="37"/>
      <c r="X564" s="51"/>
      <c r="AC564" s="37"/>
      <c r="AD564" s="37"/>
      <c r="AE564" s="7"/>
      <c r="AF564" s="48"/>
      <c r="AH564" s="10"/>
      <c r="AI564" s="37"/>
      <c r="AJ564" s="37"/>
      <c r="AK564" s="7"/>
      <c r="AL564" s="48"/>
      <c r="AN564" s="10"/>
      <c r="AO564" s="37"/>
      <c r="AP564" s="37"/>
      <c r="AQ564" s="7"/>
      <c r="AR564" s="40"/>
      <c r="AS564" s="10"/>
      <c r="AT564" s="37"/>
      <c r="AU564" s="37"/>
      <c r="AV564" s="51"/>
      <c r="BA564" s="37"/>
      <c r="BB564" s="37"/>
      <c r="BC564" s="7"/>
      <c r="BD564" s="48"/>
      <c r="BF564" s="10"/>
      <c r="BG564" s="37"/>
      <c r="BH564" s="37"/>
      <c r="BI564" s="7"/>
      <c r="BJ564" s="48"/>
      <c r="BL564" s="10"/>
      <c r="BM564" s="37"/>
      <c r="BN564" s="37"/>
      <c r="BO564" s="7"/>
      <c r="BP564" s="40"/>
      <c r="BQ564" s="10"/>
      <c r="BR564" s="37"/>
      <c r="BS564" s="37"/>
      <c r="BT564" s="51"/>
      <c r="BY564" s="37"/>
      <c r="BZ564" s="37"/>
      <c r="CA564" s="7"/>
      <c r="CB564" s="48"/>
      <c r="CD564" s="10"/>
      <c r="CE564" s="37"/>
      <c r="CF564" s="37"/>
      <c r="CG564" s="7"/>
      <c r="CH564" s="48"/>
      <c r="CJ564" s="10"/>
      <c r="CK564" s="37"/>
      <c r="CL564" s="37"/>
      <c r="CM564" s="7"/>
      <c r="CN564" s="40"/>
      <c r="CO564" s="10"/>
      <c r="CP564" s="37"/>
      <c r="CQ564" s="37"/>
      <c r="CR564" s="51"/>
      <c r="CT564" s="40"/>
      <c r="CU564" s="10"/>
      <c r="CV564" s="37"/>
      <c r="CW564" s="37"/>
      <c r="CX564" s="51"/>
    </row>
    <row r="565" spans="5:102" x14ac:dyDescent="0.2">
      <c r="E565" s="37"/>
      <c r="F565" s="37"/>
      <c r="G565" s="7"/>
      <c r="H565" s="48"/>
      <c r="J565" s="10"/>
      <c r="K565" s="37"/>
      <c r="L565" s="37"/>
      <c r="M565" s="7"/>
      <c r="N565" s="48"/>
      <c r="P565" s="10"/>
      <c r="Q565" s="37"/>
      <c r="R565" s="37"/>
      <c r="S565" s="7"/>
      <c r="T565" s="40"/>
      <c r="U565" s="10"/>
      <c r="V565" s="37"/>
      <c r="W565" s="37"/>
      <c r="X565" s="51"/>
      <c r="AC565" s="37"/>
      <c r="AD565" s="37"/>
      <c r="AE565" s="7"/>
      <c r="AF565" s="48"/>
      <c r="AH565" s="10"/>
      <c r="AI565" s="37"/>
      <c r="AJ565" s="37"/>
      <c r="AK565" s="7"/>
      <c r="AL565" s="48"/>
      <c r="AN565" s="10"/>
      <c r="AO565" s="37"/>
      <c r="AP565" s="37"/>
      <c r="AQ565" s="7"/>
      <c r="AR565" s="40"/>
      <c r="AS565" s="10"/>
      <c r="AT565" s="37"/>
      <c r="AU565" s="37"/>
      <c r="AV565" s="51"/>
      <c r="BA565" s="37"/>
      <c r="BB565" s="37"/>
      <c r="BC565" s="7"/>
      <c r="BD565" s="48"/>
      <c r="BF565" s="10"/>
      <c r="BG565" s="37"/>
      <c r="BH565" s="37"/>
      <c r="BI565" s="7"/>
      <c r="BJ565" s="48"/>
      <c r="BL565" s="10"/>
      <c r="BM565" s="37"/>
      <c r="BN565" s="37"/>
      <c r="BO565" s="7"/>
      <c r="BP565" s="40"/>
      <c r="BQ565" s="10"/>
      <c r="BR565" s="37"/>
      <c r="BS565" s="37"/>
      <c r="BT565" s="51"/>
      <c r="BY565" s="37"/>
      <c r="BZ565" s="37"/>
      <c r="CA565" s="7"/>
      <c r="CB565" s="48"/>
      <c r="CD565" s="10"/>
      <c r="CE565" s="37"/>
      <c r="CF565" s="37"/>
      <c r="CG565" s="7"/>
      <c r="CH565" s="48"/>
      <c r="CJ565" s="10"/>
      <c r="CK565" s="37"/>
      <c r="CL565" s="37"/>
      <c r="CM565" s="7"/>
      <c r="CN565" s="40"/>
      <c r="CO565" s="10"/>
      <c r="CP565" s="37"/>
      <c r="CQ565" s="37"/>
      <c r="CR565" s="51"/>
      <c r="CT565" s="40"/>
      <c r="CU565" s="10"/>
      <c r="CV565" s="37"/>
      <c r="CW565" s="37"/>
      <c r="CX565" s="51"/>
    </row>
    <row r="566" spans="5:102" x14ac:dyDescent="0.2">
      <c r="E566" s="37"/>
      <c r="F566" s="37"/>
      <c r="G566" s="7"/>
      <c r="H566" s="48"/>
      <c r="J566" s="10"/>
      <c r="K566" s="37"/>
      <c r="L566" s="37"/>
      <c r="M566" s="7"/>
      <c r="N566" s="48"/>
      <c r="P566" s="10"/>
      <c r="Q566" s="37"/>
      <c r="R566" s="37"/>
      <c r="S566" s="7"/>
      <c r="T566" s="40"/>
      <c r="U566" s="10"/>
      <c r="V566" s="37"/>
      <c r="W566" s="37"/>
      <c r="X566" s="51"/>
      <c r="AC566" s="37"/>
      <c r="AD566" s="37"/>
      <c r="AE566" s="7"/>
      <c r="AF566" s="48"/>
      <c r="AH566" s="10"/>
      <c r="AI566" s="37"/>
      <c r="AJ566" s="37"/>
      <c r="AK566" s="7"/>
      <c r="AL566" s="48"/>
      <c r="AN566" s="10"/>
      <c r="AO566" s="37"/>
      <c r="AP566" s="37"/>
      <c r="AQ566" s="7"/>
      <c r="AR566" s="40"/>
      <c r="AS566" s="10"/>
      <c r="AT566" s="37"/>
      <c r="AU566" s="37"/>
      <c r="AV566" s="51"/>
      <c r="BA566" s="37"/>
      <c r="BB566" s="37"/>
      <c r="BC566" s="7"/>
      <c r="BD566" s="48"/>
      <c r="BF566" s="10"/>
      <c r="BG566" s="37"/>
      <c r="BH566" s="37"/>
      <c r="BI566" s="7"/>
      <c r="BJ566" s="48"/>
      <c r="BL566" s="10"/>
      <c r="BM566" s="37"/>
      <c r="BN566" s="37"/>
      <c r="BO566" s="7"/>
      <c r="BP566" s="40"/>
      <c r="BQ566" s="10"/>
      <c r="BR566" s="37"/>
      <c r="BS566" s="37"/>
      <c r="BT566" s="51"/>
      <c r="BY566" s="37"/>
      <c r="BZ566" s="37"/>
      <c r="CA566" s="7"/>
      <c r="CB566" s="48"/>
      <c r="CD566" s="10"/>
      <c r="CE566" s="37"/>
      <c r="CF566" s="37"/>
      <c r="CG566" s="7"/>
      <c r="CH566" s="48"/>
      <c r="CJ566" s="10"/>
      <c r="CK566" s="37"/>
      <c r="CL566" s="37"/>
      <c r="CM566" s="7"/>
      <c r="CN566" s="40"/>
      <c r="CO566" s="10"/>
      <c r="CP566" s="37"/>
      <c r="CQ566" s="37"/>
      <c r="CR566" s="51"/>
      <c r="CT566" s="40"/>
      <c r="CU566" s="10"/>
      <c r="CV566" s="37"/>
      <c r="CW566" s="37"/>
      <c r="CX566" s="51"/>
    </row>
    <row r="567" spans="5:102" x14ac:dyDescent="0.2">
      <c r="E567" s="37"/>
      <c r="F567" s="37"/>
      <c r="G567" s="7"/>
      <c r="H567" s="48"/>
      <c r="J567" s="10"/>
      <c r="K567" s="37"/>
      <c r="L567" s="37"/>
      <c r="M567" s="7"/>
      <c r="N567" s="48"/>
      <c r="P567" s="10"/>
      <c r="Q567" s="37"/>
      <c r="R567" s="37"/>
      <c r="S567" s="7"/>
      <c r="T567" s="40"/>
      <c r="U567" s="10"/>
      <c r="V567" s="37"/>
      <c r="W567" s="37"/>
      <c r="X567" s="51"/>
      <c r="AC567" s="37"/>
      <c r="AD567" s="37"/>
      <c r="AE567" s="7"/>
      <c r="AF567" s="48"/>
      <c r="AH567" s="10"/>
      <c r="AI567" s="37"/>
      <c r="AJ567" s="37"/>
      <c r="AK567" s="7"/>
      <c r="AL567" s="48"/>
      <c r="AN567" s="10"/>
      <c r="AO567" s="37"/>
      <c r="AP567" s="37"/>
      <c r="AQ567" s="7"/>
      <c r="AR567" s="40"/>
      <c r="AS567" s="10"/>
      <c r="AT567" s="37"/>
      <c r="AU567" s="37"/>
      <c r="AV567" s="51"/>
      <c r="BA567" s="37"/>
      <c r="BB567" s="37"/>
      <c r="BC567" s="7"/>
      <c r="BD567" s="48"/>
      <c r="BF567" s="10"/>
      <c r="BG567" s="37"/>
      <c r="BH567" s="37"/>
      <c r="BI567" s="7"/>
      <c r="BJ567" s="48"/>
      <c r="BL567" s="10"/>
      <c r="BM567" s="37"/>
      <c r="BN567" s="37"/>
      <c r="BO567" s="7"/>
      <c r="BP567" s="40"/>
      <c r="BQ567" s="10"/>
      <c r="BR567" s="37"/>
      <c r="BS567" s="37"/>
      <c r="BT567" s="51"/>
      <c r="BY567" s="37"/>
      <c r="BZ567" s="37"/>
      <c r="CA567" s="7"/>
      <c r="CB567" s="48"/>
      <c r="CD567" s="10"/>
      <c r="CE567" s="37"/>
      <c r="CF567" s="37"/>
      <c r="CG567" s="7"/>
      <c r="CH567" s="48"/>
      <c r="CJ567" s="10"/>
      <c r="CK567" s="37"/>
      <c r="CL567" s="37"/>
      <c r="CM567" s="7"/>
      <c r="CN567" s="40"/>
      <c r="CO567" s="10"/>
      <c r="CP567" s="37"/>
      <c r="CQ567" s="37"/>
      <c r="CR567" s="51"/>
      <c r="CT567" s="40"/>
      <c r="CU567" s="10"/>
      <c r="CV567" s="37"/>
      <c r="CW567" s="37"/>
      <c r="CX567" s="51"/>
    </row>
    <row r="568" spans="5:102" x14ac:dyDescent="0.2">
      <c r="E568" s="37"/>
      <c r="F568" s="37"/>
      <c r="G568" s="7"/>
      <c r="H568" s="48"/>
      <c r="J568" s="10"/>
      <c r="K568" s="37"/>
      <c r="L568" s="37"/>
      <c r="M568" s="7"/>
      <c r="N568" s="48"/>
      <c r="P568" s="10"/>
      <c r="Q568" s="37"/>
      <c r="R568" s="37"/>
      <c r="S568" s="7"/>
      <c r="T568" s="40"/>
      <c r="U568" s="10"/>
      <c r="V568" s="37"/>
      <c r="W568" s="37"/>
      <c r="X568" s="51"/>
      <c r="AC568" s="37"/>
      <c r="AD568" s="37"/>
      <c r="AE568" s="7"/>
      <c r="AF568" s="48"/>
      <c r="AH568" s="10"/>
      <c r="AI568" s="37"/>
      <c r="AJ568" s="37"/>
      <c r="AK568" s="7"/>
      <c r="AL568" s="48"/>
      <c r="AN568" s="10"/>
      <c r="AO568" s="37"/>
      <c r="AP568" s="37"/>
      <c r="AQ568" s="7"/>
      <c r="AR568" s="40"/>
      <c r="AS568" s="10"/>
      <c r="AT568" s="37"/>
      <c r="AU568" s="37"/>
      <c r="AV568" s="51"/>
      <c r="BA568" s="37"/>
      <c r="BB568" s="37"/>
      <c r="BC568" s="7"/>
      <c r="BD568" s="48"/>
      <c r="BF568" s="10"/>
      <c r="BG568" s="37"/>
      <c r="BH568" s="37"/>
      <c r="BI568" s="7"/>
      <c r="BJ568" s="48"/>
      <c r="BL568" s="10"/>
      <c r="BM568" s="37"/>
      <c r="BN568" s="37"/>
      <c r="BO568" s="7"/>
      <c r="BP568" s="40"/>
      <c r="BQ568" s="10"/>
      <c r="BR568" s="37"/>
      <c r="BS568" s="37"/>
      <c r="BT568" s="51"/>
      <c r="BY568" s="37"/>
      <c r="BZ568" s="37"/>
      <c r="CA568" s="7"/>
      <c r="CB568" s="48"/>
      <c r="CD568" s="10"/>
      <c r="CE568" s="37"/>
      <c r="CF568" s="37"/>
      <c r="CG568" s="7"/>
      <c r="CH568" s="48"/>
      <c r="CJ568" s="10"/>
      <c r="CK568" s="37"/>
      <c r="CL568" s="37"/>
      <c r="CM568" s="7"/>
      <c r="CN568" s="40"/>
      <c r="CO568" s="10"/>
      <c r="CP568" s="37"/>
      <c r="CQ568" s="37"/>
      <c r="CR568" s="51"/>
      <c r="CT568" s="40"/>
      <c r="CU568" s="10"/>
      <c r="CV568" s="37"/>
      <c r="CW568" s="37"/>
      <c r="CX568" s="51"/>
    </row>
    <row r="569" spans="5:102" x14ac:dyDescent="0.2">
      <c r="E569" s="37"/>
      <c r="F569" s="37"/>
      <c r="G569" s="7"/>
      <c r="H569" s="48"/>
      <c r="J569" s="10"/>
      <c r="K569" s="37"/>
      <c r="L569" s="37"/>
      <c r="M569" s="7"/>
      <c r="N569" s="48"/>
      <c r="P569" s="10"/>
      <c r="Q569" s="37"/>
      <c r="R569" s="37"/>
      <c r="S569" s="7"/>
      <c r="T569" s="40"/>
      <c r="U569" s="10"/>
      <c r="V569" s="37"/>
      <c r="W569" s="37"/>
      <c r="X569" s="51"/>
      <c r="AC569" s="37"/>
      <c r="AD569" s="37"/>
      <c r="AE569" s="7"/>
      <c r="AF569" s="48"/>
      <c r="AH569" s="10"/>
      <c r="AI569" s="37"/>
      <c r="AJ569" s="37"/>
      <c r="AK569" s="7"/>
      <c r="AL569" s="48"/>
      <c r="AN569" s="10"/>
      <c r="AO569" s="37"/>
      <c r="AP569" s="37"/>
      <c r="AQ569" s="7"/>
      <c r="AR569" s="40"/>
      <c r="AS569" s="10"/>
      <c r="AT569" s="37"/>
      <c r="AU569" s="37"/>
      <c r="AV569" s="51"/>
      <c r="BA569" s="37"/>
      <c r="BB569" s="37"/>
      <c r="BC569" s="7"/>
      <c r="BD569" s="48"/>
      <c r="BF569" s="10"/>
      <c r="BG569" s="37"/>
      <c r="BH569" s="37"/>
      <c r="BI569" s="7"/>
      <c r="BJ569" s="48"/>
      <c r="BL569" s="10"/>
      <c r="BM569" s="37"/>
      <c r="BN569" s="37"/>
      <c r="BO569" s="7"/>
      <c r="BP569" s="40"/>
      <c r="BQ569" s="10"/>
      <c r="BR569" s="37"/>
      <c r="BS569" s="37"/>
      <c r="BT569" s="51"/>
      <c r="BY569" s="37"/>
      <c r="BZ569" s="37"/>
      <c r="CA569" s="7"/>
      <c r="CB569" s="48"/>
      <c r="CD569" s="10"/>
      <c r="CE569" s="37"/>
      <c r="CF569" s="37"/>
      <c r="CG569" s="7"/>
      <c r="CH569" s="48"/>
      <c r="CJ569" s="10"/>
      <c r="CK569" s="37"/>
      <c r="CL569" s="37"/>
      <c r="CM569" s="7"/>
      <c r="CN569" s="40"/>
      <c r="CO569" s="10"/>
      <c r="CP569" s="37"/>
      <c r="CQ569" s="37"/>
      <c r="CR569" s="51"/>
      <c r="CT569" s="40"/>
      <c r="CU569" s="10"/>
      <c r="CV569" s="37"/>
      <c r="CW569" s="37"/>
      <c r="CX569" s="51"/>
    </row>
    <row r="570" spans="5:102" x14ac:dyDescent="0.2">
      <c r="E570" s="37"/>
      <c r="F570" s="37"/>
      <c r="G570" s="7"/>
      <c r="H570" s="48"/>
      <c r="J570" s="10"/>
      <c r="K570" s="37"/>
      <c r="L570" s="37"/>
      <c r="M570" s="7"/>
      <c r="N570" s="48"/>
      <c r="P570" s="10"/>
      <c r="Q570" s="37"/>
      <c r="R570" s="37"/>
      <c r="S570" s="7"/>
      <c r="T570" s="40"/>
      <c r="U570" s="10"/>
      <c r="V570" s="37"/>
      <c r="W570" s="37"/>
      <c r="X570" s="51"/>
      <c r="AC570" s="37"/>
      <c r="AD570" s="37"/>
      <c r="AE570" s="7"/>
      <c r="AF570" s="48"/>
      <c r="AH570" s="10"/>
      <c r="AI570" s="37"/>
      <c r="AJ570" s="37"/>
      <c r="AK570" s="7"/>
      <c r="AL570" s="48"/>
      <c r="AN570" s="10"/>
      <c r="AO570" s="37"/>
      <c r="AP570" s="37"/>
      <c r="AQ570" s="7"/>
      <c r="AR570" s="40"/>
      <c r="AS570" s="10"/>
      <c r="AT570" s="37"/>
      <c r="AU570" s="37"/>
      <c r="AV570" s="51"/>
      <c r="BA570" s="37"/>
      <c r="BB570" s="37"/>
      <c r="BC570" s="7"/>
      <c r="BD570" s="48"/>
      <c r="BF570" s="10"/>
      <c r="BG570" s="37"/>
      <c r="BH570" s="37"/>
      <c r="BI570" s="7"/>
      <c r="BJ570" s="48"/>
      <c r="BL570" s="10"/>
      <c r="BM570" s="37"/>
      <c r="BN570" s="37"/>
      <c r="BO570" s="7"/>
      <c r="BP570" s="40"/>
      <c r="BQ570" s="10"/>
      <c r="BR570" s="37"/>
      <c r="BS570" s="37"/>
      <c r="BT570" s="51"/>
      <c r="BY570" s="37"/>
      <c r="BZ570" s="37"/>
      <c r="CA570" s="7"/>
      <c r="CB570" s="48"/>
      <c r="CD570" s="10"/>
      <c r="CE570" s="37"/>
      <c r="CF570" s="37"/>
      <c r="CG570" s="7"/>
      <c r="CH570" s="48"/>
      <c r="CJ570" s="10"/>
      <c r="CK570" s="37"/>
      <c r="CL570" s="37"/>
      <c r="CM570" s="7"/>
      <c r="CN570" s="40"/>
      <c r="CO570" s="10"/>
      <c r="CP570" s="37"/>
      <c r="CQ570" s="37"/>
      <c r="CR570" s="51"/>
      <c r="CT570" s="40"/>
      <c r="CU570" s="10"/>
      <c r="CV570" s="37"/>
      <c r="CW570" s="37"/>
      <c r="CX570" s="51"/>
    </row>
    <row r="571" spans="5:102" x14ac:dyDescent="0.2">
      <c r="E571" s="37"/>
      <c r="F571" s="37"/>
      <c r="G571" s="7"/>
      <c r="H571" s="48"/>
      <c r="J571" s="10"/>
      <c r="K571" s="37"/>
      <c r="L571" s="37"/>
      <c r="M571" s="7"/>
      <c r="N571" s="48"/>
      <c r="P571" s="10"/>
      <c r="Q571" s="37"/>
      <c r="R571" s="37"/>
      <c r="S571" s="7"/>
      <c r="T571" s="40"/>
      <c r="U571" s="10"/>
      <c r="V571" s="37"/>
      <c r="W571" s="37"/>
      <c r="X571" s="51"/>
      <c r="AC571" s="37"/>
      <c r="AD571" s="37"/>
      <c r="AE571" s="7"/>
      <c r="AF571" s="48"/>
      <c r="AH571" s="10"/>
      <c r="AI571" s="37"/>
      <c r="AJ571" s="37"/>
      <c r="AK571" s="7"/>
      <c r="AL571" s="48"/>
      <c r="AN571" s="10"/>
      <c r="AO571" s="37"/>
      <c r="AP571" s="37"/>
      <c r="AQ571" s="7"/>
      <c r="AR571" s="40"/>
      <c r="AS571" s="10"/>
      <c r="AT571" s="37"/>
      <c r="AU571" s="37"/>
      <c r="AV571" s="51"/>
      <c r="BA571" s="37"/>
      <c r="BB571" s="37"/>
      <c r="BC571" s="7"/>
      <c r="BD571" s="48"/>
      <c r="BF571" s="10"/>
      <c r="BG571" s="37"/>
      <c r="BH571" s="37"/>
      <c r="BI571" s="7"/>
      <c r="BJ571" s="48"/>
      <c r="BL571" s="10"/>
      <c r="BM571" s="37"/>
      <c r="BN571" s="37"/>
      <c r="BO571" s="7"/>
      <c r="BP571" s="40"/>
      <c r="BQ571" s="10"/>
      <c r="BR571" s="37"/>
      <c r="BS571" s="37"/>
      <c r="BT571" s="51"/>
      <c r="BY571" s="37"/>
      <c r="BZ571" s="37"/>
      <c r="CA571" s="7"/>
      <c r="CB571" s="48"/>
      <c r="CD571" s="10"/>
      <c r="CE571" s="37"/>
      <c r="CF571" s="37"/>
      <c r="CG571" s="7"/>
      <c r="CH571" s="48"/>
      <c r="CJ571" s="10"/>
      <c r="CK571" s="37"/>
      <c r="CL571" s="37"/>
      <c r="CM571" s="7"/>
      <c r="CN571" s="40"/>
      <c r="CO571" s="10"/>
      <c r="CP571" s="37"/>
      <c r="CQ571" s="37"/>
      <c r="CR571" s="51"/>
      <c r="CT571" s="40"/>
      <c r="CU571" s="10"/>
      <c r="CV571" s="37"/>
      <c r="CW571" s="37"/>
      <c r="CX571" s="51"/>
    </row>
    <row r="572" spans="5:102" x14ac:dyDescent="0.2">
      <c r="E572" s="37"/>
      <c r="F572" s="37"/>
      <c r="G572" s="7"/>
      <c r="H572" s="48"/>
      <c r="J572" s="10"/>
      <c r="K572" s="37"/>
      <c r="L572" s="37"/>
      <c r="M572" s="7"/>
      <c r="N572" s="48"/>
      <c r="P572" s="10"/>
      <c r="Q572" s="37"/>
      <c r="R572" s="37"/>
      <c r="S572" s="7"/>
      <c r="T572" s="40"/>
      <c r="U572" s="10"/>
      <c r="V572" s="37"/>
      <c r="W572" s="37"/>
      <c r="X572" s="51"/>
      <c r="AC572" s="37"/>
      <c r="AD572" s="37"/>
      <c r="AE572" s="7"/>
      <c r="AF572" s="48"/>
      <c r="AH572" s="10"/>
      <c r="AI572" s="37"/>
      <c r="AJ572" s="37"/>
      <c r="AK572" s="7"/>
      <c r="AL572" s="48"/>
      <c r="AN572" s="10"/>
      <c r="AO572" s="37"/>
      <c r="AP572" s="37"/>
      <c r="AQ572" s="7"/>
      <c r="AR572" s="40"/>
      <c r="AS572" s="10"/>
      <c r="AT572" s="37"/>
      <c r="AU572" s="37"/>
      <c r="AV572" s="51"/>
      <c r="BA572" s="37"/>
      <c r="BB572" s="37"/>
      <c r="BC572" s="7"/>
      <c r="BD572" s="48"/>
      <c r="BF572" s="10"/>
      <c r="BG572" s="37"/>
      <c r="BH572" s="37"/>
      <c r="BI572" s="7"/>
      <c r="BJ572" s="48"/>
      <c r="BL572" s="10"/>
      <c r="BM572" s="37"/>
      <c r="BN572" s="37"/>
      <c r="BO572" s="7"/>
      <c r="BP572" s="40"/>
      <c r="BQ572" s="10"/>
      <c r="BR572" s="37"/>
      <c r="BS572" s="37"/>
      <c r="BT572" s="51"/>
      <c r="BY572" s="37"/>
      <c r="BZ572" s="37"/>
      <c r="CA572" s="7"/>
      <c r="CB572" s="48"/>
      <c r="CD572" s="10"/>
      <c r="CE572" s="37"/>
      <c r="CF572" s="37"/>
      <c r="CG572" s="7"/>
      <c r="CH572" s="48"/>
      <c r="CJ572" s="10"/>
      <c r="CK572" s="37"/>
      <c r="CL572" s="37"/>
      <c r="CM572" s="7"/>
      <c r="CN572" s="40"/>
      <c r="CO572" s="10"/>
      <c r="CP572" s="37"/>
      <c r="CQ572" s="37"/>
      <c r="CR572" s="51"/>
      <c r="CT572" s="40"/>
      <c r="CU572" s="10"/>
      <c r="CV572" s="37"/>
      <c r="CW572" s="37"/>
      <c r="CX572" s="51"/>
    </row>
    <row r="573" spans="5:102" x14ac:dyDescent="0.2">
      <c r="E573" s="37"/>
      <c r="F573" s="37"/>
      <c r="G573" s="7"/>
      <c r="H573" s="48"/>
      <c r="J573" s="10"/>
      <c r="K573" s="37"/>
      <c r="L573" s="37"/>
      <c r="M573" s="7"/>
      <c r="N573" s="48"/>
      <c r="P573" s="10"/>
      <c r="Q573" s="37"/>
      <c r="R573" s="37"/>
      <c r="S573" s="7"/>
      <c r="T573" s="40"/>
      <c r="U573" s="10"/>
      <c r="V573" s="37"/>
      <c r="W573" s="37"/>
      <c r="X573" s="51"/>
      <c r="AC573" s="37"/>
      <c r="AD573" s="37"/>
      <c r="AE573" s="7"/>
      <c r="AF573" s="48"/>
      <c r="AH573" s="10"/>
      <c r="AI573" s="37"/>
      <c r="AJ573" s="37"/>
      <c r="AK573" s="7"/>
      <c r="AL573" s="48"/>
      <c r="AN573" s="10"/>
      <c r="AO573" s="37"/>
      <c r="AP573" s="37"/>
      <c r="AQ573" s="7"/>
      <c r="AR573" s="40"/>
      <c r="AS573" s="10"/>
      <c r="AT573" s="37"/>
      <c r="AU573" s="37"/>
      <c r="AV573" s="51"/>
      <c r="BA573" s="37"/>
      <c r="BB573" s="37"/>
      <c r="BC573" s="7"/>
      <c r="BD573" s="48"/>
      <c r="BF573" s="10"/>
      <c r="BG573" s="37"/>
      <c r="BH573" s="37"/>
      <c r="BI573" s="7"/>
      <c r="BJ573" s="48"/>
      <c r="BL573" s="10"/>
      <c r="BM573" s="37"/>
      <c r="BN573" s="37"/>
      <c r="BO573" s="7"/>
      <c r="BP573" s="40"/>
      <c r="BQ573" s="10"/>
      <c r="BR573" s="37"/>
      <c r="BS573" s="37"/>
      <c r="BT573" s="51"/>
      <c r="BY573" s="37"/>
      <c r="BZ573" s="37"/>
      <c r="CA573" s="7"/>
      <c r="CB573" s="48"/>
      <c r="CD573" s="10"/>
      <c r="CE573" s="37"/>
      <c r="CF573" s="37"/>
      <c r="CG573" s="7"/>
      <c r="CH573" s="48"/>
      <c r="CJ573" s="10"/>
      <c r="CK573" s="37"/>
      <c r="CL573" s="37"/>
      <c r="CM573" s="7"/>
      <c r="CN573" s="40"/>
      <c r="CO573" s="10"/>
      <c r="CP573" s="37"/>
      <c r="CQ573" s="37"/>
      <c r="CR573" s="51"/>
      <c r="CT573" s="40"/>
      <c r="CU573" s="10"/>
      <c r="CV573" s="37"/>
      <c r="CW573" s="37"/>
      <c r="CX573" s="51"/>
    </row>
    <row r="574" spans="5:102" x14ac:dyDescent="0.2">
      <c r="E574" s="37"/>
      <c r="F574" s="37"/>
      <c r="G574" s="7"/>
      <c r="H574" s="48"/>
      <c r="J574" s="10"/>
      <c r="K574" s="37"/>
      <c r="L574" s="37"/>
      <c r="M574" s="7"/>
      <c r="N574" s="48"/>
      <c r="P574" s="10"/>
      <c r="Q574" s="37"/>
      <c r="R574" s="37"/>
      <c r="S574" s="7"/>
      <c r="T574" s="40"/>
      <c r="U574" s="10"/>
      <c r="V574" s="37"/>
      <c r="W574" s="37"/>
      <c r="X574" s="51"/>
      <c r="AC574" s="37"/>
      <c r="AD574" s="37"/>
      <c r="AE574" s="7"/>
      <c r="AF574" s="48"/>
      <c r="AH574" s="10"/>
      <c r="AI574" s="37"/>
      <c r="AJ574" s="37"/>
      <c r="AK574" s="7"/>
      <c r="AL574" s="48"/>
      <c r="AN574" s="10"/>
      <c r="AO574" s="37"/>
      <c r="AP574" s="37"/>
      <c r="AQ574" s="7"/>
      <c r="AR574" s="40"/>
      <c r="AS574" s="10"/>
      <c r="AT574" s="37"/>
      <c r="AU574" s="37"/>
      <c r="AV574" s="51"/>
      <c r="BA574" s="37"/>
      <c r="BB574" s="37"/>
      <c r="BC574" s="7"/>
      <c r="BD574" s="48"/>
      <c r="BF574" s="10"/>
      <c r="BG574" s="37"/>
      <c r="BH574" s="37"/>
      <c r="BI574" s="7"/>
      <c r="BJ574" s="48"/>
      <c r="BL574" s="10"/>
      <c r="BM574" s="37"/>
      <c r="BN574" s="37"/>
      <c r="BO574" s="7"/>
      <c r="BP574" s="40"/>
      <c r="BQ574" s="10"/>
      <c r="BR574" s="37"/>
      <c r="BS574" s="37"/>
      <c r="BT574" s="51"/>
      <c r="BY574" s="37"/>
      <c r="BZ574" s="37"/>
      <c r="CA574" s="7"/>
      <c r="CB574" s="48"/>
      <c r="CD574" s="10"/>
      <c r="CE574" s="37"/>
      <c r="CF574" s="37"/>
      <c r="CG574" s="7"/>
      <c r="CH574" s="48"/>
      <c r="CJ574" s="10"/>
      <c r="CK574" s="37"/>
      <c r="CL574" s="37"/>
      <c r="CM574" s="7"/>
      <c r="CN574" s="40"/>
      <c r="CO574" s="10"/>
      <c r="CP574" s="37"/>
      <c r="CQ574" s="37"/>
      <c r="CR574" s="51"/>
      <c r="CT574" s="40"/>
      <c r="CU574" s="10"/>
      <c r="CV574" s="37"/>
      <c r="CW574" s="37"/>
      <c r="CX574" s="51"/>
    </row>
    <row r="575" spans="5:102" x14ac:dyDescent="0.2">
      <c r="E575" s="37"/>
      <c r="F575" s="37"/>
      <c r="G575" s="7"/>
      <c r="H575" s="48"/>
      <c r="J575" s="10"/>
      <c r="K575" s="37"/>
      <c r="L575" s="37"/>
      <c r="M575" s="7"/>
      <c r="N575" s="48"/>
      <c r="P575" s="10"/>
      <c r="Q575" s="37"/>
      <c r="R575" s="37"/>
      <c r="S575" s="7"/>
      <c r="T575" s="40"/>
      <c r="U575" s="10"/>
      <c r="V575" s="37"/>
      <c r="W575" s="37"/>
      <c r="X575" s="51"/>
      <c r="AC575" s="37"/>
      <c r="AD575" s="37"/>
      <c r="AE575" s="7"/>
      <c r="AF575" s="48"/>
      <c r="AH575" s="10"/>
      <c r="AI575" s="37"/>
      <c r="AJ575" s="37"/>
      <c r="AK575" s="7"/>
      <c r="AL575" s="48"/>
      <c r="AN575" s="10"/>
      <c r="AO575" s="37"/>
      <c r="AP575" s="37"/>
      <c r="AQ575" s="7"/>
      <c r="AR575" s="40"/>
      <c r="AS575" s="10"/>
      <c r="AT575" s="37"/>
      <c r="AU575" s="37"/>
      <c r="AV575" s="51"/>
      <c r="BA575" s="37"/>
      <c r="BB575" s="37"/>
      <c r="BC575" s="7"/>
      <c r="BD575" s="48"/>
      <c r="BF575" s="10"/>
      <c r="BG575" s="37"/>
      <c r="BH575" s="37"/>
      <c r="BI575" s="7"/>
      <c r="BJ575" s="48"/>
      <c r="BL575" s="10"/>
      <c r="BM575" s="37"/>
      <c r="BN575" s="37"/>
      <c r="BO575" s="7"/>
      <c r="BP575" s="40"/>
      <c r="BQ575" s="10"/>
      <c r="BR575" s="37"/>
      <c r="BS575" s="37"/>
      <c r="BT575" s="51"/>
      <c r="BY575" s="37"/>
      <c r="BZ575" s="37"/>
      <c r="CA575" s="7"/>
      <c r="CB575" s="48"/>
      <c r="CD575" s="10"/>
      <c r="CE575" s="37"/>
      <c r="CF575" s="37"/>
      <c r="CG575" s="7"/>
      <c r="CH575" s="48"/>
      <c r="CJ575" s="10"/>
      <c r="CK575" s="37"/>
      <c r="CL575" s="37"/>
      <c r="CM575" s="7"/>
      <c r="CN575" s="40"/>
      <c r="CO575" s="10"/>
      <c r="CP575" s="37"/>
      <c r="CQ575" s="37"/>
      <c r="CR575" s="51"/>
      <c r="CT575" s="40"/>
      <c r="CU575" s="10"/>
      <c r="CV575" s="37"/>
      <c r="CW575" s="37"/>
      <c r="CX575" s="51"/>
    </row>
    <row r="576" spans="5:102" x14ac:dyDescent="0.2">
      <c r="E576" s="37"/>
      <c r="F576" s="37"/>
      <c r="G576" s="7"/>
      <c r="H576" s="48"/>
      <c r="J576" s="10"/>
      <c r="K576" s="37"/>
      <c r="L576" s="37"/>
      <c r="M576" s="7"/>
      <c r="N576" s="48"/>
      <c r="P576" s="10"/>
      <c r="Q576" s="37"/>
      <c r="R576" s="37"/>
      <c r="S576" s="7"/>
      <c r="T576" s="40"/>
      <c r="U576" s="10"/>
      <c r="V576" s="37"/>
      <c r="W576" s="37"/>
      <c r="X576" s="51"/>
      <c r="AC576" s="37"/>
      <c r="AD576" s="37"/>
      <c r="AE576" s="7"/>
      <c r="AF576" s="48"/>
      <c r="AH576" s="10"/>
      <c r="AI576" s="37"/>
      <c r="AJ576" s="37"/>
      <c r="AK576" s="7"/>
      <c r="AL576" s="48"/>
      <c r="AN576" s="10"/>
      <c r="AO576" s="37"/>
      <c r="AP576" s="37"/>
      <c r="AQ576" s="7"/>
      <c r="AR576" s="40"/>
      <c r="AS576" s="10"/>
      <c r="AT576" s="37"/>
      <c r="AU576" s="37"/>
      <c r="AV576" s="51"/>
      <c r="BA576" s="37"/>
      <c r="BB576" s="37"/>
      <c r="BC576" s="7"/>
      <c r="BD576" s="48"/>
      <c r="BF576" s="10"/>
      <c r="BG576" s="37"/>
      <c r="BH576" s="37"/>
      <c r="BI576" s="7"/>
      <c r="BJ576" s="48"/>
      <c r="BL576" s="10"/>
      <c r="BM576" s="37"/>
      <c r="BN576" s="37"/>
      <c r="BO576" s="7"/>
      <c r="BP576" s="40"/>
      <c r="BQ576" s="10"/>
      <c r="BR576" s="37"/>
      <c r="BS576" s="37"/>
      <c r="BT576" s="51"/>
      <c r="BY576" s="37"/>
      <c r="BZ576" s="37"/>
      <c r="CA576" s="7"/>
      <c r="CB576" s="48"/>
      <c r="CD576" s="10"/>
      <c r="CE576" s="37"/>
      <c r="CF576" s="37"/>
      <c r="CG576" s="7"/>
      <c r="CH576" s="48"/>
      <c r="CJ576" s="10"/>
      <c r="CK576" s="37"/>
      <c r="CL576" s="37"/>
      <c r="CM576" s="7"/>
      <c r="CN576" s="40"/>
      <c r="CO576" s="10"/>
      <c r="CP576" s="37"/>
      <c r="CQ576" s="37"/>
      <c r="CR576" s="51"/>
      <c r="CT576" s="40"/>
      <c r="CU576" s="10"/>
      <c r="CV576" s="37"/>
      <c r="CW576" s="37"/>
      <c r="CX576" s="51"/>
    </row>
    <row r="577" spans="5:102" x14ac:dyDescent="0.2">
      <c r="E577" s="37"/>
      <c r="F577" s="37"/>
      <c r="G577" s="7"/>
      <c r="H577" s="48"/>
      <c r="J577" s="10"/>
      <c r="K577" s="37"/>
      <c r="L577" s="37"/>
      <c r="M577" s="7"/>
      <c r="N577" s="48"/>
      <c r="P577" s="10"/>
      <c r="Q577" s="37"/>
      <c r="R577" s="37"/>
      <c r="S577" s="7"/>
      <c r="T577" s="40"/>
      <c r="U577" s="10"/>
      <c r="V577" s="37"/>
      <c r="W577" s="37"/>
      <c r="X577" s="51"/>
      <c r="AC577" s="37"/>
      <c r="AD577" s="37"/>
      <c r="AE577" s="7"/>
      <c r="AF577" s="48"/>
      <c r="AH577" s="10"/>
      <c r="AI577" s="37"/>
      <c r="AJ577" s="37"/>
      <c r="AK577" s="7"/>
      <c r="AL577" s="48"/>
      <c r="AN577" s="10"/>
      <c r="AO577" s="37"/>
      <c r="AP577" s="37"/>
      <c r="AQ577" s="7"/>
      <c r="AR577" s="40"/>
      <c r="AS577" s="10"/>
      <c r="AT577" s="37"/>
      <c r="AU577" s="37"/>
      <c r="AV577" s="51"/>
      <c r="BA577" s="37"/>
      <c r="BB577" s="37"/>
      <c r="BC577" s="7"/>
      <c r="BD577" s="48"/>
      <c r="BF577" s="10"/>
      <c r="BG577" s="37"/>
      <c r="BH577" s="37"/>
      <c r="BI577" s="7"/>
      <c r="BJ577" s="48"/>
      <c r="BL577" s="10"/>
      <c r="BM577" s="37"/>
      <c r="BN577" s="37"/>
      <c r="BO577" s="7"/>
      <c r="BP577" s="40"/>
      <c r="BQ577" s="10"/>
      <c r="BR577" s="37"/>
      <c r="BS577" s="37"/>
      <c r="BT577" s="51"/>
      <c r="BY577" s="37"/>
      <c r="BZ577" s="37"/>
      <c r="CA577" s="7"/>
      <c r="CB577" s="48"/>
      <c r="CD577" s="10"/>
      <c r="CE577" s="37"/>
      <c r="CF577" s="37"/>
      <c r="CG577" s="7"/>
      <c r="CH577" s="48"/>
      <c r="CJ577" s="10"/>
      <c r="CK577" s="37"/>
      <c r="CL577" s="37"/>
      <c r="CM577" s="7"/>
      <c r="CN577" s="40"/>
      <c r="CO577" s="10"/>
      <c r="CP577" s="37"/>
      <c r="CQ577" s="37"/>
      <c r="CR577" s="51"/>
      <c r="CT577" s="40"/>
      <c r="CU577" s="10"/>
      <c r="CV577" s="37"/>
      <c r="CW577" s="37"/>
      <c r="CX577" s="51"/>
    </row>
    <row r="578" spans="5:102" x14ac:dyDescent="0.2">
      <c r="E578" s="37"/>
      <c r="F578" s="37"/>
      <c r="G578" s="7"/>
      <c r="H578" s="48"/>
      <c r="J578" s="10"/>
      <c r="K578" s="37"/>
      <c r="L578" s="37"/>
      <c r="M578" s="7"/>
      <c r="N578" s="48"/>
      <c r="P578" s="10"/>
      <c r="Q578" s="37"/>
      <c r="R578" s="37"/>
      <c r="S578" s="7"/>
      <c r="T578" s="40"/>
      <c r="U578" s="10"/>
      <c r="V578" s="37"/>
      <c r="W578" s="37"/>
      <c r="X578" s="51"/>
      <c r="AC578" s="37"/>
      <c r="AD578" s="37"/>
      <c r="AE578" s="7"/>
      <c r="AF578" s="48"/>
      <c r="AH578" s="10"/>
      <c r="AI578" s="37"/>
      <c r="AJ578" s="37"/>
      <c r="AK578" s="7"/>
      <c r="AL578" s="48"/>
      <c r="AN578" s="10"/>
      <c r="AO578" s="37"/>
      <c r="AP578" s="37"/>
      <c r="AQ578" s="7"/>
      <c r="AR578" s="40"/>
      <c r="AS578" s="10"/>
      <c r="AT578" s="37"/>
      <c r="AU578" s="37"/>
      <c r="AV578" s="51"/>
      <c r="BA578" s="37"/>
      <c r="BB578" s="37"/>
      <c r="BC578" s="7"/>
      <c r="BD578" s="48"/>
      <c r="BF578" s="10"/>
      <c r="BG578" s="37"/>
      <c r="BH578" s="37"/>
      <c r="BI578" s="7"/>
      <c r="BJ578" s="48"/>
      <c r="BL578" s="10"/>
      <c r="BM578" s="37"/>
      <c r="BN578" s="37"/>
      <c r="BO578" s="7"/>
      <c r="BP578" s="40"/>
      <c r="BQ578" s="10"/>
      <c r="BR578" s="37"/>
      <c r="BS578" s="37"/>
      <c r="BT578" s="51"/>
      <c r="BY578" s="37"/>
      <c r="BZ578" s="37"/>
      <c r="CA578" s="7"/>
      <c r="CB578" s="48"/>
      <c r="CD578" s="10"/>
      <c r="CE578" s="37"/>
      <c r="CF578" s="37"/>
      <c r="CG578" s="7"/>
      <c r="CH578" s="48"/>
      <c r="CJ578" s="10"/>
      <c r="CK578" s="37"/>
      <c r="CL578" s="37"/>
      <c r="CM578" s="7"/>
      <c r="CN578" s="40"/>
      <c r="CO578" s="10"/>
      <c r="CP578" s="37"/>
      <c r="CQ578" s="37"/>
      <c r="CR578" s="51"/>
      <c r="CT578" s="40"/>
      <c r="CU578" s="10"/>
      <c r="CV578" s="37"/>
      <c r="CW578" s="37"/>
      <c r="CX578" s="51"/>
    </row>
    <row r="579" spans="5:102" x14ac:dyDescent="0.2">
      <c r="E579" s="37"/>
      <c r="F579" s="37"/>
      <c r="G579" s="7"/>
      <c r="H579" s="48"/>
      <c r="J579" s="10"/>
      <c r="K579" s="37"/>
      <c r="L579" s="37"/>
      <c r="M579" s="7"/>
      <c r="N579" s="48"/>
      <c r="P579" s="10"/>
      <c r="Q579" s="37"/>
      <c r="R579" s="37"/>
      <c r="S579" s="7"/>
      <c r="T579" s="40"/>
      <c r="U579" s="10"/>
      <c r="V579" s="37"/>
      <c r="W579" s="37"/>
      <c r="X579" s="51"/>
      <c r="AC579" s="37"/>
      <c r="AD579" s="37"/>
      <c r="AE579" s="7"/>
      <c r="AF579" s="48"/>
      <c r="AH579" s="10"/>
      <c r="AI579" s="37"/>
      <c r="AJ579" s="37"/>
      <c r="AK579" s="7"/>
      <c r="AL579" s="48"/>
      <c r="AN579" s="10"/>
      <c r="AO579" s="37"/>
      <c r="AP579" s="37"/>
      <c r="AQ579" s="7"/>
      <c r="AR579" s="40"/>
      <c r="AS579" s="10"/>
      <c r="AT579" s="37"/>
      <c r="AU579" s="37"/>
      <c r="AV579" s="51"/>
      <c r="BA579" s="37"/>
      <c r="BB579" s="37"/>
      <c r="BC579" s="7"/>
      <c r="BD579" s="48"/>
      <c r="BF579" s="10"/>
      <c r="BG579" s="37"/>
      <c r="BH579" s="37"/>
      <c r="BI579" s="7"/>
      <c r="BJ579" s="48"/>
      <c r="BL579" s="10"/>
      <c r="BM579" s="37"/>
      <c r="BN579" s="37"/>
      <c r="BO579" s="7"/>
      <c r="BP579" s="40"/>
      <c r="BQ579" s="10"/>
      <c r="BR579" s="37"/>
      <c r="BS579" s="37"/>
      <c r="BT579" s="51"/>
      <c r="BY579" s="37"/>
      <c r="BZ579" s="37"/>
      <c r="CA579" s="7"/>
      <c r="CB579" s="48"/>
      <c r="CD579" s="10"/>
      <c r="CE579" s="37"/>
      <c r="CF579" s="37"/>
      <c r="CG579" s="7"/>
      <c r="CH579" s="48"/>
      <c r="CJ579" s="10"/>
      <c r="CK579" s="37"/>
      <c r="CL579" s="37"/>
      <c r="CM579" s="7"/>
      <c r="CN579" s="40"/>
      <c r="CO579" s="10"/>
      <c r="CP579" s="37"/>
      <c r="CQ579" s="37"/>
      <c r="CR579" s="51"/>
      <c r="CT579" s="40"/>
      <c r="CU579" s="10"/>
      <c r="CV579" s="37"/>
      <c r="CW579" s="37"/>
      <c r="CX579" s="51"/>
    </row>
    <row r="580" spans="5:102" x14ac:dyDescent="0.2">
      <c r="E580" s="37"/>
      <c r="F580" s="37"/>
      <c r="G580" s="7"/>
      <c r="H580" s="48"/>
      <c r="J580" s="10"/>
      <c r="K580" s="37"/>
      <c r="L580" s="37"/>
      <c r="M580" s="7"/>
      <c r="N580" s="48"/>
      <c r="P580" s="10"/>
      <c r="Q580" s="37"/>
      <c r="R580" s="37"/>
      <c r="S580" s="7"/>
      <c r="T580" s="40"/>
      <c r="U580" s="10"/>
      <c r="V580" s="37"/>
      <c r="W580" s="37"/>
      <c r="X580" s="51"/>
      <c r="AC580" s="37"/>
      <c r="AD580" s="37"/>
      <c r="AE580" s="7"/>
      <c r="AF580" s="48"/>
      <c r="AH580" s="10"/>
      <c r="AI580" s="37"/>
      <c r="AJ580" s="37"/>
      <c r="AK580" s="7"/>
      <c r="AL580" s="48"/>
      <c r="AN580" s="10"/>
      <c r="AO580" s="37"/>
      <c r="AP580" s="37"/>
      <c r="AQ580" s="7"/>
      <c r="AR580" s="40"/>
      <c r="AS580" s="10"/>
      <c r="AT580" s="37"/>
      <c r="AU580" s="37"/>
      <c r="AV580" s="51"/>
      <c r="BA580" s="37"/>
      <c r="BB580" s="37"/>
      <c r="BC580" s="7"/>
      <c r="BD580" s="48"/>
      <c r="BF580" s="10"/>
      <c r="BG580" s="37"/>
      <c r="BH580" s="37"/>
      <c r="BI580" s="7"/>
      <c r="BJ580" s="48"/>
      <c r="BL580" s="10"/>
      <c r="BM580" s="37"/>
      <c r="BN580" s="37"/>
      <c r="BO580" s="7"/>
      <c r="BP580" s="40"/>
      <c r="BQ580" s="10"/>
      <c r="BR580" s="37"/>
      <c r="BS580" s="37"/>
      <c r="BT580" s="51"/>
      <c r="BY580" s="37"/>
      <c r="BZ580" s="37"/>
      <c r="CA580" s="7"/>
      <c r="CB580" s="48"/>
      <c r="CD580" s="10"/>
      <c r="CE580" s="37"/>
      <c r="CF580" s="37"/>
      <c r="CG580" s="7"/>
      <c r="CH580" s="48"/>
      <c r="CJ580" s="10"/>
      <c r="CK580" s="37"/>
      <c r="CL580" s="37"/>
      <c r="CM580" s="7"/>
      <c r="CN580" s="40"/>
      <c r="CO580" s="10"/>
      <c r="CP580" s="37"/>
      <c r="CQ580" s="37"/>
      <c r="CR580" s="51"/>
      <c r="CT580" s="40"/>
      <c r="CU580" s="10"/>
      <c r="CV580" s="37"/>
      <c r="CW580" s="37"/>
      <c r="CX580" s="51"/>
    </row>
    <row r="581" spans="5:102" x14ac:dyDescent="0.2">
      <c r="E581" s="37"/>
      <c r="F581" s="37"/>
      <c r="G581" s="7"/>
      <c r="H581" s="48"/>
      <c r="J581" s="10"/>
      <c r="K581" s="37"/>
      <c r="L581" s="37"/>
      <c r="M581" s="7"/>
      <c r="N581" s="48"/>
      <c r="P581" s="10"/>
      <c r="Q581" s="37"/>
      <c r="R581" s="37"/>
      <c r="S581" s="7"/>
      <c r="T581" s="40"/>
      <c r="U581" s="10"/>
      <c r="V581" s="37"/>
      <c r="W581" s="37"/>
      <c r="X581" s="51"/>
      <c r="AC581" s="37"/>
      <c r="AD581" s="37"/>
      <c r="AE581" s="7"/>
      <c r="AF581" s="48"/>
      <c r="AH581" s="10"/>
      <c r="AI581" s="37"/>
      <c r="AJ581" s="37"/>
      <c r="AK581" s="7"/>
      <c r="AL581" s="48"/>
      <c r="AN581" s="10"/>
      <c r="AO581" s="37"/>
      <c r="AP581" s="37"/>
      <c r="AQ581" s="7"/>
      <c r="AR581" s="40"/>
      <c r="AS581" s="10"/>
      <c r="AT581" s="37"/>
      <c r="AU581" s="37"/>
      <c r="AV581" s="51"/>
      <c r="BA581" s="37"/>
      <c r="BB581" s="37"/>
      <c r="BC581" s="7"/>
      <c r="BD581" s="48"/>
      <c r="BF581" s="10"/>
      <c r="BG581" s="37"/>
      <c r="BH581" s="37"/>
      <c r="BI581" s="7"/>
      <c r="BJ581" s="48"/>
      <c r="BL581" s="10"/>
      <c r="BM581" s="37"/>
      <c r="BN581" s="37"/>
      <c r="BO581" s="7"/>
      <c r="BP581" s="40"/>
      <c r="BQ581" s="10"/>
      <c r="BR581" s="37"/>
      <c r="BS581" s="37"/>
      <c r="BT581" s="51"/>
      <c r="BY581" s="37"/>
      <c r="BZ581" s="37"/>
      <c r="CA581" s="7"/>
      <c r="CB581" s="48"/>
      <c r="CD581" s="10"/>
      <c r="CE581" s="37"/>
      <c r="CF581" s="37"/>
      <c r="CG581" s="7"/>
      <c r="CH581" s="48"/>
      <c r="CJ581" s="10"/>
      <c r="CK581" s="37"/>
      <c r="CL581" s="37"/>
      <c r="CM581" s="7"/>
      <c r="CN581" s="40"/>
      <c r="CO581" s="10"/>
      <c r="CP581" s="37"/>
      <c r="CQ581" s="37"/>
      <c r="CR581" s="51"/>
      <c r="CT581" s="40"/>
      <c r="CU581" s="10"/>
      <c r="CV581" s="37"/>
      <c r="CW581" s="37"/>
      <c r="CX581" s="51"/>
    </row>
    <row r="582" spans="5:102" x14ac:dyDescent="0.2">
      <c r="E582" s="37"/>
      <c r="F582" s="37"/>
      <c r="G582" s="7"/>
      <c r="H582" s="48"/>
      <c r="J582" s="10"/>
      <c r="K582" s="37"/>
      <c r="L582" s="37"/>
      <c r="M582" s="7"/>
      <c r="N582" s="48"/>
      <c r="P582" s="10"/>
      <c r="Q582" s="37"/>
      <c r="R582" s="37"/>
      <c r="S582" s="7"/>
      <c r="T582" s="40"/>
      <c r="U582" s="10"/>
      <c r="V582" s="37"/>
      <c r="W582" s="37"/>
      <c r="X582" s="51"/>
      <c r="AC582" s="37"/>
      <c r="AD582" s="37"/>
      <c r="AE582" s="7"/>
      <c r="AF582" s="48"/>
      <c r="AH582" s="10"/>
      <c r="AI582" s="37"/>
      <c r="AJ582" s="37"/>
      <c r="AK582" s="7"/>
      <c r="AL582" s="48"/>
      <c r="AN582" s="10"/>
      <c r="AO582" s="37"/>
      <c r="AP582" s="37"/>
      <c r="AQ582" s="7"/>
      <c r="AR582" s="40"/>
      <c r="AS582" s="10"/>
      <c r="AT582" s="37"/>
      <c r="AU582" s="37"/>
      <c r="AV582" s="51"/>
      <c r="BA582" s="37"/>
      <c r="BB582" s="37"/>
      <c r="BC582" s="7"/>
      <c r="BD582" s="48"/>
      <c r="BF582" s="10"/>
      <c r="BG582" s="37"/>
      <c r="BH582" s="37"/>
      <c r="BI582" s="7"/>
      <c r="BJ582" s="48"/>
      <c r="BL582" s="10"/>
      <c r="BM582" s="37"/>
      <c r="BN582" s="37"/>
      <c r="BO582" s="7"/>
      <c r="BP582" s="40"/>
      <c r="BQ582" s="10"/>
      <c r="BR582" s="37"/>
      <c r="BS582" s="37"/>
      <c r="BT582" s="51"/>
      <c r="BY582" s="37"/>
      <c r="BZ582" s="37"/>
      <c r="CA582" s="7"/>
      <c r="CB582" s="48"/>
      <c r="CD582" s="10"/>
      <c r="CE582" s="37"/>
      <c r="CF582" s="37"/>
      <c r="CG582" s="7"/>
      <c r="CH582" s="48"/>
      <c r="CJ582" s="10"/>
      <c r="CK582" s="37"/>
      <c r="CL582" s="37"/>
      <c r="CM582" s="7"/>
      <c r="CN582" s="40"/>
      <c r="CO582" s="10"/>
      <c r="CP582" s="37"/>
      <c r="CQ582" s="37"/>
      <c r="CR582" s="51"/>
      <c r="CT582" s="40"/>
      <c r="CU582" s="10"/>
      <c r="CV582" s="37"/>
      <c r="CW582" s="37"/>
      <c r="CX582" s="51"/>
    </row>
    <row r="583" spans="5:102" x14ac:dyDescent="0.2">
      <c r="E583" s="37"/>
      <c r="F583" s="37"/>
      <c r="G583" s="7"/>
      <c r="H583" s="48"/>
      <c r="J583" s="10"/>
      <c r="K583" s="37"/>
      <c r="L583" s="37"/>
      <c r="M583" s="7"/>
      <c r="N583" s="48"/>
      <c r="P583" s="10"/>
      <c r="Q583" s="37"/>
      <c r="R583" s="37"/>
      <c r="S583" s="7"/>
      <c r="T583" s="40"/>
      <c r="U583" s="10"/>
      <c r="V583" s="37"/>
      <c r="W583" s="37"/>
      <c r="X583" s="51"/>
      <c r="AC583" s="37"/>
      <c r="AD583" s="37"/>
      <c r="AE583" s="7"/>
      <c r="AF583" s="48"/>
      <c r="AH583" s="10"/>
      <c r="AI583" s="37"/>
      <c r="AJ583" s="37"/>
      <c r="AK583" s="7"/>
      <c r="AL583" s="48"/>
      <c r="AN583" s="10"/>
      <c r="AO583" s="37"/>
      <c r="AP583" s="37"/>
      <c r="AQ583" s="7"/>
      <c r="AR583" s="40"/>
      <c r="AS583" s="10"/>
      <c r="AT583" s="37"/>
      <c r="AU583" s="37"/>
      <c r="AV583" s="51"/>
      <c r="BA583" s="37"/>
      <c r="BB583" s="37"/>
      <c r="BC583" s="7"/>
      <c r="BD583" s="48"/>
      <c r="BF583" s="10"/>
      <c r="BG583" s="37"/>
      <c r="BH583" s="37"/>
      <c r="BI583" s="7"/>
      <c r="BJ583" s="48"/>
      <c r="BL583" s="10"/>
      <c r="BM583" s="37"/>
      <c r="BN583" s="37"/>
      <c r="BO583" s="7"/>
      <c r="BP583" s="40"/>
      <c r="BQ583" s="10"/>
      <c r="BR583" s="37"/>
      <c r="BS583" s="37"/>
      <c r="BT583" s="51"/>
      <c r="BY583" s="37"/>
      <c r="BZ583" s="37"/>
      <c r="CA583" s="7"/>
      <c r="CB583" s="48"/>
      <c r="CD583" s="10"/>
      <c r="CE583" s="37"/>
      <c r="CF583" s="37"/>
      <c r="CG583" s="7"/>
      <c r="CH583" s="48"/>
      <c r="CJ583" s="10"/>
      <c r="CK583" s="37"/>
      <c r="CL583" s="37"/>
      <c r="CM583" s="7"/>
      <c r="CN583" s="40"/>
      <c r="CO583" s="10"/>
      <c r="CP583" s="37"/>
      <c r="CQ583" s="37"/>
      <c r="CR583" s="51"/>
      <c r="CT583" s="40"/>
      <c r="CU583" s="10"/>
      <c r="CV583" s="37"/>
      <c r="CW583" s="37"/>
      <c r="CX583" s="51"/>
    </row>
    <row r="584" spans="5:102" x14ac:dyDescent="0.2">
      <c r="E584" s="37"/>
      <c r="F584" s="37"/>
      <c r="G584" s="7"/>
      <c r="H584" s="48"/>
      <c r="J584" s="10"/>
      <c r="K584" s="37"/>
      <c r="L584" s="37"/>
      <c r="M584" s="7"/>
      <c r="N584" s="48"/>
      <c r="P584" s="10"/>
      <c r="Q584" s="37"/>
      <c r="R584" s="37"/>
      <c r="S584" s="7"/>
      <c r="T584" s="40"/>
      <c r="U584" s="10"/>
      <c r="V584" s="37"/>
      <c r="W584" s="37"/>
      <c r="X584" s="51"/>
      <c r="AC584" s="37"/>
      <c r="AD584" s="37"/>
      <c r="AE584" s="7"/>
      <c r="AF584" s="48"/>
      <c r="AH584" s="10"/>
      <c r="AI584" s="37"/>
      <c r="AJ584" s="37"/>
      <c r="AK584" s="7"/>
      <c r="AL584" s="48"/>
      <c r="AN584" s="10"/>
      <c r="AO584" s="37"/>
      <c r="AP584" s="37"/>
      <c r="AQ584" s="7"/>
      <c r="AR584" s="40"/>
      <c r="AS584" s="10"/>
      <c r="AT584" s="37"/>
      <c r="AU584" s="37"/>
      <c r="AV584" s="51"/>
      <c r="BA584" s="37"/>
      <c r="BB584" s="37"/>
      <c r="BC584" s="7"/>
      <c r="BD584" s="48"/>
      <c r="BF584" s="10"/>
      <c r="BG584" s="37"/>
      <c r="BH584" s="37"/>
      <c r="BI584" s="7"/>
      <c r="BJ584" s="48"/>
      <c r="BL584" s="10"/>
      <c r="BM584" s="37"/>
      <c r="BN584" s="37"/>
      <c r="BO584" s="7"/>
      <c r="BP584" s="40"/>
      <c r="BQ584" s="10"/>
      <c r="BR584" s="37"/>
      <c r="BS584" s="37"/>
      <c r="BT584" s="51"/>
      <c r="BY584" s="37"/>
      <c r="BZ584" s="37"/>
      <c r="CA584" s="7"/>
      <c r="CB584" s="48"/>
      <c r="CD584" s="10"/>
      <c r="CE584" s="37"/>
      <c r="CF584" s="37"/>
      <c r="CG584" s="7"/>
      <c r="CH584" s="48"/>
      <c r="CJ584" s="10"/>
      <c r="CK584" s="37"/>
      <c r="CL584" s="37"/>
      <c r="CM584" s="7"/>
      <c r="CN584" s="40"/>
      <c r="CO584" s="10"/>
      <c r="CP584" s="37"/>
      <c r="CQ584" s="37"/>
      <c r="CR584" s="51"/>
      <c r="CT584" s="40"/>
      <c r="CU584" s="10"/>
      <c r="CV584" s="37"/>
      <c r="CW584" s="37"/>
      <c r="CX584" s="51"/>
    </row>
    <row r="585" spans="5:102" x14ac:dyDescent="0.2">
      <c r="E585" s="37"/>
      <c r="F585" s="37"/>
      <c r="G585" s="7"/>
      <c r="H585" s="48"/>
      <c r="J585" s="10"/>
      <c r="K585" s="37"/>
      <c r="L585" s="37"/>
      <c r="M585" s="7"/>
      <c r="N585" s="48"/>
      <c r="P585" s="10"/>
      <c r="Q585" s="37"/>
      <c r="R585" s="37"/>
      <c r="S585" s="7"/>
      <c r="T585" s="40"/>
      <c r="U585" s="10"/>
      <c r="V585" s="37"/>
      <c r="W585" s="37"/>
      <c r="X585" s="51"/>
      <c r="AC585" s="37"/>
      <c r="AD585" s="37"/>
      <c r="AE585" s="7"/>
      <c r="AF585" s="48"/>
      <c r="AH585" s="10"/>
      <c r="AI585" s="37"/>
      <c r="AJ585" s="37"/>
      <c r="AK585" s="7"/>
      <c r="AL585" s="48"/>
      <c r="AN585" s="10"/>
      <c r="AO585" s="37"/>
      <c r="AP585" s="37"/>
      <c r="AQ585" s="7"/>
      <c r="AR585" s="40"/>
      <c r="AS585" s="10"/>
      <c r="AT585" s="37"/>
      <c r="AU585" s="37"/>
      <c r="AV585" s="51"/>
      <c r="BA585" s="37"/>
      <c r="BB585" s="37"/>
      <c r="BC585" s="7"/>
      <c r="BD585" s="48"/>
      <c r="BF585" s="10"/>
      <c r="BG585" s="37"/>
      <c r="BH585" s="37"/>
      <c r="BI585" s="7"/>
      <c r="BJ585" s="48"/>
      <c r="BL585" s="10"/>
      <c r="BM585" s="37"/>
      <c r="BN585" s="37"/>
      <c r="BO585" s="7"/>
      <c r="BP585" s="40"/>
      <c r="BQ585" s="10"/>
      <c r="BR585" s="37"/>
      <c r="BS585" s="37"/>
      <c r="BT585" s="51"/>
      <c r="BY585" s="37"/>
      <c r="BZ585" s="37"/>
      <c r="CA585" s="7"/>
      <c r="CB585" s="48"/>
      <c r="CD585" s="10"/>
      <c r="CE585" s="37"/>
      <c r="CF585" s="37"/>
      <c r="CG585" s="7"/>
      <c r="CH585" s="48"/>
      <c r="CJ585" s="10"/>
      <c r="CK585" s="37"/>
      <c r="CL585" s="37"/>
      <c r="CM585" s="7"/>
      <c r="CN585" s="40"/>
      <c r="CO585" s="10"/>
      <c r="CP585" s="37"/>
      <c r="CQ585" s="37"/>
      <c r="CR585" s="51"/>
      <c r="CT585" s="40"/>
      <c r="CU585" s="10"/>
      <c r="CV585" s="37"/>
      <c r="CW585" s="37"/>
      <c r="CX585" s="51"/>
    </row>
    <row r="586" spans="5:102" x14ac:dyDescent="0.2">
      <c r="E586" s="37"/>
      <c r="F586" s="37"/>
      <c r="G586" s="7"/>
      <c r="H586" s="48"/>
      <c r="J586" s="10"/>
      <c r="K586" s="37"/>
      <c r="L586" s="37"/>
      <c r="M586" s="7"/>
      <c r="N586" s="48"/>
      <c r="P586" s="10"/>
      <c r="Q586" s="37"/>
      <c r="R586" s="37"/>
      <c r="S586" s="7"/>
      <c r="T586" s="40"/>
      <c r="U586" s="10"/>
      <c r="V586" s="37"/>
      <c r="W586" s="37"/>
      <c r="X586" s="51"/>
      <c r="AC586" s="37"/>
      <c r="AD586" s="37"/>
      <c r="AE586" s="7"/>
      <c r="AF586" s="48"/>
      <c r="AH586" s="10"/>
      <c r="AI586" s="37"/>
      <c r="AJ586" s="37"/>
      <c r="AK586" s="7"/>
      <c r="AL586" s="48"/>
      <c r="AN586" s="10"/>
      <c r="AO586" s="37"/>
      <c r="AP586" s="37"/>
      <c r="AQ586" s="7"/>
      <c r="AR586" s="40"/>
      <c r="AS586" s="10"/>
      <c r="AT586" s="37"/>
      <c r="AU586" s="37"/>
      <c r="AV586" s="51"/>
      <c r="BA586" s="37"/>
      <c r="BB586" s="37"/>
      <c r="BC586" s="7"/>
      <c r="BD586" s="48"/>
      <c r="BF586" s="10"/>
      <c r="BG586" s="37"/>
      <c r="BH586" s="37"/>
      <c r="BI586" s="7"/>
      <c r="BJ586" s="48"/>
      <c r="BL586" s="10"/>
      <c r="BM586" s="37"/>
      <c r="BN586" s="37"/>
      <c r="BO586" s="7"/>
      <c r="BP586" s="40"/>
      <c r="BQ586" s="10"/>
      <c r="BR586" s="37"/>
      <c r="BS586" s="37"/>
      <c r="BT586" s="51"/>
      <c r="BY586" s="37"/>
      <c r="BZ586" s="37"/>
      <c r="CA586" s="7"/>
      <c r="CB586" s="48"/>
      <c r="CD586" s="10"/>
      <c r="CE586" s="37"/>
      <c r="CF586" s="37"/>
      <c r="CG586" s="7"/>
      <c r="CH586" s="48"/>
      <c r="CJ586" s="10"/>
      <c r="CK586" s="37"/>
      <c r="CL586" s="37"/>
      <c r="CM586" s="7"/>
      <c r="CN586" s="40"/>
      <c r="CO586" s="10"/>
      <c r="CP586" s="37"/>
      <c r="CQ586" s="37"/>
      <c r="CR586" s="51"/>
      <c r="CT586" s="40"/>
      <c r="CU586" s="10"/>
      <c r="CV586" s="37"/>
      <c r="CW586" s="37"/>
      <c r="CX586" s="51"/>
    </row>
    <row r="587" spans="5:102" x14ac:dyDescent="0.2">
      <c r="E587" s="37"/>
      <c r="F587" s="37"/>
      <c r="G587" s="7"/>
      <c r="H587" s="48"/>
      <c r="J587" s="10"/>
      <c r="K587" s="37"/>
      <c r="L587" s="37"/>
      <c r="M587" s="7"/>
      <c r="N587" s="48"/>
      <c r="P587" s="10"/>
      <c r="Q587" s="37"/>
      <c r="R587" s="37"/>
      <c r="S587" s="7"/>
      <c r="T587" s="40"/>
      <c r="U587" s="10"/>
      <c r="V587" s="37"/>
      <c r="W587" s="37"/>
      <c r="X587" s="51"/>
      <c r="AC587" s="37"/>
      <c r="AD587" s="37"/>
      <c r="AE587" s="7"/>
      <c r="AF587" s="48"/>
      <c r="AH587" s="10"/>
      <c r="AI587" s="37"/>
      <c r="AJ587" s="37"/>
      <c r="AK587" s="7"/>
      <c r="AL587" s="48"/>
      <c r="AN587" s="10"/>
      <c r="AO587" s="37"/>
      <c r="AP587" s="37"/>
      <c r="AQ587" s="7"/>
      <c r="AR587" s="40"/>
      <c r="AS587" s="10"/>
      <c r="AT587" s="37"/>
      <c r="AU587" s="37"/>
      <c r="AV587" s="51"/>
      <c r="BA587" s="37"/>
      <c r="BB587" s="37"/>
      <c r="BC587" s="7"/>
      <c r="BD587" s="48"/>
      <c r="BF587" s="10"/>
      <c r="BG587" s="37"/>
      <c r="BH587" s="37"/>
      <c r="BI587" s="7"/>
      <c r="BJ587" s="48"/>
      <c r="BL587" s="10"/>
      <c r="BM587" s="37"/>
      <c r="BN587" s="37"/>
      <c r="BO587" s="7"/>
      <c r="BP587" s="40"/>
      <c r="BQ587" s="10"/>
      <c r="BR587" s="37"/>
      <c r="BS587" s="37"/>
      <c r="BT587" s="51"/>
      <c r="BY587" s="37"/>
      <c r="BZ587" s="37"/>
      <c r="CA587" s="7"/>
      <c r="CB587" s="48"/>
      <c r="CD587" s="10"/>
      <c r="CE587" s="37"/>
      <c r="CF587" s="37"/>
      <c r="CG587" s="7"/>
      <c r="CH587" s="48"/>
      <c r="CJ587" s="10"/>
      <c r="CK587" s="37"/>
      <c r="CL587" s="37"/>
      <c r="CM587" s="7"/>
      <c r="CN587" s="40"/>
      <c r="CO587" s="10"/>
      <c r="CP587" s="37"/>
      <c r="CQ587" s="37"/>
      <c r="CR587" s="51"/>
      <c r="CT587" s="40"/>
      <c r="CU587" s="10"/>
      <c r="CV587" s="37"/>
      <c r="CW587" s="37"/>
      <c r="CX587" s="51"/>
    </row>
    <row r="588" spans="5:102" x14ac:dyDescent="0.2">
      <c r="E588" s="37"/>
      <c r="F588" s="37"/>
      <c r="G588" s="7"/>
      <c r="H588" s="48"/>
      <c r="J588" s="10"/>
      <c r="K588" s="37"/>
      <c r="L588" s="37"/>
      <c r="M588" s="7"/>
      <c r="N588" s="48"/>
      <c r="P588" s="10"/>
      <c r="Q588" s="37"/>
      <c r="R588" s="37"/>
      <c r="S588" s="7"/>
      <c r="T588" s="40"/>
      <c r="U588" s="10"/>
      <c r="V588" s="37"/>
      <c r="W588" s="37"/>
      <c r="X588" s="51"/>
      <c r="AC588" s="37"/>
      <c r="AD588" s="37"/>
      <c r="AE588" s="7"/>
      <c r="AF588" s="48"/>
      <c r="AH588" s="10"/>
      <c r="AI588" s="37"/>
      <c r="AJ588" s="37"/>
      <c r="AK588" s="7"/>
      <c r="AL588" s="48"/>
      <c r="AN588" s="10"/>
      <c r="AO588" s="37"/>
      <c r="AP588" s="37"/>
      <c r="AQ588" s="7"/>
      <c r="AR588" s="40"/>
      <c r="AS588" s="10"/>
      <c r="AT588" s="37"/>
      <c r="AU588" s="37"/>
      <c r="AV588" s="51"/>
      <c r="BA588" s="37"/>
      <c r="BB588" s="37"/>
      <c r="BC588" s="7"/>
      <c r="BD588" s="48"/>
      <c r="BF588" s="10"/>
      <c r="BG588" s="37"/>
      <c r="BH588" s="37"/>
      <c r="BI588" s="7"/>
      <c r="BJ588" s="48"/>
      <c r="BL588" s="10"/>
      <c r="BM588" s="37"/>
      <c r="BN588" s="37"/>
      <c r="BO588" s="7"/>
      <c r="BP588" s="40"/>
      <c r="BQ588" s="10"/>
      <c r="BR588" s="37"/>
      <c r="BS588" s="37"/>
      <c r="BT588" s="51"/>
      <c r="BY588" s="37"/>
      <c r="BZ588" s="37"/>
      <c r="CA588" s="7"/>
      <c r="CB588" s="48"/>
      <c r="CD588" s="10"/>
      <c r="CE588" s="37"/>
      <c r="CF588" s="37"/>
      <c r="CG588" s="7"/>
      <c r="CH588" s="48"/>
      <c r="CJ588" s="10"/>
      <c r="CK588" s="37"/>
      <c r="CL588" s="37"/>
      <c r="CM588" s="7"/>
      <c r="CN588" s="40"/>
      <c r="CO588" s="10"/>
      <c r="CP588" s="37"/>
      <c r="CQ588" s="37"/>
      <c r="CR588" s="51"/>
      <c r="CT588" s="40"/>
      <c r="CU588" s="10"/>
      <c r="CV588" s="37"/>
      <c r="CW588" s="37"/>
      <c r="CX588" s="51"/>
    </row>
    <row r="589" spans="5:102" x14ac:dyDescent="0.2">
      <c r="E589" s="37"/>
      <c r="F589" s="37"/>
      <c r="G589" s="7"/>
      <c r="H589" s="48"/>
      <c r="J589" s="10"/>
      <c r="K589" s="37"/>
      <c r="L589" s="37"/>
      <c r="M589" s="7"/>
      <c r="N589" s="48"/>
      <c r="P589" s="10"/>
      <c r="Q589" s="37"/>
      <c r="R589" s="37"/>
      <c r="S589" s="7"/>
      <c r="T589" s="40"/>
      <c r="U589" s="10"/>
      <c r="V589" s="37"/>
      <c r="W589" s="37"/>
      <c r="X589" s="51"/>
      <c r="AC589" s="37"/>
      <c r="AD589" s="37"/>
      <c r="AE589" s="7"/>
      <c r="AF589" s="48"/>
      <c r="AH589" s="10"/>
      <c r="AI589" s="37"/>
      <c r="AJ589" s="37"/>
      <c r="AK589" s="7"/>
      <c r="AL589" s="48"/>
      <c r="AN589" s="10"/>
      <c r="AO589" s="37"/>
      <c r="AP589" s="37"/>
      <c r="AQ589" s="7"/>
      <c r="AR589" s="40"/>
      <c r="AS589" s="10"/>
      <c r="AT589" s="37"/>
      <c r="AU589" s="37"/>
      <c r="AV589" s="51"/>
      <c r="BA589" s="37"/>
      <c r="BB589" s="37"/>
      <c r="BC589" s="7"/>
      <c r="BD589" s="48"/>
      <c r="BF589" s="10"/>
      <c r="BG589" s="37"/>
      <c r="BH589" s="37"/>
      <c r="BI589" s="7"/>
      <c r="BJ589" s="48"/>
      <c r="BL589" s="10"/>
      <c r="BM589" s="37"/>
      <c r="BN589" s="37"/>
      <c r="BO589" s="7"/>
      <c r="BP589" s="40"/>
      <c r="BQ589" s="10"/>
      <c r="BR589" s="37"/>
      <c r="BS589" s="37"/>
      <c r="BT589" s="51"/>
      <c r="BY589" s="37"/>
      <c r="BZ589" s="37"/>
      <c r="CA589" s="7"/>
      <c r="CB589" s="48"/>
      <c r="CD589" s="10"/>
      <c r="CE589" s="37"/>
      <c r="CF589" s="37"/>
      <c r="CG589" s="7"/>
      <c r="CH589" s="48"/>
      <c r="CJ589" s="10"/>
      <c r="CK589" s="37"/>
      <c r="CL589" s="37"/>
      <c r="CM589" s="7"/>
      <c r="CN589" s="40"/>
      <c r="CO589" s="10"/>
      <c r="CP589" s="37"/>
      <c r="CQ589" s="37"/>
      <c r="CR589" s="51"/>
      <c r="CT589" s="40"/>
      <c r="CU589" s="10"/>
      <c r="CV589" s="37"/>
      <c r="CW589" s="37"/>
      <c r="CX589" s="51"/>
    </row>
    <row r="590" spans="5:102" x14ac:dyDescent="0.2">
      <c r="E590" s="37"/>
      <c r="F590" s="37"/>
      <c r="G590" s="7"/>
      <c r="H590" s="48"/>
      <c r="J590" s="10"/>
      <c r="K590" s="37"/>
      <c r="L590" s="37"/>
      <c r="M590" s="7"/>
      <c r="N590" s="48"/>
      <c r="P590" s="10"/>
      <c r="Q590" s="37"/>
      <c r="R590" s="37"/>
      <c r="S590" s="7"/>
      <c r="T590" s="40"/>
      <c r="U590" s="10"/>
      <c r="V590" s="37"/>
      <c r="W590" s="37"/>
      <c r="X590" s="51"/>
      <c r="AC590" s="37"/>
      <c r="AD590" s="37"/>
      <c r="AE590" s="7"/>
      <c r="AF590" s="48"/>
      <c r="AH590" s="10"/>
      <c r="AI590" s="37"/>
      <c r="AJ590" s="37"/>
      <c r="AK590" s="7"/>
      <c r="AL590" s="48"/>
      <c r="AN590" s="10"/>
      <c r="AO590" s="37"/>
      <c r="AP590" s="37"/>
      <c r="AQ590" s="7"/>
      <c r="AR590" s="40"/>
      <c r="AS590" s="10"/>
      <c r="AT590" s="37"/>
      <c r="AU590" s="37"/>
      <c r="AV590" s="51"/>
      <c r="BA590" s="37"/>
      <c r="BB590" s="37"/>
      <c r="BC590" s="7"/>
      <c r="BD590" s="48"/>
      <c r="BF590" s="10"/>
      <c r="BG590" s="37"/>
      <c r="BH590" s="37"/>
      <c r="BI590" s="7"/>
      <c r="BJ590" s="48"/>
      <c r="BL590" s="10"/>
      <c r="BM590" s="37"/>
      <c r="BN590" s="37"/>
      <c r="BO590" s="7"/>
      <c r="BP590" s="40"/>
      <c r="BQ590" s="10"/>
      <c r="BR590" s="37"/>
      <c r="BS590" s="37"/>
      <c r="BT590" s="51"/>
      <c r="BY590" s="37"/>
      <c r="BZ590" s="37"/>
      <c r="CA590" s="7"/>
      <c r="CB590" s="48"/>
      <c r="CD590" s="10"/>
      <c r="CE590" s="37"/>
      <c r="CF590" s="37"/>
      <c r="CG590" s="7"/>
      <c r="CH590" s="48"/>
      <c r="CJ590" s="10"/>
      <c r="CK590" s="37"/>
      <c r="CL590" s="37"/>
      <c r="CM590" s="7"/>
      <c r="CN590" s="40"/>
      <c r="CO590" s="10"/>
      <c r="CP590" s="37"/>
      <c r="CQ590" s="37"/>
      <c r="CR590" s="51"/>
      <c r="CT590" s="40"/>
      <c r="CU590" s="10"/>
      <c r="CV590" s="37"/>
      <c r="CW590" s="37"/>
      <c r="CX590" s="51"/>
    </row>
    <row r="591" spans="5:102" x14ac:dyDescent="0.2">
      <c r="E591" s="37"/>
      <c r="F591" s="37"/>
      <c r="G591" s="7"/>
      <c r="H591" s="48"/>
      <c r="J591" s="10"/>
      <c r="K591" s="37"/>
      <c r="L591" s="37"/>
      <c r="M591" s="7"/>
      <c r="N591" s="48"/>
      <c r="P591" s="10"/>
      <c r="Q591" s="37"/>
      <c r="R591" s="37"/>
      <c r="S591" s="7"/>
      <c r="T591" s="40"/>
      <c r="U591" s="10"/>
      <c r="V591" s="37"/>
      <c r="W591" s="37"/>
      <c r="X591" s="51"/>
      <c r="AC591" s="37"/>
      <c r="AD591" s="37"/>
      <c r="AE591" s="7"/>
      <c r="AF591" s="48"/>
      <c r="AH591" s="10"/>
      <c r="AI591" s="37"/>
      <c r="AJ591" s="37"/>
      <c r="AK591" s="7"/>
      <c r="AL591" s="48"/>
      <c r="AN591" s="10"/>
      <c r="AO591" s="37"/>
      <c r="AP591" s="37"/>
      <c r="AQ591" s="7"/>
      <c r="AR591" s="40"/>
      <c r="AS591" s="10"/>
      <c r="AT591" s="37"/>
      <c r="AU591" s="37"/>
      <c r="AV591" s="51"/>
      <c r="BA591" s="37"/>
      <c r="BB591" s="37"/>
      <c r="BC591" s="7"/>
      <c r="BD591" s="48"/>
      <c r="BF591" s="10"/>
      <c r="BG591" s="37"/>
      <c r="BH591" s="37"/>
      <c r="BI591" s="7"/>
      <c r="BJ591" s="48"/>
      <c r="BL591" s="10"/>
      <c r="BM591" s="37"/>
      <c r="BN591" s="37"/>
      <c r="BO591" s="7"/>
      <c r="BP591" s="40"/>
      <c r="BQ591" s="10"/>
      <c r="BR591" s="37"/>
      <c r="BS591" s="37"/>
      <c r="BT591" s="51"/>
      <c r="BY591" s="37"/>
      <c r="BZ591" s="37"/>
      <c r="CA591" s="7"/>
      <c r="CB591" s="48"/>
      <c r="CD591" s="10"/>
      <c r="CE591" s="37"/>
      <c r="CF591" s="37"/>
      <c r="CG591" s="7"/>
      <c r="CH591" s="48"/>
      <c r="CJ591" s="10"/>
      <c r="CK591" s="37"/>
      <c r="CL591" s="37"/>
      <c r="CM591" s="7"/>
      <c r="CN591" s="40"/>
      <c r="CO591" s="10"/>
      <c r="CP591" s="37"/>
      <c r="CQ591" s="37"/>
      <c r="CR591" s="51"/>
      <c r="CT591" s="40"/>
      <c r="CU591" s="10"/>
      <c r="CV591" s="37"/>
      <c r="CW591" s="37"/>
      <c r="CX591" s="51"/>
    </row>
    <row r="592" spans="5:102" x14ac:dyDescent="0.2">
      <c r="E592" s="37"/>
      <c r="F592" s="37"/>
      <c r="G592" s="7"/>
      <c r="H592" s="48"/>
      <c r="J592" s="10"/>
      <c r="K592" s="37"/>
      <c r="L592" s="37"/>
      <c r="M592" s="7"/>
      <c r="N592" s="48"/>
      <c r="P592" s="10"/>
      <c r="Q592" s="37"/>
      <c r="R592" s="37"/>
      <c r="S592" s="7"/>
      <c r="T592" s="40"/>
      <c r="U592" s="10"/>
      <c r="V592" s="37"/>
      <c r="W592" s="37"/>
      <c r="X592" s="51"/>
      <c r="AC592" s="37"/>
      <c r="AD592" s="37"/>
      <c r="AE592" s="7"/>
      <c r="AF592" s="48"/>
      <c r="AH592" s="10"/>
      <c r="AI592" s="37"/>
      <c r="AJ592" s="37"/>
      <c r="AK592" s="7"/>
      <c r="AL592" s="48"/>
      <c r="AN592" s="10"/>
      <c r="AO592" s="37"/>
      <c r="AP592" s="37"/>
      <c r="AQ592" s="7"/>
      <c r="AR592" s="40"/>
      <c r="AS592" s="10"/>
      <c r="AT592" s="37"/>
      <c r="AU592" s="37"/>
      <c r="AV592" s="51"/>
      <c r="BA592" s="37"/>
      <c r="BB592" s="37"/>
      <c r="BC592" s="7"/>
      <c r="BD592" s="48"/>
      <c r="BF592" s="10"/>
      <c r="BG592" s="37"/>
      <c r="BH592" s="37"/>
      <c r="BI592" s="7"/>
      <c r="BJ592" s="48"/>
      <c r="BL592" s="10"/>
      <c r="BM592" s="37"/>
      <c r="BN592" s="37"/>
      <c r="BO592" s="7"/>
      <c r="BP592" s="40"/>
      <c r="BQ592" s="10"/>
      <c r="BR592" s="37"/>
      <c r="BS592" s="37"/>
      <c r="BT592" s="51"/>
      <c r="BY592" s="37"/>
      <c r="BZ592" s="37"/>
      <c r="CA592" s="7"/>
      <c r="CB592" s="48"/>
      <c r="CD592" s="10"/>
      <c r="CE592" s="37"/>
      <c r="CF592" s="37"/>
      <c r="CG592" s="7"/>
      <c r="CH592" s="48"/>
      <c r="CJ592" s="10"/>
      <c r="CK592" s="37"/>
      <c r="CL592" s="37"/>
      <c r="CM592" s="7"/>
      <c r="CN592" s="40"/>
      <c r="CO592" s="10"/>
      <c r="CP592" s="37"/>
      <c r="CQ592" s="37"/>
      <c r="CR592" s="51"/>
      <c r="CT592" s="40"/>
      <c r="CU592" s="10"/>
      <c r="CV592" s="37"/>
      <c r="CW592" s="37"/>
      <c r="CX592" s="51"/>
    </row>
    <row r="593" spans="5:102" x14ac:dyDescent="0.2">
      <c r="E593" s="37"/>
      <c r="F593" s="37"/>
      <c r="G593" s="7"/>
      <c r="H593" s="48"/>
      <c r="J593" s="10"/>
      <c r="K593" s="37"/>
      <c r="L593" s="37"/>
      <c r="M593" s="7"/>
      <c r="N593" s="48"/>
      <c r="P593" s="10"/>
      <c r="Q593" s="37"/>
      <c r="R593" s="37"/>
      <c r="S593" s="7"/>
      <c r="T593" s="40"/>
      <c r="U593" s="10"/>
      <c r="V593" s="37"/>
      <c r="W593" s="37"/>
      <c r="X593" s="51"/>
      <c r="AC593" s="37"/>
      <c r="AD593" s="37"/>
      <c r="AE593" s="7"/>
      <c r="AF593" s="48"/>
      <c r="AH593" s="10"/>
      <c r="AI593" s="37"/>
      <c r="AJ593" s="37"/>
      <c r="AK593" s="7"/>
      <c r="AL593" s="48"/>
      <c r="AN593" s="10"/>
      <c r="AO593" s="37"/>
      <c r="AP593" s="37"/>
      <c r="AQ593" s="7"/>
      <c r="AR593" s="40"/>
      <c r="AS593" s="10"/>
      <c r="AT593" s="37"/>
      <c r="AU593" s="37"/>
      <c r="AV593" s="51"/>
      <c r="BA593" s="37"/>
      <c r="BB593" s="37"/>
      <c r="BC593" s="7"/>
      <c r="BD593" s="48"/>
      <c r="BF593" s="10"/>
      <c r="BG593" s="37"/>
      <c r="BH593" s="37"/>
      <c r="BI593" s="7"/>
      <c r="BJ593" s="48"/>
      <c r="BL593" s="10"/>
      <c r="BM593" s="37"/>
      <c r="BN593" s="37"/>
      <c r="BO593" s="7"/>
      <c r="BP593" s="40"/>
      <c r="BQ593" s="10"/>
      <c r="BR593" s="37"/>
      <c r="BS593" s="37"/>
      <c r="BT593" s="51"/>
      <c r="BY593" s="37"/>
      <c r="BZ593" s="37"/>
      <c r="CA593" s="7"/>
      <c r="CB593" s="48"/>
      <c r="CD593" s="10"/>
      <c r="CE593" s="37"/>
      <c r="CF593" s="37"/>
      <c r="CG593" s="7"/>
      <c r="CH593" s="48"/>
      <c r="CJ593" s="10"/>
      <c r="CK593" s="37"/>
      <c r="CL593" s="37"/>
      <c r="CM593" s="7"/>
      <c r="CN593" s="40"/>
      <c r="CO593" s="10"/>
      <c r="CP593" s="37"/>
      <c r="CQ593" s="37"/>
      <c r="CR593" s="51"/>
      <c r="CT593" s="40"/>
      <c r="CU593" s="10"/>
      <c r="CV593" s="37"/>
      <c r="CW593" s="37"/>
      <c r="CX593" s="51"/>
    </row>
    <row r="594" spans="5:102" x14ac:dyDescent="0.2">
      <c r="E594" s="37"/>
      <c r="F594" s="37"/>
      <c r="G594" s="7"/>
      <c r="H594" s="48"/>
      <c r="J594" s="10"/>
      <c r="K594" s="37"/>
      <c r="L594" s="37"/>
      <c r="M594" s="7"/>
      <c r="N594" s="48"/>
      <c r="P594" s="10"/>
      <c r="Q594" s="37"/>
      <c r="R594" s="37"/>
      <c r="S594" s="7"/>
      <c r="T594" s="40"/>
      <c r="U594" s="10"/>
      <c r="V594" s="37"/>
      <c r="W594" s="37"/>
      <c r="X594" s="51"/>
      <c r="AC594" s="37"/>
      <c r="AD594" s="37"/>
      <c r="AE594" s="7"/>
      <c r="AF594" s="48"/>
      <c r="AH594" s="10"/>
      <c r="AI594" s="37"/>
      <c r="AJ594" s="37"/>
      <c r="AK594" s="7"/>
      <c r="AL594" s="48"/>
      <c r="AN594" s="10"/>
      <c r="AO594" s="37"/>
      <c r="AP594" s="37"/>
      <c r="AQ594" s="7"/>
      <c r="AR594" s="40"/>
      <c r="AS594" s="10"/>
      <c r="AT594" s="37"/>
      <c r="AU594" s="37"/>
      <c r="AV594" s="51"/>
      <c r="BA594" s="37"/>
      <c r="BB594" s="37"/>
      <c r="BC594" s="7"/>
      <c r="BD594" s="48"/>
      <c r="BF594" s="10"/>
      <c r="BG594" s="37"/>
      <c r="BH594" s="37"/>
      <c r="BI594" s="7"/>
      <c r="BJ594" s="48"/>
      <c r="BL594" s="10"/>
      <c r="BM594" s="37"/>
      <c r="BN594" s="37"/>
      <c r="BO594" s="7"/>
      <c r="BP594" s="40"/>
      <c r="BQ594" s="10"/>
      <c r="BR594" s="37"/>
      <c r="BS594" s="37"/>
      <c r="BT594" s="51"/>
      <c r="BY594" s="37"/>
      <c r="BZ594" s="37"/>
      <c r="CA594" s="7"/>
      <c r="CB594" s="48"/>
      <c r="CD594" s="10"/>
      <c r="CE594" s="37"/>
      <c r="CF594" s="37"/>
      <c r="CG594" s="7"/>
      <c r="CH594" s="48"/>
      <c r="CJ594" s="10"/>
      <c r="CK594" s="37"/>
      <c r="CL594" s="37"/>
      <c r="CM594" s="7"/>
      <c r="CN594" s="40"/>
      <c r="CO594" s="10"/>
      <c r="CP594" s="37"/>
      <c r="CQ594" s="37"/>
      <c r="CR594" s="51"/>
      <c r="CT594" s="40"/>
      <c r="CU594" s="10"/>
      <c r="CV594" s="37"/>
      <c r="CW594" s="37"/>
      <c r="CX594" s="51"/>
    </row>
    <row r="595" spans="5:102" x14ac:dyDescent="0.2">
      <c r="E595" s="37"/>
      <c r="F595" s="37"/>
      <c r="G595" s="7"/>
      <c r="H595" s="48"/>
      <c r="J595" s="10"/>
      <c r="K595" s="37"/>
      <c r="L595" s="37"/>
      <c r="M595" s="7"/>
      <c r="N595" s="48"/>
      <c r="P595" s="10"/>
      <c r="Q595" s="37"/>
      <c r="R595" s="37"/>
      <c r="S595" s="7"/>
      <c r="T595" s="40"/>
      <c r="U595" s="10"/>
      <c r="V595" s="37"/>
      <c r="W595" s="37"/>
      <c r="X595" s="51"/>
      <c r="AC595" s="37"/>
      <c r="AD595" s="37"/>
      <c r="AE595" s="7"/>
      <c r="AF595" s="48"/>
      <c r="AH595" s="10"/>
      <c r="AI595" s="37"/>
      <c r="AJ595" s="37"/>
      <c r="AK595" s="7"/>
      <c r="AL595" s="48"/>
      <c r="AN595" s="10"/>
      <c r="AO595" s="37"/>
      <c r="AP595" s="37"/>
      <c r="AQ595" s="7"/>
      <c r="AR595" s="40"/>
      <c r="AS595" s="10"/>
      <c r="AT595" s="37"/>
      <c r="AU595" s="37"/>
      <c r="AV595" s="51"/>
      <c r="BA595" s="37"/>
      <c r="BB595" s="37"/>
      <c r="BC595" s="7"/>
      <c r="BD595" s="48"/>
      <c r="BF595" s="10"/>
      <c r="BG595" s="37"/>
      <c r="BH595" s="37"/>
      <c r="BI595" s="7"/>
      <c r="BJ595" s="48"/>
      <c r="BL595" s="10"/>
      <c r="BM595" s="37"/>
      <c r="BN595" s="37"/>
      <c r="BO595" s="7"/>
      <c r="BP595" s="40"/>
      <c r="BQ595" s="10"/>
      <c r="BR595" s="37"/>
      <c r="BS595" s="37"/>
      <c r="BT595" s="51"/>
      <c r="BY595" s="37"/>
      <c r="BZ595" s="37"/>
      <c r="CA595" s="7"/>
      <c r="CB595" s="48"/>
      <c r="CD595" s="10"/>
      <c r="CE595" s="37"/>
      <c r="CF595" s="37"/>
      <c r="CG595" s="7"/>
      <c r="CH595" s="48"/>
      <c r="CJ595" s="10"/>
      <c r="CK595" s="37"/>
      <c r="CL595" s="37"/>
      <c r="CM595" s="7"/>
      <c r="CN595" s="40"/>
      <c r="CO595" s="10"/>
      <c r="CP595" s="37"/>
      <c r="CQ595" s="37"/>
      <c r="CR595" s="51"/>
      <c r="CT595" s="40"/>
      <c r="CU595" s="10"/>
      <c r="CV595" s="37"/>
      <c r="CW595" s="37"/>
      <c r="CX595" s="51"/>
    </row>
    <row r="596" spans="5:102" x14ac:dyDescent="0.2">
      <c r="E596" s="37"/>
      <c r="F596" s="37"/>
      <c r="G596" s="7"/>
      <c r="H596" s="48"/>
      <c r="J596" s="10"/>
      <c r="K596" s="37"/>
      <c r="L596" s="37"/>
      <c r="M596" s="7"/>
      <c r="N596" s="48"/>
      <c r="P596" s="10"/>
      <c r="Q596" s="37"/>
      <c r="R596" s="37"/>
      <c r="S596" s="7"/>
      <c r="T596" s="40"/>
      <c r="U596" s="10"/>
      <c r="V596" s="37"/>
      <c r="W596" s="37"/>
      <c r="X596" s="51"/>
      <c r="AC596" s="37"/>
      <c r="AD596" s="37"/>
      <c r="AE596" s="7"/>
      <c r="AF596" s="48"/>
      <c r="AH596" s="10"/>
      <c r="AI596" s="37"/>
      <c r="AJ596" s="37"/>
      <c r="AK596" s="7"/>
      <c r="AL596" s="48"/>
      <c r="AN596" s="10"/>
      <c r="AO596" s="37"/>
      <c r="AP596" s="37"/>
      <c r="AQ596" s="7"/>
      <c r="AR596" s="40"/>
      <c r="AS596" s="10"/>
      <c r="AT596" s="37"/>
      <c r="AU596" s="37"/>
      <c r="AV596" s="51"/>
      <c r="BA596" s="37"/>
      <c r="BB596" s="37"/>
      <c r="BC596" s="7"/>
      <c r="BD596" s="48"/>
      <c r="BF596" s="10"/>
      <c r="BG596" s="37"/>
      <c r="BH596" s="37"/>
      <c r="BI596" s="7"/>
      <c r="BJ596" s="48"/>
      <c r="BL596" s="10"/>
      <c r="BM596" s="37"/>
      <c r="BN596" s="37"/>
      <c r="BO596" s="7"/>
      <c r="BP596" s="40"/>
      <c r="BQ596" s="10"/>
      <c r="BR596" s="37"/>
      <c r="BS596" s="37"/>
      <c r="BT596" s="51"/>
      <c r="BY596" s="37"/>
      <c r="BZ596" s="37"/>
      <c r="CA596" s="7"/>
      <c r="CB596" s="48"/>
      <c r="CD596" s="10"/>
      <c r="CE596" s="37"/>
      <c r="CF596" s="37"/>
      <c r="CG596" s="7"/>
      <c r="CH596" s="48"/>
      <c r="CJ596" s="10"/>
      <c r="CK596" s="37"/>
      <c r="CL596" s="37"/>
      <c r="CM596" s="7"/>
      <c r="CN596" s="40"/>
      <c r="CO596" s="10"/>
      <c r="CP596" s="37"/>
      <c r="CQ596" s="37"/>
      <c r="CR596" s="51"/>
      <c r="CT596" s="40"/>
      <c r="CU596" s="10"/>
      <c r="CV596" s="37"/>
      <c r="CW596" s="37"/>
      <c r="CX596" s="51"/>
    </row>
    <row r="597" spans="5:102" x14ac:dyDescent="0.2">
      <c r="E597" s="37"/>
      <c r="F597" s="37"/>
      <c r="G597" s="7"/>
      <c r="H597" s="48"/>
      <c r="J597" s="10"/>
      <c r="K597" s="37"/>
      <c r="L597" s="37"/>
      <c r="M597" s="7"/>
      <c r="N597" s="48"/>
      <c r="P597" s="10"/>
      <c r="Q597" s="37"/>
      <c r="R597" s="37"/>
      <c r="S597" s="7"/>
      <c r="T597" s="40"/>
      <c r="U597" s="10"/>
      <c r="V597" s="37"/>
      <c r="W597" s="37"/>
      <c r="X597" s="51"/>
      <c r="AC597" s="37"/>
      <c r="AD597" s="37"/>
      <c r="AE597" s="7"/>
      <c r="AF597" s="48"/>
      <c r="AH597" s="10"/>
      <c r="AI597" s="37"/>
      <c r="AJ597" s="37"/>
      <c r="AK597" s="7"/>
      <c r="AL597" s="48"/>
      <c r="AN597" s="10"/>
      <c r="AO597" s="37"/>
      <c r="AP597" s="37"/>
      <c r="AQ597" s="7"/>
      <c r="AR597" s="40"/>
      <c r="AS597" s="10"/>
      <c r="AT597" s="37"/>
      <c r="AU597" s="37"/>
      <c r="AV597" s="51"/>
      <c r="BA597" s="37"/>
      <c r="BB597" s="37"/>
      <c r="BC597" s="7"/>
      <c r="BD597" s="48"/>
      <c r="BF597" s="10"/>
      <c r="BG597" s="37"/>
      <c r="BH597" s="37"/>
      <c r="BI597" s="7"/>
      <c r="BJ597" s="48"/>
      <c r="BL597" s="10"/>
      <c r="BM597" s="37"/>
      <c r="BN597" s="37"/>
      <c r="BO597" s="7"/>
      <c r="BP597" s="40"/>
      <c r="BQ597" s="10"/>
      <c r="BR597" s="37"/>
      <c r="BS597" s="37"/>
      <c r="BT597" s="51"/>
      <c r="BY597" s="37"/>
      <c r="BZ597" s="37"/>
      <c r="CA597" s="7"/>
      <c r="CB597" s="48"/>
      <c r="CD597" s="10"/>
      <c r="CE597" s="37"/>
      <c r="CF597" s="37"/>
      <c r="CG597" s="7"/>
      <c r="CH597" s="48"/>
      <c r="CJ597" s="10"/>
      <c r="CK597" s="37"/>
      <c r="CL597" s="37"/>
      <c r="CM597" s="7"/>
      <c r="CN597" s="40"/>
      <c r="CO597" s="10"/>
      <c r="CP597" s="37"/>
      <c r="CQ597" s="37"/>
      <c r="CR597" s="51"/>
      <c r="CT597" s="40"/>
      <c r="CU597" s="10"/>
      <c r="CV597" s="37"/>
      <c r="CW597" s="37"/>
      <c r="CX597" s="51"/>
    </row>
    <row r="598" spans="5:102" x14ac:dyDescent="0.2">
      <c r="E598" s="37"/>
      <c r="F598" s="37"/>
      <c r="G598" s="7"/>
      <c r="H598" s="48"/>
      <c r="J598" s="10"/>
      <c r="K598" s="37"/>
      <c r="L598" s="37"/>
      <c r="M598" s="7"/>
      <c r="N598" s="48"/>
      <c r="P598" s="10"/>
      <c r="Q598" s="37"/>
      <c r="R598" s="37"/>
      <c r="S598" s="7"/>
      <c r="T598" s="40"/>
      <c r="U598" s="10"/>
      <c r="V598" s="37"/>
      <c r="W598" s="37"/>
      <c r="X598" s="51"/>
      <c r="AC598" s="37"/>
      <c r="AD598" s="37"/>
      <c r="AE598" s="7"/>
      <c r="AF598" s="48"/>
      <c r="AH598" s="10"/>
      <c r="AI598" s="37"/>
      <c r="AJ598" s="37"/>
      <c r="AK598" s="7"/>
      <c r="AL598" s="48"/>
      <c r="AN598" s="10"/>
      <c r="AO598" s="37"/>
      <c r="AP598" s="37"/>
      <c r="AQ598" s="7"/>
      <c r="AR598" s="40"/>
      <c r="AS598" s="10"/>
      <c r="AT598" s="37"/>
      <c r="AU598" s="37"/>
      <c r="AV598" s="51"/>
      <c r="BA598" s="37"/>
      <c r="BB598" s="37"/>
      <c r="BC598" s="7"/>
      <c r="BD598" s="48"/>
      <c r="BF598" s="10"/>
      <c r="BG598" s="37"/>
      <c r="BH598" s="37"/>
      <c r="BI598" s="7"/>
      <c r="BJ598" s="48"/>
      <c r="BL598" s="10"/>
      <c r="BM598" s="37"/>
      <c r="BN598" s="37"/>
      <c r="BO598" s="7"/>
      <c r="BP598" s="40"/>
      <c r="BQ598" s="10"/>
      <c r="BR598" s="37"/>
      <c r="BS598" s="37"/>
      <c r="BT598" s="51"/>
      <c r="BY598" s="37"/>
      <c r="BZ598" s="37"/>
      <c r="CA598" s="7"/>
      <c r="CB598" s="48"/>
      <c r="CD598" s="10"/>
      <c r="CE598" s="37"/>
      <c r="CF598" s="37"/>
      <c r="CG598" s="7"/>
      <c r="CH598" s="48"/>
      <c r="CJ598" s="10"/>
      <c r="CK598" s="37"/>
      <c r="CL598" s="37"/>
      <c r="CM598" s="7"/>
      <c r="CN598" s="40"/>
      <c r="CO598" s="10"/>
      <c r="CP598" s="37"/>
      <c r="CQ598" s="37"/>
      <c r="CR598" s="51"/>
      <c r="CT598" s="40"/>
      <c r="CU598" s="10"/>
      <c r="CV598" s="37"/>
      <c r="CW598" s="37"/>
      <c r="CX598" s="51"/>
    </row>
    <row r="599" spans="5:102" x14ac:dyDescent="0.2">
      <c r="E599" s="37"/>
      <c r="F599" s="37"/>
      <c r="G599" s="7"/>
      <c r="H599" s="48"/>
      <c r="J599" s="10"/>
      <c r="K599" s="37"/>
      <c r="L599" s="37"/>
      <c r="M599" s="7"/>
      <c r="N599" s="48"/>
      <c r="P599" s="10"/>
      <c r="Q599" s="37"/>
      <c r="R599" s="37"/>
      <c r="S599" s="7"/>
      <c r="T599" s="40"/>
      <c r="U599" s="10"/>
      <c r="V599" s="37"/>
      <c r="W599" s="37"/>
      <c r="X599" s="51"/>
      <c r="AC599" s="37"/>
      <c r="AD599" s="37"/>
      <c r="AE599" s="7"/>
      <c r="AF599" s="48"/>
      <c r="AH599" s="10"/>
      <c r="AI599" s="37"/>
      <c r="AJ599" s="37"/>
      <c r="AK599" s="7"/>
      <c r="AL599" s="48"/>
      <c r="AN599" s="10"/>
      <c r="AO599" s="37"/>
      <c r="AP599" s="37"/>
      <c r="AQ599" s="7"/>
      <c r="AR599" s="40"/>
      <c r="AS599" s="10"/>
      <c r="AT599" s="37"/>
      <c r="AU599" s="37"/>
      <c r="AV599" s="51"/>
      <c r="BA599" s="37"/>
      <c r="BB599" s="37"/>
      <c r="BC599" s="7"/>
      <c r="BD599" s="48"/>
      <c r="BF599" s="10"/>
      <c r="BG599" s="37"/>
      <c r="BH599" s="37"/>
      <c r="BI599" s="7"/>
      <c r="BJ599" s="48"/>
      <c r="BL599" s="10"/>
      <c r="BM599" s="37"/>
      <c r="BN599" s="37"/>
      <c r="BO599" s="7"/>
      <c r="BP599" s="40"/>
      <c r="BQ599" s="10"/>
      <c r="BR599" s="37"/>
      <c r="BS599" s="37"/>
      <c r="BT599" s="51"/>
      <c r="BY599" s="37"/>
      <c r="BZ599" s="37"/>
      <c r="CA599" s="7"/>
      <c r="CB599" s="48"/>
      <c r="CD599" s="10"/>
      <c r="CE599" s="37"/>
      <c r="CF599" s="37"/>
      <c r="CG599" s="7"/>
      <c r="CH599" s="48"/>
      <c r="CJ599" s="10"/>
      <c r="CK599" s="37"/>
      <c r="CL599" s="37"/>
      <c r="CM599" s="7"/>
      <c r="CN599" s="40"/>
      <c r="CO599" s="10"/>
      <c r="CP599" s="37"/>
      <c r="CQ599" s="37"/>
      <c r="CR599" s="51"/>
      <c r="CT599" s="40"/>
      <c r="CU599" s="10"/>
      <c r="CV599" s="37"/>
      <c r="CW599" s="37"/>
      <c r="CX599" s="51"/>
    </row>
    <row r="600" spans="5:102" x14ac:dyDescent="0.2">
      <c r="E600" s="37"/>
      <c r="F600" s="37"/>
      <c r="G600" s="7"/>
      <c r="H600" s="48"/>
      <c r="J600" s="10"/>
      <c r="K600" s="37"/>
      <c r="L600" s="37"/>
      <c r="M600" s="7"/>
      <c r="N600" s="48"/>
      <c r="P600" s="10"/>
      <c r="Q600" s="37"/>
      <c r="R600" s="37"/>
      <c r="S600" s="7"/>
      <c r="T600" s="40"/>
      <c r="U600" s="10"/>
      <c r="V600" s="37"/>
      <c r="W600" s="37"/>
      <c r="X600" s="51"/>
      <c r="AC600" s="37"/>
      <c r="AD600" s="37"/>
      <c r="AE600" s="7"/>
      <c r="AF600" s="48"/>
      <c r="AH600" s="10"/>
      <c r="AI600" s="37"/>
      <c r="AJ600" s="37"/>
      <c r="AK600" s="7"/>
      <c r="AL600" s="48"/>
      <c r="AN600" s="10"/>
      <c r="AO600" s="37"/>
      <c r="AP600" s="37"/>
      <c r="AQ600" s="7"/>
      <c r="AR600" s="40"/>
      <c r="AS600" s="10"/>
      <c r="AT600" s="37"/>
      <c r="AU600" s="37"/>
      <c r="AV600" s="51"/>
      <c r="BA600" s="37"/>
      <c r="BB600" s="37"/>
      <c r="BC600" s="7"/>
      <c r="BD600" s="48"/>
      <c r="BF600" s="10"/>
      <c r="BG600" s="37"/>
      <c r="BH600" s="37"/>
      <c r="BI600" s="7"/>
      <c r="BJ600" s="48"/>
      <c r="BL600" s="10"/>
      <c r="BM600" s="37"/>
      <c r="BN600" s="37"/>
      <c r="BO600" s="7"/>
      <c r="BP600" s="40"/>
      <c r="BQ600" s="10"/>
      <c r="BR600" s="37"/>
      <c r="BS600" s="37"/>
      <c r="BT600" s="51"/>
      <c r="BY600" s="37"/>
      <c r="BZ600" s="37"/>
      <c r="CA600" s="7"/>
      <c r="CB600" s="48"/>
      <c r="CD600" s="10"/>
      <c r="CE600" s="37"/>
      <c r="CF600" s="37"/>
      <c r="CG600" s="7"/>
      <c r="CH600" s="48"/>
      <c r="CJ600" s="10"/>
      <c r="CK600" s="37"/>
      <c r="CL600" s="37"/>
      <c r="CM600" s="7"/>
      <c r="CN600" s="40"/>
      <c r="CO600" s="10"/>
      <c r="CP600" s="37"/>
      <c r="CQ600" s="37"/>
      <c r="CR600" s="51"/>
      <c r="CT600" s="40"/>
      <c r="CU600" s="10"/>
      <c r="CV600" s="37"/>
      <c r="CW600" s="37"/>
      <c r="CX600" s="51"/>
    </row>
    <row r="601" spans="5:102" x14ac:dyDescent="0.2">
      <c r="E601" s="37"/>
      <c r="F601" s="37"/>
      <c r="G601" s="7"/>
      <c r="H601" s="48"/>
      <c r="J601" s="10"/>
      <c r="K601" s="37"/>
      <c r="L601" s="37"/>
      <c r="M601" s="7"/>
      <c r="N601" s="48"/>
      <c r="P601" s="10"/>
      <c r="Q601" s="37"/>
      <c r="R601" s="37"/>
      <c r="S601" s="7"/>
      <c r="T601" s="40"/>
      <c r="U601" s="10"/>
      <c r="V601" s="37"/>
      <c r="W601" s="37"/>
      <c r="X601" s="51"/>
      <c r="AC601" s="37"/>
      <c r="AD601" s="37"/>
      <c r="AE601" s="7"/>
      <c r="AF601" s="48"/>
      <c r="AH601" s="10"/>
      <c r="AI601" s="37"/>
      <c r="AJ601" s="37"/>
      <c r="AK601" s="7"/>
      <c r="AL601" s="48"/>
      <c r="AN601" s="10"/>
      <c r="AO601" s="37"/>
      <c r="AP601" s="37"/>
      <c r="AQ601" s="7"/>
      <c r="AR601" s="40"/>
      <c r="AS601" s="10"/>
      <c r="AT601" s="37"/>
      <c r="AU601" s="37"/>
      <c r="AV601" s="51"/>
      <c r="BA601" s="37"/>
      <c r="BB601" s="37"/>
      <c r="BC601" s="7"/>
      <c r="BD601" s="48"/>
      <c r="BF601" s="10"/>
      <c r="BG601" s="37"/>
      <c r="BH601" s="37"/>
      <c r="BI601" s="7"/>
      <c r="BJ601" s="48"/>
      <c r="BL601" s="10"/>
      <c r="BM601" s="37"/>
      <c r="BN601" s="37"/>
      <c r="BO601" s="7"/>
      <c r="BP601" s="40"/>
      <c r="BQ601" s="10"/>
      <c r="BR601" s="37"/>
      <c r="BS601" s="37"/>
      <c r="BT601" s="51"/>
      <c r="BY601" s="37"/>
      <c r="BZ601" s="37"/>
      <c r="CA601" s="7"/>
      <c r="CB601" s="48"/>
      <c r="CD601" s="10"/>
      <c r="CE601" s="37"/>
      <c r="CF601" s="37"/>
      <c r="CG601" s="7"/>
      <c r="CH601" s="48"/>
      <c r="CJ601" s="10"/>
      <c r="CK601" s="37"/>
      <c r="CL601" s="37"/>
      <c r="CM601" s="7"/>
      <c r="CN601" s="40"/>
      <c r="CO601" s="10"/>
      <c r="CP601" s="37"/>
      <c r="CQ601" s="37"/>
      <c r="CR601" s="51"/>
      <c r="CT601" s="40"/>
      <c r="CU601" s="10"/>
      <c r="CV601" s="37"/>
      <c r="CW601" s="37"/>
      <c r="CX601" s="51"/>
    </row>
    <row r="602" spans="5:102" x14ac:dyDescent="0.2">
      <c r="E602" s="37"/>
      <c r="F602" s="37"/>
      <c r="G602" s="7"/>
      <c r="H602" s="48"/>
      <c r="J602" s="10"/>
      <c r="K602" s="37"/>
      <c r="L602" s="37"/>
      <c r="M602" s="7"/>
      <c r="N602" s="48"/>
      <c r="P602" s="10"/>
      <c r="Q602" s="37"/>
      <c r="R602" s="37"/>
      <c r="S602" s="7"/>
      <c r="T602" s="40"/>
      <c r="U602" s="10"/>
      <c r="V602" s="37"/>
      <c r="W602" s="37"/>
      <c r="X602" s="51"/>
      <c r="AC602" s="37"/>
      <c r="AD602" s="37"/>
      <c r="AE602" s="7"/>
      <c r="AF602" s="48"/>
      <c r="AH602" s="10"/>
      <c r="AI602" s="37"/>
      <c r="AJ602" s="37"/>
      <c r="AK602" s="7"/>
      <c r="AL602" s="48"/>
      <c r="AN602" s="10"/>
      <c r="AO602" s="37"/>
      <c r="AP602" s="37"/>
      <c r="AQ602" s="7"/>
      <c r="AR602" s="40"/>
      <c r="AS602" s="10"/>
      <c r="AT602" s="37"/>
      <c r="AU602" s="37"/>
      <c r="AV602" s="51"/>
      <c r="BA602" s="37"/>
      <c r="BB602" s="37"/>
      <c r="BC602" s="7"/>
      <c r="BD602" s="48"/>
      <c r="BF602" s="10"/>
      <c r="BG602" s="37"/>
      <c r="BH602" s="37"/>
      <c r="BI602" s="7"/>
      <c r="BJ602" s="48"/>
      <c r="BL602" s="10"/>
      <c r="BM602" s="37"/>
      <c r="BN602" s="37"/>
      <c r="BO602" s="7"/>
      <c r="BP602" s="40"/>
      <c r="BQ602" s="10"/>
      <c r="BR602" s="37"/>
      <c r="BS602" s="37"/>
      <c r="BT602" s="51"/>
      <c r="BY602" s="37"/>
      <c r="BZ602" s="37"/>
      <c r="CA602" s="7"/>
      <c r="CB602" s="48"/>
      <c r="CD602" s="10"/>
      <c r="CE602" s="37"/>
      <c r="CF602" s="37"/>
      <c r="CG602" s="7"/>
      <c r="CH602" s="48"/>
      <c r="CJ602" s="10"/>
      <c r="CK602" s="37"/>
      <c r="CL602" s="37"/>
      <c r="CM602" s="7"/>
      <c r="CN602" s="40"/>
      <c r="CO602" s="10"/>
      <c r="CP602" s="37"/>
      <c r="CQ602" s="37"/>
      <c r="CR602" s="51"/>
      <c r="CT602" s="40"/>
      <c r="CU602" s="10"/>
      <c r="CV602" s="37"/>
      <c r="CW602" s="37"/>
      <c r="CX602" s="51"/>
    </row>
    <row r="603" spans="5:102" x14ac:dyDescent="0.2">
      <c r="E603" s="37"/>
      <c r="F603" s="37"/>
      <c r="G603" s="7"/>
      <c r="H603" s="48"/>
      <c r="J603" s="10"/>
      <c r="K603" s="37"/>
      <c r="L603" s="37"/>
      <c r="M603" s="7"/>
      <c r="N603" s="48"/>
      <c r="P603" s="10"/>
      <c r="Q603" s="37"/>
      <c r="R603" s="37"/>
      <c r="S603" s="7"/>
      <c r="T603" s="40"/>
      <c r="U603" s="10"/>
      <c r="V603" s="37"/>
      <c r="W603" s="37"/>
      <c r="X603" s="51"/>
      <c r="AC603" s="37"/>
      <c r="AD603" s="37"/>
      <c r="AE603" s="7"/>
      <c r="AF603" s="48"/>
      <c r="AH603" s="10"/>
      <c r="AI603" s="37"/>
      <c r="AJ603" s="37"/>
      <c r="AK603" s="7"/>
      <c r="AL603" s="48"/>
      <c r="AN603" s="10"/>
      <c r="AO603" s="37"/>
      <c r="AP603" s="37"/>
      <c r="AQ603" s="7"/>
      <c r="AR603" s="40"/>
      <c r="AS603" s="10"/>
      <c r="AT603" s="37"/>
      <c r="AU603" s="37"/>
      <c r="AV603" s="51"/>
      <c r="BA603" s="37"/>
      <c r="BB603" s="37"/>
      <c r="BC603" s="7"/>
      <c r="BD603" s="48"/>
      <c r="BF603" s="10"/>
      <c r="BG603" s="37"/>
      <c r="BH603" s="37"/>
      <c r="BI603" s="7"/>
      <c r="BJ603" s="48"/>
      <c r="BL603" s="10"/>
      <c r="BM603" s="37"/>
      <c r="BN603" s="37"/>
      <c r="BO603" s="7"/>
      <c r="BP603" s="40"/>
      <c r="BQ603" s="10"/>
      <c r="BR603" s="37"/>
      <c r="BS603" s="37"/>
      <c r="BT603" s="51"/>
      <c r="BY603" s="37"/>
      <c r="BZ603" s="37"/>
      <c r="CA603" s="7"/>
      <c r="CB603" s="48"/>
      <c r="CD603" s="10"/>
      <c r="CE603" s="37"/>
      <c r="CF603" s="37"/>
      <c r="CG603" s="7"/>
      <c r="CH603" s="48"/>
      <c r="CJ603" s="10"/>
      <c r="CK603" s="37"/>
      <c r="CL603" s="37"/>
      <c r="CM603" s="7"/>
      <c r="CN603" s="40"/>
      <c r="CO603" s="10"/>
      <c r="CP603" s="37"/>
      <c r="CQ603" s="37"/>
      <c r="CR603" s="51"/>
      <c r="CT603" s="40"/>
      <c r="CU603" s="10"/>
      <c r="CV603" s="37"/>
      <c r="CW603" s="37"/>
      <c r="CX603" s="51"/>
    </row>
    <row r="604" spans="5:102" x14ac:dyDescent="0.2">
      <c r="E604" s="37"/>
      <c r="F604" s="37"/>
      <c r="G604" s="7"/>
      <c r="H604" s="48"/>
      <c r="J604" s="10"/>
      <c r="K604" s="37"/>
      <c r="L604" s="37"/>
      <c r="M604" s="7"/>
      <c r="N604" s="48"/>
      <c r="P604" s="10"/>
      <c r="Q604" s="37"/>
      <c r="R604" s="37"/>
      <c r="S604" s="7"/>
      <c r="T604" s="40"/>
      <c r="U604" s="10"/>
      <c r="V604" s="37"/>
      <c r="W604" s="37"/>
      <c r="X604" s="51"/>
      <c r="AC604" s="37"/>
      <c r="AD604" s="37"/>
      <c r="AE604" s="7"/>
      <c r="AF604" s="48"/>
      <c r="AH604" s="10"/>
      <c r="AI604" s="37"/>
      <c r="AJ604" s="37"/>
      <c r="AK604" s="7"/>
      <c r="AL604" s="48"/>
      <c r="AN604" s="10"/>
      <c r="AO604" s="37"/>
      <c r="AP604" s="37"/>
      <c r="AQ604" s="7"/>
      <c r="AR604" s="40"/>
      <c r="AS604" s="10"/>
      <c r="AT604" s="37"/>
      <c r="AU604" s="37"/>
      <c r="AV604" s="51"/>
      <c r="BA604" s="37"/>
      <c r="BB604" s="37"/>
      <c r="BC604" s="7"/>
      <c r="BD604" s="48"/>
      <c r="BF604" s="10"/>
      <c r="BG604" s="37"/>
      <c r="BH604" s="37"/>
      <c r="BI604" s="7"/>
      <c r="BJ604" s="48"/>
      <c r="BL604" s="10"/>
      <c r="BM604" s="37"/>
      <c r="BN604" s="37"/>
      <c r="BO604" s="7"/>
      <c r="BP604" s="40"/>
      <c r="BQ604" s="10"/>
      <c r="BR604" s="37"/>
      <c r="BS604" s="37"/>
      <c r="BT604" s="51"/>
      <c r="BY604" s="37"/>
      <c r="BZ604" s="37"/>
      <c r="CA604" s="7"/>
      <c r="CB604" s="48"/>
      <c r="CD604" s="10"/>
      <c r="CE604" s="37"/>
      <c r="CF604" s="37"/>
      <c r="CG604" s="7"/>
      <c r="CH604" s="48"/>
      <c r="CJ604" s="10"/>
      <c r="CK604" s="37"/>
      <c r="CL604" s="37"/>
      <c r="CM604" s="7"/>
      <c r="CN604" s="40"/>
      <c r="CO604" s="10"/>
      <c r="CP604" s="37"/>
      <c r="CQ604" s="37"/>
      <c r="CR604" s="51"/>
      <c r="CT604" s="40"/>
      <c r="CU604" s="10"/>
      <c r="CV604" s="37"/>
      <c r="CW604" s="37"/>
      <c r="CX604" s="51"/>
    </row>
    <row r="605" spans="5:102" x14ac:dyDescent="0.2">
      <c r="E605" s="37"/>
      <c r="F605" s="37"/>
      <c r="G605" s="7"/>
      <c r="H605" s="48"/>
      <c r="J605" s="10"/>
      <c r="K605" s="37"/>
      <c r="L605" s="37"/>
      <c r="M605" s="7"/>
      <c r="N605" s="48"/>
      <c r="P605" s="10"/>
      <c r="Q605" s="37"/>
      <c r="R605" s="37"/>
      <c r="S605" s="7"/>
      <c r="T605" s="40"/>
      <c r="U605" s="10"/>
      <c r="V605" s="37"/>
      <c r="W605" s="37"/>
      <c r="X605" s="51"/>
      <c r="AC605" s="37"/>
      <c r="AD605" s="37"/>
      <c r="AE605" s="7"/>
      <c r="AF605" s="48"/>
      <c r="AH605" s="10"/>
      <c r="AI605" s="37"/>
      <c r="AJ605" s="37"/>
      <c r="AK605" s="7"/>
      <c r="AL605" s="48"/>
      <c r="AN605" s="10"/>
      <c r="AO605" s="37"/>
      <c r="AP605" s="37"/>
      <c r="AQ605" s="7"/>
      <c r="AR605" s="40"/>
      <c r="AS605" s="10"/>
      <c r="AT605" s="37"/>
      <c r="AU605" s="37"/>
      <c r="AV605" s="51"/>
      <c r="BA605" s="37"/>
      <c r="BB605" s="37"/>
      <c r="BC605" s="7"/>
      <c r="BD605" s="48"/>
      <c r="BF605" s="10"/>
      <c r="BG605" s="37"/>
      <c r="BH605" s="37"/>
      <c r="BI605" s="7"/>
      <c r="BJ605" s="48"/>
      <c r="BL605" s="10"/>
      <c r="BM605" s="37"/>
      <c r="BN605" s="37"/>
      <c r="BO605" s="7"/>
      <c r="BP605" s="40"/>
      <c r="BQ605" s="10"/>
      <c r="BR605" s="37"/>
      <c r="BS605" s="37"/>
      <c r="BT605" s="51"/>
      <c r="BY605" s="37"/>
      <c r="BZ605" s="37"/>
      <c r="CA605" s="7"/>
      <c r="CB605" s="48"/>
      <c r="CD605" s="10"/>
      <c r="CE605" s="37"/>
      <c r="CF605" s="37"/>
      <c r="CG605" s="7"/>
      <c r="CH605" s="48"/>
      <c r="CJ605" s="10"/>
      <c r="CK605" s="37"/>
      <c r="CL605" s="37"/>
      <c r="CM605" s="7"/>
      <c r="CN605" s="40"/>
      <c r="CO605" s="10"/>
      <c r="CP605" s="37"/>
      <c r="CQ605" s="37"/>
      <c r="CR605" s="51"/>
      <c r="CT605" s="40"/>
      <c r="CU605" s="10"/>
      <c r="CV605" s="37"/>
      <c r="CW605" s="37"/>
      <c r="CX605" s="51"/>
    </row>
    <row r="606" spans="5:102" x14ac:dyDescent="0.2">
      <c r="E606" s="37"/>
      <c r="F606" s="37"/>
      <c r="G606" s="7"/>
      <c r="H606" s="48"/>
      <c r="J606" s="10"/>
      <c r="K606" s="37"/>
      <c r="L606" s="37"/>
      <c r="M606" s="7"/>
      <c r="N606" s="48"/>
      <c r="P606" s="10"/>
      <c r="Q606" s="37"/>
      <c r="R606" s="37"/>
      <c r="S606" s="7"/>
      <c r="T606" s="40"/>
      <c r="U606" s="10"/>
      <c r="V606" s="37"/>
      <c r="W606" s="37"/>
      <c r="X606" s="51"/>
      <c r="AC606" s="37"/>
      <c r="AD606" s="37"/>
      <c r="AE606" s="7"/>
      <c r="AF606" s="48"/>
      <c r="AH606" s="10"/>
      <c r="AI606" s="37"/>
      <c r="AJ606" s="37"/>
      <c r="AK606" s="7"/>
      <c r="AL606" s="48"/>
      <c r="AN606" s="10"/>
      <c r="AO606" s="37"/>
      <c r="AP606" s="37"/>
      <c r="AQ606" s="7"/>
      <c r="AR606" s="40"/>
      <c r="AS606" s="10"/>
      <c r="AT606" s="37"/>
      <c r="AU606" s="37"/>
      <c r="AV606" s="51"/>
      <c r="BA606" s="37"/>
      <c r="BB606" s="37"/>
      <c r="BC606" s="7"/>
      <c r="BD606" s="48"/>
      <c r="BF606" s="10"/>
      <c r="BG606" s="37"/>
      <c r="BH606" s="37"/>
      <c r="BI606" s="7"/>
      <c r="BJ606" s="48"/>
      <c r="BL606" s="10"/>
      <c r="BM606" s="37"/>
      <c r="BN606" s="37"/>
      <c r="BO606" s="7"/>
      <c r="BP606" s="40"/>
      <c r="BQ606" s="10"/>
      <c r="BR606" s="37"/>
      <c r="BS606" s="37"/>
      <c r="BT606" s="51"/>
      <c r="BY606" s="37"/>
      <c r="BZ606" s="37"/>
      <c r="CA606" s="7"/>
      <c r="CB606" s="48"/>
      <c r="CD606" s="10"/>
      <c r="CE606" s="37"/>
      <c r="CF606" s="37"/>
      <c r="CG606" s="7"/>
      <c r="CH606" s="48"/>
      <c r="CJ606" s="10"/>
      <c r="CK606" s="37"/>
      <c r="CL606" s="37"/>
      <c r="CM606" s="7"/>
      <c r="CN606" s="40"/>
      <c r="CO606" s="10"/>
      <c r="CP606" s="37"/>
      <c r="CQ606" s="37"/>
      <c r="CR606" s="51"/>
      <c r="CT606" s="40"/>
      <c r="CU606" s="10"/>
      <c r="CV606" s="37"/>
      <c r="CW606" s="37"/>
      <c r="CX606" s="51"/>
    </row>
    <row r="607" spans="5:102" x14ac:dyDescent="0.2">
      <c r="E607" s="37"/>
      <c r="F607" s="37"/>
      <c r="G607" s="7"/>
      <c r="H607" s="48"/>
      <c r="J607" s="10"/>
      <c r="K607" s="37"/>
      <c r="L607" s="37"/>
      <c r="M607" s="7"/>
      <c r="N607" s="48"/>
      <c r="P607" s="10"/>
      <c r="Q607" s="37"/>
      <c r="R607" s="37"/>
      <c r="S607" s="7"/>
      <c r="T607" s="40"/>
      <c r="U607" s="10"/>
      <c r="V607" s="37"/>
      <c r="W607" s="37"/>
      <c r="X607" s="51"/>
      <c r="AC607" s="37"/>
      <c r="AD607" s="37"/>
      <c r="AE607" s="7"/>
      <c r="AF607" s="48"/>
      <c r="AH607" s="10"/>
      <c r="AI607" s="37"/>
      <c r="AJ607" s="37"/>
      <c r="AK607" s="7"/>
      <c r="AL607" s="48"/>
      <c r="AN607" s="10"/>
      <c r="AO607" s="37"/>
      <c r="AP607" s="37"/>
      <c r="AQ607" s="7"/>
      <c r="AR607" s="40"/>
      <c r="AS607" s="10"/>
      <c r="AT607" s="37"/>
      <c r="AU607" s="37"/>
      <c r="AV607" s="51"/>
      <c r="BA607" s="37"/>
      <c r="BB607" s="37"/>
      <c r="BC607" s="7"/>
      <c r="BD607" s="48"/>
      <c r="BF607" s="10"/>
      <c r="BG607" s="37"/>
      <c r="BH607" s="37"/>
      <c r="BI607" s="7"/>
      <c r="BJ607" s="48"/>
      <c r="BL607" s="10"/>
      <c r="BM607" s="37"/>
      <c r="BN607" s="37"/>
      <c r="BO607" s="7"/>
      <c r="BP607" s="40"/>
      <c r="BQ607" s="10"/>
      <c r="BR607" s="37"/>
      <c r="BS607" s="37"/>
      <c r="BT607" s="51"/>
      <c r="BY607" s="37"/>
      <c r="BZ607" s="37"/>
      <c r="CA607" s="7"/>
      <c r="CB607" s="48"/>
      <c r="CD607" s="10"/>
      <c r="CE607" s="37"/>
      <c r="CF607" s="37"/>
      <c r="CG607" s="7"/>
      <c r="CH607" s="48"/>
      <c r="CJ607" s="10"/>
      <c r="CK607" s="37"/>
      <c r="CL607" s="37"/>
      <c r="CM607" s="7"/>
      <c r="CN607" s="40"/>
      <c r="CO607" s="10"/>
      <c r="CP607" s="37"/>
      <c r="CQ607" s="37"/>
      <c r="CR607" s="51"/>
      <c r="CT607" s="40"/>
      <c r="CU607" s="10"/>
      <c r="CV607" s="37"/>
      <c r="CW607" s="37"/>
      <c r="CX607" s="51"/>
    </row>
    <row r="608" spans="5:102" x14ac:dyDescent="0.2">
      <c r="E608" s="37"/>
      <c r="F608" s="37"/>
      <c r="G608" s="7"/>
      <c r="H608" s="48"/>
      <c r="J608" s="10"/>
      <c r="K608" s="37"/>
      <c r="L608" s="37"/>
      <c r="M608" s="7"/>
      <c r="N608" s="48"/>
      <c r="P608" s="10"/>
      <c r="Q608" s="37"/>
      <c r="R608" s="37"/>
      <c r="S608" s="7"/>
      <c r="T608" s="40"/>
      <c r="U608" s="10"/>
      <c r="V608" s="37"/>
      <c r="W608" s="37"/>
      <c r="X608" s="51"/>
      <c r="AC608" s="37"/>
      <c r="AD608" s="37"/>
      <c r="AE608" s="7"/>
      <c r="AF608" s="48"/>
      <c r="AH608" s="10"/>
      <c r="AI608" s="37"/>
      <c r="AJ608" s="37"/>
      <c r="AK608" s="7"/>
      <c r="AL608" s="48"/>
      <c r="AN608" s="10"/>
      <c r="AO608" s="37"/>
      <c r="AP608" s="37"/>
      <c r="AQ608" s="7"/>
      <c r="AR608" s="40"/>
      <c r="AS608" s="10"/>
      <c r="AT608" s="37"/>
      <c r="AU608" s="37"/>
      <c r="AV608" s="51"/>
      <c r="BA608" s="37"/>
      <c r="BB608" s="37"/>
      <c r="BC608" s="7"/>
      <c r="BD608" s="48"/>
      <c r="BF608" s="10"/>
      <c r="BG608" s="37"/>
      <c r="BH608" s="37"/>
      <c r="BI608" s="7"/>
      <c r="BJ608" s="48"/>
      <c r="BL608" s="10"/>
      <c r="BM608" s="37"/>
      <c r="BN608" s="37"/>
      <c r="BO608" s="7"/>
      <c r="BP608" s="40"/>
      <c r="BQ608" s="10"/>
      <c r="BR608" s="37"/>
      <c r="BS608" s="37"/>
      <c r="BT608" s="51"/>
      <c r="BY608" s="37"/>
      <c r="BZ608" s="37"/>
      <c r="CA608" s="7"/>
      <c r="CB608" s="48"/>
      <c r="CD608" s="10"/>
      <c r="CE608" s="37"/>
      <c r="CF608" s="37"/>
      <c r="CG608" s="7"/>
      <c r="CH608" s="48"/>
      <c r="CJ608" s="10"/>
      <c r="CK608" s="37"/>
      <c r="CL608" s="37"/>
      <c r="CM608" s="7"/>
      <c r="CN608" s="40"/>
      <c r="CO608" s="10"/>
      <c r="CP608" s="37"/>
      <c r="CQ608" s="37"/>
      <c r="CR608" s="51"/>
      <c r="CT608" s="40"/>
      <c r="CU608" s="10"/>
      <c r="CV608" s="37"/>
      <c r="CW608" s="37"/>
      <c r="CX608" s="51"/>
    </row>
    <row r="609" spans="5:102" x14ac:dyDescent="0.2">
      <c r="E609" s="37"/>
      <c r="F609" s="37"/>
      <c r="G609" s="7"/>
      <c r="H609" s="48"/>
      <c r="J609" s="10"/>
      <c r="K609" s="37"/>
      <c r="L609" s="37"/>
      <c r="M609" s="7"/>
      <c r="N609" s="48"/>
      <c r="P609" s="10"/>
      <c r="Q609" s="37"/>
      <c r="R609" s="37"/>
      <c r="S609" s="7"/>
      <c r="T609" s="40"/>
      <c r="U609" s="10"/>
      <c r="V609" s="37"/>
      <c r="W609" s="37"/>
      <c r="X609" s="51"/>
      <c r="AC609" s="37"/>
      <c r="AD609" s="37"/>
      <c r="AE609" s="7"/>
      <c r="AF609" s="48"/>
      <c r="AH609" s="10"/>
      <c r="AI609" s="37"/>
      <c r="AJ609" s="37"/>
      <c r="AK609" s="7"/>
      <c r="AL609" s="48"/>
      <c r="AN609" s="10"/>
      <c r="AO609" s="37"/>
      <c r="AP609" s="37"/>
      <c r="AQ609" s="7"/>
      <c r="AR609" s="40"/>
      <c r="AS609" s="10"/>
      <c r="AT609" s="37"/>
      <c r="AU609" s="37"/>
      <c r="AV609" s="51"/>
      <c r="BA609" s="37"/>
      <c r="BB609" s="37"/>
      <c r="BC609" s="7"/>
      <c r="BD609" s="48"/>
      <c r="BF609" s="10"/>
      <c r="BG609" s="37"/>
      <c r="BH609" s="37"/>
      <c r="BI609" s="7"/>
      <c r="BJ609" s="48"/>
      <c r="BL609" s="10"/>
      <c r="BM609" s="37"/>
      <c r="BN609" s="37"/>
      <c r="BO609" s="7"/>
      <c r="BP609" s="40"/>
      <c r="BQ609" s="10"/>
      <c r="BR609" s="37"/>
      <c r="BS609" s="37"/>
      <c r="BT609" s="51"/>
      <c r="BY609" s="37"/>
      <c r="BZ609" s="37"/>
      <c r="CA609" s="7"/>
      <c r="CB609" s="48"/>
      <c r="CD609" s="10"/>
      <c r="CE609" s="37"/>
      <c r="CF609" s="37"/>
      <c r="CG609" s="7"/>
      <c r="CH609" s="48"/>
      <c r="CJ609" s="10"/>
      <c r="CK609" s="37"/>
      <c r="CL609" s="37"/>
      <c r="CM609" s="7"/>
      <c r="CN609" s="40"/>
      <c r="CO609" s="10"/>
      <c r="CP609" s="37"/>
      <c r="CQ609" s="37"/>
      <c r="CR609" s="51"/>
      <c r="CT609" s="40"/>
      <c r="CU609" s="10"/>
      <c r="CV609" s="37"/>
      <c r="CW609" s="37"/>
      <c r="CX609" s="51"/>
    </row>
    <row r="610" spans="5:102" x14ac:dyDescent="0.2">
      <c r="E610" s="37"/>
      <c r="F610" s="37"/>
      <c r="G610" s="7"/>
      <c r="H610" s="48"/>
      <c r="J610" s="10"/>
      <c r="K610" s="37"/>
      <c r="L610" s="37"/>
      <c r="M610" s="7"/>
      <c r="N610" s="48"/>
      <c r="P610" s="10"/>
      <c r="Q610" s="37"/>
      <c r="R610" s="37"/>
      <c r="S610" s="7"/>
      <c r="T610" s="40"/>
      <c r="U610" s="10"/>
      <c r="V610" s="37"/>
      <c r="W610" s="37"/>
      <c r="X610" s="51"/>
      <c r="AC610" s="37"/>
      <c r="AD610" s="37"/>
      <c r="AE610" s="7"/>
      <c r="AF610" s="48"/>
      <c r="AH610" s="10"/>
      <c r="AI610" s="37"/>
      <c r="AJ610" s="37"/>
      <c r="AK610" s="7"/>
      <c r="AL610" s="48"/>
      <c r="AN610" s="10"/>
      <c r="AO610" s="37"/>
      <c r="AP610" s="37"/>
      <c r="AQ610" s="7"/>
      <c r="AR610" s="40"/>
      <c r="AS610" s="10"/>
      <c r="AT610" s="37"/>
      <c r="AU610" s="37"/>
      <c r="AV610" s="51"/>
      <c r="BA610" s="37"/>
      <c r="BB610" s="37"/>
      <c r="BC610" s="7"/>
      <c r="BD610" s="48"/>
      <c r="BF610" s="10"/>
      <c r="BG610" s="37"/>
      <c r="BH610" s="37"/>
      <c r="BI610" s="7"/>
      <c r="BJ610" s="48"/>
      <c r="BL610" s="10"/>
      <c r="BM610" s="37"/>
      <c r="BN610" s="37"/>
      <c r="BO610" s="7"/>
      <c r="BP610" s="40"/>
      <c r="BQ610" s="10"/>
      <c r="BR610" s="37"/>
      <c r="BS610" s="37"/>
      <c r="BT610" s="51"/>
      <c r="BY610" s="37"/>
      <c r="BZ610" s="37"/>
      <c r="CA610" s="7"/>
      <c r="CB610" s="48"/>
      <c r="CD610" s="10"/>
      <c r="CE610" s="37"/>
      <c r="CF610" s="37"/>
      <c r="CG610" s="7"/>
      <c r="CH610" s="48"/>
      <c r="CJ610" s="10"/>
      <c r="CK610" s="37"/>
      <c r="CL610" s="37"/>
      <c r="CM610" s="7"/>
      <c r="CN610" s="40"/>
      <c r="CO610" s="10"/>
      <c r="CP610" s="37"/>
      <c r="CQ610" s="37"/>
      <c r="CR610" s="51"/>
      <c r="CT610" s="40"/>
      <c r="CU610" s="10"/>
      <c r="CV610" s="37"/>
      <c r="CW610" s="37"/>
      <c r="CX610" s="51"/>
    </row>
    <row r="611" spans="5:102" x14ac:dyDescent="0.2">
      <c r="E611" s="37"/>
      <c r="F611" s="37"/>
      <c r="G611" s="7"/>
      <c r="H611" s="48"/>
      <c r="J611" s="10"/>
      <c r="K611" s="37"/>
      <c r="L611" s="37"/>
      <c r="M611" s="7"/>
      <c r="N611" s="48"/>
      <c r="P611" s="10"/>
      <c r="Q611" s="37"/>
      <c r="R611" s="37"/>
      <c r="S611" s="7"/>
      <c r="T611" s="40"/>
      <c r="U611" s="10"/>
      <c r="V611" s="37"/>
      <c r="W611" s="37"/>
      <c r="X611" s="51"/>
      <c r="AC611" s="37"/>
      <c r="AD611" s="37"/>
      <c r="AE611" s="7"/>
      <c r="AF611" s="48"/>
      <c r="AH611" s="10"/>
      <c r="AI611" s="37"/>
      <c r="AJ611" s="37"/>
      <c r="AK611" s="7"/>
      <c r="AL611" s="48"/>
      <c r="AN611" s="10"/>
      <c r="AO611" s="37"/>
      <c r="AP611" s="37"/>
      <c r="AQ611" s="7"/>
      <c r="AR611" s="40"/>
      <c r="AS611" s="10"/>
      <c r="AT611" s="37"/>
      <c r="AU611" s="37"/>
      <c r="AV611" s="51"/>
      <c r="BA611" s="37"/>
      <c r="BB611" s="37"/>
      <c r="BC611" s="7"/>
      <c r="BD611" s="48"/>
      <c r="BF611" s="10"/>
      <c r="BG611" s="37"/>
      <c r="BH611" s="37"/>
      <c r="BI611" s="7"/>
      <c r="BJ611" s="48"/>
      <c r="BL611" s="10"/>
      <c r="BM611" s="37"/>
      <c r="BN611" s="37"/>
      <c r="BO611" s="7"/>
      <c r="BP611" s="40"/>
      <c r="BQ611" s="10"/>
      <c r="BR611" s="37"/>
      <c r="BS611" s="37"/>
      <c r="BT611" s="51"/>
      <c r="BY611" s="37"/>
      <c r="BZ611" s="37"/>
      <c r="CA611" s="7"/>
      <c r="CB611" s="48"/>
      <c r="CD611" s="10"/>
      <c r="CE611" s="37"/>
      <c r="CF611" s="37"/>
      <c r="CG611" s="7"/>
      <c r="CH611" s="48"/>
      <c r="CJ611" s="10"/>
      <c r="CK611" s="37"/>
      <c r="CL611" s="37"/>
      <c r="CM611" s="7"/>
      <c r="CN611" s="40"/>
      <c r="CO611" s="10"/>
      <c r="CP611" s="37"/>
      <c r="CQ611" s="37"/>
      <c r="CR611" s="51"/>
      <c r="CT611" s="40"/>
      <c r="CU611" s="10"/>
      <c r="CV611" s="37"/>
      <c r="CW611" s="37"/>
      <c r="CX611" s="51"/>
    </row>
    <row r="612" spans="5:102" x14ac:dyDescent="0.2">
      <c r="E612" s="37"/>
      <c r="F612" s="37"/>
      <c r="G612" s="7"/>
      <c r="H612" s="48"/>
      <c r="J612" s="10"/>
      <c r="K612" s="37"/>
      <c r="L612" s="37"/>
      <c r="M612" s="7"/>
      <c r="N612" s="48"/>
      <c r="P612" s="10"/>
      <c r="Q612" s="37"/>
      <c r="R612" s="37"/>
      <c r="S612" s="7"/>
      <c r="T612" s="40"/>
      <c r="U612" s="10"/>
      <c r="V612" s="37"/>
      <c r="W612" s="37"/>
      <c r="X612" s="51"/>
      <c r="AC612" s="37"/>
      <c r="AD612" s="37"/>
      <c r="AE612" s="7"/>
      <c r="AF612" s="48"/>
      <c r="AH612" s="10"/>
      <c r="AI612" s="37"/>
      <c r="AJ612" s="37"/>
      <c r="AK612" s="7"/>
      <c r="AL612" s="48"/>
      <c r="AN612" s="10"/>
      <c r="AO612" s="37"/>
      <c r="AP612" s="37"/>
      <c r="AQ612" s="7"/>
      <c r="AR612" s="40"/>
      <c r="AS612" s="10"/>
      <c r="AT612" s="37"/>
      <c r="AU612" s="37"/>
      <c r="AV612" s="51"/>
      <c r="BA612" s="37"/>
      <c r="BB612" s="37"/>
      <c r="BC612" s="7"/>
      <c r="BD612" s="48"/>
      <c r="BF612" s="10"/>
      <c r="BG612" s="37"/>
      <c r="BH612" s="37"/>
      <c r="BI612" s="7"/>
      <c r="BJ612" s="48"/>
      <c r="BL612" s="10"/>
      <c r="BM612" s="37"/>
      <c r="BN612" s="37"/>
      <c r="BO612" s="7"/>
      <c r="BP612" s="40"/>
      <c r="BQ612" s="10"/>
      <c r="BR612" s="37"/>
      <c r="BS612" s="37"/>
      <c r="BT612" s="51"/>
      <c r="BY612" s="37"/>
      <c r="BZ612" s="37"/>
      <c r="CA612" s="7"/>
      <c r="CB612" s="48"/>
      <c r="CD612" s="10"/>
      <c r="CE612" s="37"/>
      <c r="CF612" s="37"/>
      <c r="CG612" s="7"/>
      <c r="CH612" s="48"/>
      <c r="CJ612" s="10"/>
      <c r="CK612" s="37"/>
      <c r="CL612" s="37"/>
      <c r="CM612" s="7"/>
      <c r="CN612" s="40"/>
      <c r="CO612" s="10"/>
      <c r="CP612" s="37"/>
      <c r="CQ612" s="37"/>
      <c r="CR612" s="51"/>
      <c r="CT612" s="40"/>
      <c r="CU612" s="10"/>
      <c r="CV612" s="37"/>
      <c r="CW612" s="37"/>
      <c r="CX612" s="51"/>
    </row>
    <row r="613" spans="5:102" x14ac:dyDescent="0.2">
      <c r="E613" s="37"/>
      <c r="F613" s="37"/>
      <c r="G613" s="7"/>
      <c r="H613" s="48"/>
      <c r="J613" s="10"/>
      <c r="K613" s="37"/>
      <c r="L613" s="37"/>
      <c r="M613" s="7"/>
      <c r="N613" s="48"/>
      <c r="P613" s="10"/>
      <c r="Q613" s="37"/>
      <c r="R613" s="37"/>
      <c r="S613" s="7"/>
      <c r="T613" s="40"/>
      <c r="U613" s="10"/>
      <c r="V613" s="37"/>
      <c r="W613" s="37"/>
      <c r="X613" s="51"/>
      <c r="AC613" s="37"/>
      <c r="AD613" s="37"/>
      <c r="AE613" s="7"/>
      <c r="AF613" s="48"/>
      <c r="AH613" s="10"/>
      <c r="AI613" s="37"/>
      <c r="AJ613" s="37"/>
      <c r="AK613" s="7"/>
      <c r="AL613" s="48"/>
      <c r="AN613" s="10"/>
      <c r="AO613" s="37"/>
      <c r="AP613" s="37"/>
      <c r="AQ613" s="7"/>
      <c r="AR613" s="40"/>
      <c r="AS613" s="10"/>
      <c r="AT613" s="37"/>
      <c r="AU613" s="37"/>
      <c r="AV613" s="51"/>
      <c r="BA613" s="37"/>
      <c r="BB613" s="37"/>
      <c r="BC613" s="7"/>
      <c r="BD613" s="48"/>
      <c r="BF613" s="10"/>
      <c r="BG613" s="37"/>
      <c r="BH613" s="37"/>
      <c r="BI613" s="7"/>
      <c r="BJ613" s="48"/>
      <c r="BL613" s="10"/>
      <c r="BM613" s="37"/>
      <c r="BN613" s="37"/>
      <c r="BO613" s="7"/>
      <c r="BP613" s="40"/>
      <c r="BQ613" s="10"/>
      <c r="BR613" s="37"/>
      <c r="BS613" s="37"/>
      <c r="BT613" s="51"/>
      <c r="BY613" s="37"/>
      <c r="BZ613" s="37"/>
      <c r="CA613" s="7"/>
      <c r="CB613" s="48"/>
      <c r="CD613" s="10"/>
      <c r="CE613" s="37"/>
      <c r="CF613" s="37"/>
      <c r="CG613" s="7"/>
      <c r="CH613" s="48"/>
      <c r="CJ613" s="10"/>
      <c r="CK613" s="37"/>
      <c r="CL613" s="37"/>
      <c r="CM613" s="7"/>
      <c r="CN613" s="40"/>
      <c r="CO613" s="10"/>
      <c r="CP613" s="37"/>
      <c r="CQ613" s="37"/>
      <c r="CR613" s="51"/>
      <c r="CT613" s="40"/>
      <c r="CU613" s="10"/>
      <c r="CV613" s="37"/>
      <c r="CW613" s="37"/>
      <c r="CX613" s="51"/>
    </row>
    <row r="614" spans="5:102" x14ac:dyDescent="0.2">
      <c r="E614" s="37"/>
      <c r="F614" s="37"/>
      <c r="G614" s="7"/>
      <c r="H614" s="48"/>
      <c r="J614" s="10"/>
      <c r="K614" s="37"/>
      <c r="L614" s="37"/>
      <c r="M614" s="7"/>
      <c r="N614" s="48"/>
      <c r="P614" s="10"/>
      <c r="Q614" s="37"/>
      <c r="R614" s="37"/>
      <c r="S614" s="7"/>
      <c r="T614" s="40"/>
      <c r="U614" s="10"/>
      <c r="V614" s="37"/>
      <c r="W614" s="37"/>
      <c r="X614" s="51"/>
      <c r="AC614" s="37"/>
      <c r="AD614" s="37"/>
      <c r="AE614" s="7"/>
      <c r="AF614" s="48"/>
      <c r="AH614" s="10"/>
      <c r="AI614" s="37"/>
      <c r="AJ614" s="37"/>
      <c r="AK614" s="7"/>
      <c r="AL614" s="48"/>
      <c r="AN614" s="10"/>
      <c r="AO614" s="37"/>
      <c r="AP614" s="37"/>
      <c r="AQ614" s="7"/>
      <c r="AR614" s="40"/>
      <c r="AS614" s="10"/>
      <c r="AT614" s="37"/>
      <c r="AU614" s="37"/>
      <c r="AV614" s="51"/>
      <c r="BA614" s="37"/>
      <c r="BB614" s="37"/>
      <c r="BC614" s="7"/>
      <c r="BD614" s="48"/>
      <c r="BF614" s="10"/>
      <c r="BG614" s="37"/>
      <c r="BH614" s="37"/>
      <c r="BI614" s="7"/>
      <c r="BJ614" s="48"/>
      <c r="BL614" s="10"/>
      <c r="BM614" s="37"/>
      <c r="BN614" s="37"/>
      <c r="BO614" s="7"/>
      <c r="BP614" s="40"/>
      <c r="BQ614" s="10"/>
      <c r="BR614" s="37"/>
      <c r="BS614" s="37"/>
      <c r="BT614" s="51"/>
      <c r="BY614" s="37"/>
      <c r="BZ614" s="37"/>
      <c r="CA614" s="7"/>
      <c r="CB614" s="48"/>
      <c r="CD614" s="10"/>
      <c r="CE614" s="37"/>
      <c r="CF614" s="37"/>
      <c r="CG614" s="7"/>
      <c r="CH614" s="48"/>
      <c r="CJ614" s="10"/>
      <c r="CK614" s="37"/>
      <c r="CL614" s="37"/>
      <c r="CM614" s="7"/>
      <c r="CN614" s="40"/>
      <c r="CO614" s="10"/>
      <c r="CP614" s="37"/>
      <c r="CQ614" s="37"/>
      <c r="CR614" s="51"/>
      <c r="CT614" s="40"/>
      <c r="CU614" s="10"/>
      <c r="CV614" s="37"/>
      <c r="CW614" s="37"/>
      <c r="CX614" s="51"/>
    </row>
    <row r="615" spans="5:102" x14ac:dyDescent="0.2">
      <c r="E615" s="37"/>
      <c r="F615" s="37"/>
      <c r="G615" s="7"/>
      <c r="H615" s="48"/>
      <c r="J615" s="10"/>
      <c r="K615" s="37"/>
      <c r="L615" s="37"/>
      <c r="M615" s="7"/>
      <c r="N615" s="48"/>
      <c r="P615" s="10"/>
      <c r="Q615" s="37"/>
      <c r="R615" s="37"/>
      <c r="S615" s="7"/>
      <c r="T615" s="40"/>
      <c r="U615" s="10"/>
      <c r="V615" s="37"/>
      <c r="W615" s="37"/>
      <c r="X615" s="51"/>
      <c r="AC615" s="37"/>
      <c r="AD615" s="37"/>
      <c r="AE615" s="7"/>
      <c r="AF615" s="48"/>
      <c r="AH615" s="10"/>
      <c r="AI615" s="37"/>
      <c r="AJ615" s="37"/>
      <c r="AK615" s="7"/>
      <c r="AL615" s="48"/>
      <c r="AN615" s="10"/>
      <c r="AO615" s="37"/>
      <c r="AP615" s="37"/>
      <c r="AQ615" s="7"/>
      <c r="AR615" s="40"/>
      <c r="AS615" s="10"/>
      <c r="AT615" s="37"/>
      <c r="AU615" s="37"/>
      <c r="AV615" s="51"/>
      <c r="BA615" s="37"/>
      <c r="BB615" s="37"/>
      <c r="BC615" s="7"/>
      <c r="BD615" s="48"/>
      <c r="BF615" s="10"/>
      <c r="BG615" s="37"/>
      <c r="BH615" s="37"/>
      <c r="BI615" s="7"/>
      <c r="BJ615" s="48"/>
      <c r="BL615" s="10"/>
      <c r="BM615" s="37"/>
      <c r="BN615" s="37"/>
      <c r="BO615" s="7"/>
      <c r="BP615" s="40"/>
      <c r="BQ615" s="10"/>
      <c r="BR615" s="37"/>
      <c r="BS615" s="37"/>
      <c r="BT615" s="51"/>
      <c r="BY615" s="37"/>
      <c r="BZ615" s="37"/>
      <c r="CA615" s="7"/>
      <c r="CB615" s="48"/>
      <c r="CD615" s="10"/>
      <c r="CE615" s="37"/>
      <c r="CF615" s="37"/>
      <c r="CG615" s="7"/>
      <c r="CH615" s="48"/>
      <c r="CJ615" s="10"/>
      <c r="CK615" s="37"/>
      <c r="CL615" s="37"/>
      <c r="CM615" s="7"/>
      <c r="CN615" s="40"/>
      <c r="CO615" s="10"/>
      <c r="CP615" s="37"/>
      <c r="CQ615" s="37"/>
      <c r="CR615" s="51"/>
      <c r="CT615" s="40"/>
      <c r="CU615" s="10"/>
      <c r="CV615" s="37"/>
      <c r="CW615" s="37"/>
      <c r="CX615" s="51"/>
    </row>
    <row r="616" spans="5:102" x14ac:dyDescent="0.2">
      <c r="E616" s="37"/>
      <c r="F616" s="37"/>
      <c r="G616" s="7"/>
      <c r="H616" s="48"/>
      <c r="J616" s="10"/>
      <c r="K616" s="37"/>
      <c r="L616" s="37"/>
      <c r="M616" s="7"/>
      <c r="N616" s="48"/>
      <c r="P616" s="10"/>
      <c r="Q616" s="37"/>
      <c r="R616" s="37"/>
      <c r="S616" s="7"/>
      <c r="T616" s="40"/>
      <c r="U616" s="10"/>
      <c r="V616" s="37"/>
      <c r="W616" s="37"/>
      <c r="X616" s="51"/>
      <c r="AC616" s="37"/>
      <c r="AD616" s="37"/>
      <c r="AE616" s="7"/>
      <c r="AF616" s="48"/>
      <c r="AH616" s="10"/>
      <c r="AI616" s="37"/>
      <c r="AJ616" s="37"/>
      <c r="AK616" s="7"/>
      <c r="AL616" s="48"/>
      <c r="AN616" s="10"/>
      <c r="AO616" s="37"/>
      <c r="AP616" s="37"/>
      <c r="AQ616" s="7"/>
      <c r="AR616" s="40"/>
      <c r="AS616" s="10"/>
      <c r="AT616" s="37"/>
      <c r="AU616" s="37"/>
      <c r="AV616" s="51"/>
      <c r="BA616" s="37"/>
      <c r="BB616" s="37"/>
      <c r="BC616" s="7"/>
      <c r="BD616" s="48"/>
      <c r="BF616" s="10"/>
      <c r="BG616" s="37"/>
      <c r="BH616" s="37"/>
      <c r="BI616" s="7"/>
      <c r="BJ616" s="48"/>
      <c r="BL616" s="10"/>
      <c r="BM616" s="37"/>
      <c r="BN616" s="37"/>
      <c r="BO616" s="7"/>
      <c r="BP616" s="40"/>
      <c r="BQ616" s="10"/>
      <c r="BR616" s="37"/>
      <c r="BS616" s="37"/>
      <c r="BT616" s="51"/>
      <c r="BY616" s="37"/>
      <c r="BZ616" s="37"/>
      <c r="CA616" s="7"/>
      <c r="CB616" s="48"/>
      <c r="CD616" s="10"/>
      <c r="CE616" s="37"/>
      <c r="CF616" s="37"/>
      <c r="CG616" s="7"/>
      <c r="CH616" s="48"/>
      <c r="CJ616" s="10"/>
      <c r="CK616" s="37"/>
      <c r="CL616" s="37"/>
      <c r="CM616" s="7"/>
      <c r="CN616" s="40"/>
      <c r="CO616" s="10"/>
      <c r="CP616" s="37"/>
      <c r="CQ616" s="37"/>
      <c r="CR616" s="51"/>
      <c r="CT616" s="40"/>
      <c r="CU616" s="10"/>
      <c r="CV616" s="37"/>
      <c r="CW616" s="37"/>
      <c r="CX616" s="51"/>
    </row>
    <row r="617" spans="5:102" x14ac:dyDescent="0.2">
      <c r="E617" s="37"/>
      <c r="F617" s="37"/>
      <c r="G617" s="7"/>
      <c r="H617" s="48"/>
      <c r="J617" s="10"/>
      <c r="K617" s="37"/>
      <c r="L617" s="37"/>
      <c r="M617" s="7"/>
      <c r="N617" s="48"/>
      <c r="P617" s="10"/>
      <c r="Q617" s="37"/>
      <c r="R617" s="37"/>
      <c r="S617" s="7"/>
      <c r="T617" s="40"/>
      <c r="U617" s="10"/>
      <c r="V617" s="37"/>
      <c r="W617" s="37"/>
      <c r="X617" s="51"/>
      <c r="AC617" s="37"/>
      <c r="AD617" s="37"/>
      <c r="AE617" s="7"/>
      <c r="AF617" s="48"/>
      <c r="AH617" s="10"/>
      <c r="AI617" s="37"/>
      <c r="AJ617" s="37"/>
      <c r="AK617" s="7"/>
      <c r="AL617" s="48"/>
      <c r="AN617" s="10"/>
      <c r="AO617" s="37"/>
      <c r="AP617" s="37"/>
      <c r="AQ617" s="7"/>
      <c r="AR617" s="40"/>
      <c r="AS617" s="10"/>
      <c r="AT617" s="37"/>
      <c r="AU617" s="37"/>
      <c r="AV617" s="51"/>
      <c r="BA617" s="37"/>
      <c r="BB617" s="37"/>
      <c r="BC617" s="7"/>
      <c r="BD617" s="48"/>
      <c r="BF617" s="10"/>
      <c r="BG617" s="37"/>
      <c r="BH617" s="37"/>
      <c r="BI617" s="7"/>
      <c r="BJ617" s="48"/>
      <c r="BL617" s="10"/>
      <c r="BM617" s="37"/>
      <c r="BN617" s="37"/>
      <c r="BO617" s="7"/>
      <c r="BP617" s="40"/>
      <c r="BQ617" s="10"/>
      <c r="BR617" s="37"/>
      <c r="BS617" s="37"/>
      <c r="BT617" s="51"/>
      <c r="BY617" s="37"/>
      <c r="BZ617" s="37"/>
      <c r="CA617" s="7"/>
      <c r="CB617" s="48"/>
      <c r="CD617" s="10"/>
      <c r="CE617" s="37"/>
      <c r="CF617" s="37"/>
      <c r="CG617" s="7"/>
      <c r="CH617" s="48"/>
      <c r="CJ617" s="10"/>
      <c r="CK617" s="37"/>
      <c r="CL617" s="37"/>
      <c r="CM617" s="7"/>
      <c r="CN617" s="40"/>
      <c r="CO617" s="10"/>
      <c r="CP617" s="37"/>
      <c r="CQ617" s="37"/>
      <c r="CR617" s="51"/>
      <c r="CT617" s="40"/>
      <c r="CU617" s="10"/>
      <c r="CV617" s="37"/>
      <c r="CW617" s="37"/>
      <c r="CX617" s="51"/>
    </row>
    <row r="618" spans="5:102" x14ac:dyDescent="0.2">
      <c r="E618" s="37"/>
      <c r="F618" s="37"/>
      <c r="G618" s="7"/>
      <c r="H618" s="48"/>
      <c r="J618" s="10"/>
      <c r="K618" s="37"/>
      <c r="L618" s="37"/>
      <c r="M618" s="7"/>
      <c r="N618" s="48"/>
      <c r="P618" s="10"/>
      <c r="Q618" s="37"/>
      <c r="R618" s="37"/>
      <c r="S618" s="7"/>
      <c r="T618" s="40"/>
      <c r="U618" s="10"/>
      <c r="V618" s="37"/>
      <c r="W618" s="37"/>
      <c r="X618" s="51"/>
      <c r="AC618" s="37"/>
      <c r="AD618" s="37"/>
      <c r="AE618" s="7"/>
      <c r="AF618" s="48"/>
      <c r="AH618" s="10"/>
      <c r="AI618" s="37"/>
      <c r="AJ618" s="37"/>
      <c r="AK618" s="7"/>
      <c r="AL618" s="48"/>
      <c r="AN618" s="10"/>
      <c r="AO618" s="37"/>
      <c r="AP618" s="37"/>
      <c r="AQ618" s="7"/>
      <c r="AR618" s="40"/>
      <c r="AS618" s="10"/>
      <c r="AT618" s="37"/>
      <c r="AU618" s="37"/>
      <c r="AV618" s="51"/>
      <c r="BA618" s="37"/>
      <c r="BB618" s="37"/>
      <c r="BC618" s="7"/>
      <c r="BD618" s="48"/>
      <c r="BF618" s="10"/>
      <c r="BG618" s="37"/>
      <c r="BH618" s="37"/>
      <c r="BI618" s="7"/>
      <c r="BJ618" s="48"/>
      <c r="BL618" s="10"/>
      <c r="BM618" s="37"/>
      <c r="BN618" s="37"/>
      <c r="BO618" s="7"/>
      <c r="BP618" s="40"/>
      <c r="BQ618" s="10"/>
      <c r="BR618" s="37"/>
      <c r="BS618" s="37"/>
      <c r="BT618" s="51"/>
      <c r="BY618" s="37"/>
      <c r="BZ618" s="37"/>
      <c r="CA618" s="7"/>
      <c r="CB618" s="48"/>
      <c r="CD618" s="10"/>
      <c r="CE618" s="37"/>
      <c r="CF618" s="37"/>
      <c r="CG618" s="7"/>
      <c r="CH618" s="48"/>
      <c r="CJ618" s="10"/>
      <c r="CK618" s="37"/>
      <c r="CL618" s="37"/>
      <c r="CM618" s="7"/>
      <c r="CN618" s="40"/>
      <c r="CO618" s="10"/>
      <c r="CP618" s="37"/>
      <c r="CQ618" s="37"/>
      <c r="CR618" s="51"/>
      <c r="CT618" s="40"/>
      <c r="CU618" s="10"/>
      <c r="CV618" s="37"/>
      <c r="CW618" s="37"/>
      <c r="CX618" s="51"/>
    </row>
    <row r="619" spans="5:102" x14ac:dyDescent="0.2">
      <c r="E619" s="37"/>
      <c r="F619" s="37"/>
      <c r="G619" s="7"/>
      <c r="H619" s="48"/>
      <c r="J619" s="10"/>
      <c r="K619" s="37"/>
      <c r="L619" s="37"/>
      <c r="M619" s="7"/>
      <c r="N619" s="48"/>
      <c r="P619" s="10"/>
      <c r="Q619" s="37"/>
      <c r="R619" s="37"/>
      <c r="S619" s="7"/>
      <c r="T619" s="40"/>
      <c r="U619" s="10"/>
      <c r="V619" s="37"/>
      <c r="W619" s="37"/>
      <c r="X619" s="51"/>
      <c r="AC619" s="37"/>
      <c r="AD619" s="37"/>
      <c r="AE619" s="7"/>
      <c r="AF619" s="48"/>
      <c r="AH619" s="10"/>
      <c r="AI619" s="37"/>
      <c r="AJ619" s="37"/>
      <c r="AK619" s="7"/>
      <c r="AL619" s="48"/>
      <c r="AN619" s="10"/>
      <c r="AO619" s="37"/>
      <c r="AP619" s="37"/>
      <c r="AQ619" s="7"/>
      <c r="AR619" s="40"/>
      <c r="AS619" s="10"/>
      <c r="AT619" s="37"/>
      <c r="AU619" s="37"/>
      <c r="AV619" s="51"/>
      <c r="BA619" s="37"/>
      <c r="BB619" s="37"/>
      <c r="BC619" s="7"/>
      <c r="BD619" s="48"/>
      <c r="BF619" s="10"/>
      <c r="BG619" s="37"/>
      <c r="BH619" s="37"/>
      <c r="BI619" s="7"/>
      <c r="BJ619" s="48"/>
      <c r="BL619" s="10"/>
      <c r="BM619" s="37"/>
      <c r="BN619" s="37"/>
      <c r="BO619" s="7"/>
      <c r="BP619" s="40"/>
      <c r="BQ619" s="10"/>
      <c r="BR619" s="37"/>
      <c r="BS619" s="37"/>
      <c r="BT619" s="51"/>
      <c r="BY619" s="37"/>
      <c r="BZ619" s="37"/>
      <c r="CA619" s="7"/>
      <c r="CB619" s="48"/>
      <c r="CD619" s="10"/>
      <c r="CE619" s="37"/>
      <c r="CF619" s="37"/>
      <c r="CG619" s="7"/>
      <c r="CH619" s="48"/>
      <c r="CJ619" s="10"/>
      <c r="CK619" s="37"/>
      <c r="CL619" s="37"/>
      <c r="CM619" s="7"/>
      <c r="CN619" s="40"/>
      <c r="CO619" s="10"/>
      <c r="CP619" s="37"/>
      <c r="CQ619" s="37"/>
      <c r="CR619" s="51"/>
      <c r="CT619" s="40"/>
      <c r="CU619" s="10"/>
      <c r="CV619" s="37"/>
      <c r="CW619" s="37"/>
      <c r="CX619" s="51"/>
    </row>
    <row r="620" spans="5:102" x14ac:dyDescent="0.2">
      <c r="E620" s="37"/>
      <c r="F620" s="37"/>
      <c r="G620" s="7"/>
      <c r="H620" s="48"/>
      <c r="J620" s="10"/>
      <c r="K620" s="37"/>
      <c r="L620" s="37"/>
      <c r="M620" s="7"/>
      <c r="N620" s="48"/>
      <c r="P620" s="10"/>
      <c r="Q620" s="37"/>
      <c r="R620" s="37"/>
      <c r="S620" s="7"/>
      <c r="T620" s="40"/>
      <c r="U620" s="10"/>
      <c r="V620" s="37"/>
      <c r="W620" s="37"/>
      <c r="X620" s="51"/>
      <c r="AC620" s="37"/>
      <c r="AD620" s="37"/>
      <c r="AE620" s="7"/>
      <c r="AF620" s="48"/>
      <c r="AH620" s="10"/>
      <c r="AI620" s="37"/>
      <c r="AJ620" s="37"/>
      <c r="AK620" s="7"/>
      <c r="AL620" s="48"/>
      <c r="AN620" s="10"/>
      <c r="AO620" s="37"/>
      <c r="AP620" s="37"/>
      <c r="AQ620" s="7"/>
      <c r="AR620" s="40"/>
      <c r="AS620" s="10"/>
      <c r="AT620" s="37"/>
      <c r="AU620" s="37"/>
      <c r="AV620" s="51"/>
      <c r="BA620" s="37"/>
      <c r="BB620" s="37"/>
      <c r="BC620" s="7"/>
      <c r="BD620" s="48"/>
      <c r="BF620" s="10"/>
      <c r="BG620" s="37"/>
      <c r="BH620" s="37"/>
      <c r="BI620" s="7"/>
      <c r="BJ620" s="48"/>
      <c r="BL620" s="10"/>
      <c r="BM620" s="37"/>
      <c r="BN620" s="37"/>
      <c r="BO620" s="7"/>
      <c r="BP620" s="40"/>
      <c r="BQ620" s="10"/>
      <c r="BR620" s="37"/>
      <c r="BS620" s="37"/>
      <c r="BT620" s="51"/>
      <c r="BY620" s="37"/>
      <c r="BZ620" s="37"/>
      <c r="CA620" s="7"/>
      <c r="CB620" s="48"/>
      <c r="CD620" s="10"/>
      <c r="CE620" s="37"/>
      <c r="CF620" s="37"/>
      <c r="CG620" s="7"/>
      <c r="CH620" s="48"/>
      <c r="CJ620" s="10"/>
      <c r="CK620" s="37"/>
      <c r="CL620" s="37"/>
      <c r="CM620" s="7"/>
      <c r="CN620" s="40"/>
      <c r="CO620" s="10"/>
      <c r="CP620" s="37"/>
      <c r="CQ620" s="37"/>
      <c r="CR620" s="51"/>
      <c r="CT620" s="40"/>
      <c r="CU620" s="10"/>
      <c r="CV620" s="37"/>
      <c r="CW620" s="37"/>
      <c r="CX620" s="51"/>
    </row>
    <row r="621" spans="5:102" x14ac:dyDescent="0.2">
      <c r="E621" s="37"/>
      <c r="F621" s="37"/>
      <c r="G621" s="7"/>
      <c r="H621" s="48"/>
      <c r="J621" s="10"/>
      <c r="K621" s="37"/>
      <c r="L621" s="37"/>
      <c r="M621" s="7"/>
      <c r="N621" s="48"/>
      <c r="P621" s="10"/>
      <c r="Q621" s="37"/>
      <c r="R621" s="37"/>
      <c r="S621" s="7"/>
      <c r="T621" s="40"/>
      <c r="U621" s="10"/>
      <c r="V621" s="37"/>
      <c r="W621" s="37"/>
      <c r="X621" s="51"/>
      <c r="AC621" s="37"/>
      <c r="AD621" s="37"/>
      <c r="AE621" s="7"/>
      <c r="AF621" s="48"/>
      <c r="AH621" s="10"/>
      <c r="AI621" s="37"/>
      <c r="AJ621" s="37"/>
      <c r="AK621" s="7"/>
      <c r="AL621" s="48"/>
      <c r="AN621" s="10"/>
      <c r="AO621" s="37"/>
      <c r="AP621" s="37"/>
      <c r="AQ621" s="7"/>
      <c r="AR621" s="40"/>
      <c r="AS621" s="10"/>
      <c r="AT621" s="37"/>
      <c r="AU621" s="37"/>
      <c r="AV621" s="51"/>
      <c r="BA621" s="37"/>
      <c r="BB621" s="37"/>
      <c r="BC621" s="7"/>
      <c r="BD621" s="48"/>
      <c r="BF621" s="10"/>
      <c r="BG621" s="37"/>
      <c r="BH621" s="37"/>
      <c r="BI621" s="7"/>
      <c r="BJ621" s="48"/>
      <c r="BL621" s="10"/>
      <c r="BM621" s="37"/>
      <c r="BN621" s="37"/>
      <c r="BO621" s="7"/>
      <c r="BP621" s="40"/>
      <c r="BQ621" s="10"/>
      <c r="BR621" s="37"/>
      <c r="BS621" s="37"/>
      <c r="BT621" s="51"/>
      <c r="BY621" s="37"/>
      <c r="BZ621" s="37"/>
      <c r="CA621" s="7"/>
      <c r="CB621" s="48"/>
      <c r="CD621" s="10"/>
      <c r="CE621" s="37"/>
      <c r="CF621" s="37"/>
      <c r="CG621" s="7"/>
      <c r="CH621" s="48"/>
      <c r="CJ621" s="10"/>
      <c r="CK621" s="37"/>
      <c r="CL621" s="37"/>
      <c r="CM621" s="7"/>
      <c r="CN621" s="40"/>
      <c r="CO621" s="10"/>
      <c r="CP621" s="37"/>
      <c r="CQ621" s="37"/>
      <c r="CR621" s="51"/>
      <c r="CT621" s="40"/>
      <c r="CU621" s="10"/>
      <c r="CV621" s="37"/>
      <c r="CW621" s="37"/>
      <c r="CX621" s="51"/>
    </row>
    <row r="622" spans="5:102" x14ac:dyDescent="0.2">
      <c r="E622" s="37"/>
      <c r="F622" s="37"/>
      <c r="G622" s="7"/>
      <c r="H622" s="48"/>
      <c r="J622" s="10"/>
      <c r="K622" s="37"/>
      <c r="L622" s="37"/>
      <c r="M622" s="7"/>
      <c r="N622" s="48"/>
      <c r="P622" s="10"/>
      <c r="Q622" s="37"/>
      <c r="R622" s="37"/>
      <c r="S622" s="7"/>
      <c r="T622" s="40"/>
      <c r="U622" s="10"/>
      <c r="V622" s="37"/>
      <c r="W622" s="37"/>
      <c r="X622" s="51"/>
      <c r="AC622" s="37"/>
      <c r="AD622" s="37"/>
      <c r="AE622" s="7"/>
      <c r="AF622" s="48"/>
      <c r="AH622" s="10"/>
      <c r="AI622" s="37"/>
      <c r="AJ622" s="37"/>
      <c r="AK622" s="7"/>
      <c r="AL622" s="48"/>
      <c r="AN622" s="10"/>
      <c r="AO622" s="37"/>
      <c r="AP622" s="37"/>
      <c r="AQ622" s="7"/>
      <c r="AR622" s="40"/>
      <c r="AS622" s="10"/>
      <c r="AT622" s="37"/>
      <c r="AU622" s="37"/>
      <c r="AV622" s="51"/>
      <c r="BA622" s="37"/>
      <c r="BB622" s="37"/>
      <c r="BC622" s="7"/>
      <c r="BD622" s="48"/>
      <c r="BF622" s="10"/>
      <c r="BG622" s="37"/>
      <c r="BH622" s="37"/>
      <c r="BI622" s="7"/>
      <c r="BJ622" s="48"/>
      <c r="BL622" s="10"/>
      <c r="BM622" s="37"/>
      <c r="BN622" s="37"/>
      <c r="BO622" s="7"/>
      <c r="BP622" s="40"/>
      <c r="BQ622" s="10"/>
      <c r="BR622" s="37"/>
      <c r="BS622" s="37"/>
      <c r="BT622" s="51"/>
      <c r="BY622" s="37"/>
      <c r="BZ622" s="37"/>
      <c r="CA622" s="7"/>
      <c r="CB622" s="48"/>
      <c r="CD622" s="10"/>
      <c r="CE622" s="37"/>
      <c r="CF622" s="37"/>
      <c r="CG622" s="7"/>
      <c r="CH622" s="48"/>
      <c r="CJ622" s="10"/>
      <c r="CK622" s="37"/>
      <c r="CL622" s="37"/>
      <c r="CM622" s="7"/>
      <c r="CN622" s="40"/>
      <c r="CO622" s="10"/>
      <c r="CP622" s="37"/>
      <c r="CQ622" s="37"/>
      <c r="CR622" s="51"/>
      <c r="CT622" s="40"/>
      <c r="CU622" s="10"/>
      <c r="CV622" s="37"/>
      <c r="CW622" s="37"/>
      <c r="CX622" s="51"/>
    </row>
    <row r="623" spans="5:102" x14ac:dyDescent="0.2">
      <c r="E623" s="37"/>
      <c r="F623" s="37"/>
      <c r="G623" s="7"/>
      <c r="H623" s="48"/>
      <c r="J623" s="10"/>
      <c r="K623" s="37"/>
      <c r="L623" s="37"/>
      <c r="M623" s="7"/>
      <c r="N623" s="48"/>
      <c r="P623" s="10"/>
      <c r="Q623" s="37"/>
      <c r="R623" s="37"/>
      <c r="S623" s="7"/>
      <c r="T623" s="40"/>
      <c r="U623" s="10"/>
      <c r="V623" s="37"/>
      <c r="W623" s="37"/>
      <c r="X623" s="51"/>
      <c r="AC623" s="37"/>
      <c r="AD623" s="37"/>
      <c r="AE623" s="7"/>
      <c r="AF623" s="48"/>
      <c r="AH623" s="10"/>
      <c r="AI623" s="37"/>
      <c r="AJ623" s="37"/>
      <c r="AK623" s="7"/>
      <c r="AL623" s="48"/>
      <c r="AN623" s="10"/>
      <c r="AO623" s="37"/>
      <c r="AP623" s="37"/>
      <c r="AQ623" s="7"/>
      <c r="AR623" s="40"/>
      <c r="AS623" s="10"/>
      <c r="AT623" s="37"/>
      <c r="AU623" s="37"/>
      <c r="AV623" s="51"/>
      <c r="BA623" s="37"/>
      <c r="BB623" s="37"/>
      <c r="BC623" s="7"/>
      <c r="BD623" s="48"/>
      <c r="BF623" s="10"/>
      <c r="BG623" s="37"/>
      <c r="BH623" s="37"/>
      <c r="BI623" s="7"/>
      <c r="BJ623" s="48"/>
      <c r="BL623" s="10"/>
      <c r="BM623" s="37"/>
      <c r="BN623" s="37"/>
      <c r="BO623" s="7"/>
      <c r="BP623" s="40"/>
      <c r="BQ623" s="10"/>
      <c r="BR623" s="37"/>
      <c r="BS623" s="37"/>
      <c r="BT623" s="51"/>
      <c r="BY623" s="37"/>
      <c r="BZ623" s="37"/>
      <c r="CA623" s="7"/>
      <c r="CB623" s="48"/>
      <c r="CD623" s="10"/>
      <c r="CE623" s="37"/>
      <c r="CF623" s="37"/>
      <c r="CG623" s="7"/>
      <c r="CH623" s="48"/>
      <c r="CJ623" s="10"/>
      <c r="CK623" s="37"/>
      <c r="CL623" s="37"/>
      <c r="CM623" s="7"/>
      <c r="CN623" s="40"/>
      <c r="CO623" s="10"/>
      <c r="CP623" s="37"/>
      <c r="CQ623" s="37"/>
      <c r="CR623" s="51"/>
      <c r="CT623" s="40"/>
      <c r="CU623" s="10"/>
      <c r="CV623" s="37"/>
      <c r="CW623" s="37"/>
      <c r="CX623" s="51"/>
    </row>
    <row r="624" spans="5:102" x14ac:dyDescent="0.2">
      <c r="E624" s="37"/>
      <c r="F624" s="37"/>
      <c r="G624" s="7"/>
      <c r="H624" s="48"/>
      <c r="J624" s="10"/>
      <c r="K624" s="37"/>
      <c r="L624" s="37"/>
      <c r="M624" s="7"/>
      <c r="N624" s="48"/>
      <c r="P624" s="10"/>
      <c r="Q624" s="37"/>
      <c r="R624" s="37"/>
      <c r="S624" s="7"/>
      <c r="T624" s="40"/>
      <c r="U624" s="10"/>
      <c r="V624" s="37"/>
      <c r="W624" s="37"/>
      <c r="X624" s="51"/>
      <c r="AC624" s="37"/>
      <c r="AD624" s="37"/>
      <c r="AE624" s="7"/>
      <c r="AF624" s="48"/>
      <c r="AH624" s="10"/>
      <c r="AI624" s="37"/>
      <c r="AJ624" s="37"/>
      <c r="AK624" s="7"/>
      <c r="AL624" s="48"/>
      <c r="AN624" s="10"/>
      <c r="AO624" s="37"/>
      <c r="AP624" s="37"/>
      <c r="AQ624" s="7"/>
      <c r="AR624" s="40"/>
      <c r="AS624" s="10"/>
      <c r="AT624" s="37"/>
      <c r="AU624" s="37"/>
      <c r="AV624" s="51"/>
      <c r="BA624" s="37"/>
      <c r="BB624" s="37"/>
      <c r="BC624" s="7"/>
      <c r="BD624" s="48"/>
      <c r="BF624" s="10"/>
      <c r="BG624" s="37"/>
      <c r="BH624" s="37"/>
      <c r="BI624" s="7"/>
      <c r="BJ624" s="48"/>
      <c r="BL624" s="10"/>
      <c r="BM624" s="37"/>
      <c r="BN624" s="37"/>
      <c r="BO624" s="7"/>
      <c r="BP624" s="40"/>
      <c r="BQ624" s="10"/>
      <c r="BR624" s="37"/>
      <c r="BS624" s="37"/>
      <c r="BT624" s="51"/>
      <c r="BY624" s="37"/>
      <c r="BZ624" s="37"/>
      <c r="CA624" s="7"/>
      <c r="CB624" s="48"/>
      <c r="CD624" s="10"/>
      <c r="CE624" s="37"/>
      <c r="CF624" s="37"/>
      <c r="CG624" s="7"/>
      <c r="CH624" s="48"/>
      <c r="CJ624" s="10"/>
      <c r="CK624" s="37"/>
      <c r="CL624" s="37"/>
      <c r="CM624" s="7"/>
      <c r="CN624" s="40"/>
      <c r="CO624" s="10"/>
      <c r="CP624" s="37"/>
      <c r="CQ624" s="37"/>
      <c r="CR624" s="51"/>
      <c r="CT624" s="40"/>
      <c r="CU624" s="10"/>
      <c r="CV624" s="37"/>
      <c r="CW624" s="37"/>
      <c r="CX624" s="51"/>
    </row>
    <row r="625" spans="5:102" x14ac:dyDescent="0.2">
      <c r="E625" s="37"/>
      <c r="F625" s="37"/>
      <c r="G625" s="7"/>
      <c r="H625" s="48"/>
      <c r="J625" s="10"/>
      <c r="K625" s="37"/>
      <c r="L625" s="37"/>
      <c r="M625" s="7"/>
      <c r="N625" s="48"/>
      <c r="P625" s="10"/>
      <c r="Q625" s="37"/>
      <c r="R625" s="37"/>
      <c r="S625" s="7"/>
      <c r="T625" s="40"/>
      <c r="U625" s="10"/>
      <c r="V625" s="37"/>
      <c r="W625" s="37"/>
      <c r="X625" s="51"/>
      <c r="AC625" s="37"/>
      <c r="AD625" s="37"/>
      <c r="AE625" s="7"/>
      <c r="AF625" s="48"/>
      <c r="AH625" s="10"/>
      <c r="AI625" s="37"/>
      <c r="AJ625" s="37"/>
      <c r="AK625" s="7"/>
      <c r="AL625" s="48"/>
      <c r="AN625" s="10"/>
      <c r="AO625" s="37"/>
      <c r="AP625" s="37"/>
      <c r="AQ625" s="7"/>
      <c r="AR625" s="40"/>
      <c r="AS625" s="10"/>
      <c r="AT625" s="37"/>
      <c r="AU625" s="37"/>
      <c r="AV625" s="51"/>
      <c r="BA625" s="37"/>
      <c r="BB625" s="37"/>
      <c r="BC625" s="7"/>
      <c r="BD625" s="48"/>
      <c r="BF625" s="10"/>
      <c r="BG625" s="37"/>
      <c r="BH625" s="37"/>
      <c r="BI625" s="7"/>
      <c r="BJ625" s="48"/>
      <c r="BL625" s="10"/>
      <c r="BM625" s="37"/>
      <c r="BN625" s="37"/>
      <c r="BO625" s="7"/>
      <c r="BP625" s="40"/>
      <c r="BQ625" s="10"/>
      <c r="BR625" s="37"/>
      <c r="BS625" s="37"/>
      <c r="BT625" s="51"/>
      <c r="BY625" s="37"/>
      <c r="BZ625" s="37"/>
      <c r="CA625" s="7"/>
      <c r="CB625" s="48"/>
      <c r="CD625" s="10"/>
      <c r="CE625" s="37"/>
      <c r="CF625" s="37"/>
      <c r="CG625" s="7"/>
      <c r="CH625" s="48"/>
      <c r="CJ625" s="10"/>
      <c r="CK625" s="37"/>
      <c r="CL625" s="37"/>
      <c r="CM625" s="7"/>
      <c r="CN625" s="40"/>
      <c r="CO625" s="10"/>
      <c r="CP625" s="37"/>
      <c r="CQ625" s="37"/>
      <c r="CR625" s="51"/>
      <c r="CT625" s="40"/>
      <c r="CU625" s="10"/>
      <c r="CV625" s="37"/>
      <c r="CW625" s="37"/>
      <c r="CX625" s="51"/>
    </row>
    <row r="626" spans="5:102" x14ac:dyDescent="0.2">
      <c r="E626" s="37"/>
      <c r="F626" s="37"/>
      <c r="G626" s="7"/>
      <c r="H626" s="48"/>
      <c r="J626" s="10"/>
      <c r="K626" s="37"/>
      <c r="L626" s="37"/>
      <c r="M626" s="7"/>
      <c r="N626" s="48"/>
      <c r="P626" s="10"/>
      <c r="Q626" s="37"/>
      <c r="R626" s="37"/>
      <c r="S626" s="7"/>
      <c r="T626" s="40"/>
      <c r="U626" s="10"/>
      <c r="V626" s="37"/>
      <c r="W626" s="37"/>
      <c r="X626" s="51"/>
      <c r="AC626" s="37"/>
      <c r="AD626" s="37"/>
      <c r="AE626" s="7"/>
      <c r="AF626" s="48"/>
      <c r="AH626" s="10"/>
      <c r="AI626" s="37"/>
      <c r="AJ626" s="37"/>
      <c r="AK626" s="7"/>
      <c r="AL626" s="48"/>
      <c r="AN626" s="10"/>
      <c r="AO626" s="37"/>
      <c r="AP626" s="37"/>
      <c r="AQ626" s="7"/>
      <c r="AR626" s="40"/>
      <c r="AS626" s="10"/>
      <c r="AT626" s="37"/>
      <c r="AU626" s="37"/>
      <c r="AV626" s="51"/>
      <c r="BA626" s="37"/>
      <c r="BB626" s="37"/>
      <c r="BC626" s="7"/>
      <c r="BD626" s="48"/>
      <c r="BF626" s="10"/>
      <c r="BG626" s="37"/>
      <c r="BH626" s="37"/>
      <c r="BI626" s="7"/>
      <c r="BJ626" s="48"/>
      <c r="BL626" s="10"/>
      <c r="BM626" s="37"/>
      <c r="BN626" s="37"/>
      <c r="BO626" s="7"/>
      <c r="BP626" s="40"/>
      <c r="BQ626" s="10"/>
      <c r="BR626" s="37"/>
      <c r="BS626" s="37"/>
      <c r="BT626" s="51"/>
      <c r="BY626" s="37"/>
      <c r="BZ626" s="37"/>
      <c r="CA626" s="7"/>
      <c r="CB626" s="48"/>
      <c r="CD626" s="10"/>
      <c r="CE626" s="37"/>
      <c r="CF626" s="37"/>
      <c r="CG626" s="7"/>
      <c r="CH626" s="48"/>
      <c r="CJ626" s="10"/>
      <c r="CK626" s="37"/>
      <c r="CL626" s="37"/>
      <c r="CM626" s="7"/>
      <c r="CN626" s="40"/>
      <c r="CO626" s="10"/>
      <c r="CP626" s="37"/>
      <c r="CQ626" s="37"/>
      <c r="CR626" s="51"/>
      <c r="CT626" s="40"/>
      <c r="CU626" s="10"/>
      <c r="CV626" s="37"/>
      <c r="CW626" s="37"/>
      <c r="CX626" s="51"/>
    </row>
    <row r="627" spans="5:102" x14ac:dyDescent="0.2">
      <c r="E627" s="37"/>
      <c r="F627" s="37"/>
      <c r="G627" s="7"/>
      <c r="H627" s="48"/>
      <c r="J627" s="10"/>
      <c r="K627" s="37"/>
      <c r="L627" s="37"/>
      <c r="M627" s="7"/>
      <c r="N627" s="48"/>
      <c r="P627" s="10"/>
      <c r="Q627" s="37"/>
      <c r="R627" s="37"/>
      <c r="S627" s="7"/>
      <c r="T627" s="40"/>
      <c r="U627" s="10"/>
      <c r="V627" s="37"/>
      <c r="W627" s="37"/>
      <c r="X627" s="51"/>
      <c r="AC627" s="37"/>
      <c r="AD627" s="37"/>
      <c r="AE627" s="7"/>
      <c r="AF627" s="48"/>
      <c r="AH627" s="10"/>
      <c r="AI627" s="37"/>
      <c r="AJ627" s="37"/>
      <c r="AK627" s="7"/>
      <c r="AL627" s="48"/>
      <c r="AN627" s="10"/>
      <c r="AO627" s="37"/>
      <c r="AP627" s="37"/>
      <c r="AQ627" s="7"/>
      <c r="AR627" s="40"/>
      <c r="AS627" s="10"/>
      <c r="AT627" s="37"/>
      <c r="AU627" s="37"/>
      <c r="AV627" s="51"/>
      <c r="BA627" s="37"/>
      <c r="BB627" s="37"/>
      <c r="BC627" s="7"/>
      <c r="BD627" s="48"/>
      <c r="BF627" s="10"/>
      <c r="BG627" s="37"/>
      <c r="BH627" s="37"/>
      <c r="BI627" s="7"/>
      <c r="BJ627" s="48"/>
      <c r="BL627" s="10"/>
      <c r="BM627" s="37"/>
      <c r="BN627" s="37"/>
      <c r="BO627" s="7"/>
      <c r="BP627" s="40"/>
      <c r="BQ627" s="10"/>
      <c r="BR627" s="37"/>
      <c r="BS627" s="37"/>
      <c r="BT627" s="51"/>
      <c r="BY627" s="37"/>
      <c r="BZ627" s="37"/>
      <c r="CA627" s="7"/>
      <c r="CB627" s="48"/>
      <c r="CD627" s="10"/>
      <c r="CE627" s="37"/>
      <c r="CF627" s="37"/>
      <c r="CG627" s="7"/>
      <c r="CH627" s="48"/>
      <c r="CJ627" s="10"/>
      <c r="CK627" s="37"/>
      <c r="CL627" s="37"/>
      <c r="CM627" s="7"/>
      <c r="CN627" s="40"/>
      <c r="CO627" s="10"/>
      <c r="CP627" s="37"/>
      <c r="CQ627" s="37"/>
      <c r="CR627" s="51"/>
      <c r="CT627" s="40"/>
      <c r="CU627" s="10"/>
      <c r="CV627" s="37"/>
      <c r="CW627" s="37"/>
      <c r="CX627" s="51"/>
    </row>
    <row r="628" spans="5:102" x14ac:dyDescent="0.2">
      <c r="E628" s="37"/>
      <c r="F628" s="37"/>
      <c r="G628" s="7"/>
      <c r="H628" s="48"/>
      <c r="J628" s="10"/>
      <c r="K628" s="37"/>
      <c r="L628" s="37"/>
      <c r="M628" s="7"/>
      <c r="N628" s="48"/>
      <c r="P628" s="10"/>
      <c r="Q628" s="37"/>
      <c r="R628" s="37"/>
      <c r="S628" s="7"/>
      <c r="T628" s="40"/>
      <c r="U628" s="10"/>
      <c r="V628" s="37"/>
      <c r="W628" s="37"/>
      <c r="X628" s="51"/>
      <c r="AC628" s="37"/>
      <c r="AD628" s="37"/>
      <c r="AE628" s="7"/>
      <c r="AF628" s="48"/>
      <c r="AH628" s="10"/>
      <c r="AI628" s="37"/>
      <c r="AJ628" s="37"/>
      <c r="AK628" s="7"/>
      <c r="AL628" s="48"/>
      <c r="AN628" s="10"/>
      <c r="AO628" s="37"/>
      <c r="AP628" s="37"/>
      <c r="AQ628" s="7"/>
      <c r="AR628" s="40"/>
      <c r="AS628" s="10"/>
      <c r="AT628" s="37"/>
      <c r="AU628" s="37"/>
      <c r="AV628" s="51"/>
      <c r="BA628" s="37"/>
      <c r="BB628" s="37"/>
      <c r="BC628" s="7"/>
      <c r="BD628" s="48"/>
      <c r="BF628" s="10"/>
      <c r="BG628" s="37"/>
      <c r="BH628" s="37"/>
      <c r="BI628" s="7"/>
      <c r="BJ628" s="48"/>
      <c r="BL628" s="10"/>
      <c r="BM628" s="37"/>
      <c r="BN628" s="37"/>
      <c r="BO628" s="7"/>
      <c r="BP628" s="40"/>
      <c r="BQ628" s="10"/>
      <c r="BR628" s="37"/>
      <c r="BS628" s="37"/>
      <c r="BT628" s="51"/>
      <c r="BY628" s="37"/>
      <c r="BZ628" s="37"/>
      <c r="CA628" s="7"/>
      <c r="CB628" s="48"/>
      <c r="CD628" s="10"/>
      <c r="CE628" s="37"/>
      <c r="CF628" s="37"/>
      <c r="CG628" s="7"/>
      <c r="CH628" s="48"/>
      <c r="CJ628" s="10"/>
      <c r="CK628" s="37"/>
      <c r="CL628" s="37"/>
      <c r="CM628" s="7"/>
      <c r="CN628" s="40"/>
      <c r="CO628" s="10"/>
      <c r="CP628" s="37"/>
      <c r="CQ628" s="37"/>
      <c r="CR628" s="51"/>
      <c r="CT628" s="40"/>
      <c r="CU628" s="10"/>
      <c r="CV628" s="37"/>
      <c r="CW628" s="37"/>
      <c r="CX628" s="51"/>
    </row>
    <row r="629" spans="5:102" x14ac:dyDescent="0.2">
      <c r="E629" s="37"/>
      <c r="F629" s="37"/>
      <c r="G629" s="7"/>
      <c r="H629" s="48"/>
      <c r="J629" s="10"/>
      <c r="K629" s="37"/>
      <c r="L629" s="37"/>
      <c r="M629" s="7"/>
      <c r="N629" s="48"/>
      <c r="P629" s="10"/>
      <c r="Q629" s="37"/>
      <c r="R629" s="37"/>
      <c r="S629" s="7"/>
      <c r="T629" s="40"/>
      <c r="U629" s="10"/>
      <c r="V629" s="37"/>
      <c r="W629" s="37"/>
      <c r="X629" s="51"/>
      <c r="AC629" s="37"/>
      <c r="AD629" s="37"/>
      <c r="AE629" s="7"/>
      <c r="AF629" s="48"/>
      <c r="AH629" s="10"/>
      <c r="AI629" s="37"/>
      <c r="AJ629" s="37"/>
      <c r="AK629" s="7"/>
      <c r="AL629" s="48"/>
      <c r="AN629" s="10"/>
      <c r="AO629" s="37"/>
      <c r="AP629" s="37"/>
      <c r="AQ629" s="7"/>
      <c r="AR629" s="40"/>
      <c r="AS629" s="10"/>
      <c r="AT629" s="37"/>
      <c r="AU629" s="37"/>
      <c r="AV629" s="51"/>
      <c r="BA629" s="37"/>
      <c r="BB629" s="37"/>
      <c r="BC629" s="7"/>
      <c r="BD629" s="48"/>
      <c r="BF629" s="10"/>
      <c r="BG629" s="37"/>
      <c r="BH629" s="37"/>
      <c r="BI629" s="7"/>
      <c r="BJ629" s="48"/>
      <c r="BL629" s="10"/>
      <c r="BM629" s="37"/>
      <c r="BN629" s="37"/>
      <c r="BO629" s="7"/>
      <c r="BP629" s="40"/>
      <c r="BQ629" s="10"/>
      <c r="BR629" s="37"/>
      <c r="BS629" s="37"/>
      <c r="BT629" s="51"/>
      <c r="BY629" s="37"/>
      <c r="BZ629" s="37"/>
      <c r="CA629" s="7"/>
      <c r="CB629" s="48"/>
      <c r="CD629" s="10"/>
      <c r="CE629" s="37"/>
      <c r="CF629" s="37"/>
      <c r="CG629" s="7"/>
      <c r="CH629" s="48"/>
      <c r="CJ629" s="10"/>
      <c r="CK629" s="37"/>
      <c r="CL629" s="37"/>
      <c r="CM629" s="7"/>
      <c r="CN629" s="40"/>
      <c r="CO629" s="10"/>
      <c r="CP629" s="37"/>
      <c r="CQ629" s="37"/>
      <c r="CR629" s="51"/>
      <c r="CT629" s="40"/>
      <c r="CU629" s="10"/>
      <c r="CV629" s="37"/>
      <c r="CW629" s="37"/>
      <c r="CX629" s="51"/>
    </row>
    <row r="630" spans="5:102" x14ac:dyDescent="0.2">
      <c r="E630" s="37"/>
      <c r="F630" s="37"/>
      <c r="G630" s="7"/>
      <c r="H630" s="48"/>
      <c r="J630" s="10"/>
      <c r="K630" s="37"/>
      <c r="L630" s="37"/>
      <c r="M630" s="7"/>
      <c r="N630" s="48"/>
      <c r="P630" s="10"/>
      <c r="Q630" s="37"/>
      <c r="R630" s="37"/>
      <c r="S630" s="7"/>
      <c r="T630" s="40"/>
      <c r="U630" s="10"/>
      <c r="V630" s="37"/>
      <c r="W630" s="37"/>
      <c r="X630" s="51"/>
      <c r="AC630" s="37"/>
      <c r="AD630" s="37"/>
      <c r="AE630" s="7"/>
      <c r="AF630" s="48"/>
      <c r="AH630" s="10"/>
      <c r="AI630" s="37"/>
      <c r="AJ630" s="37"/>
      <c r="AK630" s="7"/>
      <c r="AL630" s="48"/>
      <c r="AN630" s="10"/>
      <c r="AO630" s="37"/>
      <c r="AP630" s="37"/>
      <c r="AQ630" s="7"/>
      <c r="AR630" s="40"/>
      <c r="AS630" s="10"/>
      <c r="AT630" s="37"/>
      <c r="AU630" s="37"/>
      <c r="AV630" s="51"/>
      <c r="BA630" s="37"/>
      <c r="BB630" s="37"/>
      <c r="BC630" s="7"/>
      <c r="BD630" s="48"/>
      <c r="BF630" s="10"/>
      <c r="BG630" s="37"/>
      <c r="BH630" s="37"/>
      <c r="BI630" s="7"/>
      <c r="BJ630" s="48"/>
      <c r="BL630" s="10"/>
      <c r="BM630" s="37"/>
      <c r="BN630" s="37"/>
      <c r="BO630" s="7"/>
      <c r="BP630" s="40"/>
      <c r="BQ630" s="10"/>
      <c r="BR630" s="37"/>
      <c r="BS630" s="37"/>
      <c r="BT630" s="51"/>
      <c r="BY630" s="37"/>
      <c r="BZ630" s="37"/>
      <c r="CA630" s="7"/>
      <c r="CB630" s="48"/>
      <c r="CD630" s="10"/>
      <c r="CE630" s="37"/>
      <c r="CF630" s="37"/>
      <c r="CG630" s="7"/>
      <c r="CH630" s="48"/>
      <c r="CJ630" s="10"/>
      <c r="CK630" s="37"/>
      <c r="CL630" s="37"/>
      <c r="CM630" s="7"/>
      <c r="CN630" s="40"/>
      <c r="CO630" s="10"/>
      <c r="CP630" s="37"/>
      <c r="CQ630" s="37"/>
      <c r="CR630" s="51"/>
      <c r="CT630" s="40"/>
      <c r="CU630" s="10"/>
      <c r="CV630" s="37"/>
      <c r="CW630" s="37"/>
      <c r="CX630" s="51"/>
    </row>
    <row r="631" spans="5:102" x14ac:dyDescent="0.2">
      <c r="E631" s="37"/>
      <c r="F631" s="37"/>
      <c r="G631" s="7"/>
      <c r="H631" s="48"/>
      <c r="J631" s="10"/>
      <c r="K631" s="37"/>
      <c r="L631" s="37"/>
      <c r="M631" s="7"/>
      <c r="N631" s="48"/>
      <c r="P631" s="10"/>
      <c r="Q631" s="37"/>
      <c r="R631" s="37"/>
      <c r="S631" s="7"/>
      <c r="T631" s="40"/>
      <c r="U631" s="10"/>
      <c r="V631" s="37"/>
      <c r="W631" s="37"/>
      <c r="X631" s="51"/>
      <c r="AC631" s="37"/>
      <c r="AD631" s="37"/>
      <c r="AE631" s="7"/>
      <c r="AF631" s="48"/>
      <c r="AH631" s="10"/>
      <c r="AI631" s="37"/>
      <c r="AJ631" s="37"/>
      <c r="AK631" s="7"/>
      <c r="AL631" s="48"/>
      <c r="AN631" s="10"/>
      <c r="AO631" s="37"/>
      <c r="AP631" s="37"/>
      <c r="AQ631" s="7"/>
      <c r="AR631" s="40"/>
      <c r="AS631" s="10"/>
      <c r="AT631" s="37"/>
      <c r="AU631" s="37"/>
      <c r="AV631" s="51"/>
      <c r="BA631" s="37"/>
      <c r="BB631" s="37"/>
      <c r="BC631" s="7"/>
      <c r="BD631" s="48"/>
      <c r="BF631" s="10"/>
      <c r="BG631" s="37"/>
      <c r="BH631" s="37"/>
      <c r="BI631" s="7"/>
      <c r="BJ631" s="48"/>
      <c r="BL631" s="10"/>
      <c r="BM631" s="37"/>
      <c r="BN631" s="37"/>
      <c r="BO631" s="7"/>
      <c r="BP631" s="40"/>
      <c r="BQ631" s="10"/>
      <c r="BR631" s="37"/>
      <c r="BS631" s="37"/>
      <c r="BT631" s="51"/>
      <c r="BY631" s="37"/>
      <c r="BZ631" s="37"/>
      <c r="CA631" s="7"/>
      <c r="CB631" s="48"/>
      <c r="CD631" s="10"/>
      <c r="CE631" s="37"/>
      <c r="CF631" s="37"/>
      <c r="CG631" s="7"/>
      <c r="CH631" s="48"/>
      <c r="CJ631" s="10"/>
      <c r="CK631" s="37"/>
      <c r="CL631" s="37"/>
      <c r="CM631" s="7"/>
      <c r="CN631" s="40"/>
      <c r="CO631" s="10"/>
      <c r="CP631" s="37"/>
      <c r="CQ631" s="37"/>
      <c r="CR631" s="51"/>
      <c r="CT631" s="40"/>
      <c r="CU631" s="10"/>
      <c r="CV631" s="37"/>
      <c r="CW631" s="37"/>
      <c r="CX631" s="51"/>
    </row>
    <row r="632" spans="5:102" x14ac:dyDescent="0.2">
      <c r="E632" s="37"/>
      <c r="F632" s="37"/>
      <c r="G632" s="7"/>
      <c r="H632" s="48"/>
      <c r="J632" s="10"/>
      <c r="K632" s="37"/>
      <c r="L632" s="37"/>
      <c r="M632" s="7"/>
      <c r="N632" s="48"/>
      <c r="P632" s="10"/>
      <c r="Q632" s="37"/>
      <c r="R632" s="37"/>
      <c r="S632" s="7"/>
      <c r="T632" s="40"/>
      <c r="U632" s="10"/>
      <c r="V632" s="37"/>
      <c r="W632" s="37"/>
      <c r="X632" s="51"/>
      <c r="AC632" s="37"/>
      <c r="AD632" s="37"/>
      <c r="AE632" s="7"/>
      <c r="AF632" s="48"/>
      <c r="AH632" s="10"/>
      <c r="AI632" s="37"/>
      <c r="AJ632" s="37"/>
      <c r="AK632" s="7"/>
      <c r="AL632" s="48"/>
      <c r="AN632" s="10"/>
      <c r="AO632" s="37"/>
      <c r="AP632" s="37"/>
      <c r="AQ632" s="7"/>
      <c r="AR632" s="40"/>
      <c r="AS632" s="10"/>
      <c r="AT632" s="37"/>
      <c r="AU632" s="37"/>
      <c r="AV632" s="51"/>
      <c r="BA632" s="37"/>
      <c r="BB632" s="37"/>
      <c r="BC632" s="7"/>
      <c r="BD632" s="48"/>
      <c r="BF632" s="10"/>
      <c r="BG632" s="37"/>
      <c r="BH632" s="37"/>
      <c r="BI632" s="7"/>
      <c r="BJ632" s="48"/>
      <c r="BL632" s="10"/>
      <c r="BM632" s="37"/>
      <c r="BN632" s="37"/>
      <c r="BO632" s="7"/>
      <c r="BP632" s="40"/>
      <c r="BQ632" s="10"/>
      <c r="BR632" s="37"/>
      <c r="BS632" s="37"/>
      <c r="BT632" s="51"/>
      <c r="BY632" s="37"/>
      <c r="BZ632" s="37"/>
      <c r="CA632" s="7"/>
      <c r="CB632" s="48"/>
      <c r="CD632" s="10"/>
      <c r="CE632" s="37"/>
      <c r="CF632" s="37"/>
      <c r="CG632" s="7"/>
      <c r="CH632" s="48"/>
      <c r="CJ632" s="10"/>
      <c r="CK632" s="37"/>
      <c r="CL632" s="37"/>
      <c r="CM632" s="7"/>
      <c r="CN632" s="40"/>
      <c r="CO632" s="10"/>
      <c r="CP632" s="37"/>
      <c r="CQ632" s="37"/>
      <c r="CR632" s="51"/>
      <c r="CT632" s="40"/>
      <c r="CU632" s="10"/>
      <c r="CV632" s="37"/>
      <c r="CW632" s="37"/>
      <c r="CX632" s="51"/>
    </row>
    <row r="633" spans="5:102" x14ac:dyDescent="0.2">
      <c r="E633" s="37"/>
      <c r="F633" s="37"/>
      <c r="G633" s="7"/>
      <c r="H633" s="48"/>
      <c r="J633" s="10"/>
      <c r="K633" s="37"/>
      <c r="L633" s="37"/>
      <c r="M633" s="7"/>
      <c r="N633" s="48"/>
      <c r="P633" s="10"/>
      <c r="Q633" s="37"/>
      <c r="R633" s="37"/>
      <c r="S633" s="7"/>
      <c r="T633" s="40"/>
      <c r="U633" s="10"/>
      <c r="V633" s="37"/>
      <c r="W633" s="37"/>
      <c r="X633" s="51"/>
      <c r="AC633" s="37"/>
      <c r="AD633" s="37"/>
      <c r="AE633" s="7"/>
      <c r="AF633" s="48"/>
      <c r="AH633" s="10"/>
      <c r="AI633" s="37"/>
      <c r="AJ633" s="37"/>
      <c r="AK633" s="7"/>
      <c r="AL633" s="48"/>
      <c r="AN633" s="10"/>
      <c r="AO633" s="37"/>
      <c r="AP633" s="37"/>
      <c r="AQ633" s="7"/>
      <c r="AR633" s="40"/>
      <c r="AS633" s="10"/>
      <c r="AT633" s="37"/>
      <c r="AU633" s="37"/>
      <c r="AV633" s="51"/>
      <c r="BA633" s="37"/>
      <c r="BB633" s="37"/>
      <c r="BC633" s="7"/>
      <c r="BD633" s="48"/>
      <c r="BF633" s="10"/>
      <c r="BG633" s="37"/>
      <c r="BH633" s="37"/>
      <c r="BI633" s="7"/>
      <c r="BJ633" s="48"/>
      <c r="BL633" s="10"/>
      <c r="BM633" s="37"/>
      <c r="BN633" s="37"/>
      <c r="BO633" s="7"/>
      <c r="BP633" s="40"/>
      <c r="BQ633" s="10"/>
      <c r="BR633" s="37"/>
      <c r="BS633" s="37"/>
      <c r="BT633" s="51"/>
      <c r="BY633" s="37"/>
      <c r="BZ633" s="37"/>
      <c r="CA633" s="7"/>
      <c r="CB633" s="48"/>
      <c r="CD633" s="10"/>
      <c r="CE633" s="37"/>
      <c r="CF633" s="37"/>
      <c r="CG633" s="7"/>
      <c r="CH633" s="48"/>
      <c r="CJ633" s="10"/>
      <c r="CK633" s="37"/>
      <c r="CL633" s="37"/>
      <c r="CM633" s="7"/>
      <c r="CN633" s="40"/>
      <c r="CO633" s="10"/>
      <c r="CP633" s="37"/>
      <c r="CQ633" s="37"/>
      <c r="CR633" s="51"/>
      <c r="CT633" s="40"/>
      <c r="CU633" s="10"/>
      <c r="CV633" s="37"/>
      <c r="CW633" s="37"/>
      <c r="CX633" s="51"/>
    </row>
    <row r="634" spans="5:102" x14ac:dyDescent="0.2">
      <c r="E634" s="37"/>
      <c r="F634" s="37"/>
      <c r="G634" s="7"/>
      <c r="H634" s="48"/>
      <c r="J634" s="10"/>
      <c r="K634" s="37"/>
      <c r="L634" s="37"/>
      <c r="M634" s="7"/>
      <c r="N634" s="48"/>
      <c r="P634" s="10"/>
      <c r="Q634" s="37"/>
      <c r="R634" s="37"/>
      <c r="S634" s="7"/>
      <c r="T634" s="40"/>
      <c r="U634" s="10"/>
      <c r="V634" s="37"/>
      <c r="W634" s="37"/>
      <c r="X634" s="51"/>
      <c r="AC634" s="37"/>
      <c r="AD634" s="37"/>
      <c r="AE634" s="7"/>
      <c r="AF634" s="48"/>
      <c r="AH634" s="10"/>
      <c r="AI634" s="37"/>
      <c r="AJ634" s="37"/>
      <c r="AK634" s="7"/>
      <c r="AL634" s="48"/>
      <c r="AN634" s="10"/>
      <c r="AO634" s="37"/>
      <c r="AP634" s="37"/>
      <c r="AQ634" s="7"/>
      <c r="AR634" s="40"/>
      <c r="AS634" s="10"/>
      <c r="AT634" s="37"/>
      <c r="AU634" s="37"/>
      <c r="AV634" s="51"/>
      <c r="BA634" s="37"/>
      <c r="BB634" s="37"/>
      <c r="BC634" s="7"/>
      <c r="BD634" s="48"/>
      <c r="BF634" s="10"/>
      <c r="BG634" s="37"/>
      <c r="BH634" s="37"/>
      <c r="BI634" s="7"/>
      <c r="BJ634" s="48"/>
      <c r="BL634" s="10"/>
      <c r="BM634" s="37"/>
      <c r="BN634" s="37"/>
      <c r="BO634" s="7"/>
      <c r="BP634" s="40"/>
      <c r="BQ634" s="10"/>
      <c r="BR634" s="37"/>
      <c r="BS634" s="37"/>
      <c r="BT634" s="51"/>
      <c r="BY634" s="37"/>
      <c r="BZ634" s="37"/>
      <c r="CA634" s="7"/>
      <c r="CB634" s="48"/>
      <c r="CD634" s="10"/>
      <c r="CE634" s="37"/>
      <c r="CF634" s="37"/>
      <c r="CG634" s="7"/>
      <c r="CH634" s="48"/>
      <c r="CJ634" s="10"/>
      <c r="CK634" s="37"/>
      <c r="CL634" s="37"/>
      <c r="CM634" s="7"/>
      <c r="CN634" s="40"/>
      <c r="CO634" s="10"/>
      <c r="CP634" s="37"/>
      <c r="CQ634" s="37"/>
      <c r="CR634" s="51"/>
      <c r="CT634" s="40"/>
      <c r="CU634" s="10"/>
      <c r="CV634" s="37"/>
      <c r="CW634" s="37"/>
      <c r="CX634" s="51"/>
    </row>
    <row r="635" spans="5:102" x14ac:dyDescent="0.2">
      <c r="E635" s="37"/>
      <c r="F635" s="37"/>
      <c r="G635" s="7"/>
      <c r="H635" s="48"/>
      <c r="J635" s="10"/>
      <c r="K635" s="37"/>
      <c r="L635" s="37"/>
      <c r="M635" s="7"/>
      <c r="N635" s="48"/>
      <c r="P635" s="10"/>
      <c r="Q635" s="37"/>
      <c r="R635" s="37"/>
      <c r="S635" s="7"/>
      <c r="T635" s="40"/>
      <c r="U635" s="10"/>
      <c r="V635" s="37"/>
      <c r="W635" s="37"/>
      <c r="X635" s="51"/>
      <c r="AC635" s="37"/>
      <c r="AD635" s="37"/>
      <c r="AE635" s="7"/>
      <c r="AF635" s="48"/>
      <c r="AH635" s="10"/>
      <c r="AI635" s="37"/>
      <c r="AJ635" s="37"/>
      <c r="AK635" s="7"/>
      <c r="AL635" s="48"/>
      <c r="AN635" s="10"/>
      <c r="AO635" s="37"/>
      <c r="AP635" s="37"/>
      <c r="AQ635" s="7"/>
      <c r="AR635" s="40"/>
      <c r="AS635" s="10"/>
      <c r="AT635" s="37"/>
      <c r="AU635" s="37"/>
      <c r="AV635" s="51"/>
      <c r="BA635" s="37"/>
      <c r="BB635" s="37"/>
      <c r="BC635" s="7"/>
      <c r="BD635" s="48"/>
      <c r="BF635" s="10"/>
      <c r="BG635" s="37"/>
      <c r="BH635" s="37"/>
      <c r="BI635" s="7"/>
      <c r="BJ635" s="48"/>
      <c r="BL635" s="10"/>
      <c r="BM635" s="37"/>
      <c r="BN635" s="37"/>
      <c r="BO635" s="7"/>
      <c r="BP635" s="40"/>
      <c r="BQ635" s="10"/>
      <c r="BR635" s="37"/>
      <c r="BS635" s="37"/>
      <c r="BT635" s="51"/>
      <c r="BY635" s="37"/>
      <c r="BZ635" s="37"/>
      <c r="CA635" s="7"/>
      <c r="CB635" s="48"/>
      <c r="CD635" s="10"/>
      <c r="CE635" s="37"/>
      <c r="CF635" s="37"/>
      <c r="CG635" s="7"/>
      <c r="CH635" s="48"/>
      <c r="CJ635" s="10"/>
      <c r="CK635" s="37"/>
      <c r="CL635" s="37"/>
      <c r="CM635" s="7"/>
      <c r="CN635" s="40"/>
      <c r="CO635" s="10"/>
      <c r="CP635" s="37"/>
      <c r="CQ635" s="37"/>
      <c r="CR635" s="51"/>
      <c r="CT635" s="40"/>
      <c r="CU635" s="10"/>
      <c r="CV635" s="37"/>
      <c r="CW635" s="37"/>
      <c r="CX635" s="51"/>
    </row>
    <row r="636" spans="5:102" x14ac:dyDescent="0.2">
      <c r="E636" s="37"/>
      <c r="F636" s="37"/>
      <c r="G636" s="7"/>
      <c r="H636" s="48"/>
      <c r="J636" s="10"/>
      <c r="K636" s="37"/>
      <c r="L636" s="37"/>
      <c r="M636" s="7"/>
      <c r="N636" s="48"/>
      <c r="P636" s="10"/>
      <c r="Q636" s="37"/>
      <c r="R636" s="37"/>
      <c r="S636" s="7"/>
      <c r="T636" s="40"/>
      <c r="U636" s="10"/>
      <c r="V636" s="37"/>
      <c r="W636" s="37"/>
      <c r="X636" s="51"/>
      <c r="AC636" s="37"/>
      <c r="AD636" s="37"/>
      <c r="AE636" s="7"/>
      <c r="AF636" s="48"/>
      <c r="AH636" s="10"/>
      <c r="AI636" s="37"/>
      <c r="AJ636" s="37"/>
      <c r="AK636" s="7"/>
      <c r="AL636" s="48"/>
      <c r="AN636" s="10"/>
      <c r="AO636" s="37"/>
      <c r="AP636" s="37"/>
      <c r="AQ636" s="7"/>
      <c r="AR636" s="40"/>
      <c r="AS636" s="10"/>
      <c r="AT636" s="37"/>
      <c r="AU636" s="37"/>
      <c r="AV636" s="51"/>
      <c r="BA636" s="37"/>
      <c r="BB636" s="37"/>
      <c r="BC636" s="7"/>
      <c r="BD636" s="48"/>
      <c r="BF636" s="10"/>
      <c r="BG636" s="37"/>
      <c r="BH636" s="37"/>
      <c r="BI636" s="7"/>
      <c r="BJ636" s="48"/>
      <c r="BL636" s="10"/>
      <c r="BM636" s="37"/>
      <c r="BN636" s="37"/>
      <c r="BO636" s="7"/>
      <c r="BP636" s="40"/>
      <c r="BQ636" s="10"/>
      <c r="BR636" s="37"/>
      <c r="BS636" s="37"/>
      <c r="BT636" s="51"/>
      <c r="BY636" s="37"/>
      <c r="BZ636" s="37"/>
      <c r="CA636" s="7"/>
      <c r="CB636" s="48"/>
      <c r="CD636" s="10"/>
      <c r="CE636" s="37"/>
      <c r="CF636" s="37"/>
      <c r="CG636" s="7"/>
      <c r="CH636" s="48"/>
      <c r="CJ636" s="10"/>
      <c r="CK636" s="37"/>
      <c r="CL636" s="37"/>
      <c r="CM636" s="7"/>
      <c r="CN636" s="40"/>
      <c r="CO636" s="10"/>
      <c r="CP636" s="37"/>
      <c r="CQ636" s="37"/>
      <c r="CR636" s="51"/>
      <c r="CT636" s="40"/>
      <c r="CU636" s="10"/>
      <c r="CV636" s="37"/>
      <c r="CW636" s="37"/>
      <c r="CX636" s="51"/>
    </row>
    <row r="637" spans="5:102" x14ac:dyDescent="0.2">
      <c r="E637" s="37"/>
      <c r="F637" s="37"/>
      <c r="G637" s="7"/>
      <c r="H637" s="48"/>
      <c r="J637" s="10"/>
      <c r="K637" s="37"/>
      <c r="L637" s="37"/>
      <c r="M637" s="7"/>
      <c r="N637" s="48"/>
      <c r="P637" s="10"/>
      <c r="Q637" s="37"/>
      <c r="R637" s="37"/>
      <c r="S637" s="7"/>
      <c r="T637" s="40"/>
      <c r="U637" s="10"/>
      <c r="V637" s="37"/>
      <c r="W637" s="37"/>
      <c r="X637" s="51"/>
      <c r="AC637" s="37"/>
      <c r="AD637" s="37"/>
      <c r="AE637" s="7"/>
      <c r="AF637" s="48"/>
      <c r="AH637" s="10"/>
      <c r="AI637" s="37"/>
      <c r="AJ637" s="37"/>
      <c r="AK637" s="7"/>
      <c r="AL637" s="48"/>
      <c r="AN637" s="10"/>
      <c r="AO637" s="37"/>
      <c r="AP637" s="37"/>
      <c r="AQ637" s="7"/>
      <c r="AR637" s="40"/>
      <c r="AS637" s="10"/>
      <c r="AT637" s="37"/>
      <c r="AU637" s="37"/>
      <c r="AV637" s="51"/>
      <c r="BA637" s="37"/>
      <c r="BB637" s="37"/>
      <c r="BC637" s="7"/>
      <c r="BD637" s="48"/>
      <c r="BF637" s="10"/>
      <c r="BG637" s="37"/>
      <c r="BH637" s="37"/>
      <c r="BI637" s="7"/>
      <c r="BJ637" s="48"/>
      <c r="BL637" s="10"/>
      <c r="BM637" s="37"/>
      <c r="BN637" s="37"/>
      <c r="BO637" s="7"/>
      <c r="BP637" s="40"/>
      <c r="BQ637" s="10"/>
      <c r="BR637" s="37"/>
      <c r="BS637" s="37"/>
      <c r="BT637" s="51"/>
      <c r="BY637" s="37"/>
      <c r="BZ637" s="37"/>
      <c r="CA637" s="7"/>
      <c r="CB637" s="48"/>
      <c r="CD637" s="10"/>
      <c r="CE637" s="37"/>
      <c r="CF637" s="37"/>
      <c r="CG637" s="7"/>
      <c r="CH637" s="48"/>
      <c r="CJ637" s="10"/>
      <c r="CK637" s="37"/>
      <c r="CL637" s="37"/>
      <c r="CM637" s="7"/>
      <c r="CN637" s="40"/>
      <c r="CO637" s="10"/>
      <c r="CP637" s="37"/>
      <c r="CQ637" s="37"/>
      <c r="CR637" s="51"/>
      <c r="CT637" s="40"/>
      <c r="CU637" s="10"/>
      <c r="CV637" s="37"/>
      <c r="CW637" s="37"/>
      <c r="CX637" s="51"/>
    </row>
    <row r="638" spans="5:102" x14ac:dyDescent="0.2">
      <c r="E638" s="37"/>
      <c r="F638" s="37"/>
      <c r="G638" s="7"/>
      <c r="H638" s="48"/>
      <c r="J638" s="10"/>
      <c r="K638" s="37"/>
      <c r="L638" s="37"/>
      <c r="M638" s="7"/>
      <c r="N638" s="48"/>
      <c r="P638" s="10"/>
      <c r="Q638" s="37"/>
      <c r="R638" s="37"/>
      <c r="S638" s="7"/>
      <c r="T638" s="40"/>
      <c r="U638" s="10"/>
      <c r="V638" s="37"/>
      <c r="W638" s="37"/>
      <c r="X638" s="51"/>
      <c r="AC638" s="37"/>
      <c r="AD638" s="37"/>
      <c r="AE638" s="7"/>
      <c r="AF638" s="48"/>
      <c r="AH638" s="10"/>
      <c r="AI638" s="37"/>
      <c r="AJ638" s="37"/>
      <c r="AK638" s="7"/>
      <c r="AL638" s="48"/>
      <c r="AN638" s="10"/>
      <c r="AO638" s="37"/>
      <c r="AP638" s="37"/>
      <c r="AQ638" s="7"/>
      <c r="AR638" s="40"/>
      <c r="AS638" s="10"/>
      <c r="AT638" s="37"/>
      <c r="AU638" s="37"/>
      <c r="AV638" s="51"/>
      <c r="BA638" s="37"/>
      <c r="BB638" s="37"/>
      <c r="BC638" s="7"/>
      <c r="BD638" s="48"/>
      <c r="BF638" s="10"/>
      <c r="BG638" s="37"/>
      <c r="BH638" s="37"/>
      <c r="BI638" s="7"/>
      <c r="BJ638" s="48"/>
      <c r="BL638" s="10"/>
      <c r="BM638" s="37"/>
      <c r="BN638" s="37"/>
      <c r="BO638" s="7"/>
      <c r="BP638" s="40"/>
      <c r="BQ638" s="10"/>
      <c r="BR638" s="37"/>
      <c r="BS638" s="37"/>
      <c r="BT638" s="51"/>
      <c r="BY638" s="37"/>
      <c r="BZ638" s="37"/>
      <c r="CA638" s="7"/>
      <c r="CB638" s="48"/>
      <c r="CD638" s="10"/>
      <c r="CE638" s="37"/>
      <c r="CF638" s="37"/>
      <c r="CG638" s="7"/>
      <c r="CH638" s="48"/>
      <c r="CJ638" s="10"/>
      <c r="CK638" s="37"/>
      <c r="CL638" s="37"/>
      <c r="CM638" s="7"/>
      <c r="CN638" s="40"/>
      <c r="CO638" s="10"/>
      <c r="CP638" s="37"/>
      <c r="CQ638" s="37"/>
      <c r="CR638" s="51"/>
      <c r="CT638" s="40"/>
      <c r="CU638" s="10"/>
      <c r="CV638" s="37"/>
      <c r="CW638" s="37"/>
      <c r="CX638" s="51"/>
    </row>
    <row r="639" spans="5:102" x14ac:dyDescent="0.2">
      <c r="E639" s="37"/>
      <c r="F639" s="37"/>
      <c r="G639" s="7"/>
      <c r="H639" s="48"/>
      <c r="J639" s="10"/>
      <c r="K639" s="37"/>
      <c r="L639" s="37"/>
      <c r="M639" s="7"/>
      <c r="N639" s="48"/>
      <c r="P639" s="10"/>
      <c r="Q639" s="37"/>
      <c r="R639" s="37"/>
      <c r="S639" s="7"/>
      <c r="T639" s="40"/>
      <c r="U639" s="10"/>
      <c r="V639" s="37"/>
      <c r="W639" s="37"/>
      <c r="X639" s="51"/>
      <c r="AC639" s="37"/>
      <c r="AD639" s="37"/>
      <c r="AE639" s="7"/>
      <c r="AF639" s="48"/>
      <c r="AH639" s="10"/>
      <c r="AI639" s="37"/>
      <c r="AJ639" s="37"/>
      <c r="AK639" s="7"/>
      <c r="AL639" s="48"/>
      <c r="AN639" s="10"/>
      <c r="AO639" s="37"/>
      <c r="AP639" s="37"/>
      <c r="AQ639" s="7"/>
      <c r="AR639" s="40"/>
      <c r="AS639" s="10"/>
      <c r="AT639" s="37"/>
      <c r="AU639" s="37"/>
      <c r="AV639" s="51"/>
      <c r="BA639" s="37"/>
      <c r="BB639" s="37"/>
      <c r="BC639" s="7"/>
      <c r="BD639" s="48"/>
      <c r="BF639" s="10"/>
      <c r="BG639" s="37"/>
      <c r="BH639" s="37"/>
      <c r="BI639" s="7"/>
      <c r="BJ639" s="48"/>
      <c r="BL639" s="10"/>
      <c r="BM639" s="37"/>
      <c r="BN639" s="37"/>
      <c r="BO639" s="7"/>
      <c r="BP639" s="40"/>
      <c r="BQ639" s="10"/>
      <c r="BR639" s="37"/>
      <c r="BS639" s="37"/>
      <c r="BT639" s="51"/>
      <c r="BY639" s="37"/>
      <c r="BZ639" s="37"/>
      <c r="CA639" s="7"/>
      <c r="CB639" s="48"/>
      <c r="CD639" s="10"/>
      <c r="CE639" s="37"/>
      <c r="CF639" s="37"/>
      <c r="CG639" s="7"/>
      <c r="CH639" s="48"/>
      <c r="CJ639" s="10"/>
      <c r="CK639" s="37"/>
      <c r="CL639" s="37"/>
      <c r="CM639" s="7"/>
      <c r="CN639" s="40"/>
      <c r="CO639" s="10"/>
      <c r="CP639" s="37"/>
      <c r="CQ639" s="37"/>
      <c r="CR639" s="51"/>
      <c r="CT639" s="40"/>
      <c r="CU639" s="10"/>
      <c r="CV639" s="37"/>
      <c r="CW639" s="37"/>
      <c r="CX639" s="51"/>
    </row>
    <row r="640" spans="5:102" x14ac:dyDescent="0.2">
      <c r="E640" s="37"/>
      <c r="F640" s="37"/>
      <c r="G640" s="7"/>
      <c r="H640" s="48"/>
      <c r="J640" s="10"/>
      <c r="K640" s="37"/>
      <c r="L640" s="37"/>
      <c r="M640" s="7"/>
      <c r="N640" s="48"/>
      <c r="P640" s="10"/>
      <c r="Q640" s="37"/>
      <c r="R640" s="37"/>
      <c r="S640" s="7"/>
      <c r="T640" s="40"/>
      <c r="U640" s="10"/>
      <c r="V640" s="37"/>
      <c r="W640" s="37"/>
      <c r="X640" s="51"/>
      <c r="AC640" s="37"/>
      <c r="AD640" s="37"/>
      <c r="AE640" s="7"/>
      <c r="AF640" s="48"/>
      <c r="AH640" s="10"/>
      <c r="AI640" s="37"/>
      <c r="AJ640" s="37"/>
      <c r="AK640" s="7"/>
      <c r="AL640" s="48"/>
      <c r="AN640" s="10"/>
      <c r="AO640" s="37"/>
      <c r="AP640" s="37"/>
      <c r="AQ640" s="7"/>
      <c r="AR640" s="40"/>
      <c r="AS640" s="10"/>
      <c r="AT640" s="37"/>
      <c r="AU640" s="37"/>
      <c r="AV640" s="51"/>
      <c r="BA640" s="37"/>
      <c r="BB640" s="37"/>
      <c r="BC640" s="7"/>
      <c r="BD640" s="48"/>
      <c r="BF640" s="10"/>
      <c r="BG640" s="37"/>
      <c r="BH640" s="37"/>
      <c r="BI640" s="7"/>
      <c r="BJ640" s="48"/>
      <c r="BL640" s="10"/>
      <c r="BM640" s="37"/>
      <c r="BN640" s="37"/>
      <c r="BO640" s="7"/>
      <c r="BP640" s="40"/>
      <c r="BQ640" s="10"/>
      <c r="BR640" s="37"/>
      <c r="BS640" s="37"/>
      <c r="BT640" s="51"/>
      <c r="BY640" s="37"/>
      <c r="BZ640" s="37"/>
      <c r="CA640" s="7"/>
      <c r="CB640" s="48"/>
      <c r="CD640" s="10"/>
      <c r="CE640" s="37"/>
      <c r="CF640" s="37"/>
      <c r="CG640" s="7"/>
      <c r="CH640" s="48"/>
      <c r="CJ640" s="10"/>
      <c r="CK640" s="37"/>
      <c r="CL640" s="37"/>
      <c r="CM640" s="7"/>
      <c r="CN640" s="40"/>
      <c r="CO640" s="10"/>
      <c r="CP640" s="37"/>
      <c r="CQ640" s="37"/>
      <c r="CR640" s="51"/>
      <c r="CT640" s="40"/>
      <c r="CU640" s="10"/>
      <c r="CV640" s="37"/>
      <c r="CW640" s="37"/>
      <c r="CX640" s="51"/>
    </row>
    <row r="641" spans="5:102" x14ac:dyDescent="0.2">
      <c r="E641" s="37"/>
      <c r="F641" s="37"/>
      <c r="G641" s="7"/>
      <c r="H641" s="48"/>
      <c r="J641" s="10"/>
      <c r="K641" s="37"/>
      <c r="L641" s="37"/>
      <c r="M641" s="7"/>
      <c r="N641" s="48"/>
      <c r="P641" s="10"/>
      <c r="Q641" s="37"/>
      <c r="R641" s="37"/>
      <c r="S641" s="7"/>
      <c r="T641" s="40"/>
      <c r="U641" s="10"/>
      <c r="V641" s="37"/>
      <c r="W641" s="37"/>
      <c r="X641" s="51"/>
      <c r="AC641" s="37"/>
      <c r="AD641" s="37"/>
      <c r="AE641" s="7"/>
      <c r="AF641" s="48"/>
      <c r="AH641" s="10"/>
      <c r="AI641" s="37"/>
      <c r="AJ641" s="37"/>
      <c r="AK641" s="7"/>
      <c r="AL641" s="48"/>
      <c r="AN641" s="10"/>
      <c r="AO641" s="37"/>
      <c r="AP641" s="37"/>
      <c r="AQ641" s="7"/>
      <c r="AR641" s="40"/>
      <c r="AS641" s="10"/>
      <c r="AT641" s="37"/>
      <c r="AU641" s="37"/>
      <c r="AV641" s="51"/>
      <c r="BA641" s="37"/>
      <c r="BB641" s="37"/>
      <c r="BC641" s="7"/>
      <c r="BD641" s="48"/>
      <c r="BF641" s="10"/>
      <c r="BG641" s="37"/>
      <c r="BH641" s="37"/>
      <c r="BI641" s="7"/>
      <c r="BJ641" s="48"/>
      <c r="BL641" s="10"/>
      <c r="BM641" s="37"/>
      <c r="BN641" s="37"/>
      <c r="BO641" s="7"/>
      <c r="BP641" s="40"/>
      <c r="BQ641" s="10"/>
      <c r="BR641" s="37"/>
      <c r="BS641" s="37"/>
      <c r="BT641" s="51"/>
      <c r="BY641" s="37"/>
      <c r="BZ641" s="37"/>
      <c r="CA641" s="7"/>
      <c r="CB641" s="48"/>
      <c r="CD641" s="10"/>
      <c r="CE641" s="37"/>
      <c r="CF641" s="37"/>
      <c r="CG641" s="7"/>
      <c r="CH641" s="48"/>
      <c r="CJ641" s="10"/>
      <c r="CK641" s="37"/>
      <c r="CL641" s="37"/>
      <c r="CM641" s="7"/>
      <c r="CN641" s="40"/>
      <c r="CO641" s="10"/>
      <c r="CP641" s="37"/>
      <c r="CQ641" s="37"/>
      <c r="CR641" s="51"/>
      <c r="CT641" s="40"/>
      <c r="CU641" s="10"/>
      <c r="CV641" s="37"/>
      <c r="CW641" s="37"/>
      <c r="CX641" s="51"/>
    </row>
    <row r="642" spans="5:102" x14ac:dyDescent="0.2">
      <c r="E642" s="37"/>
      <c r="F642" s="37"/>
      <c r="G642" s="7"/>
      <c r="H642" s="48"/>
      <c r="J642" s="10"/>
      <c r="K642" s="37"/>
      <c r="L642" s="37"/>
      <c r="M642" s="7"/>
      <c r="N642" s="48"/>
      <c r="P642" s="10"/>
      <c r="Q642" s="37"/>
      <c r="R642" s="37"/>
      <c r="S642" s="7"/>
      <c r="T642" s="40"/>
      <c r="U642" s="10"/>
      <c r="V642" s="37"/>
      <c r="W642" s="37"/>
      <c r="X642" s="51"/>
      <c r="AC642" s="37"/>
      <c r="AD642" s="37"/>
      <c r="AE642" s="7"/>
      <c r="AF642" s="48"/>
      <c r="AH642" s="10"/>
      <c r="AI642" s="37"/>
      <c r="AJ642" s="37"/>
      <c r="AK642" s="7"/>
      <c r="AL642" s="48"/>
      <c r="AN642" s="10"/>
      <c r="AO642" s="37"/>
      <c r="AP642" s="37"/>
      <c r="AQ642" s="7"/>
      <c r="AR642" s="40"/>
      <c r="AS642" s="10"/>
      <c r="AT642" s="37"/>
      <c r="AU642" s="37"/>
      <c r="AV642" s="51"/>
      <c r="BA642" s="37"/>
      <c r="BB642" s="37"/>
      <c r="BC642" s="7"/>
      <c r="BD642" s="48"/>
      <c r="BF642" s="10"/>
      <c r="BG642" s="37"/>
      <c r="BH642" s="37"/>
      <c r="BI642" s="7"/>
      <c r="BJ642" s="48"/>
      <c r="BL642" s="10"/>
      <c r="BM642" s="37"/>
      <c r="BN642" s="37"/>
      <c r="BO642" s="7"/>
      <c r="BP642" s="40"/>
      <c r="BQ642" s="10"/>
      <c r="BR642" s="37"/>
      <c r="BS642" s="37"/>
      <c r="BT642" s="51"/>
      <c r="BY642" s="37"/>
      <c r="BZ642" s="37"/>
      <c r="CA642" s="7"/>
      <c r="CB642" s="48"/>
      <c r="CD642" s="10"/>
      <c r="CE642" s="37"/>
      <c r="CF642" s="37"/>
      <c r="CG642" s="7"/>
      <c r="CH642" s="48"/>
      <c r="CJ642" s="10"/>
      <c r="CK642" s="37"/>
      <c r="CL642" s="37"/>
      <c r="CM642" s="7"/>
      <c r="CN642" s="40"/>
      <c r="CO642" s="10"/>
      <c r="CP642" s="37"/>
      <c r="CQ642" s="37"/>
      <c r="CR642" s="51"/>
      <c r="CT642" s="40"/>
      <c r="CU642" s="10"/>
      <c r="CV642" s="37"/>
      <c r="CW642" s="37"/>
      <c r="CX642" s="51"/>
    </row>
    <row r="643" spans="5:102" x14ac:dyDescent="0.2">
      <c r="E643" s="37"/>
      <c r="F643" s="37"/>
      <c r="G643" s="7"/>
      <c r="H643" s="48"/>
      <c r="J643" s="10"/>
      <c r="K643" s="37"/>
      <c r="L643" s="37"/>
      <c r="M643" s="7"/>
      <c r="N643" s="48"/>
      <c r="P643" s="10"/>
      <c r="Q643" s="37"/>
      <c r="R643" s="37"/>
      <c r="S643" s="7"/>
      <c r="T643" s="40"/>
      <c r="U643" s="10"/>
      <c r="V643" s="37"/>
      <c r="W643" s="37"/>
      <c r="X643" s="51"/>
      <c r="AC643" s="37"/>
      <c r="AD643" s="37"/>
      <c r="AE643" s="7"/>
      <c r="AF643" s="48"/>
      <c r="AH643" s="10"/>
      <c r="AI643" s="37"/>
      <c r="AJ643" s="37"/>
      <c r="AK643" s="7"/>
      <c r="AL643" s="48"/>
      <c r="AN643" s="10"/>
      <c r="AO643" s="37"/>
      <c r="AP643" s="37"/>
      <c r="AQ643" s="7"/>
      <c r="AR643" s="40"/>
      <c r="AS643" s="10"/>
      <c r="AT643" s="37"/>
      <c r="AU643" s="37"/>
      <c r="AV643" s="51"/>
      <c r="BA643" s="37"/>
      <c r="BB643" s="37"/>
      <c r="BC643" s="7"/>
      <c r="BD643" s="48"/>
      <c r="BF643" s="10"/>
      <c r="BG643" s="37"/>
      <c r="BH643" s="37"/>
      <c r="BI643" s="7"/>
      <c r="BJ643" s="48"/>
      <c r="BL643" s="10"/>
      <c r="BM643" s="37"/>
      <c r="BN643" s="37"/>
      <c r="BO643" s="7"/>
      <c r="BP643" s="40"/>
      <c r="BQ643" s="10"/>
      <c r="BR643" s="37"/>
      <c r="BS643" s="37"/>
      <c r="BT643" s="51"/>
      <c r="BY643" s="37"/>
      <c r="BZ643" s="37"/>
      <c r="CA643" s="7"/>
      <c r="CB643" s="48"/>
      <c r="CD643" s="10"/>
      <c r="CE643" s="37"/>
      <c r="CF643" s="37"/>
      <c r="CG643" s="7"/>
      <c r="CH643" s="48"/>
      <c r="CJ643" s="10"/>
      <c r="CK643" s="37"/>
      <c r="CL643" s="37"/>
      <c r="CM643" s="7"/>
      <c r="CN643" s="40"/>
      <c r="CO643" s="10"/>
      <c r="CP643" s="37"/>
      <c r="CQ643" s="37"/>
      <c r="CR643" s="51"/>
      <c r="CT643" s="40"/>
      <c r="CU643" s="10"/>
      <c r="CV643" s="37"/>
      <c r="CW643" s="37"/>
      <c r="CX643" s="51"/>
    </row>
    <row r="644" spans="5:102" x14ac:dyDescent="0.2">
      <c r="E644" s="37"/>
      <c r="F644" s="37"/>
      <c r="G644" s="7"/>
      <c r="H644" s="48"/>
      <c r="J644" s="10"/>
      <c r="K644" s="37"/>
      <c r="L644" s="37"/>
      <c r="M644" s="7"/>
      <c r="N644" s="48"/>
      <c r="P644" s="10"/>
      <c r="Q644" s="37"/>
      <c r="R644" s="37"/>
      <c r="S644" s="7"/>
      <c r="T644" s="40"/>
      <c r="U644" s="10"/>
      <c r="V644" s="37"/>
      <c r="W644" s="37"/>
      <c r="X644" s="51"/>
      <c r="AC644" s="37"/>
      <c r="AD644" s="37"/>
      <c r="AE644" s="7"/>
      <c r="AF644" s="48"/>
      <c r="AH644" s="10"/>
      <c r="AI644" s="37"/>
      <c r="AJ644" s="37"/>
      <c r="AK644" s="7"/>
      <c r="AL644" s="48"/>
      <c r="AN644" s="10"/>
      <c r="AO644" s="37"/>
      <c r="AP644" s="37"/>
      <c r="AQ644" s="7"/>
      <c r="AR644" s="40"/>
      <c r="AS644" s="10"/>
      <c r="AT644" s="37"/>
      <c r="AU644" s="37"/>
      <c r="AV644" s="51"/>
      <c r="BA644" s="37"/>
      <c r="BB644" s="37"/>
      <c r="BC644" s="7"/>
      <c r="BD644" s="48"/>
      <c r="BF644" s="10"/>
      <c r="BG644" s="37"/>
      <c r="BH644" s="37"/>
      <c r="BI644" s="7"/>
      <c r="BJ644" s="48"/>
      <c r="BL644" s="10"/>
      <c r="BM644" s="37"/>
      <c r="BN644" s="37"/>
      <c r="BO644" s="7"/>
      <c r="BP644" s="40"/>
      <c r="BQ644" s="10"/>
      <c r="BR644" s="37"/>
      <c r="BS644" s="37"/>
      <c r="BT644" s="51"/>
      <c r="BY644" s="37"/>
      <c r="BZ644" s="37"/>
      <c r="CA644" s="7"/>
      <c r="CB644" s="48"/>
      <c r="CD644" s="10"/>
      <c r="CE644" s="37"/>
      <c r="CF644" s="37"/>
      <c r="CG644" s="7"/>
      <c r="CH644" s="48"/>
      <c r="CJ644" s="10"/>
      <c r="CK644" s="37"/>
      <c r="CL644" s="37"/>
      <c r="CM644" s="7"/>
      <c r="CN644" s="40"/>
      <c r="CO644" s="10"/>
      <c r="CP644" s="37"/>
      <c r="CQ644" s="37"/>
      <c r="CR644" s="51"/>
      <c r="CT644" s="40"/>
      <c r="CU644" s="10"/>
      <c r="CV644" s="37"/>
      <c r="CW644" s="37"/>
      <c r="CX644" s="51"/>
    </row>
    <row r="645" spans="5:102" x14ac:dyDescent="0.2">
      <c r="E645" s="37"/>
      <c r="F645" s="37"/>
      <c r="G645" s="7"/>
      <c r="H645" s="48"/>
      <c r="J645" s="10"/>
      <c r="K645" s="37"/>
      <c r="L645" s="37"/>
      <c r="M645" s="7"/>
      <c r="N645" s="48"/>
      <c r="P645" s="10"/>
      <c r="Q645" s="37"/>
      <c r="R645" s="37"/>
      <c r="S645" s="7"/>
      <c r="T645" s="40"/>
      <c r="U645" s="10"/>
      <c r="V645" s="37"/>
      <c r="W645" s="37"/>
      <c r="X645" s="51"/>
      <c r="AC645" s="37"/>
      <c r="AD645" s="37"/>
      <c r="AE645" s="7"/>
      <c r="AF645" s="48"/>
      <c r="AH645" s="10"/>
      <c r="AI645" s="37"/>
      <c r="AJ645" s="37"/>
      <c r="AK645" s="7"/>
      <c r="AL645" s="48"/>
      <c r="AN645" s="10"/>
      <c r="AO645" s="37"/>
      <c r="AP645" s="37"/>
      <c r="AQ645" s="7"/>
      <c r="AR645" s="40"/>
      <c r="AS645" s="10"/>
      <c r="AT645" s="37"/>
      <c r="AU645" s="37"/>
      <c r="AV645" s="51"/>
      <c r="BA645" s="37"/>
      <c r="BB645" s="37"/>
      <c r="BC645" s="7"/>
      <c r="BD645" s="48"/>
      <c r="BF645" s="10"/>
      <c r="BG645" s="37"/>
      <c r="BH645" s="37"/>
      <c r="BI645" s="7"/>
      <c r="BJ645" s="48"/>
      <c r="BL645" s="10"/>
      <c r="BM645" s="37"/>
      <c r="BN645" s="37"/>
      <c r="BO645" s="7"/>
      <c r="BP645" s="40"/>
      <c r="BQ645" s="10"/>
      <c r="BR645" s="37"/>
      <c r="BS645" s="37"/>
      <c r="BT645" s="51"/>
      <c r="BY645" s="37"/>
      <c r="BZ645" s="37"/>
      <c r="CA645" s="7"/>
      <c r="CB645" s="48"/>
      <c r="CD645" s="10"/>
      <c r="CE645" s="37"/>
      <c r="CF645" s="37"/>
      <c r="CG645" s="7"/>
      <c r="CH645" s="48"/>
      <c r="CJ645" s="10"/>
      <c r="CK645" s="37"/>
      <c r="CL645" s="37"/>
      <c r="CM645" s="7"/>
      <c r="CN645" s="40"/>
      <c r="CO645" s="10"/>
      <c r="CP645" s="37"/>
      <c r="CQ645" s="37"/>
      <c r="CR645" s="51"/>
      <c r="CT645" s="40"/>
      <c r="CU645" s="10"/>
      <c r="CV645" s="37"/>
      <c r="CW645" s="37"/>
      <c r="CX645" s="51"/>
    </row>
    <row r="646" spans="5:102" x14ac:dyDescent="0.2">
      <c r="E646" s="37"/>
      <c r="F646" s="37"/>
      <c r="G646" s="7"/>
      <c r="H646" s="48"/>
      <c r="J646" s="10"/>
      <c r="K646" s="37"/>
      <c r="L646" s="37"/>
      <c r="M646" s="7"/>
      <c r="N646" s="48"/>
      <c r="P646" s="10"/>
      <c r="Q646" s="37"/>
      <c r="R646" s="37"/>
      <c r="S646" s="7"/>
      <c r="T646" s="40"/>
      <c r="U646" s="10"/>
      <c r="V646" s="37"/>
      <c r="W646" s="37"/>
      <c r="X646" s="51"/>
      <c r="AC646" s="37"/>
      <c r="AD646" s="37"/>
      <c r="AE646" s="7"/>
      <c r="AF646" s="48"/>
      <c r="AH646" s="10"/>
      <c r="AI646" s="37"/>
      <c r="AJ646" s="37"/>
      <c r="AK646" s="7"/>
      <c r="AL646" s="48"/>
      <c r="AN646" s="10"/>
      <c r="AO646" s="37"/>
      <c r="AP646" s="37"/>
      <c r="AQ646" s="7"/>
      <c r="AR646" s="40"/>
      <c r="AS646" s="10"/>
      <c r="AT646" s="37"/>
      <c r="AU646" s="37"/>
      <c r="AV646" s="51"/>
      <c r="BA646" s="37"/>
      <c r="BB646" s="37"/>
      <c r="BC646" s="7"/>
      <c r="BD646" s="48"/>
      <c r="BF646" s="10"/>
      <c r="BG646" s="37"/>
      <c r="BH646" s="37"/>
      <c r="BI646" s="7"/>
      <c r="BJ646" s="48"/>
      <c r="BL646" s="10"/>
      <c r="BM646" s="37"/>
      <c r="BN646" s="37"/>
      <c r="BO646" s="7"/>
      <c r="BP646" s="40"/>
      <c r="BQ646" s="10"/>
      <c r="BR646" s="37"/>
      <c r="BS646" s="37"/>
      <c r="BT646" s="51"/>
      <c r="BY646" s="37"/>
      <c r="BZ646" s="37"/>
      <c r="CA646" s="7"/>
      <c r="CB646" s="48"/>
      <c r="CD646" s="10"/>
      <c r="CE646" s="37"/>
      <c r="CF646" s="37"/>
      <c r="CG646" s="7"/>
      <c r="CH646" s="48"/>
      <c r="CJ646" s="10"/>
      <c r="CK646" s="37"/>
      <c r="CL646" s="37"/>
      <c r="CM646" s="7"/>
      <c r="CN646" s="40"/>
      <c r="CO646" s="10"/>
      <c r="CP646" s="37"/>
      <c r="CQ646" s="37"/>
      <c r="CR646" s="51"/>
      <c r="CT646" s="40"/>
      <c r="CU646" s="10"/>
      <c r="CV646" s="37"/>
      <c r="CW646" s="37"/>
      <c r="CX646" s="51"/>
    </row>
    <row r="647" spans="5:102" x14ac:dyDescent="0.2">
      <c r="E647" s="37"/>
      <c r="F647" s="37"/>
      <c r="G647" s="7"/>
      <c r="H647" s="48"/>
      <c r="J647" s="10"/>
      <c r="K647" s="37"/>
      <c r="L647" s="37"/>
      <c r="M647" s="7"/>
      <c r="N647" s="48"/>
      <c r="P647" s="10"/>
      <c r="Q647" s="37"/>
      <c r="R647" s="37"/>
      <c r="S647" s="7"/>
      <c r="T647" s="40"/>
      <c r="U647" s="10"/>
      <c r="V647" s="37"/>
      <c r="W647" s="37"/>
      <c r="X647" s="51"/>
      <c r="AC647" s="37"/>
      <c r="AD647" s="37"/>
      <c r="AE647" s="7"/>
      <c r="AF647" s="48"/>
      <c r="AH647" s="10"/>
      <c r="AI647" s="37"/>
      <c r="AJ647" s="37"/>
      <c r="AK647" s="7"/>
      <c r="AL647" s="48"/>
      <c r="AN647" s="10"/>
      <c r="AO647" s="37"/>
      <c r="AP647" s="37"/>
      <c r="AQ647" s="7"/>
      <c r="AR647" s="40"/>
      <c r="AS647" s="10"/>
      <c r="AT647" s="37"/>
      <c r="AU647" s="37"/>
      <c r="AV647" s="51"/>
      <c r="BA647" s="37"/>
      <c r="BB647" s="37"/>
      <c r="BC647" s="7"/>
      <c r="BD647" s="48"/>
      <c r="BF647" s="10"/>
      <c r="BG647" s="37"/>
      <c r="BH647" s="37"/>
      <c r="BI647" s="7"/>
      <c r="BJ647" s="48"/>
      <c r="BL647" s="10"/>
      <c r="BM647" s="37"/>
      <c r="BN647" s="37"/>
      <c r="BO647" s="7"/>
      <c r="BP647" s="40"/>
      <c r="BQ647" s="10"/>
      <c r="BR647" s="37"/>
      <c r="BS647" s="37"/>
      <c r="BT647" s="51"/>
      <c r="BY647" s="37"/>
      <c r="BZ647" s="37"/>
      <c r="CA647" s="7"/>
      <c r="CB647" s="48"/>
      <c r="CD647" s="10"/>
      <c r="CE647" s="37"/>
      <c r="CF647" s="37"/>
      <c r="CG647" s="7"/>
      <c r="CH647" s="48"/>
      <c r="CJ647" s="10"/>
      <c r="CK647" s="37"/>
      <c r="CL647" s="37"/>
      <c r="CM647" s="7"/>
      <c r="CN647" s="40"/>
      <c r="CO647" s="10"/>
      <c r="CP647" s="37"/>
      <c r="CQ647" s="37"/>
      <c r="CR647" s="51"/>
      <c r="CT647" s="40"/>
      <c r="CU647" s="10"/>
      <c r="CV647" s="37"/>
      <c r="CW647" s="37"/>
      <c r="CX647" s="51"/>
    </row>
    <row r="648" spans="5:102" x14ac:dyDescent="0.2">
      <c r="E648" s="37"/>
      <c r="F648" s="37"/>
      <c r="G648" s="7"/>
      <c r="H648" s="48"/>
      <c r="J648" s="10"/>
      <c r="K648" s="37"/>
      <c r="L648" s="37"/>
      <c r="M648" s="7"/>
      <c r="N648" s="48"/>
      <c r="P648" s="10"/>
      <c r="Q648" s="37"/>
      <c r="R648" s="37"/>
      <c r="S648" s="7"/>
      <c r="T648" s="40"/>
      <c r="U648" s="10"/>
      <c r="V648" s="37"/>
      <c r="W648" s="37"/>
      <c r="X648" s="51"/>
      <c r="AC648" s="37"/>
      <c r="AD648" s="37"/>
      <c r="AE648" s="7"/>
      <c r="AF648" s="48"/>
      <c r="AH648" s="10"/>
      <c r="AI648" s="37"/>
      <c r="AJ648" s="37"/>
      <c r="AK648" s="7"/>
      <c r="AL648" s="48"/>
      <c r="AN648" s="10"/>
      <c r="AO648" s="37"/>
      <c r="AP648" s="37"/>
      <c r="AQ648" s="7"/>
      <c r="AR648" s="40"/>
      <c r="AS648" s="10"/>
      <c r="AT648" s="37"/>
      <c r="AU648" s="37"/>
      <c r="AV648" s="51"/>
      <c r="BA648" s="37"/>
      <c r="BB648" s="37"/>
      <c r="BC648" s="7"/>
      <c r="BD648" s="48"/>
      <c r="BF648" s="10"/>
      <c r="BG648" s="37"/>
      <c r="BH648" s="37"/>
      <c r="BI648" s="7"/>
      <c r="BJ648" s="48"/>
      <c r="BL648" s="10"/>
      <c r="BM648" s="37"/>
      <c r="BN648" s="37"/>
      <c r="BO648" s="7"/>
      <c r="BP648" s="40"/>
      <c r="BQ648" s="10"/>
      <c r="BR648" s="37"/>
      <c r="BS648" s="37"/>
      <c r="BT648" s="51"/>
      <c r="BY648" s="37"/>
      <c r="BZ648" s="37"/>
      <c r="CA648" s="7"/>
      <c r="CB648" s="48"/>
      <c r="CD648" s="10"/>
      <c r="CE648" s="37"/>
      <c r="CF648" s="37"/>
      <c r="CG648" s="7"/>
      <c r="CH648" s="48"/>
      <c r="CJ648" s="10"/>
      <c r="CK648" s="37"/>
      <c r="CL648" s="37"/>
      <c r="CM648" s="7"/>
      <c r="CN648" s="40"/>
      <c r="CO648" s="10"/>
      <c r="CP648" s="37"/>
      <c r="CQ648" s="37"/>
      <c r="CR648" s="51"/>
      <c r="CT648" s="40"/>
      <c r="CU648" s="10"/>
      <c r="CV648" s="37"/>
      <c r="CW648" s="37"/>
      <c r="CX648" s="51"/>
    </row>
    <row r="649" spans="5:102" x14ac:dyDescent="0.2">
      <c r="E649" s="37"/>
      <c r="F649" s="37"/>
      <c r="G649" s="7"/>
      <c r="H649" s="48"/>
      <c r="J649" s="10"/>
      <c r="K649" s="37"/>
      <c r="L649" s="37"/>
      <c r="M649" s="7"/>
      <c r="N649" s="48"/>
      <c r="P649" s="10"/>
      <c r="Q649" s="37"/>
      <c r="R649" s="37"/>
      <c r="S649" s="7"/>
      <c r="T649" s="40"/>
      <c r="U649" s="10"/>
      <c r="V649" s="37"/>
      <c r="W649" s="37"/>
      <c r="X649" s="51"/>
      <c r="AC649" s="37"/>
      <c r="AD649" s="37"/>
      <c r="AE649" s="7"/>
      <c r="AF649" s="48"/>
      <c r="AH649" s="10"/>
      <c r="AI649" s="37"/>
      <c r="AJ649" s="37"/>
      <c r="AK649" s="7"/>
      <c r="AL649" s="48"/>
      <c r="AN649" s="10"/>
      <c r="AO649" s="37"/>
      <c r="AP649" s="37"/>
      <c r="AQ649" s="7"/>
      <c r="AR649" s="40"/>
      <c r="AS649" s="10"/>
      <c r="AT649" s="37"/>
      <c r="AU649" s="37"/>
      <c r="AV649" s="51"/>
      <c r="BA649" s="37"/>
      <c r="BB649" s="37"/>
      <c r="BC649" s="7"/>
      <c r="BD649" s="48"/>
      <c r="BF649" s="10"/>
      <c r="BG649" s="37"/>
      <c r="BH649" s="37"/>
      <c r="BI649" s="7"/>
      <c r="BJ649" s="48"/>
      <c r="BL649" s="10"/>
      <c r="BM649" s="37"/>
      <c r="BN649" s="37"/>
      <c r="BO649" s="7"/>
      <c r="BP649" s="40"/>
      <c r="BQ649" s="10"/>
      <c r="BR649" s="37"/>
      <c r="BS649" s="37"/>
      <c r="BT649" s="51"/>
      <c r="BY649" s="37"/>
      <c r="BZ649" s="37"/>
      <c r="CA649" s="7"/>
      <c r="CB649" s="48"/>
      <c r="CD649" s="10"/>
      <c r="CE649" s="37"/>
      <c r="CF649" s="37"/>
      <c r="CG649" s="7"/>
      <c r="CH649" s="48"/>
      <c r="CJ649" s="10"/>
      <c r="CK649" s="37"/>
      <c r="CL649" s="37"/>
      <c r="CM649" s="7"/>
      <c r="CN649" s="40"/>
      <c r="CO649" s="10"/>
      <c r="CP649" s="37"/>
      <c r="CQ649" s="37"/>
      <c r="CR649" s="51"/>
      <c r="CT649" s="40"/>
      <c r="CU649" s="10"/>
      <c r="CV649" s="37"/>
      <c r="CW649" s="37"/>
      <c r="CX649" s="51"/>
    </row>
    <row r="650" spans="5:102" x14ac:dyDescent="0.2">
      <c r="E650" s="37"/>
      <c r="F650" s="37"/>
      <c r="G650" s="7"/>
      <c r="H650" s="48"/>
      <c r="J650" s="10"/>
      <c r="K650" s="37"/>
      <c r="L650" s="37"/>
      <c r="M650" s="7"/>
      <c r="N650" s="48"/>
      <c r="P650" s="10"/>
      <c r="Q650" s="37"/>
      <c r="R650" s="37"/>
      <c r="S650" s="7"/>
      <c r="T650" s="40"/>
      <c r="U650" s="10"/>
      <c r="V650" s="37"/>
      <c r="W650" s="37"/>
      <c r="X650" s="51"/>
      <c r="AC650" s="37"/>
      <c r="AD650" s="37"/>
      <c r="AE650" s="7"/>
      <c r="AF650" s="48"/>
      <c r="AH650" s="10"/>
      <c r="AI650" s="37"/>
      <c r="AJ650" s="37"/>
      <c r="AK650" s="7"/>
      <c r="AL650" s="48"/>
      <c r="AN650" s="10"/>
      <c r="AO650" s="37"/>
      <c r="AP650" s="37"/>
      <c r="AQ650" s="7"/>
      <c r="AR650" s="40"/>
      <c r="AS650" s="10"/>
      <c r="AT650" s="37"/>
      <c r="AU650" s="37"/>
      <c r="AV650" s="51"/>
      <c r="BA650" s="37"/>
      <c r="BB650" s="37"/>
      <c r="BC650" s="7"/>
      <c r="BD650" s="48"/>
      <c r="BF650" s="10"/>
      <c r="BG650" s="37"/>
      <c r="BH650" s="37"/>
      <c r="BI650" s="7"/>
      <c r="BJ650" s="48"/>
      <c r="BL650" s="10"/>
      <c r="BM650" s="37"/>
      <c r="BN650" s="37"/>
      <c r="BO650" s="7"/>
      <c r="BP650" s="40"/>
      <c r="BQ650" s="10"/>
      <c r="BR650" s="37"/>
      <c r="BS650" s="37"/>
      <c r="BT650" s="51"/>
      <c r="BY650" s="37"/>
      <c r="BZ650" s="37"/>
      <c r="CA650" s="7"/>
      <c r="CB650" s="48"/>
      <c r="CD650" s="10"/>
      <c r="CE650" s="37"/>
      <c r="CF650" s="37"/>
      <c r="CG650" s="7"/>
      <c r="CH650" s="48"/>
      <c r="CJ650" s="10"/>
      <c r="CK650" s="37"/>
      <c r="CL650" s="37"/>
      <c r="CM650" s="7"/>
      <c r="CN650" s="40"/>
      <c r="CO650" s="10"/>
      <c r="CP650" s="37"/>
      <c r="CQ650" s="37"/>
      <c r="CR650" s="51"/>
      <c r="CT650" s="40"/>
      <c r="CU650" s="10"/>
      <c r="CV650" s="37"/>
      <c r="CW650" s="37"/>
      <c r="CX650" s="51"/>
    </row>
    <row r="651" spans="5:102" x14ac:dyDescent="0.2">
      <c r="E651" s="37"/>
      <c r="F651" s="37"/>
      <c r="G651" s="7"/>
      <c r="H651" s="48"/>
      <c r="J651" s="10"/>
      <c r="K651" s="37"/>
      <c r="L651" s="37"/>
      <c r="M651" s="7"/>
      <c r="N651" s="48"/>
      <c r="P651" s="10"/>
      <c r="Q651" s="37"/>
      <c r="R651" s="37"/>
      <c r="S651" s="7"/>
      <c r="T651" s="40"/>
      <c r="U651" s="10"/>
      <c r="V651" s="37"/>
      <c r="W651" s="37"/>
      <c r="X651" s="51"/>
      <c r="AC651" s="37"/>
      <c r="AD651" s="37"/>
      <c r="AE651" s="7"/>
      <c r="AF651" s="48"/>
      <c r="AH651" s="10"/>
      <c r="AI651" s="37"/>
      <c r="AJ651" s="37"/>
      <c r="AK651" s="7"/>
      <c r="AL651" s="48"/>
      <c r="AN651" s="10"/>
      <c r="AO651" s="37"/>
      <c r="AP651" s="37"/>
      <c r="AQ651" s="7"/>
      <c r="AR651" s="40"/>
      <c r="AS651" s="10"/>
      <c r="AT651" s="37"/>
      <c r="AU651" s="37"/>
      <c r="AV651" s="51"/>
      <c r="BA651" s="37"/>
      <c r="BB651" s="37"/>
      <c r="BC651" s="7"/>
      <c r="BD651" s="48"/>
      <c r="BF651" s="10"/>
      <c r="BG651" s="37"/>
      <c r="BH651" s="37"/>
      <c r="BI651" s="7"/>
      <c r="BJ651" s="48"/>
      <c r="BL651" s="10"/>
      <c r="BM651" s="37"/>
      <c r="BN651" s="37"/>
      <c r="BO651" s="7"/>
      <c r="BP651" s="40"/>
      <c r="BQ651" s="10"/>
      <c r="BR651" s="37"/>
      <c r="BS651" s="37"/>
      <c r="BT651" s="51"/>
      <c r="BY651" s="37"/>
      <c r="BZ651" s="37"/>
      <c r="CA651" s="7"/>
      <c r="CB651" s="48"/>
      <c r="CD651" s="10"/>
      <c r="CE651" s="37"/>
      <c r="CF651" s="37"/>
      <c r="CG651" s="7"/>
      <c r="CH651" s="48"/>
      <c r="CJ651" s="10"/>
      <c r="CK651" s="37"/>
      <c r="CL651" s="37"/>
      <c r="CM651" s="7"/>
      <c r="CN651" s="40"/>
      <c r="CO651" s="10"/>
      <c r="CP651" s="37"/>
      <c r="CQ651" s="37"/>
      <c r="CR651" s="51"/>
      <c r="CT651" s="40"/>
      <c r="CU651" s="10"/>
      <c r="CV651" s="37"/>
      <c r="CW651" s="37"/>
      <c r="CX651" s="51"/>
    </row>
    <row r="652" spans="5:102" x14ac:dyDescent="0.2">
      <c r="E652" s="37"/>
      <c r="F652" s="37"/>
      <c r="G652" s="7"/>
      <c r="H652" s="48"/>
      <c r="J652" s="10"/>
      <c r="K652" s="37"/>
      <c r="L652" s="37"/>
      <c r="M652" s="7"/>
      <c r="N652" s="48"/>
      <c r="P652" s="10"/>
      <c r="Q652" s="37"/>
      <c r="R652" s="37"/>
      <c r="S652" s="7"/>
      <c r="T652" s="40"/>
      <c r="U652" s="10"/>
      <c r="V652" s="37"/>
      <c r="W652" s="37"/>
      <c r="X652" s="51"/>
      <c r="AC652" s="37"/>
      <c r="AD652" s="37"/>
      <c r="AE652" s="7"/>
      <c r="AF652" s="48"/>
      <c r="AH652" s="10"/>
      <c r="AI652" s="37"/>
      <c r="AJ652" s="37"/>
      <c r="AK652" s="7"/>
      <c r="AL652" s="48"/>
      <c r="AN652" s="10"/>
      <c r="AO652" s="37"/>
      <c r="AP652" s="37"/>
      <c r="AQ652" s="7"/>
      <c r="AR652" s="40"/>
      <c r="AS652" s="10"/>
      <c r="AT652" s="37"/>
      <c r="AU652" s="37"/>
      <c r="AV652" s="51"/>
      <c r="BA652" s="37"/>
      <c r="BB652" s="37"/>
      <c r="BC652" s="7"/>
      <c r="BD652" s="48"/>
      <c r="BF652" s="10"/>
      <c r="BG652" s="37"/>
      <c r="BH652" s="37"/>
      <c r="BI652" s="7"/>
      <c r="BJ652" s="48"/>
      <c r="BL652" s="10"/>
      <c r="BM652" s="37"/>
      <c r="BN652" s="37"/>
      <c r="BO652" s="7"/>
      <c r="BP652" s="40"/>
      <c r="BQ652" s="10"/>
      <c r="BR652" s="37"/>
      <c r="BS652" s="37"/>
      <c r="BT652" s="51"/>
      <c r="BY652" s="37"/>
      <c r="BZ652" s="37"/>
      <c r="CA652" s="7"/>
      <c r="CB652" s="48"/>
      <c r="CD652" s="10"/>
      <c r="CE652" s="37"/>
      <c r="CF652" s="37"/>
      <c r="CG652" s="7"/>
      <c r="CH652" s="48"/>
      <c r="CJ652" s="10"/>
      <c r="CK652" s="37"/>
      <c r="CL652" s="37"/>
      <c r="CM652" s="7"/>
      <c r="CN652" s="40"/>
      <c r="CO652" s="10"/>
      <c r="CP652" s="37"/>
      <c r="CQ652" s="37"/>
      <c r="CR652" s="51"/>
      <c r="CT652" s="40"/>
      <c r="CU652" s="10"/>
      <c r="CV652" s="37"/>
      <c r="CW652" s="37"/>
      <c r="CX652" s="51"/>
    </row>
    <row r="653" spans="5:102" x14ac:dyDescent="0.2">
      <c r="E653" s="37"/>
      <c r="F653" s="37"/>
      <c r="G653" s="7"/>
      <c r="H653" s="48"/>
      <c r="J653" s="10"/>
      <c r="K653" s="37"/>
      <c r="L653" s="37"/>
      <c r="M653" s="7"/>
      <c r="N653" s="48"/>
      <c r="P653" s="10"/>
      <c r="Q653" s="37"/>
      <c r="R653" s="37"/>
      <c r="S653" s="7"/>
      <c r="T653" s="40"/>
      <c r="U653" s="10"/>
      <c r="V653" s="37"/>
      <c r="W653" s="37"/>
      <c r="X653" s="51"/>
      <c r="AC653" s="37"/>
      <c r="AD653" s="37"/>
      <c r="AE653" s="7"/>
      <c r="AF653" s="48"/>
      <c r="AH653" s="10"/>
      <c r="AI653" s="37"/>
      <c r="AJ653" s="37"/>
      <c r="AK653" s="7"/>
      <c r="AL653" s="48"/>
      <c r="AN653" s="10"/>
      <c r="AO653" s="37"/>
      <c r="AP653" s="37"/>
      <c r="AQ653" s="7"/>
      <c r="AR653" s="40"/>
      <c r="AS653" s="10"/>
      <c r="AT653" s="37"/>
      <c r="AU653" s="37"/>
      <c r="AV653" s="51"/>
      <c r="BA653" s="37"/>
      <c r="BB653" s="37"/>
      <c r="BC653" s="7"/>
      <c r="BD653" s="48"/>
      <c r="BF653" s="10"/>
      <c r="BG653" s="37"/>
      <c r="BH653" s="37"/>
      <c r="BI653" s="7"/>
      <c r="BJ653" s="48"/>
      <c r="BL653" s="10"/>
      <c r="BM653" s="37"/>
      <c r="BN653" s="37"/>
      <c r="BO653" s="7"/>
      <c r="BP653" s="40"/>
      <c r="BQ653" s="10"/>
      <c r="BR653" s="37"/>
      <c r="BS653" s="37"/>
      <c r="BT653" s="51"/>
      <c r="BY653" s="37"/>
      <c r="BZ653" s="37"/>
      <c r="CA653" s="7"/>
      <c r="CB653" s="48"/>
      <c r="CD653" s="10"/>
      <c r="CE653" s="37"/>
      <c r="CF653" s="37"/>
      <c r="CG653" s="7"/>
      <c r="CH653" s="48"/>
      <c r="CJ653" s="10"/>
      <c r="CK653" s="37"/>
      <c r="CL653" s="37"/>
      <c r="CM653" s="7"/>
      <c r="CN653" s="40"/>
      <c r="CO653" s="10"/>
      <c r="CP653" s="37"/>
      <c r="CQ653" s="37"/>
      <c r="CR653" s="51"/>
      <c r="CT653" s="40"/>
      <c r="CU653" s="10"/>
      <c r="CV653" s="37"/>
      <c r="CW653" s="37"/>
      <c r="CX653" s="51"/>
    </row>
    <row r="654" spans="5:102" x14ac:dyDescent="0.2">
      <c r="E654" s="37"/>
      <c r="F654" s="37"/>
      <c r="G654" s="7"/>
      <c r="H654" s="48"/>
      <c r="J654" s="10"/>
      <c r="K654" s="37"/>
      <c r="L654" s="37"/>
      <c r="M654" s="7"/>
      <c r="N654" s="48"/>
      <c r="P654" s="10"/>
      <c r="Q654" s="37"/>
      <c r="R654" s="37"/>
      <c r="S654" s="7"/>
      <c r="T654" s="40"/>
      <c r="U654" s="10"/>
      <c r="V654" s="37"/>
      <c r="W654" s="37"/>
      <c r="X654" s="51"/>
      <c r="AC654" s="37"/>
      <c r="AD654" s="37"/>
      <c r="AE654" s="7"/>
      <c r="AF654" s="48"/>
      <c r="AH654" s="10"/>
      <c r="AI654" s="37"/>
      <c r="AJ654" s="37"/>
      <c r="AK654" s="7"/>
      <c r="AL654" s="48"/>
      <c r="AN654" s="10"/>
      <c r="AO654" s="37"/>
      <c r="AP654" s="37"/>
      <c r="AQ654" s="7"/>
      <c r="AR654" s="40"/>
      <c r="AS654" s="10"/>
      <c r="AT654" s="37"/>
      <c r="AU654" s="37"/>
      <c r="AV654" s="51"/>
      <c r="BA654" s="37"/>
      <c r="BB654" s="37"/>
      <c r="BC654" s="7"/>
      <c r="BD654" s="48"/>
      <c r="BF654" s="10"/>
      <c r="BG654" s="37"/>
      <c r="BH654" s="37"/>
      <c r="BI654" s="7"/>
      <c r="BJ654" s="48"/>
      <c r="BL654" s="10"/>
      <c r="BM654" s="37"/>
      <c r="BN654" s="37"/>
      <c r="BO654" s="7"/>
      <c r="BP654" s="40"/>
      <c r="BQ654" s="10"/>
      <c r="BR654" s="37"/>
      <c r="BS654" s="37"/>
      <c r="BT654" s="51"/>
      <c r="BY654" s="37"/>
      <c r="BZ654" s="37"/>
      <c r="CA654" s="7"/>
      <c r="CB654" s="48"/>
      <c r="CD654" s="10"/>
      <c r="CE654" s="37"/>
      <c r="CF654" s="37"/>
      <c r="CG654" s="7"/>
      <c r="CH654" s="48"/>
      <c r="CJ654" s="10"/>
      <c r="CK654" s="37"/>
      <c r="CL654" s="37"/>
      <c r="CM654" s="7"/>
      <c r="CN654" s="40"/>
      <c r="CO654" s="10"/>
      <c r="CP654" s="37"/>
      <c r="CQ654" s="37"/>
      <c r="CR654" s="51"/>
      <c r="CT654" s="40"/>
      <c r="CU654" s="10"/>
      <c r="CV654" s="37"/>
      <c r="CW654" s="37"/>
      <c r="CX654" s="51"/>
    </row>
    <row r="655" spans="5:102" x14ac:dyDescent="0.2">
      <c r="E655" s="37"/>
      <c r="F655" s="37"/>
      <c r="G655" s="7"/>
      <c r="H655" s="48"/>
      <c r="J655" s="10"/>
      <c r="K655" s="37"/>
      <c r="L655" s="37"/>
      <c r="M655" s="7"/>
      <c r="N655" s="48"/>
      <c r="P655" s="10"/>
      <c r="Q655" s="37"/>
      <c r="R655" s="37"/>
      <c r="S655" s="7"/>
      <c r="T655" s="40"/>
      <c r="U655" s="10"/>
      <c r="V655" s="37"/>
      <c r="W655" s="37"/>
      <c r="X655" s="51"/>
      <c r="AC655" s="37"/>
      <c r="AD655" s="37"/>
      <c r="AE655" s="7"/>
      <c r="AF655" s="48"/>
      <c r="AH655" s="10"/>
      <c r="AI655" s="37"/>
      <c r="AJ655" s="37"/>
      <c r="AK655" s="7"/>
      <c r="AL655" s="48"/>
      <c r="AN655" s="10"/>
      <c r="AO655" s="37"/>
      <c r="AP655" s="37"/>
      <c r="AQ655" s="7"/>
      <c r="AR655" s="40"/>
      <c r="AS655" s="10"/>
      <c r="AT655" s="37"/>
      <c r="AU655" s="37"/>
      <c r="AV655" s="51"/>
      <c r="BA655" s="37"/>
      <c r="BB655" s="37"/>
      <c r="BC655" s="7"/>
      <c r="BD655" s="48"/>
      <c r="BF655" s="10"/>
      <c r="BG655" s="37"/>
      <c r="BH655" s="37"/>
      <c r="BI655" s="7"/>
      <c r="BJ655" s="48"/>
      <c r="BL655" s="10"/>
      <c r="BM655" s="37"/>
      <c r="BN655" s="37"/>
      <c r="BO655" s="7"/>
      <c r="BP655" s="40"/>
      <c r="BQ655" s="10"/>
      <c r="BR655" s="37"/>
      <c r="BS655" s="37"/>
      <c r="BT655" s="51"/>
      <c r="BY655" s="37"/>
      <c r="BZ655" s="37"/>
      <c r="CA655" s="7"/>
      <c r="CB655" s="48"/>
      <c r="CD655" s="10"/>
      <c r="CE655" s="37"/>
      <c r="CF655" s="37"/>
      <c r="CG655" s="7"/>
      <c r="CH655" s="48"/>
      <c r="CJ655" s="10"/>
      <c r="CK655" s="37"/>
      <c r="CL655" s="37"/>
      <c r="CM655" s="7"/>
      <c r="CN655" s="40"/>
      <c r="CO655" s="10"/>
      <c r="CP655" s="37"/>
      <c r="CQ655" s="37"/>
      <c r="CR655" s="51"/>
      <c r="CT655" s="40"/>
      <c r="CU655" s="10"/>
      <c r="CV655" s="37"/>
      <c r="CW655" s="37"/>
      <c r="CX655" s="51"/>
    </row>
    <row r="656" spans="5:102" x14ac:dyDescent="0.2">
      <c r="E656" s="37"/>
      <c r="F656" s="37"/>
      <c r="G656" s="7"/>
      <c r="H656" s="48"/>
      <c r="J656" s="10"/>
      <c r="K656" s="37"/>
      <c r="L656" s="37"/>
      <c r="M656" s="7"/>
      <c r="N656" s="48"/>
      <c r="P656" s="10"/>
      <c r="Q656" s="37"/>
      <c r="R656" s="37"/>
      <c r="S656" s="7"/>
      <c r="T656" s="40"/>
      <c r="U656" s="10"/>
      <c r="V656" s="37"/>
      <c r="W656" s="37"/>
      <c r="X656" s="51"/>
      <c r="AC656" s="37"/>
      <c r="AD656" s="37"/>
      <c r="AE656" s="7"/>
      <c r="AF656" s="48"/>
      <c r="AH656" s="10"/>
      <c r="AI656" s="37"/>
      <c r="AJ656" s="37"/>
      <c r="AK656" s="7"/>
      <c r="AL656" s="48"/>
      <c r="AN656" s="10"/>
      <c r="AO656" s="37"/>
      <c r="AP656" s="37"/>
      <c r="AQ656" s="7"/>
      <c r="AR656" s="40"/>
      <c r="AS656" s="10"/>
      <c r="AT656" s="37"/>
      <c r="AU656" s="37"/>
      <c r="AV656" s="51"/>
      <c r="BA656" s="37"/>
      <c r="BB656" s="37"/>
      <c r="BC656" s="7"/>
      <c r="BD656" s="48"/>
      <c r="BF656" s="10"/>
      <c r="BG656" s="37"/>
      <c r="BH656" s="37"/>
      <c r="BI656" s="7"/>
      <c r="BJ656" s="48"/>
      <c r="BL656" s="10"/>
      <c r="BM656" s="37"/>
      <c r="BN656" s="37"/>
      <c r="BO656" s="7"/>
      <c r="BP656" s="40"/>
      <c r="BQ656" s="10"/>
      <c r="BR656" s="37"/>
      <c r="BS656" s="37"/>
      <c r="BT656" s="51"/>
      <c r="BY656" s="37"/>
      <c r="BZ656" s="37"/>
      <c r="CA656" s="7"/>
      <c r="CB656" s="48"/>
      <c r="CD656" s="10"/>
      <c r="CE656" s="37"/>
      <c r="CF656" s="37"/>
      <c r="CG656" s="7"/>
      <c r="CH656" s="48"/>
      <c r="CJ656" s="10"/>
      <c r="CK656" s="37"/>
      <c r="CL656" s="37"/>
      <c r="CM656" s="7"/>
      <c r="CN656" s="40"/>
      <c r="CO656" s="10"/>
      <c r="CP656" s="37"/>
      <c r="CQ656" s="37"/>
      <c r="CR656" s="51"/>
      <c r="CT656" s="40"/>
      <c r="CU656" s="10"/>
      <c r="CV656" s="37"/>
      <c r="CW656" s="37"/>
      <c r="CX656" s="51"/>
    </row>
    <row r="657" spans="5:102" x14ac:dyDescent="0.2">
      <c r="E657" s="37"/>
      <c r="F657" s="37"/>
      <c r="G657" s="7"/>
      <c r="H657" s="48"/>
      <c r="J657" s="10"/>
      <c r="K657" s="37"/>
      <c r="L657" s="37"/>
      <c r="M657" s="7"/>
      <c r="N657" s="48"/>
      <c r="P657" s="10"/>
      <c r="Q657" s="37"/>
      <c r="R657" s="37"/>
      <c r="S657" s="7"/>
      <c r="T657" s="40"/>
      <c r="U657" s="10"/>
      <c r="V657" s="37"/>
      <c r="W657" s="37"/>
      <c r="X657" s="51"/>
      <c r="AC657" s="37"/>
      <c r="AD657" s="37"/>
      <c r="AE657" s="7"/>
      <c r="AF657" s="48"/>
      <c r="AH657" s="10"/>
      <c r="AI657" s="37"/>
      <c r="AJ657" s="37"/>
      <c r="AK657" s="7"/>
      <c r="AL657" s="48"/>
      <c r="AN657" s="10"/>
      <c r="AO657" s="37"/>
      <c r="AP657" s="37"/>
      <c r="AQ657" s="7"/>
      <c r="AR657" s="40"/>
      <c r="AS657" s="10"/>
      <c r="AT657" s="37"/>
      <c r="AU657" s="37"/>
      <c r="AV657" s="51"/>
      <c r="BA657" s="37"/>
      <c r="BB657" s="37"/>
      <c r="BC657" s="7"/>
      <c r="BD657" s="48"/>
      <c r="BF657" s="10"/>
      <c r="BG657" s="37"/>
      <c r="BH657" s="37"/>
      <c r="BI657" s="7"/>
      <c r="BJ657" s="48"/>
      <c r="BL657" s="10"/>
      <c r="BM657" s="37"/>
      <c r="BN657" s="37"/>
      <c r="BO657" s="7"/>
      <c r="BP657" s="40"/>
      <c r="BQ657" s="10"/>
      <c r="BR657" s="37"/>
      <c r="BS657" s="37"/>
      <c r="BT657" s="51"/>
      <c r="BY657" s="37"/>
      <c r="BZ657" s="37"/>
      <c r="CA657" s="7"/>
      <c r="CB657" s="48"/>
      <c r="CD657" s="10"/>
      <c r="CE657" s="37"/>
      <c r="CF657" s="37"/>
      <c r="CG657" s="7"/>
      <c r="CH657" s="48"/>
      <c r="CJ657" s="10"/>
      <c r="CK657" s="37"/>
      <c r="CL657" s="37"/>
      <c r="CM657" s="7"/>
      <c r="CN657" s="40"/>
      <c r="CO657" s="10"/>
      <c r="CP657" s="37"/>
      <c r="CQ657" s="37"/>
      <c r="CR657" s="51"/>
      <c r="CT657" s="40"/>
      <c r="CU657" s="10"/>
      <c r="CV657" s="37"/>
      <c r="CW657" s="37"/>
      <c r="CX657" s="51"/>
    </row>
    <row r="658" spans="5:102" x14ac:dyDescent="0.2">
      <c r="E658" s="37"/>
      <c r="F658" s="37"/>
      <c r="G658" s="7"/>
      <c r="H658" s="48"/>
      <c r="J658" s="10"/>
      <c r="K658" s="37"/>
      <c r="L658" s="37"/>
      <c r="M658" s="7"/>
      <c r="N658" s="48"/>
      <c r="P658" s="10"/>
      <c r="Q658" s="37"/>
      <c r="R658" s="37"/>
      <c r="S658" s="7"/>
      <c r="T658" s="40"/>
      <c r="U658" s="10"/>
      <c r="V658" s="37"/>
      <c r="W658" s="37"/>
      <c r="X658" s="51"/>
      <c r="AC658" s="37"/>
      <c r="AD658" s="37"/>
      <c r="AE658" s="7"/>
      <c r="AF658" s="48"/>
      <c r="AH658" s="10"/>
      <c r="AI658" s="37"/>
      <c r="AJ658" s="37"/>
      <c r="AK658" s="7"/>
      <c r="AL658" s="48"/>
      <c r="AN658" s="10"/>
      <c r="AO658" s="37"/>
      <c r="AP658" s="37"/>
      <c r="AQ658" s="7"/>
      <c r="AR658" s="40"/>
      <c r="AS658" s="10"/>
      <c r="AT658" s="37"/>
      <c r="AU658" s="37"/>
      <c r="AV658" s="51"/>
      <c r="BA658" s="37"/>
      <c r="BB658" s="37"/>
      <c r="BC658" s="7"/>
      <c r="BD658" s="48"/>
      <c r="BF658" s="10"/>
      <c r="BG658" s="37"/>
      <c r="BH658" s="37"/>
      <c r="BI658" s="7"/>
      <c r="BJ658" s="48"/>
      <c r="BL658" s="10"/>
      <c r="BM658" s="37"/>
      <c r="BN658" s="37"/>
      <c r="BO658" s="7"/>
      <c r="BP658" s="40"/>
      <c r="BQ658" s="10"/>
      <c r="BR658" s="37"/>
      <c r="BS658" s="37"/>
      <c r="BT658" s="51"/>
      <c r="BY658" s="37"/>
      <c r="BZ658" s="37"/>
      <c r="CA658" s="7"/>
      <c r="CB658" s="48"/>
      <c r="CD658" s="10"/>
      <c r="CE658" s="37"/>
      <c r="CF658" s="37"/>
      <c r="CG658" s="7"/>
      <c r="CH658" s="48"/>
      <c r="CJ658" s="10"/>
      <c r="CK658" s="37"/>
      <c r="CL658" s="37"/>
      <c r="CM658" s="7"/>
      <c r="CN658" s="40"/>
      <c r="CO658" s="10"/>
      <c r="CP658" s="37"/>
      <c r="CQ658" s="37"/>
      <c r="CR658" s="51"/>
      <c r="CT658" s="40"/>
      <c r="CU658" s="10"/>
      <c r="CV658" s="37"/>
      <c r="CW658" s="37"/>
      <c r="CX658" s="51"/>
    </row>
    <row r="659" spans="5:102" x14ac:dyDescent="0.2">
      <c r="E659" s="37"/>
      <c r="F659" s="37"/>
      <c r="G659" s="7"/>
      <c r="H659" s="48"/>
      <c r="J659" s="10"/>
      <c r="K659" s="37"/>
      <c r="L659" s="37"/>
      <c r="M659" s="7"/>
      <c r="N659" s="48"/>
      <c r="P659" s="10"/>
      <c r="Q659" s="37"/>
      <c r="R659" s="37"/>
      <c r="S659" s="7"/>
      <c r="T659" s="40"/>
      <c r="U659" s="10"/>
      <c r="V659" s="37"/>
      <c r="W659" s="37"/>
      <c r="X659" s="51"/>
      <c r="AC659" s="37"/>
      <c r="AD659" s="37"/>
      <c r="AE659" s="7"/>
      <c r="AF659" s="48"/>
      <c r="AH659" s="10"/>
      <c r="AI659" s="37"/>
      <c r="AJ659" s="37"/>
      <c r="AK659" s="7"/>
      <c r="AL659" s="48"/>
      <c r="AN659" s="10"/>
      <c r="AO659" s="37"/>
      <c r="AP659" s="37"/>
      <c r="AQ659" s="7"/>
      <c r="AR659" s="40"/>
      <c r="AS659" s="10"/>
      <c r="AT659" s="37"/>
      <c r="AU659" s="37"/>
      <c r="AV659" s="51"/>
      <c r="BA659" s="37"/>
      <c r="BB659" s="37"/>
      <c r="BC659" s="7"/>
      <c r="BD659" s="48"/>
      <c r="BF659" s="10"/>
      <c r="BG659" s="37"/>
      <c r="BH659" s="37"/>
      <c r="BI659" s="7"/>
      <c r="BJ659" s="48"/>
      <c r="BL659" s="10"/>
      <c r="BM659" s="37"/>
      <c r="BN659" s="37"/>
      <c r="BO659" s="7"/>
      <c r="BP659" s="40"/>
      <c r="BQ659" s="10"/>
      <c r="BR659" s="37"/>
      <c r="BS659" s="37"/>
      <c r="BT659" s="51"/>
      <c r="BY659" s="37"/>
      <c r="BZ659" s="37"/>
      <c r="CA659" s="7"/>
      <c r="CB659" s="48"/>
      <c r="CD659" s="10"/>
      <c r="CE659" s="37"/>
      <c r="CF659" s="37"/>
      <c r="CG659" s="7"/>
      <c r="CH659" s="48"/>
      <c r="CJ659" s="10"/>
      <c r="CK659" s="37"/>
      <c r="CL659" s="37"/>
      <c r="CM659" s="7"/>
      <c r="CN659" s="40"/>
      <c r="CO659" s="10"/>
      <c r="CP659" s="37"/>
      <c r="CQ659" s="37"/>
      <c r="CR659" s="51"/>
      <c r="CT659" s="40"/>
      <c r="CU659" s="10"/>
      <c r="CV659" s="37"/>
      <c r="CW659" s="37"/>
      <c r="CX659" s="51"/>
    </row>
    <row r="660" spans="5:102" x14ac:dyDescent="0.2">
      <c r="E660" s="37"/>
      <c r="F660" s="37"/>
      <c r="G660" s="7"/>
      <c r="H660" s="48"/>
      <c r="J660" s="10"/>
      <c r="K660" s="37"/>
      <c r="L660" s="37"/>
      <c r="M660" s="7"/>
      <c r="N660" s="48"/>
      <c r="P660" s="10"/>
      <c r="Q660" s="37"/>
      <c r="R660" s="37"/>
      <c r="S660" s="7"/>
      <c r="T660" s="40"/>
      <c r="U660" s="10"/>
      <c r="V660" s="37"/>
      <c r="W660" s="37"/>
      <c r="X660" s="51"/>
      <c r="AC660" s="37"/>
      <c r="AD660" s="37"/>
      <c r="AE660" s="7"/>
      <c r="AF660" s="48"/>
      <c r="AH660" s="10"/>
      <c r="AI660" s="37"/>
      <c r="AJ660" s="37"/>
      <c r="AK660" s="7"/>
      <c r="AL660" s="48"/>
      <c r="AN660" s="10"/>
      <c r="AO660" s="37"/>
      <c r="AP660" s="37"/>
      <c r="AQ660" s="7"/>
      <c r="AR660" s="40"/>
      <c r="AS660" s="10"/>
      <c r="AT660" s="37"/>
      <c r="AU660" s="37"/>
      <c r="AV660" s="51"/>
      <c r="BA660" s="37"/>
      <c r="BB660" s="37"/>
      <c r="BC660" s="7"/>
      <c r="BD660" s="48"/>
      <c r="BF660" s="10"/>
      <c r="BG660" s="37"/>
      <c r="BH660" s="37"/>
      <c r="BI660" s="7"/>
      <c r="BJ660" s="48"/>
      <c r="BL660" s="10"/>
      <c r="BM660" s="37"/>
      <c r="BN660" s="37"/>
      <c r="BO660" s="7"/>
      <c r="BP660" s="40"/>
      <c r="BQ660" s="10"/>
      <c r="BR660" s="37"/>
      <c r="BS660" s="37"/>
      <c r="BT660" s="51"/>
      <c r="BY660" s="37"/>
      <c r="BZ660" s="37"/>
      <c r="CA660" s="7"/>
      <c r="CB660" s="48"/>
      <c r="CD660" s="10"/>
      <c r="CE660" s="37"/>
      <c r="CF660" s="37"/>
      <c r="CG660" s="7"/>
      <c r="CH660" s="48"/>
      <c r="CJ660" s="10"/>
      <c r="CK660" s="37"/>
      <c r="CL660" s="37"/>
      <c r="CM660" s="7"/>
      <c r="CN660" s="40"/>
      <c r="CO660" s="10"/>
      <c r="CP660" s="37"/>
      <c r="CQ660" s="37"/>
      <c r="CR660" s="51"/>
      <c r="CT660" s="40"/>
      <c r="CU660" s="10"/>
      <c r="CV660" s="37"/>
      <c r="CW660" s="37"/>
      <c r="CX660" s="51"/>
    </row>
    <row r="661" spans="5:102" x14ac:dyDescent="0.2">
      <c r="E661" s="37"/>
      <c r="F661" s="37"/>
      <c r="G661" s="7"/>
      <c r="H661" s="48"/>
      <c r="J661" s="10"/>
      <c r="K661" s="37"/>
      <c r="L661" s="37"/>
      <c r="M661" s="7"/>
      <c r="N661" s="48"/>
      <c r="P661" s="10"/>
      <c r="Q661" s="37"/>
      <c r="R661" s="37"/>
      <c r="S661" s="7"/>
      <c r="T661" s="40"/>
      <c r="U661" s="10"/>
      <c r="V661" s="37"/>
      <c r="W661" s="37"/>
      <c r="X661" s="51"/>
      <c r="AC661" s="37"/>
      <c r="AD661" s="37"/>
      <c r="AE661" s="7"/>
      <c r="AF661" s="48"/>
      <c r="AH661" s="10"/>
      <c r="AI661" s="37"/>
      <c r="AJ661" s="37"/>
      <c r="AK661" s="7"/>
      <c r="AL661" s="48"/>
      <c r="AN661" s="10"/>
      <c r="AO661" s="37"/>
      <c r="AP661" s="37"/>
      <c r="AQ661" s="7"/>
      <c r="AR661" s="40"/>
      <c r="AS661" s="10"/>
      <c r="AT661" s="37"/>
      <c r="AU661" s="37"/>
      <c r="AV661" s="51"/>
      <c r="BA661" s="37"/>
      <c r="BB661" s="37"/>
      <c r="BC661" s="7"/>
      <c r="BD661" s="48"/>
      <c r="BF661" s="10"/>
      <c r="BG661" s="37"/>
      <c r="BH661" s="37"/>
      <c r="BI661" s="7"/>
      <c r="BJ661" s="48"/>
      <c r="BL661" s="10"/>
      <c r="BM661" s="37"/>
      <c r="BN661" s="37"/>
      <c r="BO661" s="7"/>
      <c r="BP661" s="40"/>
      <c r="BQ661" s="10"/>
      <c r="BR661" s="37"/>
      <c r="BS661" s="37"/>
      <c r="BT661" s="51"/>
      <c r="BY661" s="37"/>
      <c r="BZ661" s="37"/>
      <c r="CA661" s="7"/>
      <c r="CB661" s="48"/>
      <c r="CD661" s="10"/>
      <c r="CE661" s="37"/>
      <c r="CF661" s="37"/>
      <c r="CG661" s="7"/>
      <c r="CH661" s="48"/>
      <c r="CJ661" s="10"/>
      <c r="CK661" s="37"/>
      <c r="CL661" s="37"/>
      <c r="CM661" s="7"/>
      <c r="CN661" s="40"/>
      <c r="CO661" s="10"/>
      <c r="CP661" s="37"/>
      <c r="CQ661" s="37"/>
      <c r="CR661" s="51"/>
      <c r="CT661" s="40"/>
      <c r="CU661" s="10"/>
      <c r="CV661" s="37"/>
      <c r="CW661" s="37"/>
      <c r="CX661" s="51"/>
    </row>
    <row r="662" spans="5:102" x14ac:dyDescent="0.2">
      <c r="E662" s="37"/>
      <c r="F662" s="37"/>
      <c r="G662" s="7"/>
      <c r="H662" s="48"/>
      <c r="J662" s="10"/>
      <c r="K662" s="37"/>
      <c r="L662" s="37"/>
      <c r="M662" s="7"/>
      <c r="N662" s="48"/>
      <c r="P662" s="10"/>
      <c r="Q662" s="37"/>
      <c r="R662" s="37"/>
      <c r="S662" s="7"/>
      <c r="T662" s="40"/>
      <c r="U662" s="10"/>
      <c r="V662" s="37"/>
      <c r="W662" s="37"/>
      <c r="X662" s="51"/>
      <c r="AC662" s="37"/>
      <c r="AD662" s="37"/>
      <c r="AE662" s="7"/>
      <c r="AF662" s="48"/>
      <c r="AH662" s="10"/>
      <c r="AI662" s="37"/>
      <c r="AJ662" s="37"/>
      <c r="AK662" s="7"/>
      <c r="AL662" s="48"/>
      <c r="AN662" s="10"/>
      <c r="AO662" s="37"/>
      <c r="AP662" s="37"/>
      <c r="AQ662" s="7"/>
      <c r="AR662" s="40"/>
      <c r="AS662" s="10"/>
      <c r="AT662" s="37"/>
      <c r="AU662" s="37"/>
      <c r="AV662" s="51"/>
      <c r="BA662" s="37"/>
      <c r="BB662" s="37"/>
      <c r="BC662" s="7"/>
      <c r="BD662" s="48"/>
      <c r="BF662" s="10"/>
      <c r="BG662" s="37"/>
      <c r="BH662" s="37"/>
      <c r="BI662" s="7"/>
      <c r="BJ662" s="48"/>
      <c r="BL662" s="10"/>
      <c r="BM662" s="37"/>
      <c r="BN662" s="37"/>
      <c r="BO662" s="7"/>
      <c r="BP662" s="40"/>
      <c r="BQ662" s="10"/>
      <c r="BR662" s="37"/>
      <c r="BS662" s="37"/>
      <c r="BT662" s="51"/>
      <c r="BY662" s="37"/>
      <c r="BZ662" s="37"/>
      <c r="CA662" s="7"/>
      <c r="CB662" s="48"/>
      <c r="CD662" s="10"/>
      <c r="CE662" s="37"/>
      <c r="CF662" s="37"/>
      <c r="CG662" s="7"/>
      <c r="CH662" s="48"/>
      <c r="CJ662" s="10"/>
      <c r="CK662" s="37"/>
      <c r="CL662" s="37"/>
      <c r="CM662" s="7"/>
      <c r="CN662" s="40"/>
      <c r="CO662" s="10"/>
      <c r="CP662" s="37"/>
      <c r="CQ662" s="37"/>
      <c r="CR662" s="51"/>
      <c r="CT662" s="40"/>
      <c r="CU662" s="10"/>
      <c r="CV662" s="37"/>
      <c r="CW662" s="37"/>
      <c r="CX662" s="51"/>
    </row>
    <row r="663" spans="5:102" x14ac:dyDescent="0.2">
      <c r="E663" s="37"/>
      <c r="F663" s="37"/>
      <c r="G663" s="7"/>
      <c r="H663" s="48"/>
      <c r="J663" s="10"/>
      <c r="K663" s="37"/>
      <c r="L663" s="37"/>
      <c r="M663" s="7"/>
      <c r="N663" s="48"/>
      <c r="P663" s="10"/>
      <c r="Q663" s="37"/>
      <c r="R663" s="37"/>
      <c r="S663" s="7"/>
      <c r="T663" s="40"/>
      <c r="U663" s="10"/>
      <c r="V663" s="37"/>
      <c r="W663" s="37"/>
      <c r="X663" s="51"/>
      <c r="AC663" s="37"/>
      <c r="AD663" s="37"/>
      <c r="AE663" s="7"/>
      <c r="AF663" s="48"/>
      <c r="AH663" s="10"/>
      <c r="AI663" s="37"/>
      <c r="AJ663" s="37"/>
      <c r="AK663" s="7"/>
      <c r="AL663" s="48"/>
      <c r="AN663" s="10"/>
      <c r="AO663" s="37"/>
      <c r="AP663" s="37"/>
      <c r="AQ663" s="7"/>
      <c r="AR663" s="40"/>
      <c r="AS663" s="10"/>
      <c r="AT663" s="37"/>
      <c r="AU663" s="37"/>
      <c r="AV663" s="51"/>
      <c r="BA663" s="37"/>
      <c r="BB663" s="37"/>
      <c r="BC663" s="7"/>
      <c r="BD663" s="48"/>
      <c r="BF663" s="10"/>
      <c r="BG663" s="37"/>
      <c r="BH663" s="37"/>
      <c r="BI663" s="7"/>
      <c r="BJ663" s="48"/>
      <c r="BL663" s="10"/>
      <c r="BM663" s="37"/>
      <c r="BN663" s="37"/>
      <c r="BO663" s="7"/>
      <c r="BP663" s="40"/>
      <c r="BQ663" s="10"/>
      <c r="BR663" s="37"/>
      <c r="BS663" s="37"/>
      <c r="BT663" s="51"/>
      <c r="BY663" s="37"/>
      <c r="BZ663" s="37"/>
      <c r="CA663" s="7"/>
      <c r="CB663" s="48"/>
      <c r="CD663" s="10"/>
      <c r="CE663" s="37"/>
      <c r="CF663" s="37"/>
      <c r="CG663" s="7"/>
      <c r="CH663" s="48"/>
      <c r="CJ663" s="10"/>
      <c r="CK663" s="37"/>
      <c r="CL663" s="37"/>
      <c r="CM663" s="7"/>
      <c r="CN663" s="40"/>
      <c r="CO663" s="10"/>
      <c r="CP663" s="37"/>
      <c r="CQ663" s="37"/>
      <c r="CR663" s="51"/>
      <c r="CT663" s="40"/>
      <c r="CU663" s="10"/>
      <c r="CV663" s="37"/>
      <c r="CW663" s="37"/>
      <c r="CX663" s="51"/>
    </row>
    <row r="664" spans="5:102" x14ac:dyDescent="0.2">
      <c r="E664" s="37"/>
      <c r="F664" s="37"/>
      <c r="G664" s="7"/>
      <c r="H664" s="48"/>
      <c r="J664" s="10"/>
      <c r="K664" s="37"/>
      <c r="L664" s="37"/>
      <c r="M664" s="7"/>
      <c r="N664" s="48"/>
      <c r="P664" s="10"/>
      <c r="Q664" s="37"/>
      <c r="R664" s="37"/>
      <c r="S664" s="7"/>
      <c r="T664" s="40"/>
      <c r="U664" s="10"/>
      <c r="V664" s="37"/>
      <c r="W664" s="37"/>
      <c r="X664" s="51"/>
      <c r="AC664" s="37"/>
      <c r="AD664" s="37"/>
      <c r="AE664" s="7"/>
      <c r="AF664" s="48"/>
      <c r="AH664" s="10"/>
      <c r="AI664" s="37"/>
      <c r="AJ664" s="37"/>
      <c r="AK664" s="7"/>
      <c r="AL664" s="48"/>
      <c r="AN664" s="10"/>
      <c r="AO664" s="37"/>
      <c r="AP664" s="37"/>
      <c r="AQ664" s="7"/>
      <c r="AR664" s="40"/>
      <c r="AS664" s="10"/>
      <c r="AT664" s="37"/>
      <c r="AU664" s="37"/>
      <c r="AV664" s="51"/>
      <c r="BA664" s="37"/>
      <c r="BB664" s="37"/>
      <c r="BC664" s="7"/>
      <c r="BD664" s="48"/>
      <c r="BF664" s="10"/>
      <c r="BG664" s="37"/>
      <c r="BH664" s="37"/>
      <c r="BI664" s="7"/>
      <c r="BJ664" s="48"/>
      <c r="BL664" s="10"/>
      <c r="BM664" s="37"/>
      <c r="BN664" s="37"/>
      <c r="BO664" s="7"/>
      <c r="BP664" s="40"/>
      <c r="BQ664" s="10"/>
      <c r="BR664" s="37"/>
      <c r="BS664" s="37"/>
      <c r="BT664" s="51"/>
      <c r="BY664" s="37"/>
      <c r="BZ664" s="37"/>
      <c r="CA664" s="7"/>
      <c r="CB664" s="48"/>
      <c r="CD664" s="10"/>
      <c r="CE664" s="37"/>
      <c r="CF664" s="37"/>
      <c r="CG664" s="7"/>
      <c r="CH664" s="48"/>
      <c r="CJ664" s="10"/>
      <c r="CK664" s="37"/>
      <c r="CL664" s="37"/>
      <c r="CM664" s="7"/>
      <c r="CN664" s="40"/>
      <c r="CO664" s="10"/>
      <c r="CP664" s="37"/>
      <c r="CQ664" s="37"/>
      <c r="CR664" s="51"/>
      <c r="CT664" s="40"/>
      <c r="CU664" s="10"/>
      <c r="CV664" s="37"/>
      <c r="CW664" s="37"/>
      <c r="CX664" s="51"/>
    </row>
    <row r="665" spans="5:102" x14ac:dyDescent="0.2">
      <c r="E665" s="37"/>
      <c r="F665" s="37"/>
      <c r="G665" s="7"/>
      <c r="H665" s="48"/>
      <c r="J665" s="10"/>
      <c r="K665" s="37"/>
      <c r="L665" s="37"/>
      <c r="M665" s="7"/>
      <c r="N665" s="48"/>
      <c r="P665" s="10"/>
      <c r="Q665" s="37"/>
      <c r="R665" s="37"/>
      <c r="S665" s="7"/>
      <c r="T665" s="40"/>
      <c r="U665" s="10"/>
      <c r="V665" s="37"/>
      <c r="W665" s="37"/>
      <c r="X665" s="51"/>
      <c r="AC665" s="37"/>
      <c r="AD665" s="37"/>
      <c r="AE665" s="7"/>
      <c r="AF665" s="48"/>
      <c r="AH665" s="10"/>
      <c r="AI665" s="37"/>
      <c r="AJ665" s="37"/>
      <c r="AK665" s="7"/>
      <c r="AL665" s="48"/>
      <c r="AN665" s="10"/>
      <c r="AO665" s="37"/>
      <c r="AP665" s="37"/>
      <c r="AQ665" s="7"/>
      <c r="AR665" s="40"/>
      <c r="AS665" s="10"/>
      <c r="AT665" s="37"/>
      <c r="AU665" s="37"/>
      <c r="AV665" s="51"/>
      <c r="BA665" s="37"/>
      <c r="BB665" s="37"/>
      <c r="BC665" s="7"/>
      <c r="BD665" s="48"/>
      <c r="BF665" s="10"/>
      <c r="BG665" s="37"/>
      <c r="BH665" s="37"/>
      <c r="BI665" s="7"/>
      <c r="BJ665" s="48"/>
      <c r="BL665" s="10"/>
      <c r="BM665" s="37"/>
      <c r="BN665" s="37"/>
      <c r="BO665" s="7"/>
      <c r="BP665" s="40"/>
      <c r="BQ665" s="10"/>
      <c r="BR665" s="37"/>
      <c r="BS665" s="37"/>
      <c r="BT665" s="51"/>
      <c r="BY665" s="37"/>
      <c r="BZ665" s="37"/>
      <c r="CA665" s="7"/>
      <c r="CB665" s="48"/>
      <c r="CD665" s="10"/>
      <c r="CE665" s="37"/>
      <c r="CF665" s="37"/>
      <c r="CG665" s="7"/>
      <c r="CH665" s="48"/>
      <c r="CJ665" s="10"/>
      <c r="CK665" s="37"/>
      <c r="CL665" s="37"/>
      <c r="CM665" s="7"/>
      <c r="CN665" s="40"/>
      <c r="CO665" s="10"/>
      <c r="CP665" s="37"/>
      <c r="CQ665" s="37"/>
      <c r="CR665" s="51"/>
      <c r="CT665" s="40"/>
      <c r="CU665" s="10"/>
      <c r="CV665" s="37"/>
      <c r="CW665" s="37"/>
      <c r="CX665" s="51"/>
    </row>
    <row r="666" spans="5:102" x14ac:dyDescent="0.2">
      <c r="E666" s="37"/>
      <c r="F666" s="37"/>
      <c r="G666" s="7"/>
      <c r="H666" s="48"/>
      <c r="J666" s="10"/>
      <c r="K666" s="37"/>
      <c r="L666" s="37"/>
      <c r="M666" s="7"/>
      <c r="N666" s="48"/>
      <c r="P666" s="10"/>
      <c r="Q666" s="37"/>
      <c r="R666" s="37"/>
      <c r="S666" s="7"/>
      <c r="T666" s="40"/>
      <c r="U666" s="10"/>
      <c r="V666" s="37"/>
      <c r="W666" s="37"/>
      <c r="X666" s="51"/>
      <c r="AC666" s="37"/>
      <c r="AD666" s="37"/>
      <c r="AE666" s="7"/>
      <c r="AF666" s="48"/>
      <c r="AH666" s="10"/>
      <c r="AI666" s="37"/>
      <c r="AJ666" s="37"/>
      <c r="AK666" s="7"/>
      <c r="AL666" s="48"/>
      <c r="AN666" s="10"/>
      <c r="AO666" s="37"/>
      <c r="AP666" s="37"/>
      <c r="AQ666" s="7"/>
      <c r="AR666" s="40"/>
      <c r="AS666" s="10"/>
      <c r="AT666" s="37"/>
      <c r="AU666" s="37"/>
      <c r="AV666" s="51"/>
      <c r="BA666" s="37"/>
      <c r="BB666" s="37"/>
      <c r="BC666" s="7"/>
      <c r="BD666" s="48"/>
      <c r="BF666" s="10"/>
      <c r="BG666" s="37"/>
      <c r="BH666" s="37"/>
      <c r="BI666" s="7"/>
      <c r="BJ666" s="48"/>
      <c r="BL666" s="10"/>
      <c r="BM666" s="37"/>
      <c r="BN666" s="37"/>
      <c r="BO666" s="7"/>
      <c r="BP666" s="40"/>
      <c r="BQ666" s="10"/>
      <c r="BR666" s="37"/>
      <c r="BS666" s="37"/>
      <c r="BT666" s="51"/>
      <c r="BY666" s="37"/>
      <c r="BZ666" s="37"/>
      <c r="CA666" s="7"/>
      <c r="CB666" s="48"/>
      <c r="CD666" s="10"/>
      <c r="CE666" s="37"/>
      <c r="CF666" s="37"/>
      <c r="CG666" s="7"/>
      <c r="CH666" s="48"/>
      <c r="CJ666" s="10"/>
      <c r="CK666" s="37"/>
      <c r="CL666" s="37"/>
      <c r="CM666" s="7"/>
      <c r="CN666" s="40"/>
      <c r="CO666" s="10"/>
      <c r="CP666" s="37"/>
      <c r="CQ666" s="37"/>
      <c r="CR666" s="51"/>
      <c r="CT666" s="40"/>
      <c r="CU666" s="10"/>
      <c r="CV666" s="37"/>
      <c r="CW666" s="37"/>
      <c r="CX666" s="51"/>
    </row>
    <row r="667" spans="5:102" x14ac:dyDescent="0.2">
      <c r="E667" s="37"/>
      <c r="F667" s="37"/>
      <c r="G667" s="7"/>
      <c r="H667" s="48"/>
      <c r="J667" s="10"/>
      <c r="K667" s="37"/>
      <c r="L667" s="37"/>
      <c r="M667" s="7"/>
      <c r="N667" s="48"/>
      <c r="P667" s="10"/>
      <c r="Q667" s="37"/>
      <c r="R667" s="37"/>
      <c r="S667" s="7"/>
      <c r="T667" s="40"/>
      <c r="U667" s="10"/>
      <c r="V667" s="37"/>
      <c r="W667" s="37"/>
      <c r="X667" s="51"/>
      <c r="AC667" s="37"/>
      <c r="AD667" s="37"/>
      <c r="AE667" s="7"/>
      <c r="AF667" s="48"/>
      <c r="AH667" s="10"/>
      <c r="AI667" s="37"/>
      <c r="AJ667" s="37"/>
      <c r="AK667" s="7"/>
      <c r="AL667" s="48"/>
      <c r="AN667" s="10"/>
      <c r="AO667" s="37"/>
      <c r="AP667" s="37"/>
      <c r="AQ667" s="7"/>
      <c r="AR667" s="40"/>
      <c r="AS667" s="10"/>
      <c r="AT667" s="37"/>
      <c r="AU667" s="37"/>
      <c r="AV667" s="51"/>
      <c r="BA667" s="37"/>
      <c r="BB667" s="37"/>
      <c r="BC667" s="7"/>
      <c r="BD667" s="48"/>
      <c r="BF667" s="10"/>
      <c r="BG667" s="37"/>
      <c r="BH667" s="37"/>
      <c r="BI667" s="7"/>
      <c r="BJ667" s="48"/>
      <c r="BL667" s="10"/>
      <c r="BM667" s="37"/>
      <c r="BN667" s="37"/>
      <c r="BO667" s="7"/>
      <c r="BP667" s="40"/>
      <c r="BQ667" s="10"/>
      <c r="BR667" s="37"/>
      <c r="BS667" s="37"/>
      <c r="BT667" s="51"/>
      <c r="BY667" s="37"/>
      <c r="BZ667" s="37"/>
      <c r="CA667" s="7"/>
      <c r="CB667" s="48"/>
      <c r="CD667" s="10"/>
      <c r="CE667" s="37"/>
      <c r="CF667" s="37"/>
      <c r="CG667" s="7"/>
      <c r="CH667" s="48"/>
      <c r="CJ667" s="10"/>
      <c r="CK667" s="37"/>
      <c r="CL667" s="37"/>
      <c r="CM667" s="7"/>
      <c r="CN667" s="40"/>
      <c r="CO667" s="10"/>
      <c r="CP667" s="37"/>
      <c r="CQ667" s="37"/>
      <c r="CR667" s="51"/>
      <c r="CT667" s="40"/>
      <c r="CU667" s="10"/>
      <c r="CV667" s="37"/>
      <c r="CW667" s="37"/>
      <c r="CX667" s="51"/>
    </row>
    <row r="668" spans="5:102" x14ac:dyDescent="0.2">
      <c r="E668" s="37"/>
      <c r="F668" s="37"/>
      <c r="G668" s="7"/>
      <c r="H668" s="48"/>
      <c r="J668" s="10"/>
      <c r="K668" s="37"/>
      <c r="L668" s="37"/>
      <c r="M668" s="7"/>
      <c r="N668" s="48"/>
      <c r="P668" s="10"/>
      <c r="Q668" s="37"/>
      <c r="R668" s="37"/>
      <c r="S668" s="7"/>
      <c r="T668" s="40"/>
      <c r="U668" s="10"/>
      <c r="V668" s="37"/>
      <c r="W668" s="37"/>
      <c r="X668" s="51"/>
      <c r="AC668" s="37"/>
      <c r="AD668" s="37"/>
      <c r="AE668" s="7"/>
      <c r="AF668" s="48"/>
      <c r="AH668" s="10"/>
      <c r="AI668" s="37"/>
      <c r="AJ668" s="37"/>
      <c r="AK668" s="7"/>
      <c r="AL668" s="48"/>
      <c r="AN668" s="10"/>
      <c r="AO668" s="37"/>
      <c r="AP668" s="37"/>
      <c r="AQ668" s="7"/>
      <c r="AR668" s="40"/>
      <c r="AS668" s="10"/>
      <c r="AT668" s="37"/>
      <c r="AU668" s="37"/>
      <c r="AV668" s="51"/>
      <c r="BA668" s="37"/>
      <c r="BB668" s="37"/>
      <c r="BC668" s="7"/>
      <c r="BD668" s="48"/>
      <c r="BF668" s="10"/>
      <c r="BG668" s="37"/>
      <c r="BH668" s="37"/>
      <c r="BI668" s="7"/>
      <c r="BJ668" s="48"/>
      <c r="BL668" s="10"/>
      <c r="BM668" s="37"/>
      <c r="BN668" s="37"/>
      <c r="BO668" s="7"/>
      <c r="BP668" s="40"/>
      <c r="BQ668" s="10"/>
      <c r="BR668" s="37"/>
      <c r="BS668" s="37"/>
      <c r="BT668" s="51"/>
      <c r="BY668" s="37"/>
      <c r="BZ668" s="37"/>
      <c r="CA668" s="7"/>
      <c r="CB668" s="48"/>
      <c r="CD668" s="10"/>
      <c r="CE668" s="37"/>
      <c r="CF668" s="37"/>
      <c r="CG668" s="7"/>
      <c r="CH668" s="48"/>
      <c r="CJ668" s="10"/>
      <c r="CK668" s="37"/>
      <c r="CL668" s="37"/>
      <c r="CM668" s="7"/>
      <c r="CN668" s="40"/>
      <c r="CO668" s="10"/>
      <c r="CP668" s="37"/>
      <c r="CQ668" s="37"/>
      <c r="CR668" s="51"/>
      <c r="CT668" s="40"/>
      <c r="CU668" s="10"/>
      <c r="CV668" s="37"/>
      <c r="CW668" s="37"/>
      <c r="CX668" s="51"/>
    </row>
    <row r="669" spans="5:102" x14ac:dyDescent="0.2">
      <c r="E669" s="37"/>
      <c r="F669" s="37"/>
      <c r="G669" s="7"/>
      <c r="H669" s="48"/>
      <c r="J669" s="10"/>
      <c r="K669" s="37"/>
      <c r="L669" s="37"/>
      <c r="M669" s="7"/>
      <c r="N669" s="48"/>
      <c r="P669" s="10"/>
      <c r="Q669" s="37"/>
      <c r="R669" s="37"/>
      <c r="S669" s="7"/>
      <c r="T669" s="40"/>
      <c r="U669" s="10"/>
      <c r="V669" s="37"/>
      <c r="W669" s="37"/>
      <c r="X669" s="51"/>
      <c r="AC669" s="37"/>
      <c r="AD669" s="37"/>
      <c r="AE669" s="7"/>
      <c r="AF669" s="48"/>
      <c r="AH669" s="10"/>
      <c r="AI669" s="37"/>
      <c r="AJ669" s="37"/>
      <c r="AK669" s="7"/>
      <c r="AL669" s="48"/>
      <c r="AN669" s="10"/>
      <c r="AO669" s="37"/>
      <c r="AP669" s="37"/>
      <c r="AQ669" s="7"/>
      <c r="AR669" s="40"/>
      <c r="AS669" s="10"/>
      <c r="AT669" s="37"/>
      <c r="AU669" s="37"/>
      <c r="AV669" s="51"/>
      <c r="BA669" s="37"/>
      <c r="BB669" s="37"/>
      <c r="BC669" s="7"/>
      <c r="BD669" s="48"/>
      <c r="BF669" s="10"/>
      <c r="BG669" s="37"/>
      <c r="BH669" s="37"/>
      <c r="BI669" s="7"/>
      <c r="BJ669" s="48"/>
      <c r="BL669" s="10"/>
      <c r="BM669" s="37"/>
      <c r="BN669" s="37"/>
      <c r="BO669" s="7"/>
      <c r="BP669" s="40"/>
      <c r="BQ669" s="10"/>
      <c r="BR669" s="37"/>
      <c r="BS669" s="37"/>
      <c r="BT669" s="51"/>
      <c r="BY669" s="37"/>
      <c r="BZ669" s="37"/>
      <c r="CA669" s="7"/>
      <c r="CB669" s="48"/>
      <c r="CD669" s="10"/>
      <c r="CE669" s="37"/>
      <c r="CF669" s="37"/>
      <c r="CG669" s="7"/>
      <c r="CH669" s="48"/>
      <c r="CJ669" s="10"/>
      <c r="CK669" s="37"/>
      <c r="CL669" s="37"/>
      <c r="CM669" s="7"/>
      <c r="CN669" s="40"/>
      <c r="CO669" s="10"/>
      <c r="CP669" s="37"/>
      <c r="CQ669" s="37"/>
      <c r="CR669" s="51"/>
      <c r="CT669" s="40"/>
      <c r="CU669" s="10"/>
      <c r="CV669" s="37"/>
      <c r="CW669" s="37"/>
      <c r="CX669" s="51"/>
    </row>
    <row r="670" spans="5:102" x14ac:dyDescent="0.2">
      <c r="E670" s="37"/>
      <c r="F670" s="37"/>
      <c r="G670" s="7"/>
      <c r="H670" s="48"/>
      <c r="J670" s="10"/>
      <c r="K670" s="37"/>
      <c r="L670" s="37"/>
      <c r="M670" s="7"/>
      <c r="N670" s="48"/>
      <c r="P670" s="10"/>
      <c r="Q670" s="37"/>
      <c r="R670" s="37"/>
      <c r="S670" s="7"/>
      <c r="T670" s="40"/>
      <c r="U670" s="10"/>
      <c r="V670" s="37"/>
      <c r="W670" s="37"/>
      <c r="X670" s="51"/>
      <c r="AC670" s="37"/>
      <c r="AD670" s="37"/>
      <c r="AE670" s="7"/>
      <c r="AF670" s="48"/>
      <c r="AH670" s="10"/>
      <c r="AI670" s="37"/>
      <c r="AJ670" s="37"/>
      <c r="AK670" s="7"/>
      <c r="AL670" s="48"/>
      <c r="AN670" s="10"/>
      <c r="AO670" s="37"/>
      <c r="AP670" s="37"/>
      <c r="AQ670" s="7"/>
      <c r="AR670" s="40"/>
      <c r="AS670" s="10"/>
      <c r="AT670" s="37"/>
      <c r="AU670" s="37"/>
      <c r="AV670" s="51"/>
      <c r="BA670" s="37"/>
      <c r="BB670" s="37"/>
      <c r="BC670" s="7"/>
      <c r="BD670" s="48"/>
      <c r="BF670" s="10"/>
      <c r="BG670" s="37"/>
      <c r="BH670" s="37"/>
      <c r="BI670" s="7"/>
      <c r="BJ670" s="48"/>
      <c r="BL670" s="10"/>
      <c r="BM670" s="37"/>
      <c r="BN670" s="37"/>
      <c r="BO670" s="7"/>
      <c r="BP670" s="40"/>
      <c r="BQ670" s="10"/>
      <c r="BR670" s="37"/>
      <c r="BS670" s="37"/>
      <c r="BT670" s="51"/>
      <c r="BY670" s="37"/>
      <c r="BZ670" s="37"/>
      <c r="CA670" s="7"/>
      <c r="CB670" s="48"/>
      <c r="CD670" s="10"/>
      <c r="CE670" s="37"/>
      <c r="CF670" s="37"/>
      <c r="CG670" s="7"/>
      <c r="CH670" s="48"/>
      <c r="CJ670" s="10"/>
      <c r="CK670" s="37"/>
      <c r="CL670" s="37"/>
      <c r="CM670" s="7"/>
      <c r="CN670" s="40"/>
      <c r="CO670" s="10"/>
      <c r="CP670" s="37"/>
      <c r="CQ670" s="37"/>
      <c r="CR670" s="51"/>
      <c r="CT670" s="40"/>
      <c r="CU670" s="10"/>
      <c r="CV670" s="37"/>
      <c r="CW670" s="37"/>
      <c r="CX670" s="51"/>
    </row>
    <row r="671" spans="5:102" x14ac:dyDescent="0.2">
      <c r="E671" s="37"/>
      <c r="F671" s="37"/>
      <c r="G671" s="7"/>
      <c r="H671" s="48"/>
      <c r="J671" s="10"/>
      <c r="K671" s="37"/>
      <c r="L671" s="37"/>
      <c r="M671" s="7"/>
      <c r="N671" s="48"/>
      <c r="P671" s="10"/>
      <c r="Q671" s="37"/>
      <c r="R671" s="37"/>
      <c r="S671" s="7"/>
      <c r="T671" s="40"/>
      <c r="U671" s="10"/>
      <c r="V671" s="37"/>
      <c r="W671" s="37"/>
      <c r="X671" s="51"/>
      <c r="AC671" s="37"/>
      <c r="AD671" s="37"/>
      <c r="AE671" s="7"/>
      <c r="AF671" s="48"/>
      <c r="AH671" s="10"/>
      <c r="AI671" s="37"/>
      <c r="AJ671" s="37"/>
      <c r="AK671" s="7"/>
      <c r="AL671" s="48"/>
      <c r="AN671" s="10"/>
      <c r="AO671" s="37"/>
      <c r="AP671" s="37"/>
      <c r="AQ671" s="7"/>
      <c r="AR671" s="40"/>
      <c r="AS671" s="10"/>
      <c r="AT671" s="37"/>
      <c r="AU671" s="37"/>
      <c r="AV671" s="51"/>
      <c r="BA671" s="37"/>
      <c r="BB671" s="37"/>
      <c r="BC671" s="7"/>
      <c r="BD671" s="48"/>
      <c r="BF671" s="10"/>
      <c r="BG671" s="37"/>
      <c r="BH671" s="37"/>
      <c r="BI671" s="7"/>
      <c r="BJ671" s="48"/>
      <c r="BL671" s="10"/>
      <c r="BM671" s="37"/>
      <c r="BN671" s="37"/>
      <c r="BO671" s="7"/>
      <c r="BP671" s="40"/>
      <c r="BQ671" s="10"/>
      <c r="BR671" s="37"/>
      <c r="BS671" s="37"/>
      <c r="BT671" s="51"/>
      <c r="BY671" s="37"/>
      <c r="BZ671" s="37"/>
      <c r="CA671" s="7"/>
      <c r="CB671" s="48"/>
      <c r="CD671" s="10"/>
      <c r="CE671" s="37"/>
      <c r="CF671" s="37"/>
      <c r="CG671" s="7"/>
      <c r="CH671" s="48"/>
      <c r="CJ671" s="10"/>
      <c r="CK671" s="37"/>
      <c r="CL671" s="37"/>
      <c r="CM671" s="7"/>
      <c r="CN671" s="40"/>
      <c r="CO671" s="10"/>
      <c r="CP671" s="37"/>
      <c r="CQ671" s="37"/>
      <c r="CR671" s="51"/>
      <c r="CT671" s="40"/>
      <c r="CU671" s="10"/>
      <c r="CV671" s="37"/>
      <c r="CW671" s="37"/>
      <c r="CX671" s="51"/>
    </row>
    <row r="672" spans="5:102" x14ac:dyDescent="0.2">
      <c r="E672" s="37"/>
      <c r="F672" s="37"/>
      <c r="G672" s="7"/>
      <c r="H672" s="48"/>
      <c r="J672" s="10"/>
      <c r="K672" s="37"/>
      <c r="L672" s="37"/>
      <c r="M672" s="7"/>
      <c r="N672" s="48"/>
      <c r="P672" s="10"/>
      <c r="Q672" s="37"/>
      <c r="R672" s="37"/>
      <c r="S672" s="7"/>
      <c r="T672" s="40"/>
      <c r="U672" s="10"/>
      <c r="V672" s="37"/>
      <c r="W672" s="37"/>
      <c r="X672" s="51"/>
      <c r="AC672" s="37"/>
      <c r="AD672" s="37"/>
      <c r="AE672" s="7"/>
      <c r="AF672" s="48"/>
      <c r="AH672" s="10"/>
      <c r="AI672" s="37"/>
      <c r="AJ672" s="37"/>
      <c r="AK672" s="7"/>
      <c r="AL672" s="48"/>
      <c r="AN672" s="10"/>
      <c r="AO672" s="37"/>
      <c r="AP672" s="37"/>
      <c r="AQ672" s="7"/>
      <c r="AR672" s="40"/>
      <c r="AS672" s="10"/>
      <c r="AT672" s="37"/>
      <c r="AU672" s="37"/>
      <c r="AV672" s="51"/>
      <c r="BA672" s="37"/>
      <c r="BB672" s="37"/>
      <c r="BC672" s="7"/>
      <c r="BD672" s="48"/>
      <c r="BF672" s="10"/>
      <c r="BG672" s="37"/>
      <c r="BH672" s="37"/>
      <c r="BI672" s="7"/>
      <c r="BJ672" s="48"/>
      <c r="BL672" s="10"/>
      <c r="BM672" s="37"/>
      <c r="BN672" s="37"/>
      <c r="BO672" s="7"/>
      <c r="BP672" s="40"/>
      <c r="BQ672" s="10"/>
      <c r="BR672" s="37"/>
      <c r="BS672" s="37"/>
      <c r="BT672" s="51"/>
      <c r="BY672" s="37"/>
      <c r="BZ672" s="37"/>
      <c r="CA672" s="7"/>
      <c r="CB672" s="48"/>
      <c r="CD672" s="10"/>
      <c r="CE672" s="37"/>
      <c r="CF672" s="37"/>
      <c r="CG672" s="7"/>
      <c r="CH672" s="48"/>
      <c r="CJ672" s="10"/>
      <c r="CK672" s="37"/>
      <c r="CL672" s="37"/>
      <c r="CM672" s="7"/>
      <c r="CN672" s="40"/>
      <c r="CO672" s="10"/>
      <c r="CP672" s="37"/>
      <c r="CQ672" s="37"/>
      <c r="CR672" s="51"/>
      <c r="CT672" s="40"/>
      <c r="CU672" s="10"/>
      <c r="CV672" s="37"/>
      <c r="CW672" s="37"/>
      <c r="CX672" s="51"/>
    </row>
    <row r="673" spans="5:102" x14ac:dyDescent="0.2">
      <c r="E673" s="37"/>
      <c r="F673" s="37"/>
      <c r="G673" s="7"/>
      <c r="H673" s="48"/>
      <c r="J673" s="10"/>
      <c r="K673" s="37"/>
      <c r="L673" s="37"/>
      <c r="M673" s="7"/>
      <c r="N673" s="48"/>
      <c r="P673" s="10"/>
      <c r="Q673" s="37"/>
      <c r="R673" s="37"/>
      <c r="S673" s="7"/>
      <c r="T673" s="40"/>
      <c r="U673" s="10"/>
      <c r="V673" s="37"/>
      <c r="W673" s="37"/>
      <c r="X673" s="51"/>
      <c r="AC673" s="37"/>
      <c r="AD673" s="37"/>
      <c r="AE673" s="7"/>
      <c r="AF673" s="48"/>
      <c r="AH673" s="10"/>
      <c r="AI673" s="37"/>
      <c r="AJ673" s="37"/>
      <c r="AK673" s="7"/>
      <c r="AL673" s="48"/>
      <c r="AN673" s="10"/>
      <c r="AO673" s="37"/>
      <c r="AP673" s="37"/>
      <c r="AQ673" s="7"/>
      <c r="AR673" s="40"/>
      <c r="AS673" s="10"/>
      <c r="AT673" s="37"/>
      <c r="AU673" s="37"/>
      <c r="AV673" s="51"/>
      <c r="BA673" s="37"/>
      <c r="BB673" s="37"/>
      <c r="BC673" s="7"/>
      <c r="BD673" s="48"/>
      <c r="BF673" s="10"/>
      <c r="BG673" s="37"/>
      <c r="BH673" s="37"/>
      <c r="BI673" s="7"/>
      <c r="BJ673" s="48"/>
      <c r="BL673" s="10"/>
      <c r="BM673" s="37"/>
      <c r="BN673" s="37"/>
      <c r="BO673" s="7"/>
      <c r="BP673" s="40"/>
      <c r="BQ673" s="10"/>
      <c r="BR673" s="37"/>
      <c r="BS673" s="37"/>
      <c r="BT673" s="51"/>
      <c r="BY673" s="37"/>
      <c r="BZ673" s="37"/>
      <c r="CA673" s="7"/>
      <c r="CB673" s="48"/>
      <c r="CD673" s="10"/>
      <c r="CE673" s="37"/>
      <c r="CF673" s="37"/>
      <c r="CG673" s="7"/>
      <c r="CH673" s="48"/>
      <c r="CJ673" s="10"/>
      <c r="CK673" s="37"/>
      <c r="CL673" s="37"/>
      <c r="CM673" s="7"/>
      <c r="CN673" s="40"/>
      <c r="CO673" s="10"/>
      <c r="CP673" s="37"/>
      <c r="CQ673" s="37"/>
      <c r="CR673" s="51"/>
      <c r="CT673" s="40"/>
      <c r="CU673" s="10"/>
      <c r="CV673" s="37"/>
      <c r="CW673" s="37"/>
      <c r="CX673" s="51"/>
    </row>
    <row r="674" spans="5:102" x14ac:dyDescent="0.2">
      <c r="E674" s="37"/>
      <c r="F674" s="37"/>
      <c r="G674" s="7"/>
      <c r="H674" s="48"/>
      <c r="J674" s="10"/>
      <c r="K674" s="37"/>
      <c r="L674" s="37"/>
      <c r="M674" s="7"/>
      <c r="N674" s="48"/>
      <c r="P674" s="10"/>
      <c r="Q674" s="37"/>
      <c r="R674" s="37"/>
      <c r="S674" s="7"/>
      <c r="T674" s="40"/>
      <c r="U674" s="10"/>
      <c r="V674" s="37"/>
      <c r="W674" s="37"/>
      <c r="X674" s="51"/>
      <c r="AC674" s="37"/>
      <c r="AD674" s="37"/>
      <c r="AE674" s="7"/>
      <c r="AF674" s="48"/>
      <c r="AH674" s="10"/>
      <c r="AI674" s="37"/>
      <c r="AJ674" s="37"/>
      <c r="AK674" s="7"/>
      <c r="AL674" s="48"/>
      <c r="AN674" s="10"/>
      <c r="AO674" s="37"/>
      <c r="AP674" s="37"/>
      <c r="AQ674" s="7"/>
      <c r="AR674" s="40"/>
      <c r="AS674" s="10"/>
      <c r="AT674" s="37"/>
      <c r="AU674" s="37"/>
      <c r="AV674" s="51"/>
      <c r="BA674" s="37"/>
      <c r="BB674" s="37"/>
      <c r="BC674" s="7"/>
      <c r="BD674" s="48"/>
      <c r="BF674" s="10"/>
      <c r="BG674" s="37"/>
      <c r="BH674" s="37"/>
      <c r="BI674" s="7"/>
      <c r="BJ674" s="48"/>
      <c r="BL674" s="10"/>
      <c r="BM674" s="37"/>
      <c r="BN674" s="37"/>
      <c r="BO674" s="7"/>
      <c r="BP674" s="40"/>
      <c r="BQ674" s="10"/>
      <c r="BR674" s="37"/>
      <c r="BS674" s="37"/>
      <c r="BT674" s="51"/>
      <c r="BY674" s="37"/>
      <c r="BZ674" s="37"/>
      <c r="CA674" s="7"/>
      <c r="CB674" s="48"/>
      <c r="CD674" s="10"/>
      <c r="CE674" s="37"/>
      <c r="CF674" s="37"/>
      <c r="CG674" s="7"/>
      <c r="CH674" s="48"/>
      <c r="CJ674" s="10"/>
      <c r="CK674" s="37"/>
      <c r="CL674" s="37"/>
      <c r="CM674" s="7"/>
      <c r="CN674" s="40"/>
      <c r="CO674" s="10"/>
      <c r="CP674" s="37"/>
      <c r="CQ674" s="37"/>
      <c r="CR674" s="51"/>
      <c r="CT674" s="40"/>
      <c r="CU674" s="10"/>
      <c r="CV674" s="37"/>
      <c r="CW674" s="37"/>
      <c r="CX674" s="51"/>
    </row>
    <row r="675" spans="5:102" x14ac:dyDescent="0.2">
      <c r="E675" s="37"/>
      <c r="F675" s="37"/>
      <c r="G675" s="7"/>
      <c r="H675" s="48"/>
      <c r="J675" s="10"/>
      <c r="K675" s="37"/>
      <c r="L675" s="37"/>
      <c r="M675" s="7"/>
      <c r="N675" s="48"/>
      <c r="P675" s="10"/>
      <c r="Q675" s="37"/>
      <c r="R675" s="37"/>
      <c r="S675" s="7"/>
      <c r="T675" s="40"/>
      <c r="U675" s="10"/>
      <c r="V675" s="37"/>
      <c r="W675" s="37"/>
      <c r="X675" s="51"/>
      <c r="AC675" s="37"/>
      <c r="AD675" s="37"/>
      <c r="AE675" s="7"/>
      <c r="AF675" s="48"/>
      <c r="AH675" s="10"/>
      <c r="AI675" s="37"/>
      <c r="AJ675" s="37"/>
      <c r="AK675" s="7"/>
      <c r="AL675" s="48"/>
      <c r="AN675" s="10"/>
      <c r="AO675" s="37"/>
      <c r="AP675" s="37"/>
      <c r="AQ675" s="7"/>
      <c r="AR675" s="40"/>
      <c r="AS675" s="10"/>
      <c r="AT675" s="37"/>
      <c r="AU675" s="37"/>
      <c r="AV675" s="51"/>
      <c r="BA675" s="37"/>
      <c r="BB675" s="37"/>
      <c r="BC675" s="7"/>
      <c r="BD675" s="48"/>
      <c r="BF675" s="10"/>
      <c r="BG675" s="37"/>
      <c r="BH675" s="37"/>
      <c r="BI675" s="7"/>
      <c r="BJ675" s="48"/>
      <c r="BL675" s="10"/>
      <c r="BM675" s="37"/>
      <c r="BN675" s="37"/>
      <c r="BO675" s="7"/>
      <c r="BP675" s="40"/>
      <c r="BQ675" s="10"/>
      <c r="BR675" s="37"/>
      <c r="BS675" s="37"/>
      <c r="BT675" s="51"/>
      <c r="BY675" s="37"/>
      <c r="BZ675" s="37"/>
      <c r="CA675" s="7"/>
      <c r="CB675" s="48"/>
      <c r="CD675" s="10"/>
      <c r="CE675" s="37"/>
      <c r="CF675" s="37"/>
      <c r="CG675" s="7"/>
      <c r="CH675" s="48"/>
      <c r="CJ675" s="10"/>
      <c r="CK675" s="37"/>
      <c r="CL675" s="37"/>
      <c r="CM675" s="7"/>
      <c r="CN675" s="40"/>
      <c r="CO675" s="10"/>
      <c r="CP675" s="37"/>
      <c r="CQ675" s="37"/>
      <c r="CR675" s="51"/>
      <c r="CT675" s="40"/>
      <c r="CU675" s="10"/>
      <c r="CV675" s="37"/>
      <c r="CW675" s="37"/>
      <c r="CX675" s="51"/>
    </row>
    <row r="676" spans="5:102" x14ac:dyDescent="0.2">
      <c r="E676" s="37"/>
      <c r="F676" s="37"/>
      <c r="G676" s="7"/>
      <c r="H676" s="48"/>
      <c r="J676" s="10"/>
      <c r="K676" s="37"/>
      <c r="L676" s="37"/>
      <c r="M676" s="7"/>
      <c r="N676" s="48"/>
      <c r="P676" s="10"/>
      <c r="Q676" s="37"/>
      <c r="R676" s="37"/>
      <c r="S676" s="7"/>
      <c r="T676" s="40"/>
      <c r="U676" s="10"/>
      <c r="V676" s="37"/>
      <c r="W676" s="37"/>
      <c r="X676" s="51"/>
      <c r="AC676" s="37"/>
      <c r="AD676" s="37"/>
      <c r="AE676" s="7"/>
      <c r="AF676" s="48"/>
      <c r="AH676" s="10"/>
      <c r="AI676" s="37"/>
      <c r="AJ676" s="37"/>
      <c r="AK676" s="7"/>
      <c r="AL676" s="48"/>
      <c r="AN676" s="10"/>
      <c r="AO676" s="37"/>
      <c r="AP676" s="37"/>
      <c r="AQ676" s="7"/>
      <c r="AR676" s="40"/>
      <c r="AS676" s="10"/>
      <c r="AT676" s="37"/>
      <c r="AU676" s="37"/>
      <c r="AV676" s="51"/>
      <c r="BA676" s="37"/>
      <c r="BB676" s="37"/>
      <c r="BC676" s="7"/>
      <c r="BD676" s="48"/>
      <c r="BF676" s="10"/>
      <c r="BG676" s="37"/>
      <c r="BH676" s="37"/>
      <c r="BI676" s="7"/>
      <c r="BJ676" s="48"/>
      <c r="BL676" s="10"/>
      <c r="BM676" s="37"/>
      <c r="BN676" s="37"/>
      <c r="BO676" s="7"/>
      <c r="BP676" s="40"/>
      <c r="BQ676" s="10"/>
      <c r="BR676" s="37"/>
      <c r="BS676" s="37"/>
      <c r="BT676" s="51"/>
      <c r="BY676" s="37"/>
      <c r="BZ676" s="37"/>
      <c r="CA676" s="7"/>
      <c r="CB676" s="48"/>
      <c r="CD676" s="10"/>
      <c r="CE676" s="37"/>
      <c r="CF676" s="37"/>
      <c r="CG676" s="7"/>
      <c r="CH676" s="48"/>
      <c r="CJ676" s="10"/>
      <c r="CK676" s="37"/>
      <c r="CL676" s="37"/>
      <c r="CM676" s="7"/>
      <c r="CN676" s="40"/>
      <c r="CO676" s="10"/>
      <c r="CP676" s="37"/>
      <c r="CQ676" s="37"/>
      <c r="CR676" s="51"/>
      <c r="CT676" s="40"/>
      <c r="CU676" s="10"/>
      <c r="CV676" s="37"/>
      <c r="CW676" s="37"/>
      <c r="CX676" s="51"/>
    </row>
    <row r="677" spans="5:102" x14ac:dyDescent="0.2">
      <c r="E677" s="37"/>
      <c r="F677" s="37"/>
      <c r="G677" s="7"/>
      <c r="H677" s="48"/>
      <c r="J677" s="10"/>
      <c r="K677" s="37"/>
      <c r="L677" s="37"/>
      <c r="M677" s="7"/>
      <c r="N677" s="48"/>
      <c r="P677" s="10"/>
      <c r="Q677" s="37"/>
      <c r="R677" s="37"/>
      <c r="S677" s="7"/>
      <c r="T677" s="40"/>
      <c r="U677" s="10"/>
      <c r="V677" s="37"/>
      <c r="W677" s="37"/>
      <c r="X677" s="51"/>
      <c r="AC677" s="37"/>
      <c r="AD677" s="37"/>
      <c r="AE677" s="7"/>
      <c r="AF677" s="48"/>
      <c r="AH677" s="10"/>
      <c r="AI677" s="37"/>
      <c r="AJ677" s="37"/>
      <c r="AK677" s="7"/>
      <c r="AL677" s="48"/>
      <c r="AN677" s="10"/>
      <c r="AO677" s="37"/>
      <c r="AP677" s="37"/>
      <c r="AQ677" s="7"/>
      <c r="AR677" s="40"/>
      <c r="AS677" s="10"/>
      <c r="AT677" s="37"/>
      <c r="AU677" s="37"/>
      <c r="AV677" s="51"/>
      <c r="BA677" s="37"/>
      <c r="BB677" s="37"/>
      <c r="BC677" s="7"/>
      <c r="BD677" s="48"/>
      <c r="BF677" s="10"/>
      <c r="BG677" s="37"/>
      <c r="BH677" s="37"/>
      <c r="BI677" s="7"/>
      <c r="BJ677" s="48"/>
      <c r="BL677" s="10"/>
      <c r="BM677" s="37"/>
      <c r="BN677" s="37"/>
      <c r="BO677" s="7"/>
      <c r="BP677" s="40"/>
      <c r="BQ677" s="10"/>
      <c r="BR677" s="37"/>
      <c r="BS677" s="37"/>
      <c r="BT677" s="51"/>
      <c r="BY677" s="37"/>
      <c r="BZ677" s="37"/>
      <c r="CA677" s="7"/>
      <c r="CB677" s="48"/>
      <c r="CD677" s="10"/>
      <c r="CE677" s="37"/>
      <c r="CF677" s="37"/>
      <c r="CG677" s="7"/>
      <c r="CH677" s="48"/>
      <c r="CJ677" s="10"/>
      <c r="CK677" s="37"/>
      <c r="CL677" s="37"/>
      <c r="CM677" s="7"/>
      <c r="CN677" s="40"/>
      <c r="CO677" s="10"/>
      <c r="CP677" s="37"/>
      <c r="CQ677" s="37"/>
      <c r="CR677" s="51"/>
      <c r="CT677" s="40"/>
      <c r="CU677" s="10"/>
      <c r="CV677" s="37"/>
      <c r="CW677" s="37"/>
      <c r="CX677" s="51"/>
    </row>
    <row r="678" spans="5:102" x14ac:dyDescent="0.2">
      <c r="E678" s="37"/>
      <c r="F678" s="37"/>
      <c r="G678" s="7"/>
      <c r="H678" s="48"/>
      <c r="J678" s="10"/>
      <c r="K678" s="37"/>
      <c r="L678" s="37"/>
      <c r="M678" s="7"/>
      <c r="N678" s="48"/>
      <c r="P678" s="10"/>
      <c r="Q678" s="37"/>
      <c r="R678" s="37"/>
      <c r="S678" s="7"/>
      <c r="T678" s="40"/>
      <c r="U678" s="10"/>
      <c r="V678" s="37"/>
      <c r="W678" s="37"/>
      <c r="X678" s="51"/>
      <c r="AC678" s="37"/>
      <c r="AD678" s="37"/>
      <c r="AE678" s="7"/>
      <c r="AF678" s="48"/>
      <c r="AH678" s="10"/>
      <c r="AI678" s="37"/>
      <c r="AJ678" s="37"/>
      <c r="AK678" s="7"/>
      <c r="AL678" s="48"/>
      <c r="AN678" s="10"/>
      <c r="AO678" s="37"/>
      <c r="AP678" s="37"/>
      <c r="AQ678" s="7"/>
      <c r="AR678" s="40"/>
      <c r="AS678" s="10"/>
      <c r="AT678" s="37"/>
      <c r="AU678" s="37"/>
      <c r="AV678" s="51"/>
      <c r="BA678" s="37"/>
      <c r="BB678" s="37"/>
      <c r="BC678" s="7"/>
      <c r="BD678" s="48"/>
      <c r="BF678" s="10"/>
      <c r="BG678" s="37"/>
      <c r="BH678" s="37"/>
      <c r="BI678" s="7"/>
      <c r="BJ678" s="48"/>
      <c r="BL678" s="10"/>
      <c r="BM678" s="37"/>
      <c r="BN678" s="37"/>
      <c r="BO678" s="7"/>
      <c r="BP678" s="40"/>
      <c r="BQ678" s="10"/>
      <c r="BR678" s="37"/>
      <c r="BS678" s="37"/>
      <c r="BT678" s="51"/>
      <c r="BY678" s="37"/>
      <c r="BZ678" s="37"/>
      <c r="CA678" s="7"/>
      <c r="CB678" s="48"/>
      <c r="CD678" s="10"/>
      <c r="CE678" s="37"/>
      <c r="CF678" s="37"/>
      <c r="CG678" s="7"/>
      <c r="CH678" s="48"/>
      <c r="CJ678" s="10"/>
      <c r="CK678" s="37"/>
      <c r="CL678" s="37"/>
      <c r="CM678" s="7"/>
      <c r="CN678" s="40"/>
      <c r="CO678" s="10"/>
      <c r="CP678" s="37"/>
      <c r="CQ678" s="37"/>
      <c r="CR678" s="51"/>
      <c r="CT678" s="40"/>
      <c r="CU678" s="10"/>
      <c r="CV678" s="37"/>
      <c r="CW678" s="37"/>
      <c r="CX678" s="51"/>
    </row>
    <row r="679" spans="5:102" x14ac:dyDescent="0.2">
      <c r="E679" s="37"/>
      <c r="F679" s="37"/>
      <c r="G679" s="7"/>
      <c r="H679" s="48"/>
      <c r="J679" s="10"/>
      <c r="K679" s="37"/>
      <c r="L679" s="37"/>
      <c r="M679" s="7"/>
      <c r="N679" s="48"/>
      <c r="P679" s="10"/>
      <c r="Q679" s="37"/>
      <c r="R679" s="37"/>
      <c r="S679" s="7"/>
      <c r="T679" s="40"/>
      <c r="U679" s="10"/>
      <c r="V679" s="37"/>
      <c r="W679" s="37"/>
      <c r="X679" s="51"/>
      <c r="AC679" s="37"/>
      <c r="AD679" s="37"/>
      <c r="AE679" s="7"/>
      <c r="AF679" s="48"/>
      <c r="AH679" s="10"/>
      <c r="AI679" s="37"/>
      <c r="AJ679" s="37"/>
      <c r="AK679" s="7"/>
      <c r="AL679" s="48"/>
      <c r="AN679" s="10"/>
      <c r="AO679" s="37"/>
      <c r="AP679" s="37"/>
      <c r="AQ679" s="7"/>
      <c r="AR679" s="40"/>
      <c r="AS679" s="10"/>
      <c r="AT679" s="37"/>
      <c r="AU679" s="37"/>
      <c r="AV679" s="51"/>
      <c r="BA679" s="37"/>
      <c r="BB679" s="37"/>
      <c r="BC679" s="7"/>
      <c r="BD679" s="48"/>
      <c r="BF679" s="10"/>
      <c r="BG679" s="37"/>
      <c r="BH679" s="37"/>
      <c r="BI679" s="7"/>
      <c r="BJ679" s="48"/>
      <c r="BL679" s="10"/>
      <c r="BM679" s="37"/>
      <c r="BN679" s="37"/>
      <c r="BO679" s="7"/>
      <c r="BP679" s="40"/>
      <c r="BQ679" s="10"/>
      <c r="BR679" s="37"/>
      <c r="BS679" s="37"/>
      <c r="BT679" s="51"/>
      <c r="BY679" s="37"/>
      <c r="BZ679" s="37"/>
      <c r="CA679" s="7"/>
      <c r="CB679" s="48"/>
      <c r="CD679" s="10"/>
      <c r="CE679" s="37"/>
      <c r="CF679" s="37"/>
      <c r="CG679" s="7"/>
      <c r="CH679" s="48"/>
      <c r="CJ679" s="10"/>
      <c r="CK679" s="37"/>
      <c r="CL679" s="37"/>
      <c r="CM679" s="7"/>
      <c r="CN679" s="40"/>
      <c r="CO679" s="10"/>
      <c r="CP679" s="37"/>
      <c r="CQ679" s="37"/>
      <c r="CR679" s="51"/>
      <c r="CT679" s="40"/>
      <c r="CU679" s="10"/>
      <c r="CV679" s="37"/>
      <c r="CW679" s="37"/>
      <c r="CX679" s="51"/>
    </row>
    <row r="680" spans="5:102" x14ac:dyDescent="0.2">
      <c r="E680" s="37"/>
      <c r="F680" s="37"/>
      <c r="G680" s="7"/>
      <c r="H680" s="48"/>
      <c r="J680" s="10"/>
      <c r="K680" s="37"/>
      <c r="L680" s="37"/>
      <c r="M680" s="7"/>
      <c r="N680" s="48"/>
      <c r="P680" s="10"/>
      <c r="Q680" s="37"/>
      <c r="R680" s="37"/>
      <c r="S680" s="7"/>
      <c r="T680" s="40"/>
      <c r="U680" s="10"/>
      <c r="V680" s="37"/>
      <c r="W680" s="37"/>
      <c r="X680" s="51"/>
      <c r="AC680" s="37"/>
      <c r="AD680" s="37"/>
      <c r="AE680" s="7"/>
      <c r="AF680" s="48"/>
      <c r="AH680" s="10"/>
      <c r="AI680" s="37"/>
      <c r="AJ680" s="37"/>
      <c r="AK680" s="7"/>
      <c r="AL680" s="48"/>
      <c r="AN680" s="10"/>
      <c r="AO680" s="37"/>
      <c r="AP680" s="37"/>
      <c r="AQ680" s="7"/>
      <c r="AR680" s="40"/>
      <c r="AS680" s="10"/>
      <c r="AT680" s="37"/>
      <c r="AU680" s="37"/>
      <c r="AV680" s="51"/>
      <c r="BA680" s="37"/>
      <c r="BB680" s="37"/>
      <c r="BC680" s="7"/>
      <c r="BD680" s="48"/>
      <c r="BF680" s="10"/>
      <c r="BG680" s="37"/>
      <c r="BH680" s="37"/>
      <c r="BI680" s="7"/>
      <c r="BJ680" s="48"/>
      <c r="BL680" s="10"/>
      <c r="BM680" s="37"/>
      <c r="BN680" s="37"/>
      <c r="BO680" s="7"/>
      <c r="BP680" s="40"/>
      <c r="BQ680" s="10"/>
      <c r="BR680" s="37"/>
      <c r="BS680" s="37"/>
      <c r="BT680" s="51"/>
      <c r="BY680" s="37"/>
      <c r="BZ680" s="37"/>
      <c r="CA680" s="7"/>
      <c r="CB680" s="48"/>
      <c r="CD680" s="10"/>
      <c r="CE680" s="37"/>
      <c r="CF680" s="37"/>
      <c r="CG680" s="7"/>
      <c r="CH680" s="48"/>
      <c r="CJ680" s="10"/>
      <c r="CK680" s="37"/>
      <c r="CL680" s="37"/>
      <c r="CM680" s="7"/>
      <c r="CN680" s="40"/>
      <c r="CO680" s="10"/>
      <c r="CP680" s="37"/>
      <c r="CQ680" s="37"/>
      <c r="CR680" s="51"/>
      <c r="CT680" s="40"/>
      <c r="CU680" s="10"/>
      <c r="CV680" s="37"/>
      <c r="CW680" s="37"/>
      <c r="CX680" s="51"/>
    </row>
    <row r="681" spans="5:102" x14ac:dyDescent="0.2">
      <c r="E681" s="37"/>
      <c r="F681" s="37"/>
      <c r="G681" s="7"/>
      <c r="H681" s="48"/>
      <c r="J681" s="10"/>
      <c r="K681" s="37"/>
      <c r="L681" s="37"/>
      <c r="M681" s="7"/>
      <c r="N681" s="48"/>
      <c r="P681" s="10"/>
      <c r="Q681" s="37"/>
      <c r="R681" s="37"/>
      <c r="S681" s="7"/>
      <c r="T681" s="40"/>
      <c r="U681" s="10"/>
      <c r="V681" s="37"/>
      <c r="W681" s="37"/>
      <c r="X681" s="51"/>
      <c r="AC681" s="37"/>
      <c r="AD681" s="37"/>
      <c r="AE681" s="7"/>
      <c r="AF681" s="48"/>
      <c r="AH681" s="10"/>
      <c r="AI681" s="37"/>
      <c r="AJ681" s="37"/>
      <c r="AK681" s="7"/>
      <c r="AL681" s="48"/>
      <c r="AN681" s="10"/>
      <c r="AO681" s="37"/>
      <c r="AP681" s="37"/>
      <c r="AQ681" s="7"/>
      <c r="AR681" s="40"/>
      <c r="AS681" s="10"/>
      <c r="AT681" s="37"/>
      <c r="AU681" s="37"/>
      <c r="AV681" s="51"/>
      <c r="BA681" s="37"/>
      <c r="BB681" s="37"/>
      <c r="BC681" s="7"/>
      <c r="BD681" s="48"/>
      <c r="BF681" s="10"/>
      <c r="BG681" s="37"/>
      <c r="BH681" s="37"/>
      <c r="BI681" s="7"/>
      <c r="BJ681" s="48"/>
      <c r="BL681" s="10"/>
      <c r="BM681" s="37"/>
      <c r="BN681" s="37"/>
      <c r="BO681" s="7"/>
      <c r="BP681" s="40"/>
      <c r="BQ681" s="10"/>
      <c r="BR681" s="37"/>
      <c r="BS681" s="37"/>
      <c r="BT681" s="51"/>
      <c r="BY681" s="37"/>
      <c r="BZ681" s="37"/>
      <c r="CA681" s="7"/>
      <c r="CB681" s="48"/>
      <c r="CD681" s="10"/>
      <c r="CE681" s="37"/>
      <c r="CF681" s="37"/>
      <c r="CG681" s="7"/>
      <c r="CH681" s="48"/>
      <c r="CJ681" s="10"/>
      <c r="CK681" s="37"/>
      <c r="CL681" s="37"/>
      <c r="CM681" s="7"/>
      <c r="CN681" s="40"/>
      <c r="CO681" s="10"/>
      <c r="CP681" s="37"/>
      <c r="CQ681" s="37"/>
      <c r="CR681" s="51"/>
      <c r="CT681" s="40"/>
      <c r="CU681" s="10"/>
      <c r="CV681" s="37"/>
      <c r="CW681" s="37"/>
      <c r="CX681" s="51"/>
    </row>
    <row r="682" spans="5:102" x14ac:dyDescent="0.2">
      <c r="E682" s="37"/>
      <c r="F682" s="37"/>
      <c r="G682" s="7"/>
      <c r="H682" s="48"/>
      <c r="J682" s="10"/>
      <c r="K682" s="37"/>
      <c r="L682" s="37"/>
      <c r="M682" s="7"/>
      <c r="N682" s="48"/>
      <c r="P682" s="10"/>
      <c r="Q682" s="37"/>
      <c r="R682" s="37"/>
      <c r="S682" s="7"/>
      <c r="T682" s="40"/>
      <c r="U682" s="10"/>
      <c r="V682" s="37"/>
      <c r="W682" s="37"/>
      <c r="X682" s="51"/>
      <c r="AC682" s="37"/>
      <c r="AD682" s="37"/>
      <c r="AE682" s="7"/>
      <c r="AF682" s="48"/>
      <c r="AH682" s="10"/>
      <c r="AI682" s="37"/>
      <c r="AJ682" s="37"/>
      <c r="AK682" s="7"/>
      <c r="AL682" s="48"/>
      <c r="AN682" s="10"/>
      <c r="AO682" s="37"/>
      <c r="AP682" s="37"/>
      <c r="AQ682" s="7"/>
      <c r="AR682" s="40"/>
      <c r="AS682" s="10"/>
      <c r="AT682" s="37"/>
      <c r="AU682" s="37"/>
      <c r="AV682" s="51"/>
      <c r="BA682" s="37"/>
      <c r="BB682" s="37"/>
      <c r="BC682" s="7"/>
      <c r="BD682" s="48"/>
      <c r="BF682" s="10"/>
      <c r="BG682" s="37"/>
      <c r="BH682" s="37"/>
      <c r="BI682" s="7"/>
      <c r="BJ682" s="48"/>
      <c r="BL682" s="10"/>
      <c r="BM682" s="37"/>
      <c r="BN682" s="37"/>
      <c r="BO682" s="7"/>
      <c r="BP682" s="40"/>
      <c r="BQ682" s="10"/>
      <c r="BR682" s="37"/>
      <c r="BS682" s="37"/>
      <c r="BT682" s="51"/>
      <c r="BY682" s="37"/>
      <c r="BZ682" s="37"/>
      <c r="CA682" s="7"/>
      <c r="CB682" s="48"/>
      <c r="CD682" s="10"/>
      <c r="CE682" s="37"/>
      <c r="CF682" s="37"/>
      <c r="CG682" s="7"/>
      <c r="CH682" s="48"/>
      <c r="CJ682" s="10"/>
      <c r="CK682" s="37"/>
      <c r="CL682" s="37"/>
      <c r="CM682" s="7"/>
      <c r="CN682" s="40"/>
      <c r="CO682" s="10"/>
      <c r="CP682" s="37"/>
      <c r="CQ682" s="37"/>
      <c r="CR682" s="51"/>
      <c r="CT682" s="40"/>
      <c r="CU682" s="10"/>
      <c r="CV682" s="37"/>
      <c r="CW682" s="37"/>
      <c r="CX682" s="51"/>
    </row>
    <row r="683" spans="5:102" x14ac:dyDescent="0.2">
      <c r="E683" s="37"/>
      <c r="F683" s="37"/>
      <c r="G683" s="7"/>
      <c r="H683" s="48"/>
      <c r="J683" s="10"/>
      <c r="K683" s="37"/>
      <c r="L683" s="37"/>
      <c r="M683" s="7"/>
      <c r="N683" s="48"/>
      <c r="P683" s="10"/>
      <c r="Q683" s="37"/>
      <c r="R683" s="37"/>
      <c r="S683" s="7"/>
      <c r="T683" s="40"/>
      <c r="U683" s="10"/>
      <c r="V683" s="37"/>
      <c r="W683" s="37"/>
      <c r="X683" s="51"/>
      <c r="AC683" s="37"/>
      <c r="AD683" s="37"/>
      <c r="AE683" s="7"/>
      <c r="AF683" s="48"/>
      <c r="AH683" s="10"/>
      <c r="AI683" s="37"/>
      <c r="AJ683" s="37"/>
      <c r="AK683" s="7"/>
      <c r="AL683" s="48"/>
      <c r="AN683" s="10"/>
      <c r="AO683" s="37"/>
      <c r="AP683" s="37"/>
      <c r="AQ683" s="7"/>
      <c r="AR683" s="40"/>
      <c r="AS683" s="10"/>
      <c r="AT683" s="37"/>
      <c r="AU683" s="37"/>
      <c r="AV683" s="51"/>
      <c r="BA683" s="37"/>
      <c r="BB683" s="37"/>
      <c r="BC683" s="7"/>
      <c r="BD683" s="48"/>
      <c r="BF683" s="10"/>
      <c r="BG683" s="37"/>
      <c r="BH683" s="37"/>
      <c r="BI683" s="7"/>
      <c r="BJ683" s="48"/>
      <c r="BL683" s="10"/>
      <c r="BM683" s="37"/>
      <c r="BN683" s="37"/>
      <c r="BO683" s="7"/>
      <c r="BP683" s="40"/>
      <c r="BQ683" s="10"/>
      <c r="BR683" s="37"/>
      <c r="BS683" s="37"/>
      <c r="BT683" s="51"/>
      <c r="BY683" s="37"/>
      <c r="BZ683" s="37"/>
      <c r="CA683" s="7"/>
      <c r="CB683" s="48"/>
      <c r="CD683" s="10"/>
      <c r="CE683" s="37"/>
      <c r="CF683" s="37"/>
      <c r="CG683" s="7"/>
      <c r="CH683" s="48"/>
      <c r="CJ683" s="10"/>
      <c r="CK683" s="37"/>
      <c r="CL683" s="37"/>
      <c r="CM683" s="7"/>
      <c r="CN683" s="40"/>
      <c r="CO683" s="10"/>
      <c r="CP683" s="37"/>
      <c r="CQ683" s="37"/>
      <c r="CR683" s="51"/>
      <c r="CT683" s="40"/>
      <c r="CU683" s="10"/>
      <c r="CV683" s="37"/>
      <c r="CW683" s="37"/>
      <c r="CX683" s="51"/>
    </row>
    <row r="684" spans="5:102" x14ac:dyDescent="0.2">
      <c r="E684" s="37"/>
      <c r="F684" s="37"/>
      <c r="G684" s="7"/>
      <c r="H684" s="48"/>
      <c r="J684" s="10"/>
      <c r="K684" s="37"/>
      <c r="L684" s="37"/>
      <c r="M684" s="7"/>
      <c r="N684" s="48"/>
      <c r="P684" s="10"/>
      <c r="Q684" s="37"/>
      <c r="R684" s="37"/>
      <c r="S684" s="7"/>
      <c r="T684" s="40"/>
      <c r="U684" s="10"/>
      <c r="V684" s="37"/>
      <c r="W684" s="37"/>
      <c r="X684" s="51"/>
      <c r="AC684" s="37"/>
      <c r="AD684" s="37"/>
      <c r="AE684" s="7"/>
      <c r="AF684" s="48"/>
      <c r="AH684" s="10"/>
      <c r="AI684" s="37"/>
      <c r="AJ684" s="37"/>
      <c r="AK684" s="7"/>
      <c r="AL684" s="48"/>
      <c r="AN684" s="10"/>
      <c r="AO684" s="37"/>
      <c r="AP684" s="37"/>
      <c r="AQ684" s="7"/>
      <c r="AR684" s="40"/>
      <c r="AS684" s="10"/>
      <c r="AT684" s="37"/>
      <c r="AU684" s="37"/>
      <c r="AV684" s="51"/>
      <c r="BA684" s="37"/>
      <c r="BB684" s="37"/>
      <c r="BC684" s="7"/>
      <c r="BD684" s="48"/>
      <c r="BF684" s="10"/>
      <c r="BG684" s="37"/>
      <c r="BH684" s="37"/>
      <c r="BI684" s="7"/>
      <c r="BJ684" s="48"/>
      <c r="BL684" s="10"/>
      <c r="BM684" s="37"/>
      <c r="BN684" s="37"/>
      <c r="BO684" s="7"/>
      <c r="BP684" s="40"/>
      <c r="BQ684" s="10"/>
      <c r="BR684" s="37"/>
      <c r="BS684" s="37"/>
      <c r="BT684" s="51"/>
      <c r="BY684" s="37"/>
      <c r="BZ684" s="37"/>
      <c r="CA684" s="7"/>
      <c r="CB684" s="48"/>
      <c r="CD684" s="10"/>
      <c r="CE684" s="37"/>
      <c r="CF684" s="37"/>
      <c r="CG684" s="7"/>
      <c r="CH684" s="48"/>
      <c r="CJ684" s="10"/>
      <c r="CK684" s="37"/>
      <c r="CL684" s="37"/>
      <c r="CM684" s="7"/>
      <c r="CN684" s="40"/>
      <c r="CO684" s="10"/>
      <c r="CP684" s="37"/>
      <c r="CQ684" s="37"/>
      <c r="CR684" s="51"/>
      <c r="CT684" s="40"/>
      <c r="CU684" s="10"/>
      <c r="CV684" s="37"/>
      <c r="CW684" s="37"/>
      <c r="CX684" s="51"/>
    </row>
    <row r="685" spans="5:102" x14ac:dyDescent="0.2">
      <c r="E685" s="37"/>
      <c r="F685" s="37"/>
      <c r="G685" s="7"/>
      <c r="H685" s="48"/>
      <c r="J685" s="10"/>
      <c r="K685" s="37"/>
      <c r="L685" s="37"/>
      <c r="M685" s="7"/>
      <c r="N685" s="48"/>
      <c r="P685" s="10"/>
      <c r="Q685" s="37"/>
      <c r="R685" s="37"/>
      <c r="S685" s="7"/>
      <c r="T685" s="40"/>
      <c r="U685" s="10"/>
      <c r="V685" s="37"/>
      <c r="W685" s="37"/>
      <c r="X685" s="51"/>
      <c r="AC685" s="37"/>
      <c r="AD685" s="37"/>
      <c r="AE685" s="7"/>
      <c r="AF685" s="48"/>
      <c r="AH685" s="10"/>
      <c r="AI685" s="37"/>
      <c r="AJ685" s="37"/>
      <c r="AK685" s="7"/>
      <c r="AL685" s="48"/>
      <c r="AN685" s="10"/>
      <c r="AO685" s="37"/>
      <c r="AP685" s="37"/>
      <c r="AQ685" s="7"/>
      <c r="AR685" s="40"/>
      <c r="AS685" s="10"/>
      <c r="AT685" s="37"/>
      <c r="AU685" s="37"/>
      <c r="AV685" s="51"/>
      <c r="BA685" s="37"/>
      <c r="BB685" s="37"/>
      <c r="BC685" s="7"/>
      <c r="BD685" s="48"/>
      <c r="BF685" s="10"/>
      <c r="BG685" s="37"/>
      <c r="BH685" s="37"/>
      <c r="BI685" s="7"/>
      <c r="BJ685" s="48"/>
      <c r="BL685" s="10"/>
      <c r="BM685" s="37"/>
      <c r="BN685" s="37"/>
      <c r="BO685" s="7"/>
      <c r="BP685" s="40"/>
      <c r="BQ685" s="10"/>
      <c r="BR685" s="37"/>
      <c r="BS685" s="37"/>
      <c r="BT685" s="51"/>
      <c r="BY685" s="37"/>
      <c r="BZ685" s="37"/>
      <c r="CA685" s="7"/>
      <c r="CB685" s="48"/>
      <c r="CD685" s="10"/>
      <c r="CE685" s="37"/>
      <c r="CF685" s="37"/>
      <c r="CG685" s="7"/>
      <c r="CH685" s="48"/>
      <c r="CJ685" s="10"/>
      <c r="CK685" s="37"/>
      <c r="CL685" s="37"/>
      <c r="CM685" s="7"/>
      <c r="CN685" s="40"/>
      <c r="CO685" s="10"/>
      <c r="CP685" s="37"/>
      <c r="CQ685" s="37"/>
      <c r="CR685" s="51"/>
      <c r="CT685" s="40"/>
      <c r="CU685" s="10"/>
      <c r="CV685" s="37"/>
      <c r="CW685" s="37"/>
      <c r="CX685" s="51"/>
    </row>
    <row r="686" spans="5:102" x14ac:dyDescent="0.2">
      <c r="E686" s="37"/>
      <c r="F686" s="37"/>
      <c r="G686" s="7"/>
      <c r="H686" s="48"/>
      <c r="J686" s="10"/>
      <c r="K686" s="37"/>
      <c r="L686" s="37"/>
      <c r="M686" s="7"/>
      <c r="N686" s="48"/>
      <c r="P686" s="10"/>
      <c r="Q686" s="37"/>
      <c r="R686" s="37"/>
      <c r="S686" s="7"/>
      <c r="T686" s="40"/>
      <c r="U686" s="10"/>
      <c r="V686" s="37"/>
      <c r="W686" s="37"/>
      <c r="X686" s="51"/>
      <c r="AC686" s="37"/>
      <c r="AD686" s="37"/>
      <c r="AE686" s="7"/>
      <c r="AF686" s="48"/>
      <c r="AH686" s="10"/>
      <c r="AI686" s="37"/>
      <c r="AJ686" s="37"/>
      <c r="AK686" s="7"/>
      <c r="AL686" s="48"/>
      <c r="AN686" s="10"/>
      <c r="AO686" s="37"/>
      <c r="AP686" s="37"/>
      <c r="AQ686" s="7"/>
      <c r="AR686" s="40"/>
      <c r="AS686" s="10"/>
      <c r="AT686" s="37"/>
      <c r="AU686" s="37"/>
      <c r="AV686" s="51"/>
      <c r="BA686" s="37"/>
      <c r="BB686" s="37"/>
      <c r="BC686" s="7"/>
      <c r="BD686" s="48"/>
      <c r="BF686" s="10"/>
      <c r="BG686" s="37"/>
      <c r="BH686" s="37"/>
      <c r="BI686" s="7"/>
      <c r="BJ686" s="48"/>
      <c r="BL686" s="10"/>
      <c r="BM686" s="37"/>
      <c r="BN686" s="37"/>
      <c r="BO686" s="7"/>
      <c r="BP686" s="40"/>
      <c r="BQ686" s="10"/>
      <c r="BR686" s="37"/>
      <c r="BS686" s="37"/>
      <c r="BT686" s="51"/>
      <c r="BY686" s="37"/>
      <c r="BZ686" s="37"/>
      <c r="CA686" s="7"/>
      <c r="CB686" s="48"/>
      <c r="CD686" s="10"/>
      <c r="CE686" s="37"/>
      <c r="CF686" s="37"/>
      <c r="CG686" s="7"/>
      <c r="CH686" s="48"/>
      <c r="CJ686" s="10"/>
      <c r="CK686" s="37"/>
      <c r="CL686" s="37"/>
      <c r="CM686" s="7"/>
      <c r="CN686" s="40"/>
      <c r="CO686" s="10"/>
      <c r="CP686" s="37"/>
      <c r="CQ686" s="37"/>
      <c r="CR686" s="51"/>
      <c r="CT686" s="40"/>
      <c r="CU686" s="10"/>
      <c r="CV686" s="37"/>
      <c r="CW686" s="37"/>
      <c r="CX686" s="51"/>
    </row>
    <row r="687" spans="5:102" x14ac:dyDescent="0.2">
      <c r="E687" s="37"/>
      <c r="F687" s="37"/>
      <c r="G687" s="7"/>
      <c r="H687" s="48"/>
      <c r="J687" s="10"/>
      <c r="K687" s="37"/>
      <c r="L687" s="37"/>
      <c r="M687" s="7"/>
      <c r="N687" s="48"/>
      <c r="P687" s="10"/>
      <c r="Q687" s="37"/>
      <c r="R687" s="37"/>
      <c r="S687" s="7"/>
      <c r="T687" s="40"/>
      <c r="U687" s="10"/>
      <c r="V687" s="37"/>
      <c r="W687" s="37"/>
      <c r="X687" s="51"/>
      <c r="AC687" s="37"/>
      <c r="AD687" s="37"/>
      <c r="AE687" s="7"/>
      <c r="AF687" s="48"/>
      <c r="AH687" s="10"/>
      <c r="AI687" s="37"/>
      <c r="AJ687" s="37"/>
      <c r="AK687" s="7"/>
      <c r="AL687" s="48"/>
      <c r="AN687" s="10"/>
      <c r="AO687" s="37"/>
      <c r="AP687" s="37"/>
      <c r="AQ687" s="7"/>
      <c r="AR687" s="40"/>
      <c r="AS687" s="10"/>
      <c r="AT687" s="37"/>
      <c r="AU687" s="37"/>
      <c r="AV687" s="51"/>
      <c r="BA687" s="37"/>
      <c r="BB687" s="37"/>
      <c r="BC687" s="7"/>
      <c r="BD687" s="48"/>
      <c r="BF687" s="10"/>
      <c r="BG687" s="37"/>
      <c r="BH687" s="37"/>
      <c r="BI687" s="7"/>
      <c r="BJ687" s="48"/>
      <c r="BL687" s="10"/>
      <c r="BM687" s="37"/>
      <c r="BN687" s="37"/>
      <c r="BO687" s="7"/>
      <c r="BP687" s="40"/>
      <c r="BQ687" s="10"/>
      <c r="BR687" s="37"/>
      <c r="BS687" s="37"/>
      <c r="BT687" s="51"/>
      <c r="BY687" s="37"/>
      <c r="BZ687" s="37"/>
      <c r="CA687" s="7"/>
      <c r="CB687" s="48"/>
      <c r="CD687" s="10"/>
      <c r="CE687" s="37"/>
      <c r="CF687" s="37"/>
      <c r="CG687" s="7"/>
      <c r="CH687" s="48"/>
      <c r="CJ687" s="10"/>
      <c r="CK687" s="37"/>
      <c r="CL687" s="37"/>
      <c r="CM687" s="7"/>
      <c r="CN687" s="40"/>
      <c r="CO687" s="10"/>
      <c r="CP687" s="37"/>
      <c r="CQ687" s="37"/>
      <c r="CR687" s="51"/>
      <c r="CT687" s="40"/>
      <c r="CU687" s="10"/>
      <c r="CV687" s="37"/>
      <c r="CW687" s="37"/>
      <c r="CX687" s="51"/>
    </row>
    <row r="688" spans="5:102" x14ac:dyDescent="0.2">
      <c r="E688" s="37"/>
      <c r="F688" s="37"/>
      <c r="G688" s="7"/>
      <c r="H688" s="48"/>
      <c r="J688" s="10"/>
      <c r="K688" s="37"/>
      <c r="L688" s="37"/>
      <c r="M688" s="7"/>
      <c r="N688" s="48"/>
      <c r="P688" s="10"/>
      <c r="Q688" s="37"/>
      <c r="R688" s="37"/>
      <c r="S688" s="7"/>
      <c r="T688" s="40"/>
      <c r="U688" s="10"/>
      <c r="V688" s="37"/>
      <c r="W688" s="37"/>
      <c r="X688" s="51"/>
      <c r="AC688" s="37"/>
      <c r="AD688" s="37"/>
      <c r="AE688" s="7"/>
      <c r="AF688" s="48"/>
      <c r="AH688" s="10"/>
      <c r="AI688" s="37"/>
      <c r="AJ688" s="37"/>
      <c r="AK688" s="7"/>
      <c r="AL688" s="48"/>
      <c r="AN688" s="10"/>
      <c r="AO688" s="37"/>
      <c r="AP688" s="37"/>
      <c r="AQ688" s="7"/>
      <c r="AR688" s="40"/>
      <c r="AS688" s="10"/>
      <c r="AT688" s="37"/>
      <c r="AU688" s="37"/>
      <c r="AV688" s="51"/>
      <c r="BA688" s="37"/>
      <c r="BB688" s="37"/>
      <c r="BC688" s="7"/>
      <c r="BD688" s="48"/>
      <c r="BF688" s="10"/>
      <c r="BG688" s="37"/>
      <c r="BH688" s="37"/>
      <c r="BI688" s="7"/>
      <c r="BJ688" s="48"/>
      <c r="BL688" s="10"/>
      <c r="BM688" s="37"/>
      <c r="BN688" s="37"/>
      <c r="BO688" s="7"/>
      <c r="BP688" s="40"/>
      <c r="BQ688" s="10"/>
      <c r="BR688" s="37"/>
      <c r="BS688" s="37"/>
      <c r="BT688" s="51"/>
      <c r="BY688" s="37"/>
      <c r="BZ688" s="37"/>
      <c r="CA688" s="7"/>
      <c r="CB688" s="48"/>
      <c r="CD688" s="10"/>
      <c r="CE688" s="37"/>
      <c r="CF688" s="37"/>
      <c r="CG688" s="7"/>
      <c r="CH688" s="48"/>
      <c r="CJ688" s="10"/>
      <c r="CK688" s="37"/>
      <c r="CL688" s="37"/>
      <c r="CM688" s="7"/>
      <c r="CN688" s="40"/>
      <c r="CO688" s="10"/>
      <c r="CP688" s="37"/>
      <c r="CQ688" s="37"/>
      <c r="CR688" s="51"/>
      <c r="CT688" s="40"/>
      <c r="CU688" s="10"/>
      <c r="CV688" s="37"/>
      <c r="CW688" s="37"/>
      <c r="CX688" s="51"/>
    </row>
    <row r="689" spans="5:102" x14ac:dyDescent="0.2">
      <c r="E689" s="37"/>
      <c r="F689" s="37"/>
      <c r="G689" s="7"/>
      <c r="H689" s="48"/>
      <c r="J689" s="10"/>
      <c r="K689" s="37"/>
      <c r="L689" s="37"/>
      <c r="M689" s="7"/>
      <c r="N689" s="48"/>
      <c r="P689" s="10"/>
      <c r="Q689" s="37"/>
      <c r="R689" s="37"/>
      <c r="S689" s="7"/>
      <c r="T689" s="40"/>
      <c r="U689" s="10"/>
      <c r="V689" s="37"/>
      <c r="W689" s="37"/>
      <c r="X689" s="51"/>
      <c r="AC689" s="37"/>
      <c r="AD689" s="37"/>
      <c r="AE689" s="7"/>
      <c r="AF689" s="48"/>
      <c r="AH689" s="10"/>
      <c r="AI689" s="37"/>
      <c r="AJ689" s="37"/>
      <c r="AK689" s="7"/>
      <c r="AL689" s="48"/>
      <c r="AN689" s="10"/>
      <c r="AO689" s="37"/>
      <c r="AP689" s="37"/>
      <c r="AQ689" s="7"/>
      <c r="AR689" s="40"/>
      <c r="AS689" s="10"/>
      <c r="AT689" s="37"/>
      <c r="AU689" s="37"/>
      <c r="AV689" s="51"/>
      <c r="BA689" s="37"/>
      <c r="BB689" s="37"/>
      <c r="BC689" s="7"/>
      <c r="BD689" s="48"/>
      <c r="BF689" s="10"/>
      <c r="BG689" s="37"/>
      <c r="BH689" s="37"/>
      <c r="BI689" s="7"/>
      <c r="BJ689" s="48"/>
      <c r="BL689" s="10"/>
      <c r="BM689" s="37"/>
      <c r="BN689" s="37"/>
      <c r="BO689" s="7"/>
      <c r="BP689" s="40"/>
      <c r="BQ689" s="10"/>
      <c r="BR689" s="37"/>
      <c r="BS689" s="37"/>
      <c r="BT689" s="51"/>
      <c r="BY689" s="37"/>
      <c r="BZ689" s="37"/>
      <c r="CA689" s="7"/>
      <c r="CB689" s="48"/>
      <c r="CD689" s="10"/>
      <c r="CE689" s="37"/>
      <c r="CF689" s="37"/>
      <c r="CG689" s="7"/>
      <c r="CH689" s="48"/>
      <c r="CJ689" s="10"/>
      <c r="CK689" s="37"/>
      <c r="CL689" s="37"/>
      <c r="CM689" s="7"/>
      <c r="CN689" s="40"/>
      <c r="CO689" s="10"/>
      <c r="CP689" s="37"/>
      <c r="CQ689" s="37"/>
      <c r="CR689" s="51"/>
      <c r="CT689" s="40"/>
      <c r="CU689" s="10"/>
      <c r="CV689" s="37"/>
      <c r="CW689" s="37"/>
      <c r="CX689" s="51"/>
    </row>
    <row r="690" spans="5:102" x14ac:dyDescent="0.2">
      <c r="E690" s="37"/>
      <c r="F690" s="37"/>
      <c r="G690" s="7"/>
      <c r="H690" s="48"/>
      <c r="J690" s="10"/>
      <c r="K690" s="37"/>
      <c r="L690" s="37"/>
      <c r="M690" s="7"/>
      <c r="N690" s="48"/>
      <c r="P690" s="10"/>
      <c r="Q690" s="37"/>
      <c r="R690" s="37"/>
      <c r="S690" s="7"/>
      <c r="T690" s="40"/>
      <c r="U690" s="10"/>
      <c r="V690" s="37"/>
      <c r="W690" s="37"/>
      <c r="X690" s="51"/>
      <c r="AC690" s="37"/>
      <c r="AD690" s="37"/>
      <c r="AE690" s="7"/>
      <c r="AF690" s="48"/>
      <c r="AH690" s="10"/>
      <c r="AI690" s="37"/>
      <c r="AJ690" s="37"/>
      <c r="AK690" s="7"/>
      <c r="AL690" s="48"/>
      <c r="AN690" s="10"/>
      <c r="AO690" s="37"/>
      <c r="AP690" s="37"/>
      <c r="AQ690" s="7"/>
      <c r="AR690" s="40"/>
      <c r="AS690" s="10"/>
      <c r="AT690" s="37"/>
      <c r="AU690" s="37"/>
      <c r="AV690" s="51"/>
      <c r="BA690" s="37"/>
      <c r="BB690" s="37"/>
      <c r="BC690" s="7"/>
      <c r="BD690" s="48"/>
      <c r="BF690" s="10"/>
      <c r="BG690" s="37"/>
      <c r="BH690" s="37"/>
      <c r="BI690" s="7"/>
      <c r="BJ690" s="48"/>
      <c r="BL690" s="10"/>
      <c r="BM690" s="37"/>
      <c r="BN690" s="37"/>
      <c r="BO690" s="7"/>
      <c r="BP690" s="40"/>
      <c r="BQ690" s="10"/>
      <c r="BR690" s="37"/>
      <c r="BS690" s="37"/>
      <c r="BT690" s="51"/>
      <c r="BY690" s="37"/>
      <c r="BZ690" s="37"/>
      <c r="CA690" s="7"/>
      <c r="CB690" s="48"/>
      <c r="CD690" s="10"/>
      <c r="CE690" s="37"/>
      <c r="CF690" s="37"/>
      <c r="CG690" s="7"/>
      <c r="CH690" s="48"/>
      <c r="CJ690" s="10"/>
      <c r="CK690" s="37"/>
      <c r="CL690" s="37"/>
      <c r="CM690" s="7"/>
      <c r="CN690" s="40"/>
      <c r="CO690" s="10"/>
      <c r="CP690" s="37"/>
      <c r="CQ690" s="37"/>
      <c r="CR690" s="51"/>
      <c r="CT690" s="40"/>
      <c r="CU690" s="10"/>
      <c r="CV690" s="37"/>
      <c r="CW690" s="37"/>
      <c r="CX690" s="51"/>
    </row>
    <row r="691" spans="5:102" x14ac:dyDescent="0.2">
      <c r="E691" s="37"/>
      <c r="F691" s="37"/>
      <c r="G691" s="7"/>
      <c r="H691" s="48"/>
      <c r="J691" s="10"/>
      <c r="K691" s="37"/>
      <c r="L691" s="37"/>
      <c r="M691" s="7"/>
      <c r="N691" s="48"/>
      <c r="P691" s="10"/>
      <c r="Q691" s="37"/>
      <c r="R691" s="37"/>
      <c r="S691" s="7"/>
      <c r="T691" s="40"/>
      <c r="U691" s="10"/>
      <c r="V691" s="37"/>
      <c r="W691" s="37"/>
      <c r="X691" s="51"/>
      <c r="AC691" s="37"/>
      <c r="AD691" s="37"/>
      <c r="AE691" s="7"/>
      <c r="AF691" s="48"/>
      <c r="AH691" s="10"/>
      <c r="AI691" s="37"/>
      <c r="AJ691" s="37"/>
      <c r="AK691" s="7"/>
      <c r="AL691" s="48"/>
      <c r="AN691" s="10"/>
      <c r="AO691" s="37"/>
      <c r="AP691" s="37"/>
      <c r="AQ691" s="7"/>
      <c r="AR691" s="40"/>
      <c r="AS691" s="10"/>
      <c r="AT691" s="37"/>
      <c r="AU691" s="37"/>
      <c r="AV691" s="51"/>
      <c r="BA691" s="37"/>
      <c r="BB691" s="37"/>
      <c r="BC691" s="7"/>
      <c r="BD691" s="48"/>
      <c r="BF691" s="10"/>
      <c r="BG691" s="37"/>
      <c r="BH691" s="37"/>
      <c r="BI691" s="7"/>
      <c r="BJ691" s="48"/>
      <c r="BL691" s="10"/>
      <c r="BM691" s="37"/>
      <c r="BN691" s="37"/>
      <c r="BO691" s="7"/>
      <c r="BP691" s="40"/>
      <c r="BQ691" s="10"/>
      <c r="BR691" s="37"/>
      <c r="BS691" s="37"/>
      <c r="BT691" s="51"/>
      <c r="BY691" s="37"/>
      <c r="BZ691" s="37"/>
      <c r="CA691" s="7"/>
      <c r="CB691" s="48"/>
      <c r="CD691" s="10"/>
      <c r="CE691" s="37"/>
      <c r="CF691" s="37"/>
      <c r="CG691" s="7"/>
      <c r="CH691" s="48"/>
      <c r="CJ691" s="10"/>
      <c r="CK691" s="37"/>
      <c r="CL691" s="37"/>
      <c r="CM691" s="7"/>
      <c r="CN691" s="40"/>
      <c r="CO691" s="10"/>
      <c r="CP691" s="37"/>
      <c r="CQ691" s="37"/>
      <c r="CR691" s="51"/>
      <c r="CT691" s="40"/>
      <c r="CU691" s="10"/>
      <c r="CV691" s="37"/>
      <c r="CW691" s="37"/>
      <c r="CX691" s="51"/>
    </row>
    <row r="692" spans="5:102" x14ac:dyDescent="0.2">
      <c r="E692" s="37"/>
      <c r="F692" s="37"/>
      <c r="G692" s="7"/>
      <c r="H692" s="48"/>
      <c r="J692" s="10"/>
      <c r="K692" s="37"/>
      <c r="L692" s="37"/>
      <c r="M692" s="7"/>
      <c r="N692" s="48"/>
      <c r="P692" s="10"/>
      <c r="Q692" s="37"/>
      <c r="R692" s="37"/>
      <c r="S692" s="7"/>
      <c r="T692" s="40"/>
      <c r="U692" s="10"/>
      <c r="V692" s="37"/>
      <c r="W692" s="37"/>
      <c r="X692" s="51"/>
      <c r="AC692" s="37"/>
      <c r="AD692" s="37"/>
      <c r="AE692" s="7"/>
      <c r="AF692" s="48"/>
      <c r="AH692" s="10"/>
      <c r="AI692" s="37"/>
      <c r="AJ692" s="37"/>
      <c r="AK692" s="7"/>
      <c r="AL692" s="48"/>
      <c r="AN692" s="10"/>
      <c r="AO692" s="37"/>
      <c r="AP692" s="37"/>
      <c r="AQ692" s="7"/>
      <c r="AR692" s="40"/>
      <c r="AS692" s="10"/>
      <c r="AT692" s="37"/>
      <c r="AU692" s="37"/>
      <c r="AV692" s="51"/>
      <c r="BA692" s="37"/>
      <c r="BB692" s="37"/>
      <c r="BC692" s="7"/>
      <c r="BD692" s="48"/>
      <c r="BF692" s="10"/>
      <c r="BG692" s="37"/>
      <c r="BH692" s="37"/>
      <c r="BI692" s="7"/>
      <c r="BJ692" s="48"/>
      <c r="BL692" s="10"/>
      <c r="BM692" s="37"/>
      <c r="BN692" s="37"/>
      <c r="BO692" s="7"/>
      <c r="BP692" s="40"/>
      <c r="BQ692" s="10"/>
      <c r="BR692" s="37"/>
      <c r="BS692" s="37"/>
      <c r="BT692" s="51"/>
      <c r="BY692" s="37"/>
      <c r="BZ692" s="37"/>
      <c r="CA692" s="7"/>
      <c r="CB692" s="48"/>
      <c r="CD692" s="10"/>
      <c r="CE692" s="37"/>
      <c r="CF692" s="37"/>
      <c r="CG692" s="7"/>
      <c r="CH692" s="48"/>
      <c r="CJ692" s="10"/>
      <c r="CK692" s="37"/>
      <c r="CL692" s="37"/>
      <c r="CM692" s="7"/>
      <c r="CN692" s="40"/>
      <c r="CO692" s="10"/>
      <c r="CP692" s="37"/>
      <c r="CQ692" s="37"/>
      <c r="CR692" s="51"/>
      <c r="CT692" s="40"/>
      <c r="CU692" s="10"/>
      <c r="CV692" s="37"/>
      <c r="CW692" s="37"/>
      <c r="CX692" s="51"/>
    </row>
    <row r="693" spans="5:102" x14ac:dyDescent="0.2">
      <c r="E693" s="37"/>
      <c r="F693" s="37"/>
      <c r="G693" s="7"/>
      <c r="H693" s="48"/>
      <c r="J693" s="10"/>
      <c r="K693" s="37"/>
      <c r="L693" s="37"/>
      <c r="M693" s="7"/>
      <c r="N693" s="48"/>
      <c r="P693" s="10"/>
      <c r="Q693" s="37"/>
      <c r="R693" s="37"/>
      <c r="S693" s="7"/>
      <c r="T693" s="40"/>
      <c r="U693" s="10"/>
      <c r="V693" s="37"/>
      <c r="W693" s="37"/>
      <c r="X693" s="51"/>
      <c r="AC693" s="37"/>
      <c r="AD693" s="37"/>
      <c r="AE693" s="7"/>
      <c r="AF693" s="48"/>
      <c r="AH693" s="10"/>
      <c r="AI693" s="37"/>
      <c r="AJ693" s="37"/>
      <c r="AK693" s="7"/>
      <c r="AL693" s="48"/>
      <c r="AN693" s="10"/>
      <c r="AO693" s="37"/>
      <c r="AP693" s="37"/>
      <c r="AQ693" s="7"/>
      <c r="AR693" s="40"/>
      <c r="AS693" s="10"/>
      <c r="AT693" s="37"/>
      <c r="AU693" s="37"/>
      <c r="AV693" s="51"/>
      <c r="BA693" s="37"/>
      <c r="BB693" s="37"/>
      <c r="BC693" s="7"/>
      <c r="BD693" s="48"/>
      <c r="BF693" s="10"/>
      <c r="BG693" s="37"/>
      <c r="BH693" s="37"/>
      <c r="BI693" s="7"/>
      <c r="BJ693" s="48"/>
      <c r="BL693" s="10"/>
      <c r="BM693" s="37"/>
      <c r="BN693" s="37"/>
      <c r="BO693" s="7"/>
      <c r="BP693" s="40"/>
      <c r="BQ693" s="10"/>
      <c r="BR693" s="37"/>
      <c r="BS693" s="37"/>
      <c r="BT693" s="51"/>
      <c r="BY693" s="37"/>
      <c r="BZ693" s="37"/>
      <c r="CA693" s="7"/>
      <c r="CB693" s="48"/>
      <c r="CD693" s="10"/>
      <c r="CE693" s="37"/>
      <c r="CF693" s="37"/>
      <c r="CG693" s="7"/>
      <c r="CH693" s="48"/>
      <c r="CJ693" s="10"/>
      <c r="CK693" s="37"/>
      <c r="CL693" s="37"/>
      <c r="CM693" s="7"/>
      <c r="CN693" s="40"/>
      <c r="CO693" s="10"/>
      <c r="CP693" s="37"/>
      <c r="CQ693" s="37"/>
      <c r="CR693" s="51"/>
      <c r="CT693" s="40"/>
      <c r="CU693" s="10"/>
      <c r="CV693" s="37"/>
      <c r="CW693" s="37"/>
      <c r="CX693" s="51"/>
    </row>
    <row r="694" spans="5:102" x14ac:dyDescent="0.2">
      <c r="E694" s="37"/>
      <c r="F694" s="37"/>
      <c r="G694" s="7"/>
      <c r="H694" s="48"/>
      <c r="J694" s="10"/>
      <c r="K694" s="37"/>
      <c r="L694" s="37"/>
      <c r="M694" s="7"/>
      <c r="N694" s="48"/>
      <c r="P694" s="10"/>
      <c r="Q694" s="37"/>
      <c r="R694" s="37"/>
      <c r="S694" s="7"/>
      <c r="T694" s="40"/>
      <c r="U694" s="10"/>
      <c r="V694" s="37"/>
      <c r="W694" s="37"/>
      <c r="X694" s="51"/>
      <c r="AC694" s="37"/>
      <c r="AD694" s="37"/>
      <c r="AE694" s="7"/>
      <c r="AF694" s="48"/>
      <c r="AH694" s="10"/>
      <c r="AI694" s="37"/>
      <c r="AJ694" s="37"/>
      <c r="AK694" s="7"/>
      <c r="AL694" s="48"/>
      <c r="AN694" s="10"/>
      <c r="AO694" s="37"/>
      <c r="AP694" s="37"/>
      <c r="AQ694" s="7"/>
      <c r="AR694" s="40"/>
      <c r="AS694" s="10"/>
      <c r="AT694" s="37"/>
      <c r="AU694" s="37"/>
      <c r="AV694" s="51"/>
      <c r="BA694" s="37"/>
      <c r="BB694" s="37"/>
      <c r="BC694" s="7"/>
      <c r="BD694" s="48"/>
      <c r="BF694" s="10"/>
      <c r="BG694" s="37"/>
      <c r="BH694" s="37"/>
      <c r="BI694" s="7"/>
      <c r="BJ694" s="48"/>
      <c r="BL694" s="10"/>
      <c r="BM694" s="37"/>
      <c r="BN694" s="37"/>
      <c r="BO694" s="7"/>
      <c r="BP694" s="40"/>
      <c r="BQ694" s="10"/>
      <c r="BR694" s="37"/>
      <c r="BS694" s="37"/>
      <c r="BT694" s="51"/>
      <c r="BY694" s="37"/>
      <c r="BZ694" s="37"/>
      <c r="CA694" s="7"/>
      <c r="CB694" s="48"/>
      <c r="CD694" s="10"/>
      <c r="CE694" s="37"/>
      <c r="CF694" s="37"/>
      <c r="CG694" s="7"/>
      <c r="CH694" s="48"/>
      <c r="CJ694" s="10"/>
      <c r="CK694" s="37"/>
      <c r="CL694" s="37"/>
      <c r="CM694" s="7"/>
      <c r="CN694" s="40"/>
      <c r="CO694" s="10"/>
      <c r="CP694" s="37"/>
      <c r="CQ694" s="37"/>
      <c r="CR694" s="51"/>
      <c r="CT694" s="40"/>
      <c r="CU694" s="10"/>
      <c r="CV694" s="37"/>
      <c r="CW694" s="37"/>
      <c r="CX694" s="51"/>
    </row>
    <row r="695" spans="5:102" x14ac:dyDescent="0.2">
      <c r="E695" s="37"/>
      <c r="F695" s="37"/>
      <c r="G695" s="7"/>
      <c r="H695" s="48"/>
      <c r="J695" s="10"/>
      <c r="K695" s="37"/>
      <c r="L695" s="37"/>
      <c r="M695" s="7"/>
      <c r="N695" s="48"/>
      <c r="P695" s="10"/>
      <c r="Q695" s="37"/>
      <c r="R695" s="37"/>
      <c r="S695" s="7"/>
      <c r="T695" s="40"/>
      <c r="U695" s="10"/>
      <c r="V695" s="37"/>
      <c r="W695" s="37"/>
      <c r="X695" s="51"/>
      <c r="AC695" s="37"/>
      <c r="AD695" s="37"/>
      <c r="AE695" s="7"/>
      <c r="AF695" s="48"/>
      <c r="AH695" s="10"/>
      <c r="AI695" s="37"/>
      <c r="AJ695" s="37"/>
      <c r="AK695" s="7"/>
      <c r="AL695" s="48"/>
      <c r="AN695" s="10"/>
      <c r="AO695" s="37"/>
      <c r="AP695" s="37"/>
      <c r="AQ695" s="7"/>
      <c r="AR695" s="40"/>
      <c r="AS695" s="10"/>
      <c r="AT695" s="37"/>
      <c r="AU695" s="37"/>
      <c r="AV695" s="51"/>
      <c r="BA695" s="37"/>
      <c r="BB695" s="37"/>
      <c r="BC695" s="7"/>
      <c r="BD695" s="48"/>
      <c r="BF695" s="10"/>
      <c r="BG695" s="37"/>
      <c r="BH695" s="37"/>
      <c r="BI695" s="7"/>
      <c r="BJ695" s="48"/>
      <c r="BL695" s="10"/>
      <c r="BM695" s="37"/>
      <c r="BN695" s="37"/>
      <c r="BO695" s="7"/>
      <c r="BP695" s="40"/>
      <c r="BQ695" s="10"/>
      <c r="BR695" s="37"/>
      <c r="BS695" s="37"/>
      <c r="BT695" s="51"/>
      <c r="BY695" s="37"/>
      <c r="BZ695" s="37"/>
      <c r="CA695" s="7"/>
      <c r="CB695" s="48"/>
      <c r="CD695" s="10"/>
      <c r="CE695" s="37"/>
      <c r="CF695" s="37"/>
      <c r="CG695" s="7"/>
      <c r="CH695" s="48"/>
      <c r="CJ695" s="10"/>
      <c r="CK695" s="37"/>
      <c r="CL695" s="37"/>
      <c r="CM695" s="7"/>
      <c r="CN695" s="40"/>
      <c r="CO695" s="10"/>
      <c r="CP695" s="37"/>
      <c r="CQ695" s="37"/>
      <c r="CR695" s="51"/>
      <c r="CT695" s="40"/>
      <c r="CU695" s="10"/>
      <c r="CV695" s="37"/>
      <c r="CW695" s="37"/>
      <c r="CX695" s="51"/>
    </row>
    <row r="696" spans="5:102" x14ac:dyDescent="0.2">
      <c r="E696" s="37"/>
      <c r="F696" s="37"/>
      <c r="G696" s="7"/>
      <c r="H696" s="48"/>
      <c r="J696" s="10"/>
      <c r="K696" s="37"/>
      <c r="L696" s="37"/>
      <c r="M696" s="7"/>
      <c r="N696" s="48"/>
      <c r="P696" s="10"/>
      <c r="Q696" s="37"/>
      <c r="R696" s="37"/>
      <c r="S696" s="7"/>
      <c r="T696" s="40"/>
      <c r="U696" s="10"/>
      <c r="V696" s="37"/>
      <c r="W696" s="37"/>
      <c r="X696" s="51"/>
      <c r="AC696" s="37"/>
      <c r="AD696" s="37"/>
      <c r="AE696" s="7"/>
      <c r="AF696" s="48"/>
      <c r="AH696" s="10"/>
      <c r="AI696" s="37"/>
      <c r="AJ696" s="37"/>
      <c r="AK696" s="7"/>
      <c r="AL696" s="48"/>
      <c r="AN696" s="10"/>
      <c r="AO696" s="37"/>
      <c r="AP696" s="37"/>
      <c r="AQ696" s="7"/>
      <c r="AR696" s="40"/>
      <c r="AS696" s="10"/>
      <c r="AT696" s="37"/>
      <c r="AU696" s="37"/>
      <c r="AV696" s="51"/>
      <c r="BA696" s="37"/>
      <c r="BB696" s="37"/>
      <c r="BC696" s="7"/>
      <c r="BD696" s="48"/>
      <c r="BF696" s="10"/>
      <c r="BG696" s="37"/>
      <c r="BH696" s="37"/>
      <c r="BI696" s="7"/>
      <c r="BJ696" s="48"/>
      <c r="BL696" s="10"/>
      <c r="BM696" s="37"/>
      <c r="BN696" s="37"/>
      <c r="BO696" s="7"/>
      <c r="BP696" s="40"/>
      <c r="BQ696" s="10"/>
      <c r="BR696" s="37"/>
      <c r="BS696" s="37"/>
      <c r="BT696" s="51"/>
      <c r="BY696" s="37"/>
      <c r="BZ696" s="37"/>
      <c r="CA696" s="7"/>
      <c r="CB696" s="48"/>
      <c r="CD696" s="10"/>
      <c r="CE696" s="37"/>
      <c r="CF696" s="37"/>
      <c r="CG696" s="7"/>
      <c r="CH696" s="48"/>
      <c r="CJ696" s="10"/>
      <c r="CK696" s="37"/>
      <c r="CL696" s="37"/>
      <c r="CM696" s="7"/>
      <c r="CN696" s="40"/>
      <c r="CO696" s="10"/>
      <c r="CP696" s="37"/>
      <c r="CQ696" s="37"/>
      <c r="CR696" s="51"/>
      <c r="CT696" s="40"/>
      <c r="CU696" s="10"/>
      <c r="CV696" s="37"/>
      <c r="CW696" s="37"/>
      <c r="CX696" s="51"/>
    </row>
    <row r="697" spans="5:102" x14ac:dyDescent="0.2">
      <c r="E697" s="37"/>
      <c r="F697" s="37"/>
      <c r="G697" s="7"/>
      <c r="H697" s="48"/>
      <c r="J697" s="10"/>
      <c r="K697" s="37"/>
      <c r="L697" s="37"/>
      <c r="M697" s="7"/>
      <c r="N697" s="48"/>
      <c r="P697" s="10"/>
      <c r="Q697" s="37"/>
      <c r="R697" s="37"/>
      <c r="S697" s="7"/>
      <c r="T697" s="40"/>
      <c r="U697" s="10"/>
      <c r="V697" s="37"/>
      <c r="W697" s="37"/>
      <c r="X697" s="51"/>
      <c r="AC697" s="37"/>
      <c r="AD697" s="37"/>
      <c r="AE697" s="7"/>
      <c r="AF697" s="48"/>
      <c r="AH697" s="10"/>
      <c r="AI697" s="37"/>
      <c r="AJ697" s="37"/>
      <c r="AK697" s="7"/>
      <c r="AL697" s="48"/>
      <c r="AN697" s="10"/>
      <c r="AO697" s="37"/>
      <c r="AP697" s="37"/>
      <c r="AQ697" s="7"/>
      <c r="AR697" s="40"/>
      <c r="AS697" s="10"/>
      <c r="AT697" s="37"/>
      <c r="AU697" s="37"/>
      <c r="AV697" s="51"/>
      <c r="BA697" s="37"/>
      <c r="BB697" s="37"/>
      <c r="BC697" s="7"/>
      <c r="BD697" s="48"/>
      <c r="BF697" s="10"/>
      <c r="BG697" s="37"/>
      <c r="BH697" s="37"/>
      <c r="BI697" s="7"/>
      <c r="BJ697" s="48"/>
      <c r="BL697" s="10"/>
      <c r="BM697" s="37"/>
      <c r="BN697" s="37"/>
      <c r="BO697" s="7"/>
      <c r="BP697" s="40"/>
      <c r="BQ697" s="10"/>
      <c r="BR697" s="37"/>
      <c r="BS697" s="37"/>
      <c r="BT697" s="51"/>
      <c r="BY697" s="37"/>
      <c r="BZ697" s="37"/>
      <c r="CA697" s="7"/>
      <c r="CB697" s="48"/>
      <c r="CD697" s="10"/>
      <c r="CE697" s="37"/>
      <c r="CF697" s="37"/>
      <c r="CG697" s="7"/>
      <c r="CH697" s="48"/>
      <c r="CJ697" s="10"/>
      <c r="CK697" s="37"/>
      <c r="CL697" s="37"/>
      <c r="CM697" s="7"/>
      <c r="CN697" s="40"/>
      <c r="CO697" s="10"/>
      <c r="CP697" s="37"/>
      <c r="CQ697" s="37"/>
      <c r="CR697" s="51"/>
      <c r="CT697" s="40"/>
      <c r="CU697" s="10"/>
      <c r="CV697" s="37"/>
      <c r="CW697" s="37"/>
      <c r="CX697" s="51"/>
    </row>
    <row r="698" spans="5:102" x14ac:dyDescent="0.2">
      <c r="E698" s="37"/>
      <c r="F698" s="37"/>
      <c r="G698" s="7"/>
      <c r="H698" s="48"/>
      <c r="J698" s="10"/>
      <c r="K698" s="37"/>
      <c r="L698" s="37"/>
      <c r="M698" s="7"/>
      <c r="N698" s="48"/>
      <c r="P698" s="10"/>
      <c r="Q698" s="37"/>
      <c r="R698" s="37"/>
      <c r="S698" s="7"/>
      <c r="T698" s="40"/>
      <c r="U698" s="10"/>
      <c r="V698" s="37"/>
      <c r="W698" s="37"/>
      <c r="X698" s="51"/>
      <c r="AC698" s="37"/>
      <c r="AD698" s="37"/>
      <c r="AE698" s="7"/>
      <c r="AF698" s="48"/>
      <c r="AH698" s="10"/>
      <c r="AI698" s="37"/>
      <c r="AJ698" s="37"/>
      <c r="AK698" s="7"/>
      <c r="AL698" s="48"/>
      <c r="AN698" s="10"/>
      <c r="AO698" s="37"/>
      <c r="AP698" s="37"/>
      <c r="AQ698" s="7"/>
      <c r="AR698" s="40"/>
      <c r="AS698" s="10"/>
      <c r="AT698" s="37"/>
      <c r="AU698" s="37"/>
      <c r="AV698" s="51"/>
      <c r="BA698" s="37"/>
      <c r="BB698" s="37"/>
      <c r="BC698" s="7"/>
      <c r="BD698" s="48"/>
      <c r="BF698" s="10"/>
      <c r="BG698" s="37"/>
      <c r="BH698" s="37"/>
      <c r="BI698" s="7"/>
      <c r="BJ698" s="48"/>
      <c r="BL698" s="10"/>
      <c r="BM698" s="37"/>
      <c r="BN698" s="37"/>
      <c r="BO698" s="7"/>
      <c r="BP698" s="40"/>
      <c r="BQ698" s="10"/>
      <c r="BR698" s="37"/>
      <c r="BS698" s="37"/>
      <c r="BT698" s="51"/>
      <c r="BY698" s="37"/>
      <c r="BZ698" s="37"/>
      <c r="CA698" s="7"/>
      <c r="CB698" s="48"/>
      <c r="CD698" s="10"/>
      <c r="CE698" s="37"/>
      <c r="CF698" s="37"/>
      <c r="CG698" s="7"/>
      <c r="CH698" s="48"/>
      <c r="CJ698" s="10"/>
      <c r="CK698" s="37"/>
      <c r="CL698" s="37"/>
      <c r="CM698" s="7"/>
      <c r="CN698" s="40"/>
      <c r="CO698" s="10"/>
      <c r="CP698" s="37"/>
      <c r="CQ698" s="37"/>
      <c r="CR698" s="51"/>
      <c r="CT698" s="40"/>
      <c r="CU698" s="10"/>
      <c r="CV698" s="37"/>
      <c r="CW698" s="37"/>
      <c r="CX698" s="51"/>
    </row>
    <row r="699" spans="5:102" x14ac:dyDescent="0.2">
      <c r="E699" s="37"/>
      <c r="F699" s="37"/>
      <c r="G699" s="7"/>
      <c r="H699" s="48"/>
      <c r="J699" s="10"/>
      <c r="K699" s="37"/>
      <c r="L699" s="37"/>
      <c r="M699" s="7"/>
      <c r="N699" s="48"/>
      <c r="P699" s="10"/>
      <c r="Q699" s="37"/>
      <c r="R699" s="37"/>
      <c r="S699" s="7"/>
      <c r="T699" s="40"/>
      <c r="U699" s="10"/>
      <c r="V699" s="37"/>
      <c r="W699" s="37"/>
      <c r="X699" s="51"/>
      <c r="AC699" s="37"/>
      <c r="AD699" s="37"/>
      <c r="AE699" s="7"/>
      <c r="AF699" s="48"/>
      <c r="AH699" s="10"/>
      <c r="AI699" s="37"/>
      <c r="AJ699" s="37"/>
      <c r="AK699" s="7"/>
      <c r="AL699" s="48"/>
      <c r="AN699" s="10"/>
      <c r="AO699" s="37"/>
      <c r="AP699" s="37"/>
      <c r="AQ699" s="7"/>
      <c r="AR699" s="40"/>
      <c r="AS699" s="10"/>
      <c r="AT699" s="37"/>
      <c r="AU699" s="37"/>
      <c r="AV699" s="51"/>
      <c r="BA699" s="37"/>
      <c r="BB699" s="37"/>
      <c r="BC699" s="7"/>
      <c r="BD699" s="48"/>
      <c r="BF699" s="10"/>
      <c r="BG699" s="37"/>
      <c r="BH699" s="37"/>
      <c r="BI699" s="7"/>
      <c r="BJ699" s="48"/>
      <c r="BL699" s="10"/>
      <c r="BM699" s="37"/>
      <c r="BN699" s="37"/>
      <c r="BO699" s="7"/>
      <c r="BP699" s="40"/>
      <c r="BQ699" s="10"/>
      <c r="BR699" s="37"/>
      <c r="BS699" s="37"/>
      <c r="BT699" s="51"/>
      <c r="BY699" s="37"/>
      <c r="BZ699" s="37"/>
      <c r="CA699" s="7"/>
      <c r="CB699" s="48"/>
      <c r="CD699" s="10"/>
      <c r="CE699" s="37"/>
      <c r="CF699" s="37"/>
      <c r="CG699" s="7"/>
      <c r="CH699" s="48"/>
      <c r="CJ699" s="10"/>
      <c r="CK699" s="37"/>
      <c r="CL699" s="37"/>
      <c r="CM699" s="7"/>
      <c r="CN699" s="40"/>
      <c r="CO699" s="10"/>
      <c r="CP699" s="37"/>
      <c r="CQ699" s="37"/>
      <c r="CR699" s="51"/>
      <c r="CT699" s="40"/>
      <c r="CU699" s="10"/>
      <c r="CV699" s="37"/>
      <c r="CW699" s="37"/>
      <c r="CX699" s="51"/>
    </row>
    <row r="700" spans="5:102" x14ac:dyDescent="0.2">
      <c r="E700" s="37"/>
      <c r="F700" s="37"/>
      <c r="G700" s="7"/>
      <c r="H700" s="48"/>
      <c r="J700" s="10"/>
      <c r="K700" s="37"/>
      <c r="L700" s="37"/>
      <c r="M700" s="7"/>
      <c r="N700" s="48"/>
      <c r="P700" s="10"/>
      <c r="Q700" s="37"/>
      <c r="R700" s="37"/>
      <c r="S700" s="7"/>
      <c r="T700" s="40"/>
      <c r="U700" s="10"/>
      <c r="V700" s="37"/>
      <c r="W700" s="37"/>
      <c r="X700" s="51"/>
      <c r="AC700" s="37"/>
      <c r="AD700" s="37"/>
      <c r="AE700" s="7"/>
      <c r="AF700" s="48"/>
      <c r="AH700" s="10"/>
      <c r="AI700" s="37"/>
      <c r="AJ700" s="37"/>
      <c r="AK700" s="7"/>
      <c r="AL700" s="48"/>
      <c r="AN700" s="10"/>
      <c r="AO700" s="37"/>
      <c r="AP700" s="37"/>
      <c r="AQ700" s="7"/>
      <c r="AR700" s="40"/>
      <c r="AS700" s="10"/>
      <c r="AT700" s="37"/>
      <c r="AU700" s="37"/>
      <c r="AV700" s="51"/>
      <c r="BA700" s="37"/>
      <c r="BB700" s="37"/>
      <c r="BC700" s="7"/>
      <c r="BD700" s="48"/>
      <c r="BF700" s="10"/>
      <c r="BG700" s="37"/>
      <c r="BH700" s="37"/>
      <c r="BI700" s="7"/>
      <c r="BJ700" s="48"/>
      <c r="BL700" s="10"/>
      <c r="BM700" s="37"/>
      <c r="BN700" s="37"/>
      <c r="BO700" s="7"/>
      <c r="BP700" s="40"/>
      <c r="BQ700" s="10"/>
      <c r="BR700" s="37"/>
      <c r="BS700" s="37"/>
      <c r="BT700" s="51"/>
      <c r="BY700" s="37"/>
      <c r="BZ700" s="37"/>
      <c r="CA700" s="7"/>
      <c r="CB700" s="48"/>
      <c r="CD700" s="10"/>
      <c r="CE700" s="37"/>
      <c r="CF700" s="37"/>
      <c r="CG700" s="7"/>
      <c r="CH700" s="48"/>
      <c r="CJ700" s="10"/>
      <c r="CK700" s="37"/>
      <c r="CL700" s="37"/>
      <c r="CM700" s="7"/>
      <c r="CN700" s="40"/>
      <c r="CO700" s="10"/>
      <c r="CP700" s="37"/>
      <c r="CQ700" s="37"/>
      <c r="CR700" s="51"/>
      <c r="CT700" s="40"/>
      <c r="CU700" s="10"/>
      <c r="CV700" s="37"/>
      <c r="CW700" s="37"/>
      <c r="CX700" s="51"/>
    </row>
    <row r="701" spans="5:102" x14ac:dyDescent="0.2">
      <c r="E701" s="37"/>
      <c r="F701" s="37"/>
      <c r="G701" s="7"/>
      <c r="H701" s="48"/>
      <c r="J701" s="10"/>
      <c r="K701" s="37"/>
      <c r="L701" s="37"/>
      <c r="M701" s="7"/>
      <c r="N701" s="48"/>
      <c r="P701" s="10"/>
      <c r="Q701" s="37"/>
      <c r="R701" s="37"/>
      <c r="S701" s="7"/>
      <c r="T701" s="40"/>
      <c r="U701" s="10"/>
      <c r="V701" s="37"/>
      <c r="W701" s="37"/>
      <c r="X701" s="51"/>
      <c r="AC701" s="37"/>
      <c r="AD701" s="37"/>
      <c r="AE701" s="7"/>
      <c r="AF701" s="48"/>
      <c r="AH701" s="10"/>
      <c r="AI701" s="37"/>
      <c r="AJ701" s="37"/>
      <c r="AK701" s="7"/>
      <c r="AL701" s="48"/>
      <c r="AN701" s="10"/>
      <c r="AO701" s="37"/>
      <c r="AP701" s="37"/>
      <c r="AQ701" s="7"/>
      <c r="AR701" s="40"/>
      <c r="AS701" s="10"/>
      <c r="AT701" s="37"/>
      <c r="AU701" s="37"/>
      <c r="AV701" s="51"/>
      <c r="BA701" s="37"/>
      <c r="BB701" s="37"/>
      <c r="BC701" s="7"/>
      <c r="BD701" s="48"/>
      <c r="BF701" s="10"/>
      <c r="BG701" s="37"/>
      <c r="BH701" s="37"/>
      <c r="BI701" s="7"/>
      <c r="BJ701" s="48"/>
      <c r="BL701" s="10"/>
      <c r="BM701" s="37"/>
      <c r="BN701" s="37"/>
      <c r="BO701" s="7"/>
      <c r="BP701" s="40"/>
      <c r="BQ701" s="10"/>
      <c r="BR701" s="37"/>
      <c r="BS701" s="37"/>
      <c r="BT701" s="51"/>
      <c r="BY701" s="37"/>
      <c r="BZ701" s="37"/>
      <c r="CA701" s="7"/>
      <c r="CB701" s="48"/>
      <c r="CD701" s="10"/>
      <c r="CE701" s="37"/>
      <c r="CF701" s="37"/>
      <c r="CG701" s="7"/>
      <c r="CH701" s="48"/>
      <c r="CJ701" s="10"/>
      <c r="CK701" s="37"/>
      <c r="CL701" s="37"/>
      <c r="CM701" s="7"/>
      <c r="CN701" s="40"/>
      <c r="CO701" s="10"/>
      <c r="CP701" s="37"/>
      <c r="CQ701" s="37"/>
      <c r="CR701" s="51"/>
      <c r="CT701" s="40"/>
      <c r="CU701" s="10"/>
      <c r="CV701" s="37"/>
      <c r="CW701" s="37"/>
      <c r="CX701" s="51"/>
    </row>
    <row r="702" spans="5:102" x14ac:dyDescent="0.2">
      <c r="E702" s="37"/>
      <c r="F702" s="37"/>
      <c r="G702" s="7"/>
      <c r="H702" s="48"/>
      <c r="J702" s="10"/>
      <c r="K702" s="37"/>
      <c r="L702" s="37"/>
      <c r="M702" s="7"/>
      <c r="N702" s="48"/>
      <c r="P702" s="10"/>
      <c r="Q702" s="37"/>
      <c r="R702" s="37"/>
      <c r="S702" s="7"/>
      <c r="T702" s="40"/>
      <c r="U702" s="10"/>
      <c r="V702" s="37"/>
      <c r="W702" s="37"/>
      <c r="X702" s="51"/>
      <c r="AC702" s="37"/>
      <c r="AD702" s="37"/>
      <c r="AE702" s="7"/>
      <c r="AF702" s="48"/>
      <c r="AH702" s="10"/>
      <c r="AI702" s="37"/>
      <c r="AJ702" s="37"/>
      <c r="AK702" s="7"/>
      <c r="AL702" s="48"/>
      <c r="AN702" s="10"/>
      <c r="AO702" s="37"/>
      <c r="AP702" s="37"/>
      <c r="AQ702" s="7"/>
      <c r="AR702" s="40"/>
      <c r="AS702" s="10"/>
      <c r="AT702" s="37"/>
      <c r="AU702" s="37"/>
      <c r="AV702" s="51"/>
      <c r="BA702" s="37"/>
      <c r="BB702" s="37"/>
      <c r="BC702" s="7"/>
      <c r="BD702" s="48"/>
      <c r="BF702" s="10"/>
      <c r="BG702" s="37"/>
      <c r="BH702" s="37"/>
      <c r="BI702" s="7"/>
      <c r="BJ702" s="48"/>
      <c r="BL702" s="10"/>
      <c r="BM702" s="37"/>
      <c r="BN702" s="37"/>
      <c r="BO702" s="7"/>
      <c r="BP702" s="40"/>
      <c r="BQ702" s="10"/>
      <c r="BR702" s="37"/>
      <c r="BS702" s="37"/>
      <c r="BT702" s="51"/>
      <c r="BY702" s="37"/>
      <c r="BZ702" s="37"/>
      <c r="CA702" s="7"/>
      <c r="CB702" s="48"/>
      <c r="CD702" s="10"/>
      <c r="CE702" s="37"/>
      <c r="CF702" s="37"/>
      <c r="CG702" s="7"/>
      <c r="CH702" s="48"/>
      <c r="CJ702" s="10"/>
      <c r="CK702" s="37"/>
      <c r="CL702" s="37"/>
      <c r="CM702" s="7"/>
      <c r="CN702" s="40"/>
      <c r="CO702" s="10"/>
      <c r="CP702" s="37"/>
      <c r="CQ702" s="37"/>
      <c r="CR702" s="51"/>
      <c r="CT702" s="40"/>
      <c r="CU702" s="10"/>
      <c r="CV702" s="37"/>
      <c r="CW702" s="37"/>
      <c r="CX702" s="51"/>
    </row>
    <row r="703" spans="5:102" x14ac:dyDescent="0.2">
      <c r="E703" s="37"/>
      <c r="F703" s="37"/>
      <c r="G703" s="7"/>
      <c r="H703" s="48"/>
      <c r="J703" s="10"/>
      <c r="K703" s="37"/>
      <c r="L703" s="37"/>
      <c r="M703" s="7"/>
      <c r="N703" s="48"/>
      <c r="P703" s="10"/>
      <c r="Q703" s="37"/>
      <c r="R703" s="37"/>
      <c r="S703" s="7"/>
      <c r="T703" s="40"/>
      <c r="U703" s="10"/>
      <c r="V703" s="37"/>
      <c r="W703" s="37"/>
      <c r="X703" s="51"/>
      <c r="AC703" s="37"/>
      <c r="AD703" s="37"/>
      <c r="AE703" s="7"/>
      <c r="AF703" s="48"/>
      <c r="AH703" s="10"/>
      <c r="AI703" s="37"/>
      <c r="AJ703" s="37"/>
      <c r="AK703" s="7"/>
      <c r="AL703" s="48"/>
      <c r="AN703" s="10"/>
      <c r="AO703" s="37"/>
      <c r="AP703" s="37"/>
      <c r="AQ703" s="7"/>
      <c r="AR703" s="40"/>
      <c r="AS703" s="10"/>
      <c r="AT703" s="37"/>
      <c r="AU703" s="37"/>
      <c r="AV703" s="51"/>
      <c r="BA703" s="37"/>
      <c r="BB703" s="37"/>
      <c r="BC703" s="7"/>
      <c r="BD703" s="48"/>
      <c r="BF703" s="10"/>
      <c r="BG703" s="37"/>
      <c r="BH703" s="37"/>
      <c r="BI703" s="7"/>
      <c r="BJ703" s="48"/>
      <c r="BL703" s="10"/>
      <c r="BM703" s="37"/>
      <c r="BN703" s="37"/>
      <c r="BO703" s="7"/>
      <c r="BP703" s="40"/>
      <c r="BQ703" s="10"/>
      <c r="BR703" s="37"/>
      <c r="BS703" s="37"/>
      <c r="BT703" s="51"/>
      <c r="BY703" s="37"/>
      <c r="BZ703" s="37"/>
      <c r="CA703" s="7"/>
      <c r="CB703" s="48"/>
      <c r="CD703" s="10"/>
      <c r="CE703" s="37"/>
      <c r="CF703" s="37"/>
      <c r="CG703" s="7"/>
      <c r="CH703" s="48"/>
      <c r="CJ703" s="10"/>
      <c r="CK703" s="37"/>
      <c r="CL703" s="37"/>
      <c r="CM703" s="7"/>
      <c r="CN703" s="40"/>
      <c r="CO703" s="10"/>
      <c r="CP703" s="37"/>
      <c r="CQ703" s="37"/>
      <c r="CR703" s="51"/>
      <c r="CT703" s="40"/>
      <c r="CU703" s="10"/>
      <c r="CV703" s="37"/>
      <c r="CW703" s="37"/>
      <c r="CX703" s="51"/>
    </row>
    <row r="704" spans="5:102" x14ac:dyDescent="0.2">
      <c r="E704" s="37"/>
      <c r="F704" s="37"/>
      <c r="G704" s="7"/>
      <c r="H704" s="48"/>
      <c r="J704" s="10"/>
      <c r="K704" s="37"/>
      <c r="L704" s="37"/>
      <c r="M704" s="7"/>
      <c r="N704" s="48"/>
      <c r="P704" s="10"/>
      <c r="Q704" s="37"/>
      <c r="R704" s="37"/>
      <c r="S704" s="7"/>
      <c r="T704" s="40"/>
      <c r="U704" s="10"/>
      <c r="V704" s="37"/>
      <c r="W704" s="37"/>
      <c r="X704" s="51"/>
      <c r="AC704" s="37"/>
      <c r="AD704" s="37"/>
      <c r="AE704" s="7"/>
      <c r="AF704" s="48"/>
      <c r="AH704" s="10"/>
      <c r="AI704" s="37"/>
      <c r="AJ704" s="37"/>
      <c r="AK704" s="7"/>
      <c r="AL704" s="48"/>
      <c r="AN704" s="10"/>
      <c r="AO704" s="37"/>
      <c r="AP704" s="37"/>
      <c r="AQ704" s="7"/>
      <c r="AR704" s="40"/>
      <c r="AS704" s="10"/>
      <c r="AT704" s="37"/>
      <c r="AU704" s="37"/>
      <c r="AV704" s="51"/>
      <c r="BA704" s="37"/>
      <c r="BB704" s="37"/>
      <c r="BC704" s="7"/>
      <c r="BD704" s="48"/>
      <c r="BF704" s="10"/>
      <c r="BG704" s="37"/>
      <c r="BH704" s="37"/>
      <c r="BI704" s="7"/>
      <c r="BJ704" s="48"/>
      <c r="BL704" s="10"/>
      <c r="BM704" s="37"/>
      <c r="BN704" s="37"/>
      <c r="BO704" s="7"/>
      <c r="BP704" s="40"/>
      <c r="BQ704" s="10"/>
      <c r="BR704" s="37"/>
      <c r="BS704" s="37"/>
      <c r="BT704" s="51"/>
      <c r="BY704" s="37"/>
      <c r="BZ704" s="37"/>
      <c r="CA704" s="7"/>
      <c r="CB704" s="48"/>
      <c r="CD704" s="10"/>
      <c r="CE704" s="37"/>
      <c r="CF704" s="37"/>
      <c r="CG704" s="7"/>
      <c r="CH704" s="48"/>
      <c r="CJ704" s="10"/>
      <c r="CK704" s="37"/>
      <c r="CL704" s="37"/>
      <c r="CM704" s="7"/>
      <c r="CN704" s="40"/>
      <c r="CO704" s="10"/>
      <c r="CP704" s="37"/>
      <c r="CQ704" s="37"/>
      <c r="CR704" s="51"/>
      <c r="CT704" s="40"/>
      <c r="CU704" s="10"/>
      <c r="CV704" s="37"/>
      <c r="CW704" s="37"/>
      <c r="CX704" s="51"/>
    </row>
    <row r="705" spans="5:102" x14ac:dyDescent="0.2">
      <c r="E705" s="37"/>
      <c r="F705" s="37"/>
      <c r="G705" s="7"/>
      <c r="H705" s="48"/>
      <c r="J705" s="10"/>
      <c r="K705" s="37"/>
      <c r="L705" s="37"/>
      <c r="M705" s="7"/>
      <c r="N705" s="48"/>
      <c r="P705" s="10"/>
      <c r="Q705" s="37"/>
      <c r="R705" s="37"/>
      <c r="S705" s="7"/>
      <c r="T705" s="40"/>
      <c r="U705" s="10"/>
      <c r="V705" s="37"/>
      <c r="W705" s="37"/>
      <c r="X705" s="51"/>
      <c r="AC705" s="37"/>
      <c r="AD705" s="37"/>
      <c r="AE705" s="7"/>
      <c r="AF705" s="48"/>
      <c r="AH705" s="10"/>
      <c r="AI705" s="37"/>
      <c r="AJ705" s="37"/>
      <c r="AK705" s="7"/>
      <c r="AL705" s="48"/>
      <c r="AN705" s="10"/>
      <c r="AO705" s="37"/>
      <c r="AP705" s="37"/>
      <c r="AQ705" s="7"/>
      <c r="AR705" s="40"/>
      <c r="AS705" s="10"/>
      <c r="AT705" s="37"/>
      <c r="AU705" s="37"/>
      <c r="AV705" s="51"/>
      <c r="BA705" s="37"/>
      <c r="BB705" s="37"/>
      <c r="BC705" s="7"/>
      <c r="BD705" s="48"/>
      <c r="BF705" s="10"/>
      <c r="BG705" s="37"/>
      <c r="BH705" s="37"/>
      <c r="BI705" s="7"/>
      <c r="BJ705" s="48"/>
      <c r="BL705" s="10"/>
      <c r="BM705" s="37"/>
      <c r="BN705" s="37"/>
      <c r="BO705" s="7"/>
      <c r="BP705" s="40"/>
      <c r="BQ705" s="10"/>
      <c r="BR705" s="37"/>
      <c r="BS705" s="37"/>
      <c r="BT705" s="51"/>
      <c r="BY705" s="37"/>
      <c r="BZ705" s="37"/>
      <c r="CA705" s="7"/>
      <c r="CB705" s="48"/>
      <c r="CD705" s="10"/>
      <c r="CE705" s="37"/>
      <c r="CF705" s="37"/>
      <c r="CG705" s="7"/>
      <c r="CH705" s="48"/>
      <c r="CJ705" s="10"/>
      <c r="CK705" s="37"/>
      <c r="CL705" s="37"/>
      <c r="CM705" s="7"/>
      <c r="CN705" s="40"/>
      <c r="CO705" s="10"/>
      <c r="CP705" s="37"/>
      <c r="CQ705" s="37"/>
      <c r="CR705" s="51"/>
      <c r="CT705" s="40"/>
      <c r="CU705" s="10"/>
      <c r="CV705" s="37"/>
      <c r="CW705" s="37"/>
      <c r="CX705" s="51"/>
    </row>
    <row r="706" spans="5:102" x14ac:dyDescent="0.2">
      <c r="E706" s="37"/>
      <c r="F706" s="37"/>
      <c r="G706" s="7"/>
      <c r="H706" s="48"/>
      <c r="J706" s="10"/>
      <c r="K706" s="37"/>
      <c r="L706" s="37"/>
      <c r="M706" s="7"/>
      <c r="N706" s="48"/>
      <c r="P706" s="10"/>
      <c r="Q706" s="37"/>
      <c r="R706" s="37"/>
      <c r="S706" s="7"/>
      <c r="T706" s="40"/>
      <c r="U706" s="10"/>
      <c r="V706" s="37"/>
      <c r="W706" s="37"/>
      <c r="X706" s="51"/>
      <c r="AC706" s="37"/>
      <c r="AD706" s="37"/>
      <c r="AE706" s="7"/>
      <c r="AF706" s="48"/>
      <c r="AH706" s="10"/>
      <c r="AI706" s="37"/>
      <c r="AJ706" s="37"/>
      <c r="AK706" s="7"/>
      <c r="AL706" s="48"/>
      <c r="AN706" s="10"/>
      <c r="AO706" s="37"/>
      <c r="AP706" s="37"/>
      <c r="AQ706" s="7"/>
      <c r="AR706" s="40"/>
      <c r="AS706" s="10"/>
      <c r="AT706" s="37"/>
      <c r="AU706" s="37"/>
      <c r="AV706" s="51"/>
      <c r="BA706" s="37"/>
      <c r="BB706" s="37"/>
      <c r="BC706" s="7"/>
      <c r="BD706" s="48"/>
      <c r="BF706" s="10"/>
      <c r="BG706" s="37"/>
      <c r="BH706" s="37"/>
      <c r="BI706" s="7"/>
      <c r="BJ706" s="48"/>
      <c r="BL706" s="10"/>
      <c r="BM706" s="37"/>
      <c r="BN706" s="37"/>
      <c r="BO706" s="7"/>
      <c r="BP706" s="40"/>
      <c r="BQ706" s="10"/>
      <c r="BR706" s="37"/>
      <c r="BS706" s="37"/>
      <c r="BT706" s="51"/>
      <c r="BY706" s="37"/>
      <c r="BZ706" s="37"/>
      <c r="CA706" s="7"/>
      <c r="CB706" s="48"/>
      <c r="CD706" s="10"/>
      <c r="CE706" s="37"/>
      <c r="CF706" s="37"/>
      <c r="CG706" s="7"/>
      <c r="CH706" s="48"/>
      <c r="CJ706" s="10"/>
      <c r="CK706" s="37"/>
      <c r="CL706" s="37"/>
      <c r="CM706" s="7"/>
      <c r="CN706" s="40"/>
      <c r="CO706" s="10"/>
      <c r="CP706" s="37"/>
      <c r="CQ706" s="37"/>
      <c r="CR706" s="51"/>
      <c r="CT706" s="40"/>
      <c r="CU706" s="10"/>
      <c r="CV706" s="37"/>
      <c r="CW706" s="37"/>
      <c r="CX706" s="51"/>
    </row>
    <row r="707" spans="5:102" x14ac:dyDescent="0.2">
      <c r="E707" s="37"/>
      <c r="F707" s="37"/>
      <c r="G707" s="7"/>
      <c r="H707" s="48"/>
      <c r="J707" s="10"/>
      <c r="K707" s="37"/>
      <c r="L707" s="37"/>
      <c r="M707" s="7"/>
      <c r="N707" s="48"/>
      <c r="P707" s="10"/>
      <c r="Q707" s="37"/>
      <c r="R707" s="37"/>
      <c r="S707" s="7"/>
      <c r="T707" s="40"/>
      <c r="U707" s="10"/>
      <c r="V707" s="37"/>
      <c r="W707" s="37"/>
      <c r="X707" s="51"/>
      <c r="AC707" s="37"/>
      <c r="AD707" s="37"/>
      <c r="AE707" s="7"/>
      <c r="AF707" s="48"/>
      <c r="AH707" s="10"/>
      <c r="AI707" s="37"/>
      <c r="AJ707" s="37"/>
      <c r="AK707" s="7"/>
      <c r="AL707" s="48"/>
      <c r="AN707" s="10"/>
      <c r="AO707" s="37"/>
      <c r="AP707" s="37"/>
      <c r="AQ707" s="7"/>
      <c r="AR707" s="40"/>
      <c r="AS707" s="10"/>
      <c r="AT707" s="37"/>
      <c r="AU707" s="37"/>
      <c r="AV707" s="51"/>
      <c r="BA707" s="37"/>
      <c r="BB707" s="37"/>
      <c r="BC707" s="7"/>
      <c r="BD707" s="48"/>
      <c r="BF707" s="10"/>
      <c r="BG707" s="37"/>
      <c r="BH707" s="37"/>
      <c r="BI707" s="7"/>
      <c r="BJ707" s="48"/>
      <c r="BL707" s="10"/>
      <c r="BM707" s="37"/>
      <c r="BN707" s="37"/>
      <c r="BO707" s="7"/>
      <c r="BP707" s="40"/>
      <c r="BQ707" s="10"/>
      <c r="BR707" s="37"/>
      <c r="BS707" s="37"/>
      <c r="BT707" s="51"/>
      <c r="BY707" s="37"/>
      <c r="BZ707" s="37"/>
      <c r="CA707" s="7"/>
      <c r="CB707" s="48"/>
      <c r="CD707" s="10"/>
      <c r="CE707" s="37"/>
      <c r="CF707" s="37"/>
      <c r="CG707" s="7"/>
      <c r="CH707" s="48"/>
      <c r="CJ707" s="10"/>
      <c r="CK707" s="37"/>
      <c r="CL707" s="37"/>
      <c r="CM707" s="7"/>
      <c r="CN707" s="40"/>
      <c r="CO707" s="10"/>
      <c r="CP707" s="37"/>
      <c r="CQ707" s="37"/>
      <c r="CR707" s="51"/>
      <c r="CT707" s="40"/>
      <c r="CU707" s="10"/>
      <c r="CV707" s="37"/>
      <c r="CW707" s="37"/>
      <c r="CX707" s="51"/>
    </row>
    <row r="708" spans="5:102" x14ac:dyDescent="0.2">
      <c r="E708" s="37"/>
      <c r="F708" s="37"/>
      <c r="G708" s="7"/>
      <c r="H708" s="48"/>
      <c r="J708" s="10"/>
      <c r="K708" s="37"/>
      <c r="L708" s="37"/>
      <c r="M708" s="7"/>
      <c r="N708" s="48"/>
      <c r="P708" s="10"/>
      <c r="Q708" s="37"/>
      <c r="R708" s="37"/>
      <c r="S708" s="7"/>
      <c r="T708" s="40"/>
      <c r="U708" s="10"/>
      <c r="V708" s="37"/>
      <c r="W708" s="37"/>
      <c r="X708" s="51"/>
      <c r="AC708" s="37"/>
      <c r="AD708" s="37"/>
      <c r="AE708" s="7"/>
      <c r="AF708" s="48"/>
      <c r="AH708" s="10"/>
      <c r="AI708" s="37"/>
      <c r="AJ708" s="37"/>
      <c r="AK708" s="7"/>
      <c r="AL708" s="48"/>
      <c r="AN708" s="10"/>
      <c r="AO708" s="37"/>
      <c r="AP708" s="37"/>
      <c r="AQ708" s="7"/>
      <c r="AR708" s="40"/>
      <c r="AS708" s="10"/>
      <c r="AT708" s="37"/>
      <c r="AU708" s="37"/>
      <c r="AV708" s="51"/>
      <c r="BA708" s="37"/>
      <c r="BB708" s="37"/>
      <c r="BC708" s="7"/>
      <c r="BD708" s="48"/>
      <c r="BF708" s="10"/>
      <c r="BG708" s="37"/>
      <c r="BH708" s="37"/>
      <c r="BI708" s="7"/>
      <c r="BJ708" s="48"/>
      <c r="BL708" s="10"/>
      <c r="BM708" s="37"/>
      <c r="BN708" s="37"/>
      <c r="BO708" s="7"/>
      <c r="BP708" s="40"/>
      <c r="BQ708" s="10"/>
      <c r="BR708" s="37"/>
      <c r="BS708" s="37"/>
      <c r="BT708" s="51"/>
      <c r="BY708" s="37"/>
      <c r="BZ708" s="37"/>
      <c r="CA708" s="7"/>
      <c r="CB708" s="48"/>
      <c r="CD708" s="10"/>
      <c r="CE708" s="37"/>
      <c r="CF708" s="37"/>
      <c r="CG708" s="7"/>
      <c r="CH708" s="48"/>
      <c r="CJ708" s="10"/>
      <c r="CK708" s="37"/>
      <c r="CL708" s="37"/>
      <c r="CM708" s="7"/>
      <c r="CN708" s="40"/>
      <c r="CO708" s="10"/>
      <c r="CP708" s="37"/>
      <c r="CQ708" s="37"/>
      <c r="CR708" s="51"/>
      <c r="CT708" s="40"/>
      <c r="CU708" s="10"/>
      <c r="CV708" s="37"/>
      <c r="CW708" s="37"/>
      <c r="CX708" s="51"/>
    </row>
    <row r="709" spans="5:102" x14ac:dyDescent="0.2">
      <c r="E709" s="37"/>
      <c r="F709" s="37"/>
      <c r="G709" s="7"/>
      <c r="H709" s="48"/>
      <c r="J709" s="10"/>
      <c r="K709" s="37"/>
      <c r="L709" s="37"/>
      <c r="M709" s="7"/>
      <c r="N709" s="48"/>
      <c r="P709" s="10"/>
      <c r="Q709" s="37"/>
      <c r="R709" s="37"/>
      <c r="S709" s="7"/>
      <c r="T709" s="40"/>
      <c r="U709" s="10"/>
      <c r="V709" s="37"/>
      <c r="W709" s="37"/>
      <c r="X709" s="51"/>
      <c r="AC709" s="37"/>
      <c r="AD709" s="37"/>
      <c r="AE709" s="7"/>
      <c r="AF709" s="48"/>
      <c r="AH709" s="10"/>
      <c r="AI709" s="37"/>
      <c r="AJ709" s="37"/>
      <c r="AK709" s="7"/>
      <c r="AL709" s="48"/>
      <c r="AN709" s="10"/>
      <c r="AO709" s="37"/>
      <c r="AP709" s="37"/>
      <c r="AQ709" s="7"/>
      <c r="AR709" s="40"/>
      <c r="AS709" s="10"/>
      <c r="AT709" s="37"/>
      <c r="AU709" s="37"/>
      <c r="AV709" s="51"/>
      <c r="BA709" s="37"/>
      <c r="BB709" s="37"/>
      <c r="BC709" s="7"/>
      <c r="BD709" s="48"/>
      <c r="BF709" s="10"/>
      <c r="BG709" s="37"/>
      <c r="BH709" s="37"/>
      <c r="BI709" s="7"/>
      <c r="BJ709" s="48"/>
      <c r="BL709" s="10"/>
      <c r="BM709" s="37"/>
      <c r="BN709" s="37"/>
      <c r="BO709" s="7"/>
      <c r="BP709" s="40"/>
      <c r="BQ709" s="10"/>
      <c r="BR709" s="37"/>
      <c r="BS709" s="37"/>
      <c r="BT709" s="51"/>
      <c r="BY709" s="37"/>
      <c r="BZ709" s="37"/>
      <c r="CA709" s="7"/>
      <c r="CB709" s="48"/>
      <c r="CD709" s="10"/>
      <c r="CE709" s="37"/>
      <c r="CF709" s="37"/>
      <c r="CG709" s="7"/>
      <c r="CH709" s="48"/>
      <c r="CJ709" s="10"/>
      <c r="CK709" s="37"/>
      <c r="CL709" s="37"/>
      <c r="CM709" s="7"/>
      <c r="CN709" s="40"/>
      <c r="CO709" s="10"/>
      <c r="CP709" s="37"/>
      <c r="CQ709" s="37"/>
      <c r="CR709" s="51"/>
      <c r="CT709" s="40"/>
      <c r="CU709" s="10"/>
      <c r="CV709" s="37"/>
      <c r="CW709" s="37"/>
      <c r="CX709" s="51"/>
    </row>
    <row r="710" spans="5:102" x14ac:dyDescent="0.2">
      <c r="E710" s="37"/>
      <c r="F710" s="37"/>
      <c r="G710" s="7"/>
      <c r="H710" s="48"/>
      <c r="J710" s="10"/>
      <c r="K710" s="37"/>
      <c r="L710" s="37"/>
      <c r="M710" s="7"/>
      <c r="N710" s="48"/>
      <c r="P710" s="10"/>
      <c r="Q710" s="37"/>
      <c r="R710" s="37"/>
      <c r="S710" s="7"/>
      <c r="T710" s="40"/>
      <c r="U710" s="10"/>
      <c r="V710" s="37"/>
      <c r="W710" s="37"/>
      <c r="X710" s="51"/>
      <c r="AC710" s="37"/>
      <c r="AD710" s="37"/>
      <c r="AE710" s="7"/>
      <c r="AF710" s="48"/>
      <c r="AH710" s="10"/>
      <c r="AI710" s="37"/>
      <c r="AJ710" s="37"/>
      <c r="AK710" s="7"/>
      <c r="AL710" s="48"/>
      <c r="AN710" s="10"/>
      <c r="AO710" s="37"/>
      <c r="AP710" s="37"/>
      <c r="AQ710" s="7"/>
      <c r="AR710" s="40"/>
      <c r="AS710" s="10"/>
      <c r="AT710" s="37"/>
      <c r="AU710" s="37"/>
      <c r="AV710" s="51"/>
      <c r="BA710" s="37"/>
      <c r="BB710" s="37"/>
      <c r="BC710" s="7"/>
      <c r="BD710" s="48"/>
      <c r="BF710" s="10"/>
      <c r="BG710" s="37"/>
      <c r="BH710" s="37"/>
      <c r="BI710" s="7"/>
      <c r="BJ710" s="48"/>
      <c r="BL710" s="10"/>
      <c r="BM710" s="37"/>
      <c r="BN710" s="37"/>
      <c r="BO710" s="7"/>
      <c r="BP710" s="40"/>
      <c r="BQ710" s="10"/>
      <c r="BR710" s="37"/>
      <c r="BS710" s="37"/>
      <c r="BT710" s="51"/>
      <c r="BY710" s="37"/>
      <c r="BZ710" s="37"/>
      <c r="CA710" s="7"/>
      <c r="CB710" s="48"/>
      <c r="CD710" s="10"/>
      <c r="CE710" s="37"/>
      <c r="CF710" s="37"/>
      <c r="CG710" s="7"/>
      <c r="CH710" s="48"/>
      <c r="CJ710" s="10"/>
      <c r="CK710" s="37"/>
      <c r="CL710" s="37"/>
      <c r="CM710" s="7"/>
      <c r="CN710" s="40"/>
      <c r="CO710" s="10"/>
      <c r="CP710" s="37"/>
      <c r="CQ710" s="37"/>
      <c r="CR710" s="51"/>
      <c r="CT710" s="40"/>
      <c r="CU710" s="10"/>
      <c r="CV710" s="37"/>
      <c r="CW710" s="37"/>
      <c r="CX710" s="51"/>
    </row>
    <row r="711" spans="5:102" x14ac:dyDescent="0.2">
      <c r="E711" s="37"/>
      <c r="F711" s="37"/>
      <c r="G711" s="7"/>
      <c r="H711" s="48"/>
      <c r="J711" s="10"/>
      <c r="K711" s="37"/>
      <c r="L711" s="37"/>
      <c r="M711" s="7"/>
      <c r="N711" s="48"/>
      <c r="P711" s="10"/>
      <c r="Q711" s="37"/>
      <c r="R711" s="37"/>
      <c r="S711" s="7"/>
      <c r="T711" s="40"/>
      <c r="U711" s="10"/>
      <c r="V711" s="37"/>
      <c r="W711" s="37"/>
      <c r="X711" s="51"/>
      <c r="AC711" s="37"/>
      <c r="AD711" s="37"/>
      <c r="AE711" s="7"/>
      <c r="AF711" s="48"/>
      <c r="AH711" s="10"/>
      <c r="AI711" s="37"/>
      <c r="AJ711" s="37"/>
      <c r="AK711" s="7"/>
      <c r="AL711" s="48"/>
      <c r="AN711" s="10"/>
      <c r="AO711" s="37"/>
      <c r="AP711" s="37"/>
      <c r="AQ711" s="7"/>
      <c r="AR711" s="40"/>
      <c r="AS711" s="10"/>
      <c r="AT711" s="37"/>
      <c r="AU711" s="37"/>
      <c r="AV711" s="51"/>
      <c r="BA711" s="37"/>
      <c r="BB711" s="37"/>
      <c r="BC711" s="7"/>
      <c r="BD711" s="48"/>
      <c r="BF711" s="10"/>
      <c r="BG711" s="37"/>
      <c r="BH711" s="37"/>
      <c r="BI711" s="7"/>
      <c r="BJ711" s="48"/>
      <c r="BL711" s="10"/>
      <c r="BM711" s="37"/>
      <c r="BN711" s="37"/>
      <c r="BO711" s="7"/>
      <c r="BP711" s="40"/>
      <c r="BQ711" s="10"/>
      <c r="BR711" s="37"/>
      <c r="BS711" s="37"/>
      <c r="BT711" s="51"/>
      <c r="BY711" s="37"/>
      <c r="BZ711" s="37"/>
      <c r="CA711" s="7"/>
      <c r="CB711" s="48"/>
      <c r="CD711" s="10"/>
      <c r="CE711" s="37"/>
      <c r="CF711" s="37"/>
      <c r="CG711" s="7"/>
      <c r="CH711" s="48"/>
      <c r="CJ711" s="10"/>
      <c r="CK711" s="37"/>
      <c r="CL711" s="37"/>
      <c r="CM711" s="7"/>
      <c r="CN711" s="40"/>
      <c r="CO711" s="10"/>
      <c r="CP711" s="37"/>
      <c r="CQ711" s="37"/>
      <c r="CR711" s="51"/>
      <c r="CT711" s="40"/>
      <c r="CU711" s="10"/>
      <c r="CV711" s="37"/>
      <c r="CW711" s="37"/>
      <c r="CX711" s="51"/>
    </row>
    <row r="712" spans="5:102" x14ac:dyDescent="0.2">
      <c r="E712" s="37"/>
      <c r="F712" s="37"/>
      <c r="G712" s="7"/>
      <c r="H712" s="48"/>
      <c r="J712" s="10"/>
      <c r="K712" s="37"/>
      <c r="L712" s="37"/>
      <c r="M712" s="7"/>
      <c r="N712" s="48"/>
      <c r="P712" s="10"/>
      <c r="Q712" s="37"/>
      <c r="R712" s="37"/>
      <c r="S712" s="7"/>
      <c r="T712" s="40"/>
      <c r="U712" s="10"/>
      <c r="V712" s="37"/>
      <c r="W712" s="37"/>
      <c r="X712" s="51"/>
      <c r="AC712" s="37"/>
      <c r="AD712" s="37"/>
      <c r="AE712" s="7"/>
      <c r="AF712" s="48"/>
      <c r="AH712" s="10"/>
      <c r="AI712" s="37"/>
      <c r="AJ712" s="37"/>
      <c r="AK712" s="7"/>
      <c r="AL712" s="48"/>
      <c r="AN712" s="10"/>
      <c r="AO712" s="37"/>
      <c r="AP712" s="37"/>
      <c r="AQ712" s="7"/>
      <c r="AR712" s="40"/>
      <c r="AS712" s="10"/>
      <c r="AT712" s="37"/>
      <c r="AU712" s="37"/>
      <c r="AV712" s="51"/>
      <c r="BA712" s="37"/>
      <c r="BB712" s="37"/>
      <c r="BC712" s="7"/>
      <c r="BD712" s="48"/>
      <c r="BF712" s="10"/>
      <c r="BG712" s="37"/>
      <c r="BH712" s="37"/>
      <c r="BI712" s="7"/>
      <c r="BJ712" s="48"/>
      <c r="BL712" s="10"/>
      <c r="BM712" s="37"/>
      <c r="BN712" s="37"/>
      <c r="BO712" s="7"/>
      <c r="BP712" s="40"/>
      <c r="BQ712" s="10"/>
      <c r="BR712" s="37"/>
      <c r="BS712" s="37"/>
      <c r="BT712" s="51"/>
      <c r="BY712" s="37"/>
      <c r="BZ712" s="37"/>
      <c r="CA712" s="7"/>
      <c r="CB712" s="48"/>
      <c r="CD712" s="10"/>
      <c r="CE712" s="37"/>
      <c r="CF712" s="37"/>
      <c r="CG712" s="7"/>
      <c r="CH712" s="48"/>
      <c r="CJ712" s="10"/>
      <c r="CK712" s="37"/>
      <c r="CL712" s="37"/>
      <c r="CM712" s="7"/>
      <c r="CN712" s="40"/>
      <c r="CO712" s="10"/>
      <c r="CP712" s="37"/>
      <c r="CQ712" s="37"/>
      <c r="CR712" s="51"/>
      <c r="CT712" s="40"/>
      <c r="CU712" s="10"/>
      <c r="CV712" s="37"/>
      <c r="CW712" s="37"/>
      <c r="CX712" s="51"/>
    </row>
    <row r="713" spans="5:102" x14ac:dyDescent="0.2">
      <c r="E713" s="37"/>
      <c r="F713" s="37"/>
      <c r="G713" s="7"/>
      <c r="H713" s="48"/>
      <c r="J713" s="10"/>
      <c r="K713" s="37"/>
      <c r="L713" s="37"/>
      <c r="M713" s="7"/>
      <c r="N713" s="48"/>
      <c r="P713" s="10"/>
      <c r="Q713" s="37"/>
      <c r="R713" s="37"/>
      <c r="S713" s="7"/>
      <c r="T713" s="40"/>
      <c r="U713" s="10"/>
      <c r="V713" s="37"/>
      <c r="W713" s="37"/>
      <c r="X713" s="51"/>
      <c r="AC713" s="37"/>
      <c r="AD713" s="37"/>
      <c r="AE713" s="7"/>
      <c r="AF713" s="48"/>
      <c r="AH713" s="10"/>
      <c r="AI713" s="37"/>
      <c r="AJ713" s="37"/>
      <c r="AK713" s="7"/>
      <c r="AL713" s="48"/>
      <c r="AN713" s="10"/>
      <c r="AO713" s="37"/>
      <c r="AP713" s="37"/>
      <c r="AQ713" s="7"/>
      <c r="AR713" s="40"/>
      <c r="AS713" s="10"/>
      <c r="AT713" s="37"/>
      <c r="AU713" s="37"/>
      <c r="AV713" s="51"/>
      <c r="BA713" s="37"/>
      <c r="BB713" s="37"/>
      <c r="BC713" s="7"/>
      <c r="BD713" s="48"/>
      <c r="BF713" s="10"/>
      <c r="BG713" s="37"/>
      <c r="BH713" s="37"/>
      <c r="BI713" s="7"/>
      <c r="BJ713" s="48"/>
      <c r="BL713" s="10"/>
      <c r="BM713" s="37"/>
      <c r="BN713" s="37"/>
      <c r="BO713" s="7"/>
      <c r="BP713" s="40"/>
      <c r="BQ713" s="10"/>
      <c r="BR713" s="37"/>
      <c r="BS713" s="37"/>
      <c r="BT713" s="51"/>
      <c r="BY713" s="37"/>
      <c r="BZ713" s="37"/>
      <c r="CA713" s="7"/>
      <c r="CB713" s="48"/>
      <c r="CD713" s="10"/>
      <c r="CE713" s="37"/>
      <c r="CF713" s="37"/>
      <c r="CG713" s="7"/>
      <c r="CH713" s="48"/>
      <c r="CJ713" s="10"/>
      <c r="CK713" s="37"/>
      <c r="CL713" s="37"/>
      <c r="CM713" s="7"/>
      <c r="CN713" s="40"/>
      <c r="CO713" s="10"/>
      <c r="CP713" s="37"/>
      <c r="CQ713" s="37"/>
      <c r="CR713" s="51"/>
      <c r="CT713" s="40"/>
      <c r="CU713" s="10"/>
      <c r="CV713" s="37"/>
      <c r="CW713" s="37"/>
      <c r="CX713" s="51"/>
    </row>
    <row r="714" spans="5:102" x14ac:dyDescent="0.2">
      <c r="E714" s="37"/>
      <c r="F714" s="37"/>
      <c r="G714" s="7"/>
      <c r="H714" s="48"/>
      <c r="J714" s="10"/>
      <c r="K714" s="37"/>
      <c r="L714" s="37"/>
      <c r="M714" s="7"/>
      <c r="N714" s="48"/>
      <c r="P714" s="10"/>
      <c r="Q714" s="37"/>
      <c r="R714" s="37"/>
      <c r="S714" s="7"/>
      <c r="T714" s="40"/>
      <c r="U714" s="10"/>
      <c r="V714" s="37"/>
      <c r="W714" s="37"/>
      <c r="X714" s="51"/>
      <c r="AC714" s="37"/>
      <c r="AD714" s="37"/>
      <c r="AE714" s="7"/>
      <c r="AF714" s="48"/>
      <c r="AH714" s="10"/>
      <c r="AI714" s="37"/>
      <c r="AJ714" s="37"/>
      <c r="AK714" s="7"/>
      <c r="AL714" s="48"/>
      <c r="AN714" s="10"/>
      <c r="AO714" s="37"/>
      <c r="AP714" s="37"/>
      <c r="AQ714" s="7"/>
      <c r="AR714" s="40"/>
      <c r="AS714" s="10"/>
      <c r="AT714" s="37"/>
      <c r="AU714" s="37"/>
      <c r="AV714" s="51"/>
      <c r="BA714" s="37"/>
      <c r="BB714" s="37"/>
      <c r="BC714" s="7"/>
      <c r="BD714" s="48"/>
      <c r="BF714" s="10"/>
      <c r="BG714" s="37"/>
      <c r="BH714" s="37"/>
      <c r="BI714" s="7"/>
      <c r="BJ714" s="48"/>
      <c r="BL714" s="10"/>
      <c r="BM714" s="37"/>
      <c r="BN714" s="37"/>
      <c r="BO714" s="7"/>
      <c r="BP714" s="40"/>
      <c r="BQ714" s="10"/>
      <c r="BR714" s="37"/>
      <c r="BS714" s="37"/>
      <c r="BT714" s="51"/>
      <c r="BY714" s="37"/>
      <c r="BZ714" s="37"/>
      <c r="CA714" s="7"/>
      <c r="CB714" s="48"/>
      <c r="CD714" s="10"/>
      <c r="CE714" s="37"/>
      <c r="CF714" s="37"/>
      <c r="CG714" s="7"/>
      <c r="CH714" s="48"/>
      <c r="CJ714" s="10"/>
      <c r="CK714" s="37"/>
      <c r="CL714" s="37"/>
      <c r="CM714" s="7"/>
      <c r="CN714" s="40"/>
      <c r="CO714" s="10"/>
      <c r="CP714" s="37"/>
      <c r="CQ714" s="37"/>
      <c r="CR714" s="51"/>
      <c r="CT714" s="40"/>
      <c r="CU714" s="10"/>
      <c r="CV714" s="37"/>
      <c r="CW714" s="37"/>
      <c r="CX714" s="51"/>
    </row>
    <row r="715" spans="5:102" x14ac:dyDescent="0.2">
      <c r="E715" s="37"/>
      <c r="F715" s="37"/>
      <c r="G715" s="7"/>
      <c r="H715" s="48"/>
      <c r="J715" s="10"/>
      <c r="K715" s="37"/>
      <c r="L715" s="37"/>
      <c r="M715" s="7"/>
      <c r="N715" s="48"/>
      <c r="P715" s="10"/>
      <c r="Q715" s="37"/>
      <c r="R715" s="37"/>
      <c r="S715" s="7"/>
      <c r="T715" s="40"/>
      <c r="U715" s="10"/>
      <c r="V715" s="37"/>
      <c r="W715" s="37"/>
      <c r="X715" s="51"/>
      <c r="AC715" s="37"/>
      <c r="AD715" s="37"/>
      <c r="AE715" s="7"/>
      <c r="AF715" s="48"/>
      <c r="AH715" s="10"/>
      <c r="AI715" s="37"/>
      <c r="AJ715" s="37"/>
      <c r="AK715" s="7"/>
      <c r="AL715" s="48"/>
      <c r="AN715" s="10"/>
      <c r="AO715" s="37"/>
      <c r="AP715" s="37"/>
      <c r="AQ715" s="7"/>
      <c r="AR715" s="40"/>
      <c r="AS715" s="10"/>
      <c r="AT715" s="37"/>
      <c r="AU715" s="37"/>
      <c r="AV715" s="51"/>
      <c r="BA715" s="37"/>
      <c r="BB715" s="37"/>
      <c r="BC715" s="7"/>
      <c r="BD715" s="48"/>
      <c r="BF715" s="10"/>
      <c r="BG715" s="37"/>
      <c r="BH715" s="37"/>
      <c r="BI715" s="7"/>
      <c r="BJ715" s="48"/>
      <c r="BL715" s="10"/>
      <c r="BM715" s="37"/>
      <c r="BN715" s="37"/>
      <c r="BO715" s="7"/>
      <c r="BP715" s="40"/>
      <c r="BQ715" s="10"/>
      <c r="BR715" s="37"/>
      <c r="BS715" s="37"/>
      <c r="BT715" s="51"/>
      <c r="BY715" s="37"/>
      <c r="BZ715" s="37"/>
      <c r="CA715" s="7"/>
      <c r="CB715" s="48"/>
      <c r="CD715" s="10"/>
      <c r="CE715" s="37"/>
      <c r="CF715" s="37"/>
      <c r="CG715" s="7"/>
      <c r="CH715" s="48"/>
      <c r="CJ715" s="10"/>
      <c r="CK715" s="37"/>
      <c r="CL715" s="37"/>
      <c r="CM715" s="7"/>
      <c r="CN715" s="40"/>
      <c r="CO715" s="10"/>
      <c r="CP715" s="37"/>
      <c r="CQ715" s="37"/>
      <c r="CR715" s="51"/>
      <c r="CT715" s="40"/>
      <c r="CU715" s="10"/>
      <c r="CV715" s="37"/>
      <c r="CW715" s="37"/>
      <c r="CX715" s="51"/>
    </row>
    <row r="716" spans="5:102" x14ac:dyDescent="0.2">
      <c r="E716" s="37"/>
      <c r="F716" s="37"/>
      <c r="G716" s="7"/>
      <c r="H716" s="48"/>
      <c r="J716" s="10"/>
      <c r="K716" s="37"/>
      <c r="L716" s="37"/>
      <c r="M716" s="7"/>
      <c r="N716" s="48"/>
      <c r="P716" s="10"/>
      <c r="Q716" s="37"/>
      <c r="R716" s="37"/>
      <c r="S716" s="7"/>
      <c r="T716" s="40"/>
      <c r="U716" s="10"/>
      <c r="V716" s="37"/>
      <c r="W716" s="37"/>
      <c r="X716" s="51"/>
      <c r="AC716" s="37"/>
      <c r="AD716" s="37"/>
      <c r="AE716" s="7"/>
      <c r="AF716" s="48"/>
      <c r="AH716" s="10"/>
      <c r="AI716" s="37"/>
      <c r="AJ716" s="37"/>
      <c r="AK716" s="7"/>
      <c r="AL716" s="48"/>
      <c r="AN716" s="10"/>
      <c r="AO716" s="37"/>
      <c r="AP716" s="37"/>
      <c r="AQ716" s="7"/>
      <c r="AR716" s="40"/>
      <c r="AS716" s="10"/>
      <c r="AT716" s="37"/>
      <c r="AU716" s="37"/>
      <c r="AV716" s="51"/>
      <c r="BA716" s="37"/>
      <c r="BB716" s="37"/>
      <c r="BC716" s="7"/>
      <c r="BD716" s="48"/>
      <c r="BF716" s="10"/>
      <c r="BG716" s="37"/>
      <c r="BH716" s="37"/>
      <c r="BI716" s="7"/>
      <c r="BJ716" s="48"/>
      <c r="BL716" s="10"/>
      <c r="BM716" s="37"/>
      <c r="BN716" s="37"/>
      <c r="BO716" s="7"/>
      <c r="BP716" s="40"/>
      <c r="BQ716" s="10"/>
      <c r="BR716" s="37"/>
      <c r="BS716" s="37"/>
      <c r="BT716" s="51"/>
      <c r="BY716" s="37"/>
      <c r="BZ716" s="37"/>
      <c r="CA716" s="7"/>
      <c r="CB716" s="48"/>
      <c r="CD716" s="10"/>
      <c r="CE716" s="37"/>
      <c r="CF716" s="37"/>
      <c r="CG716" s="7"/>
      <c r="CH716" s="48"/>
      <c r="CJ716" s="10"/>
      <c r="CK716" s="37"/>
      <c r="CL716" s="37"/>
      <c r="CM716" s="7"/>
      <c r="CN716" s="40"/>
      <c r="CO716" s="10"/>
      <c r="CP716" s="37"/>
      <c r="CQ716" s="37"/>
      <c r="CR716" s="51"/>
      <c r="CT716" s="40"/>
      <c r="CU716" s="10"/>
      <c r="CV716" s="37"/>
      <c r="CW716" s="37"/>
      <c r="CX716" s="51"/>
    </row>
    <row r="717" spans="5:102" x14ac:dyDescent="0.2">
      <c r="E717" s="37"/>
      <c r="F717" s="37"/>
      <c r="G717" s="7"/>
      <c r="H717" s="48"/>
      <c r="J717" s="10"/>
      <c r="K717" s="37"/>
      <c r="L717" s="37"/>
      <c r="M717" s="7"/>
      <c r="N717" s="48"/>
      <c r="P717" s="10"/>
      <c r="Q717" s="37"/>
      <c r="R717" s="37"/>
      <c r="S717" s="7"/>
      <c r="T717" s="40"/>
      <c r="U717" s="10"/>
      <c r="V717" s="37"/>
      <c r="W717" s="37"/>
      <c r="X717" s="51"/>
      <c r="AC717" s="37"/>
      <c r="AD717" s="37"/>
      <c r="AE717" s="7"/>
      <c r="AF717" s="48"/>
      <c r="AH717" s="10"/>
      <c r="AI717" s="37"/>
      <c r="AJ717" s="37"/>
      <c r="AK717" s="7"/>
      <c r="AL717" s="48"/>
      <c r="AN717" s="10"/>
      <c r="AO717" s="37"/>
      <c r="AP717" s="37"/>
      <c r="AQ717" s="7"/>
      <c r="AR717" s="40"/>
      <c r="AS717" s="10"/>
      <c r="AT717" s="37"/>
      <c r="AU717" s="37"/>
      <c r="AV717" s="51"/>
      <c r="BA717" s="37"/>
      <c r="BB717" s="37"/>
      <c r="BC717" s="7"/>
      <c r="BD717" s="48"/>
      <c r="BF717" s="10"/>
      <c r="BG717" s="37"/>
      <c r="BH717" s="37"/>
      <c r="BI717" s="7"/>
      <c r="BJ717" s="48"/>
      <c r="BL717" s="10"/>
      <c r="BM717" s="37"/>
      <c r="BN717" s="37"/>
      <c r="BO717" s="7"/>
      <c r="BP717" s="40"/>
      <c r="BQ717" s="10"/>
      <c r="BR717" s="37"/>
      <c r="BS717" s="37"/>
      <c r="BT717" s="51"/>
      <c r="BY717" s="37"/>
      <c r="BZ717" s="37"/>
      <c r="CA717" s="7"/>
      <c r="CB717" s="48"/>
      <c r="CD717" s="10"/>
      <c r="CE717" s="37"/>
      <c r="CF717" s="37"/>
      <c r="CG717" s="7"/>
      <c r="CH717" s="48"/>
      <c r="CJ717" s="10"/>
      <c r="CK717" s="37"/>
      <c r="CL717" s="37"/>
      <c r="CM717" s="7"/>
      <c r="CN717" s="40"/>
      <c r="CO717" s="10"/>
      <c r="CP717" s="37"/>
      <c r="CQ717" s="37"/>
      <c r="CR717" s="51"/>
      <c r="CT717" s="40"/>
      <c r="CU717" s="10"/>
      <c r="CV717" s="37"/>
      <c r="CW717" s="37"/>
      <c r="CX717" s="51"/>
    </row>
    <row r="718" spans="5:102" x14ac:dyDescent="0.2">
      <c r="E718" s="37"/>
      <c r="F718" s="37"/>
      <c r="G718" s="7"/>
      <c r="H718" s="48"/>
      <c r="J718" s="10"/>
      <c r="K718" s="37"/>
      <c r="L718" s="37"/>
      <c r="M718" s="7"/>
      <c r="N718" s="48"/>
      <c r="P718" s="10"/>
      <c r="Q718" s="37"/>
      <c r="R718" s="37"/>
      <c r="S718" s="7"/>
      <c r="T718" s="40"/>
      <c r="U718" s="10"/>
      <c r="V718" s="37"/>
      <c r="W718" s="37"/>
      <c r="X718" s="51"/>
      <c r="AC718" s="37"/>
      <c r="AD718" s="37"/>
      <c r="AE718" s="7"/>
      <c r="AF718" s="48"/>
      <c r="AH718" s="10"/>
      <c r="AI718" s="37"/>
      <c r="AJ718" s="37"/>
      <c r="AK718" s="7"/>
      <c r="AL718" s="48"/>
      <c r="AN718" s="10"/>
      <c r="AO718" s="37"/>
      <c r="AP718" s="37"/>
      <c r="AQ718" s="7"/>
      <c r="AR718" s="40"/>
      <c r="AS718" s="10"/>
      <c r="AT718" s="37"/>
      <c r="AU718" s="37"/>
      <c r="AV718" s="51"/>
      <c r="BA718" s="37"/>
      <c r="BB718" s="37"/>
      <c r="BC718" s="7"/>
      <c r="BD718" s="48"/>
      <c r="BF718" s="10"/>
      <c r="BG718" s="37"/>
      <c r="BH718" s="37"/>
      <c r="BI718" s="7"/>
      <c r="BJ718" s="48"/>
      <c r="BL718" s="10"/>
      <c r="BM718" s="37"/>
      <c r="BN718" s="37"/>
      <c r="BO718" s="7"/>
      <c r="BP718" s="40"/>
      <c r="BQ718" s="10"/>
      <c r="BR718" s="37"/>
      <c r="BS718" s="37"/>
      <c r="BT718" s="51"/>
      <c r="BY718" s="37"/>
      <c r="BZ718" s="37"/>
      <c r="CA718" s="7"/>
      <c r="CB718" s="48"/>
      <c r="CD718" s="10"/>
      <c r="CE718" s="37"/>
      <c r="CF718" s="37"/>
      <c r="CG718" s="7"/>
      <c r="CH718" s="48"/>
      <c r="CJ718" s="10"/>
      <c r="CK718" s="37"/>
      <c r="CL718" s="37"/>
      <c r="CM718" s="7"/>
      <c r="CN718" s="40"/>
      <c r="CO718" s="10"/>
      <c r="CP718" s="37"/>
      <c r="CQ718" s="37"/>
      <c r="CR718" s="51"/>
      <c r="CT718" s="40"/>
      <c r="CU718" s="10"/>
      <c r="CV718" s="37"/>
      <c r="CW718" s="37"/>
      <c r="CX718" s="51"/>
    </row>
    <row r="719" spans="5:102" x14ac:dyDescent="0.2">
      <c r="E719" s="37"/>
      <c r="F719" s="37"/>
      <c r="G719" s="7"/>
      <c r="H719" s="48"/>
      <c r="J719" s="10"/>
      <c r="K719" s="37"/>
      <c r="L719" s="37"/>
      <c r="M719" s="7"/>
      <c r="N719" s="48"/>
      <c r="P719" s="10"/>
      <c r="Q719" s="37"/>
      <c r="R719" s="37"/>
      <c r="S719" s="7"/>
      <c r="T719" s="40"/>
      <c r="U719" s="10"/>
      <c r="V719" s="37"/>
      <c r="W719" s="37"/>
      <c r="X719" s="51"/>
      <c r="AC719" s="37"/>
      <c r="AD719" s="37"/>
      <c r="AE719" s="7"/>
      <c r="AF719" s="48"/>
      <c r="AH719" s="10"/>
      <c r="AI719" s="37"/>
      <c r="AJ719" s="37"/>
      <c r="AK719" s="7"/>
      <c r="AL719" s="48"/>
      <c r="AN719" s="10"/>
      <c r="AO719" s="37"/>
      <c r="AP719" s="37"/>
      <c r="AQ719" s="7"/>
      <c r="AR719" s="40"/>
      <c r="AS719" s="10"/>
      <c r="AT719" s="37"/>
      <c r="AU719" s="37"/>
      <c r="AV719" s="51"/>
      <c r="BA719" s="37"/>
      <c r="BB719" s="37"/>
      <c r="BC719" s="7"/>
      <c r="BD719" s="48"/>
      <c r="BF719" s="10"/>
      <c r="BG719" s="37"/>
      <c r="BH719" s="37"/>
      <c r="BI719" s="7"/>
      <c r="BJ719" s="48"/>
      <c r="BL719" s="10"/>
      <c r="BM719" s="37"/>
      <c r="BN719" s="37"/>
      <c r="BO719" s="7"/>
      <c r="BP719" s="40"/>
      <c r="BQ719" s="10"/>
      <c r="BR719" s="37"/>
      <c r="BS719" s="37"/>
      <c r="BT719" s="51"/>
      <c r="BY719" s="37"/>
      <c r="BZ719" s="37"/>
      <c r="CA719" s="7"/>
      <c r="CB719" s="48"/>
      <c r="CD719" s="10"/>
      <c r="CE719" s="37"/>
      <c r="CF719" s="37"/>
      <c r="CG719" s="7"/>
      <c r="CH719" s="48"/>
      <c r="CJ719" s="10"/>
      <c r="CK719" s="37"/>
      <c r="CL719" s="37"/>
      <c r="CM719" s="7"/>
      <c r="CN719" s="40"/>
      <c r="CO719" s="10"/>
      <c r="CP719" s="37"/>
      <c r="CQ719" s="37"/>
      <c r="CR719" s="51"/>
      <c r="CT719" s="40"/>
      <c r="CU719" s="10"/>
      <c r="CV719" s="37"/>
      <c r="CW719" s="37"/>
      <c r="CX719" s="51"/>
    </row>
    <row r="720" spans="5:102" x14ac:dyDescent="0.2">
      <c r="E720" s="37"/>
      <c r="F720" s="37"/>
      <c r="G720" s="7"/>
      <c r="H720" s="48"/>
      <c r="J720" s="10"/>
      <c r="K720" s="37"/>
      <c r="L720" s="37"/>
      <c r="M720" s="7"/>
      <c r="N720" s="48"/>
      <c r="P720" s="10"/>
      <c r="Q720" s="37"/>
      <c r="R720" s="37"/>
      <c r="S720" s="7"/>
      <c r="T720" s="40"/>
      <c r="U720" s="10"/>
      <c r="V720" s="37"/>
      <c r="W720" s="37"/>
      <c r="X720" s="51"/>
      <c r="AC720" s="37"/>
      <c r="AD720" s="37"/>
      <c r="AE720" s="7"/>
      <c r="AF720" s="48"/>
      <c r="AH720" s="10"/>
      <c r="AI720" s="37"/>
      <c r="AJ720" s="37"/>
      <c r="AK720" s="7"/>
      <c r="AL720" s="48"/>
      <c r="AN720" s="10"/>
      <c r="AO720" s="37"/>
      <c r="AP720" s="37"/>
      <c r="AQ720" s="7"/>
      <c r="AR720" s="40"/>
      <c r="AS720" s="10"/>
      <c r="AT720" s="37"/>
      <c r="AU720" s="37"/>
      <c r="AV720" s="51"/>
      <c r="BA720" s="37"/>
      <c r="BB720" s="37"/>
      <c r="BC720" s="7"/>
      <c r="BD720" s="48"/>
      <c r="BF720" s="10"/>
      <c r="BG720" s="37"/>
      <c r="BH720" s="37"/>
      <c r="BI720" s="7"/>
      <c r="BJ720" s="48"/>
      <c r="BL720" s="10"/>
      <c r="BM720" s="37"/>
      <c r="BN720" s="37"/>
      <c r="BO720" s="7"/>
      <c r="BP720" s="40"/>
      <c r="BQ720" s="10"/>
      <c r="BR720" s="37"/>
      <c r="BS720" s="37"/>
      <c r="BT720" s="51"/>
      <c r="BY720" s="37"/>
      <c r="BZ720" s="37"/>
      <c r="CA720" s="7"/>
      <c r="CB720" s="48"/>
      <c r="CD720" s="10"/>
      <c r="CE720" s="37"/>
      <c r="CF720" s="37"/>
      <c r="CG720" s="7"/>
      <c r="CH720" s="48"/>
      <c r="CJ720" s="10"/>
      <c r="CK720" s="37"/>
      <c r="CL720" s="37"/>
      <c r="CM720" s="7"/>
      <c r="CN720" s="40"/>
      <c r="CO720" s="10"/>
      <c r="CP720" s="37"/>
      <c r="CQ720" s="37"/>
      <c r="CR720" s="51"/>
      <c r="CT720" s="40"/>
      <c r="CU720" s="10"/>
      <c r="CV720" s="37"/>
      <c r="CW720" s="37"/>
      <c r="CX720" s="51"/>
    </row>
    <row r="721" spans="5:102" x14ac:dyDescent="0.2">
      <c r="E721" s="37"/>
      <c r="F721" s="37"/>
      <c r="G721" s="7"/>
      <c r="H721" s="48"/>
      <c r="J721" s="10"/>
      <c r="K721" s="37"/>
      <c r="L721" s="37"/>
      <c r="M721" s="7"/>
      <c r="N721" s="48"/>
      <c r="P721" s="10"/>
      <c r="Q721" s="37"/>
      <c r="R721" s="37"/>
      <c r="S721" s="7"/>
      <c r="T721" s="40"/>
      <c r="U721" s="10"/>
      <c r="V721" s="37"/>
      <c r="W721" s="37"/>
      <c r="X721" s="51"/>
      <c r="AC721" s="37"/>
      <c r="AD721" s="37"/>
      <c r="AE721" s="7"/>
      <c r="AF721" s="48"/>
      <c r="AH721" s="10"/>
      <c r="AI721" s="37"/>
      <c r="AJ721" s="37"/>
      <c r="AK721" s="7"/>
      <c r="AL721" s="48"/>
      <c r="AN721" s="10"/>
      <c r="AO721" s="37"/>
      <c r="AP721" s="37"/>
      <c r="AQ721" s="7"/>
      <c r="AR721" s="40"/>
      <c r="AS721" s="10"/>
      <c r="AT721" s="37"/>
      <c r="AU721" s="37"/>
      <c r="AV721" s="51"/>
      <c r="BA721" s="37"/>
      <c r="BB721" s="37"/>
      <c r="BC721" s="7"/>
      <c r="BD721" s="48"/>
      <c r="BF721" s="10"/>
      <c r="BG721" s="37"/>
      <c r="BH721" s="37"/>
      <c r="BI721" s="7"/>
      <c r="BJ721" s="48"/>
      <c r="BL721" s="10"/>
      <c r="BM721" s="37"/>
      <c r="BN721" s="37"/>
      <c r="BO721" s="7"/>
      <c r="BP721" s="40"/>
      <c r="BQ721" s="10"/>
      <c r="BR721" s="37"/>
      <c r="BS721" s="37"/>
      <c r="BT721" s="51"/>
      <c r="BY721" s="37"/>
      <c r="BZ721" s="37"/>
      <c r="CA721" s="7"/>
      <c r="CB721" s="48"/>
      <c r="CD721" s="10"/>
      <c r="CE721" s="37"/>
      <c r="CF721" s="37"/>
      <c r="CG721" s="7"/>
      <c r="CH721" s="48"/>
      <c r="CJ721" s="10"/>
      <c r="CK721" s="37"/>
      <c r="CL721" s="37"/>
      <c r="CM721" s="7"/>
      <c r="CN721" s="40"/>
      <c r="CO721" s="10"/>
      <c r="CP721" s="37"/>
      <c r="CQ721" s="37"/>
      <c r="CR721" s="51"/>
      <c r="CT721" s="40"/>
      <c r="CU721" s="10"/>
      <c r="CV721" s="37"/>
      <c r="CW721" s="37"/>
      <c r="CX721" s="51"/>
    </row>
    <row r="722" spans="5:102" x14ac:dyDescent="0.2">
      <c r="E722" s="37"/>
      <c r="F722" s="37"/>
      <c r="G722" s="7"/>
      <c r="H722" s="48"/>
      <c r="J722" s="10"/>
      <c r="K722" s="37"/>
      <c r="L722" s="37"/>
      <c r="M722" s="7"/>
      <c r="N722" s="48"/>
      <c r="P722" s="10"/>
      <c r="Q722" s="37"/>
      <c r="R722" s="37"/>
      <c r="S722" s="7"/>
      <c r="T722" s="40"/>
      <c r="U722" s="10"/>
      <c r="V722" s="37"/>
      <c r="W722" s="37"/>
      <c r="X722" s="51"/>
      <c r="AC722" s="37"/>
      <c r="AD722" s="37"/>
      <c r="AE722" s="7"/>
      <c r="AF722" s="48"/>
      <c r="AH722" s="10"/>
      <c r="AI722" s="37"/>
      <c r="AJ722" s="37"/>
      <c r="AK722" s="7"/>
      <c r="AL722" s="48"/>
      <c r="AN722" s="10"/>
      <c r="AO722" s="37"/>
      <c r="AP722" s="37"/>
      <c r="AQ722" s="7"/>
      <c r="AR722" s="40"/>
      <c r="AS722" s="10"/>
      <c r="AT722" s="37"/>
      <c r="AU722" s="37"/>
      <c r="AV722" s="51"/>
      <c r="BA722" s="37"/>
      <c r="BB722" s="37"/>
      <c r="BC722" s="7"/>
      <c r="BD722" s="48"/>
      <c r="BF722" s="10"/>
      <c r="BG722" s="37"/>
      <c r="BH722" s="37"/>
      <c r="BI722" s="7"/>
      <c r="BJ722" s="48"/>
      <c r="BL722" s="10"/>
      <c r="BM722" s="37"/>
      <c r="BN722" s="37"/>
      <c r="BO722" s="7"/>
      <c r="BP722" s="40"/>
      <c r="BQ722" s="10"/>
      <c r="BR722" s="37"/>
      <c r="BS722" s="37"/>
      <c r="BT722" s="51"/>
      <c r="BY722" s="37"/>
      <c r="BZ722" s="37"/>
      <c r="CA722" s="7"/>
      <c r="CB722" s="48"/>
      <c r="CD722" s="10"/>
      <c r="CE722" s="37"/>
      <c r="CF722" s="37"/>
      <c r="CG722" s="7"/>
      <c r="CH722" s="48"/>
      <c r="CJ722" s="10"/>
      <c r="CK722" s="37"/>
      <c r="CL722" s="37"/>
      <c r="CM722" s="7"/>
      <c r="CN722" s="40"/>
      <c r="CO722" s="10"/>
      <c r="CP722" s="37"/>
      <c r="CQ722" s="37"/>
      <c r="CR722" s="51"/>
      <c r="CT722" s="40"/>
      <c r="CU722" s="10"/>
      <c r="CV722" s="37"/>
      <c r="CW722" s="37"/>
      <c r="CX722" s="51"/>
    </row>
    <row r="723" spans="5:102" x14ac:dyDescent="0.2">
      <c r="E723" s="37"/>
      <c r="F723" s="37"/>
      <c r="G723" s="7"/>
      <c r="H723" s="48"/>
      <c r="J723" s="10"/>
      <c r="K723" s="37"/>
      <c r="L723" s="37"/>
      <c r="M723" s="7"/>
      <c r="N723" s="48"/>
      <c r="P723" s="10"/>
      <c r="Q723" s="37"/>
      <c r="R723" s="37"/>
      <c r="S723" s="7"/>
      <c r="T723" s="40"/>
      <c r="U723" s="10"/>
      <c r="V723" s="37"/>
      <c r="W723" s="37"/>
      <c r="X723" s="51"/>
      <c r="AC723" s="37"/>
      <c r="AD723" s="37"/>
      <c r="AE723" s="7"/>
      <c r="AF723" s="48"/>
      <c r="AH723" s="10"/>
      <c r="AI723" s="37"/>
      <c r="AJ723" s="37"/>
      <c r="AK723" s="7"/>
      <c r="AL723" s="48"/>
      <c r="AN723" s="10"/>
      <c r="AO723" s="37"/>
      <c r="AP723" s="37"/>
      <c r="AQ723" s="7"/>
      <c r="AR723" s="40"/>
      <c r="AS723" s="10"/>
      <c r="AT723" s="37"/>
      <c r="AU723" s="37"/>
      <c r="AV723" s="51"/>
      <c r="BA723" s="37"/>
      <c r="BB723" s="37"/>
      <c r="BC723" s="7"/>
      <c r="BD723" s="48"/>
      <c r="BF723" s="10"/>
      <c r="BG723" s="37"/>
      <c r="BH723" s="37"/>
      <c r="BI723" s="7"/>
      <c r="BJ723" s="48"/>
      <c r="BL723" s="10"/>
      <c r="BM723" s="37"/>
      <c r="BN723" s="37"/>
      <c r="BO723" s="7"/>
      <c r="BP723" s="40"/>
      <c r="BQ723" s="10"/>
      <c r="BR723" s="37"/>
      <c r="BS723" s="37"/>
      <c r="BT723" s="51"/>
      <c r="BY723" s="37"/>
      <c r="BZ723" s="37"/>
      <c r="CA723" s="7"/>
      <c r="CB723" s="48"/>
      <c r="CD723" s="10"/>
      <c r="CE723" s="37"/>
      <c r="CF723" s="37"/>
      <c r="CG723" s="7"/>
      <c r="CH723" s="48"/>
      <c r="CJ723" s="10"/>
      <c r="CK723" s="37"/>
      <c r="CL723" s="37"/>
      <c r="CM723" s="7"/>
      <c r="CN723" s="40"/>
      <c r="CO723" s="10"/>
      <c r="CP723" s="37"/>
      <c r="CQ723" s="37"/>
      <c r="CR723" s="51"/>
      <c r="CT723" s="40"/>
      <c r="CU723" s="10"/>
      <c r="CV723" s="37"/>
      <c r="CW723" s="37"/>
      <c r="CX723" s="51"/>
    </row>
    <row r="724" spans="5:102" x14ac:dyDescent="0.2">
      <c r="E724" s="37"/>
      <c r="F724" s="37"/>
      <c r="G724" s="7"/>
      <c r="H724" s="48"/>
      <c r="J724" s="10"/>
      <c r="K724" s="37"/>
      <c r="L724" s="37"/>
      <c r="M724" s="7"/>
      <c r="N724" s="48"/>
      <c r="P724" s="10"/>
      <c r="Q724" s="37"/>
      <c r="R724" s="37"/>
      <c r="S724" s="7"/>
      <c r="T724" s="40"/>
      <c r="U724" s="10"/>
      <c r="V724" s="37"/>
      <c r="W724" s="37"/>
      <c r="X724" s="51"/>
      <c r="AC724" s="37"/>
      <c r="AD724" s="37"/>
      <c r="AE724" s="7"/>
      <c r="AF724" s="48"/>
      <c r="AH724" s="10"/>
      <c r="AI724" s="37"/>
      <c r="AJ724" s="37"/>
      <c r="AK724" s="7"/>
      <c r="AL724" s="48"/>
      <c r="AN724" s="10"/>
      <c r="AO724" s="37"/>
      <c r="AP724" s="37"/>
      <c r="AQ724" s="7"/>
      <c r="AR724" s="40"/>
      <c r="AS724" s="10"/>
      <c r="AT724" s="37"/>
      <c r="AU724" s="37"/>
      <c r="AV724" s="51"/>
      <c r="BA724" s="37"/>
      <c r="BB724" s="37"/>
      <c r="BC724" s="7"/>
      <c r="BD724" s="48"/>
      <c r="BF724" s="10"/>
      <c r="BG724" s="37"/>
      <c r="BH724" s="37"/>
      <c r="BI724" s="7"/>
      <c r="BJ724" s="48"/>
      <c r="BL724" s="10"/>
      <c r="BM724" s="37"/>
      <c r="BN724" s="37"/>
      <c r="BO724" s="7"/>
      <c r="BP724" s="40"/>
      <c r="BQ724" s="10"/>
      <c r="BR724" s="37"/>
      <c r="BS724" s="37"/>
      <c r="BT724" s="51"/>
      <c r="BY724" s="37"/>
      <c r="BZ724" s="37"/>
      <c r="CA724" s="7"/>
      <c r="CB724" s="48"/>
      <c r="CD724" s="10"/>
      <c r="CE724" s="37"/>
      <c r="CF724" s="37"/>
      <c r="CG724" s="7"/>
      <c r="CH724" s="48"/>
      <c r="CJ724" s="10"/>
      <c r="CK724" s="37"/>
      <c r="CL724" s="37"/>
      <c r="CM724" s="7"/>
      <c r="CN724" s="40"/>
      <c r="CO724" s="10"/>
      <c r="CP724" s="37"/>
      <c r="CQ724" s="37"/>
      <c r="CR724" s="51"/>
      <c r="CT724" s="40"/>
      <c r="CU724" s="10"/>
      <c r="CV724" s="37"/>
      <c r="CW724" s="37"/>
      <c r="CX724" s="51"/>
    </row>
    <row r="725" spans="5:102" x14ac:dyDescent="0.2">
      <c r="E725" s="37"/>
      <c r="F725" s="37"/>
      <c r="G725" s="7"/>
      <c r="H725" s="48"/>
      <c r="J725" s="10"/>
      <c r="K725" s="37"/>
      <c r="L725" s="37"/>
      <c r="M725" s="7"/>
      <c r="N725" s="48"/>
      <c r="P725" s="10"/>
      <c r="Q725" s="37"/>
      <c r="R725" s="37"/>
      <c r="S725" s="7"/>
      <c r="T725" s="40"/>
      <c r="U725" s="10"/>
      <c r="V725" s="37"/>
      <c r="W725" s="37"/>
      <c r="X725" s="51"/>
      <c r="AC725" s="37"/>
      <c r="AD725" s="37"/>
      <c r="AE725" s="7"/>
      <c r="AF725" s="48"/>
      <c r="AH725" s="10"/>
      <c r="AI725" s="37"/>
      <c r="AJ725" s="37"/>
      <c r="AK725" s="7"/>
      <c r="AL725" s="48"/>
      <c r="AN725" s="10"/>
      <c r="AO725" s="37"/>
      <c r="AP725" s="37"/>
      <c r="AQ725" s="7"/>
      <c r="AR725" s="40"/>
      <c r="AS725" s="10"/>
      <c r="AT725" s="37"/>
      <c r="AU725" s="37"/>
      <c r="AV725" s="51"/>
      <c r="BA725" s="37"/>
      <c r="BB725" s="37"/>
      <c r="BC725" s="7"/>
      <c r="BD725" s="48"/>
      <c r="BF725" s="10"/>
      <c r="BG725" s="37"/>
      <c r="BH725" s="37"/>
      <c r="BI725" s="7"/>
      <c r="BJ725" s="48"/>
      <c r="BL725" s="10"/>
      <c r="BM725" s="37"/>
      <c r="BN725" s="37"/>
      <c r="BO725" s="7"/>
      <c r="BP725" s="40"/>
      <c r="BQ725" s="10"/>
      <c r="BR725" s="37"/>
      <c r="BS725" s="37"/>
      <c r="BT725" s="51"/>
      <c r="BY725" s="37"/>
      <c r="BZ725" s="37"/>
      <c r="CA725" s="7"/>
      <c r="CB725" s="48"/>
      <c r="CD725" s="10"/>
      <c r="CE725" s="37"/>
      <c r="CF725" s="37"/>
      <c r="CG725" s="7"/>
      <c r="CH725" s="48"/>
      <c r="CJ725" s="10"/>
      <c r="CK725" s="37"/>
      <c r="CL725" s="37"/>
      <c r="CM725" s="7"/>
      <c r="CN725" s="40"/>
      <c r="CO725" s="10"/>
      <c r="CP725" s="37"/>
      <c r="CQ725" s="37"/>
      <c r="CR725" s="51"/>
      <c r="CT725" s="40"/>
      <c r="CU725" s="10"/>
      <c r="CV725" s="37"/>
      <c r="CW725" s="37"/>
      <c r="CX725" s="51"/>
    </row>
    <row r="726" spans="5:102" x14ac:dyDescent="0.2">
      <c r="E726" s="37"/>
      <c r="F726" s="37"/>
      <c r="G726" s="7"/>
      <c r="H726" s="48"/>
      <c r="J726" s="10"/>
      <c r="K726" s="37"/>
      <c r="L726" s="37"/>
      <c r="M726" s="7"/>
      <c r="N726" s="48"/>
      <c r="P726" s="10"/>
      <c r="Q726" s="37"/>
      <c r="R726" s="37"/>
      <c r="S726" s="7"/>
      <c r="T726" s="40"/>
      <c r="U726" s="10"/>
      <c r="V726" s="37"/>
      <c r="W726" s="37"/>
      <c r="X726" s="51"/>
      <c r="AC726" s="37"/>
      <c r="AD726" s="37"/>
      <c r="AE726" s="7"/>
      <c r="AF726" s="48"/>
      <c r="AH726" s="10"/>
      <c r="AI726" s="37"/>
      <c r="AJ726" s="37"/>
      <c r="AK726" s="7"/>
      <c r="AL726" s="48"/>
      <c r="AN726" s="10"/>
      <c r="AO726" s="37"/>
      <c r="AP726" s="37"/>
      <c r="AQ726" s="7"/>
      <c r="AR726" s="40"/>
      <c r="AS726" s="10"/>
      <c r="AT726" s="37"/>
      <c r="AU726" s="37"/>
      <c r="AV726" s="51"/>
      <c r="BA726" s="37"/>
      <c r="BB726" s="37"/>
      <c r="BC726" s="7"/>
      <c r="BD726" s="48"/>
      <c r="BF726" s="10"/>
      <c r="BG726" s="37"/>
      <c r="BH726" s="37"/>
      <c r="BI726" s="7"/>
      <c r="BJ726" s="48"/>
      <c r="BL726" s="10"/>
      <c r="BM726" s="37"/>
      <c r="BN726" s="37"/>
      <c r="BO726" s="7"/>
      <c r="BP726" s="40"/>
      <c r="BQ726" s="10"/>
      <c r="BR726" s="37"/>
      <c r="BS726" s="37"/>
      <c r="BT726" s="51"/>
      <c r="BY726" s="37"/>
      <c r="BZ726" s="37"/>
      <c r="CA726" s="7"/>
      <c r="CB726" s="48"/>
      <c r="CD726" s="10"/>
      <c r="CE726" s="37"/>
      <c r="CF726" s="37"/>
      <c r="CG726" s="7"/>
      <c r="CH726" s="48"/>
      <c r="CJ726" s="10"/>
      <c r="CK726" s="37"/>
      <c r="CL726" s="37"/>
      <c r="CM726" s="7"/>
      <c r="CN726" s="40"/>
      <c r="CO726" s="10"/>
      <c r="CP726" s="37"/>
      <c r="CQ726" s="37"/>
      <c r="CR726" s="51"/>
      <c r="CT726" s="40"/>
      <c r="CU726" s="10"/>
      <c r="CV726" s="37"/>
      <c r="CW726" s="37"/>
      <c r="CX726" s="51"/>
    </row>
    <row r="727" spans="5:102" x14ac:dyDescent="0.2">
      <c r="E727" s="37"/>
      <c r="F727" s="37"/>
      <c r="G727" s="7"/>
      <c r="H727" s="48"/>
      <c r="J727" s="10"/>
      <c r="K727" s="37"/>
      <c r="L727" s="37"/>
      <c r="M727" s="7"/>
      <c r="N727" s="48"/>
      <c r="P727" s="10"/>
      <c r="Q727" s="37"/>
      <c r="R727" s="37"/>
      <c r="S727" s="7"/>
      <c r="T727" s="40"/>
      <c r="U727" s="10"/>
      <c r="V727" s="37"/>
      <c r="W727" s="37"/>
      <c r="X727" s="51"/>
      <c r="AC727" s="37"/>
      <c r="AD727" s="37"/>
      <c r="AE727" s="7"/>
      <c r="AF727" s="48"/>
      <c r="AH727" s="10"/>
      <c r="AI727" s="37"/>
      <c r="AJ727" s="37"/>
      <c r="AK727" s="7"/>
      <c r="AL727" s="48"/>
      <c r="AN727" s="10"/>
      <c r="AO727" s="37"/>
      <c r="AP727" s="37"/>
      <c r="AQ727" s="7"/>
      <c r="AR727" s="40"/>
      <c r="AS727" s="10"/>
      <c r="AT727" s="37"/>
      <c r="AU727" s="37"/>
      <c r="AV727" s="51"/>
      <c r="BA727" s="37"/>
      <c r="BB727" s="37"/>
      <c r="BC727" s="7"/>
      <c r="BD727" s="48"/>
      <c r="BF727" s="10"/>
      <c r="BG727" s="37"/>
      <c r="BH727" s="37"/>
      <c r="BI727" s="7"/>
      <c r="BJ727" s="48"/>
      <c r="BL727" s="10"/>
      <c r="BM727" s="37"/>
      <c r="BN727" s="37"/>
      <c r="BO727" s="7"/>
      <c r="BP727" s="40"/>
      <c r="BQ727" s="10"/>
      <c r="BR727" s="37"/>
      <c r="BS727" s="37"/>
      <c r="BT727" s="51"/>
      <c r="BY727" s="37"/>
      <c r="BZ727" s="37"/>
      <c r="CA727" s="7"/>
      <c r="CB727" s="48"/>
      <c r="CD727" s="10"/>
      <c r="CE727" s="37"/>
      <c r="CF727" s="37"/>
      <c r="CG727" s="7"/>
      <c r="CH727" s="48"/>
      <c r="CJ727" s="10"/>
      <c r="CK727" s="37"/>
      <c r="CL727" s="37"/>
      <c r="CM727" s="7"/>
      <c r="CN727" s="40"/>
      <c r="CO727" s="10"/>
      <c r="CP727" s="37"/>
      <c r="CQ727" s="37"/>
      <c r="CR727" s="51"/>
      <c r="CT727" s="40"/>
      <c r="CU727" s="10"/>
      <c r="CV727" s="37"/>
      <c r="CW727" s="37"/>
      <c r="CX727" s="51"/>
    </row>
    <row r="728" spans="5:102" x14ac:dyDescent="0.2">
      <c r="E728" s="37"/>
      <c r="F728" s="37"/>
      <c r="G728" s="7"/>
      <c r="H728" s="48"/>
      <c r="J728" s="10"/>
      <c r="K728" s="37"/>
      <c r="L728" s="37"/>
      <c r="M728" s="7"/>
      <c r="N728" s="48"/>
      <c r="P728" s="10"/>
      <c r="Q728" s="37"/>
      <c r="R728" s="37"/>
      <c r="S728" s="7"/>
      <c r="T728" s="40"/>
      <c r="U728" s="10"/>
      <c r="V728" s="37"/>
      <c r="W728" s="37"/>
      <c r="X728" s="51"/>
      <c r="AC728" s="37"/>
      <c r="AD728" s="37"/>
      <c r="AE728" s="7"/>
      <c r="AF728" s="48"/>
      <c r="AH728" s="10"/>
      <c r="AI728" s="37"/>
      <c r="AJ728" s="37"/>
      <c r="AK728" s="7"/>
      <c r="AL728" s="48"/>
      <c r="AN728" s="10"/>
      <c r="AO728" s="37"/>
      <c r="AP728" s="37"/>
      <c r="AQ728" s="7"/>
      <c r="AR728" s="40"/>
      <c r="AS728" s="10"/>
      <c r="AT728" s="37"/>
      <c r="AU728" s="37"/>
      <c r="AV728" s="51"/>
      <c r="BA728" s="37"/>
      <c r="BB728" s="37"/>
      <c r="BC728" s="7"/>
      <c r="BD728" s="48"/>
      <c r="BF728" s="10"/>
      <c r="BG728" s="37"/>
      <c r="BH728" s="37"/>
      <c r="BI728" s="7"/>
      <c r="BJ728" s="48"/>
      <c r="BL728" s="10"/>
      <c r="BM728" s="37"/>
      <c r="BN728" s="37"/>
      <c r="BO728" s="7"/>
      <c r="BP728" s="40"/>
      <c r="BQ728" s="10"/>
      <c r="BR728" s="37"/>
      <c r="BS728" s="37"/>
      <c r="BT728" s="51"/>
      <c r="BY728" s="37"/>
      <c r="BZ728" s="37"/>
      <c r="CA728" s="7"/>
      <c r="CB728" s="48"/>
      <c r="CD728" s="10"/>
      <c r="CE728" s="37"/>
      <c r="CF728" s="37"/>
      <c r="CG728" s="7"/>
      <c r="CH728" s="48"/>
      <c r="CJ728" s="10"/>
      <c r="CK728" s="37"/>
      <c r="CL728" s="37"/>
      <c r="CM728" s="7"/>
      <c r="CN728" s="40"/>
      <c r="CO728" s="10"/>
      <c r="CP728" s="37"/>
      <c r="CQ728" s="37"/>
      <c r="CR728" s="51"/>
      <c r="CT728" s="40"/>
      <c r="CU728" s="10"/>
      <c r="CV728" s="37"/>
      <c r="CW728" s="37"/>
      <c r="CX728" s="51"/>
    </row>
    <row r="729" spans="5:102" x14ac:dyDescent="0.2">
      <c r="E729" s="37"/>
      <c r="F729" s="37"/>
      <c r="G729" s="7"/>
      <c r="H729" s="48"/>
      <c r="J729" s="10"/>
      <c r="K729" s="37"/>
      <c r="L729" s="37"/>
      <c r="M729" s="7"/>
      <c r="N729" s="48"/>
      <c r="P729" s="10"/>
      <c r="Q729" s="37"/>
      <c r="R729" s="37"/>
      <c r="S729" s="7"/>
      <c r="T729" s="40"/>
      <c r="U729" s="10"/>
      <c r="V729" s="37"/>
      <c r="W729" s="37"/>
      <c r="X729" s="51"/>
      <c r="AC729" s="37"/>
      <c r="AD729" s="37"/>
      <c r="AE729" s="7"/>
      <c r="AF729" s="48"/>
      <c r="AH729" s="10"/>
      <c r="AI729" s="37"/>
      <c r="AJ729" s="37"/>
      <c r="AK729" s="7"/>
      <c r="AL729" s="48"/>
      <c r="AN729" s="10"/>
      <c r="AO729" s="37"/>
      <c r="AP729" s="37"/>
      <c r="AQ729" s="7"/>
      <c r="AR729" s="40"/>
      <c r="AS729" s="10"/>
      <c r="AT729" s="37"/>
      <c r="AU729" s="37"/>
      <c r="AV729" s="51"/>
      <c r="BA729" s="37"/>
      <c r="BB729" s="37"/>
      <c r="BC729" s="7"/>
      <c r="BD729" s="48"/>
      <c r="BF729" s="10"/>
      <c r="BG729" s="37"/>
      <c r="BH729" s="37"/>
      <c r="BI729" s="7"/>
      <c r="BJ729" s="48"/>
      <c r="BL729" s="10"/>
      <c r="BM729" s="37"/>
      <c r="BN729" s="37"/>
      <c r="BO729" s="7"/>
      <c r="BP729" s="40"/>
      <c r="BQ729" s="10"/>
      <c r="BR729" s="37"/>
      <c r="BS729" s="37"/>
      <c r="BT729" s="51"/>
      <c r="BY729" s="37"/>
      <c r="BZ729" s="37"/>
      <c r="CA729" s="7"/>
      <c r="CB729" s="48"/>
      <c r="CD729" s="10"/>
      <c r="CE729" s="37"/>
      <c r="CF729" s="37"/>
      <c r="CG729" s="7"/>
      <c r="CH729" s="48"/>
      <c r="CJ729" s="10"/>
      <c r="CK729" s="37"/>
      <c r="CL729" s="37"/>
      <c r="CM729" s="7"/>
      <c r="CN729" s="40"/>
      <c r="CO729" s="10"/>
      <c r="CP729" s="37"/>
      <c r="CQ729" s="37"/>
      <c r="CR729" s="51"/>
      <c r="CT729" s="40"/>
      <c r="CU729" s="10"/>
      <c r="CV729" s="37"/>
      <c r="CW729" s="37"/>
      <c r="CX729" s="51"/>
    </row>
    <row r="730" spans="5:102" x14ac:dyDescent="0.2">
      <c r="E730" s="37"/>
      <c r="F730" s="37"/>
      <c r="G730" s="7"/>
      <c r="H730" s="48"/>
      <c r="J730" s="10"/>
      <c r="K730" s="37"/>
      <c r="L730" s="37"/>
      <c r="M730" s="7"/>
      <c r="N730" s="48"/>
      <c r="P730" s="10"/>
      <c r="Q730" s="37"/>
      <c r="R730" s="37"/>
      <c r="S730" s="7"/>
      <c r="T730" s="40"/>
      <c r="U730" s="10"/>
      <c r="V730" s="37"/>
      <c r="W730" s="37"/>
      <c r="X730" s="51"/>
      <c r="AC730" s="37"/>
      <c r="AD730" s="37"/>
      <c r="AE730" s="7"/>
      <c r="AF730" s="48"/>
      <c r="AH730" s="10"/>
      <c r="AI730" s="37"/>
      <c r="AJ730" s="37"/>
      <c r="AK730" s="7"/>
      <c r="AL730" s="48"/>
      <c r="AN730" s="10"/>
      <c r="AO730" s="37"/>
      <c r="AP730" s="37"/>
      <c r="AQ730" s="7"/>
      <c r="AR730" s="40"/>
      <c r="AS730" s="10"/>
      <c r="AT730" s="37"/>
      <c r="AU730" s="37"/>
      <c r="AV730" s="51"/>
      <c r="BA730" s="37"/>
      <c r="BB730" s="37"/>
      <c r="BC730" s="7"/>
      <c r="BD730" s="48"/>
      <c r="BF730" s="10"/>
      <c r="BG730" s="37"/>
      <c r="BH730" s="37"/>
      <c r="BI730" s="7"/>
      <c r="BJ730" s="48"/>
      <c r="BL730" s="10"/>
      <c r="BM730" s="37"/>
      <c r="BN730" s="37"/>
      <c r="BO730" s="7"/>
      <c r="BP730" s="40"/>
      <c r="BQ730" s="10"/>
      <c r="BR730" s="37"/>
      <c r="BS730" s="37"/>
      <c r="BT730" s="51"/>
      <c r="BY730" s="37"/>
      <c r="BZ730" s="37"/>
      <c r="CA730" s="7"/>
      <c r="CB730" s="48"/>
      <c r="CD730" s="10"/>
      <c r="CE730" s="37"/>
      <c r="CF730" s="37"/>
      <c r="CG730" s="7"/>
      <c r="CH730" s="48"/>
      <c r="CJ730" s="10"/>
      <c r="CK730" s="37"/>
      <c r="CL730" s="37"/>
      <c r="CM730" s="7"/>
      <c r="CN730" s="40"/>
      <c r="CO730" s="10"/>
      <c r="CP730" s="37"/>
      <c r="CQ730" s="37"/>
      <c r="CR730" s="51"/>
      <c r="CT730" s="40"/>
      <c r="CU730" s="10"/>
      <c r="CV730" s="37"/>
      <c r="CW730" s="37"/>
      <c r="CX730" s="51"/>
    </row>
    <row r="731" spans="5:102" x14ac:dyDescent="0.2">
      <c r="E731" s="37"/>
      <c r="F731" s="37"/>
      <c r="G731" s="7"/>
      <c r="H731" s="48"/>
      <c r="J731" s="10"/>
      <c r="K731" s="37"/>
      <c r="L731" s="37"/>
      <c r="M731" s="7"/>
      <c r="N731" s="48"/>
      <c r="P731" s="10"/>
      <c r="Q731" s="37"/>
      <c r="R731" s="37"/>
      <c r="S731" s="7"/>
      <c r="T731" s="40"/>
      <c r="U731" s="10"/>
      <c r="V731" s="37"/>
      <c r="W731" s="37"/>
      <c r="X731" s="51"/>
      <c r="AC731" s="37"/>
      <c r="AD731" s="37"/>
      <c r="AE731" s="7"/>
      <c r="AF731" s="48"/>
      <c r="AH731" s="10"/>
      <c r="AI731" s="37"/>
      <c r="AJ731" s="37"/>
      <c r="AK731" s="7"/>
      <c r="AL731" s="48"/>
      <c r="AN731" s="10"/>
      <c r="AO731" s="37"/>
      <c r="AP731" s="37"/>
      <c r="AQ731" s="7"/>
      <c r="AR731" s="40"/>
      <c r="AS731" s="10"/>
      <c r="AT731" s="37"/>
      <c r="AU731" s="37"/>
      <c r="AV731" s="51"/>
      <c r="BA731" s="37"/>
      <c r="BB731" s="37"/>
      <c r="BC731" s="7"/>
      <c r="BD731" s="48"/>
      <c r="BF731" s="10"/>
      <c r="BG731" s="37"/>
      <c r="BH731" s="37"/>
      <c r="BI731" s="7"/>
      <c r="BJ731" s="48"/>
      <c r="BL731" s="10"/>
      <c r="BM731" s="37"/>
      <c r="BN731" s="37"/>
      <c r="BO731" s="7"/>
      <c r="BP731" s="40"/>
      <c r="BQ731" s="10"/>
      <c r="BR731" s="37"/>
      <c r="BS731" s="37"/>
      <c r="BT731" s="51"/>
      <c r="BY731" s="37"/>
      <c r="BZ731" s="37"/>
      <c r="CA731" s="7"/>
      <c r="CB731" s="48"/>
      <c r="CD731" s="10"/>
      <c r="CE731" s="37"/>
      <c r="CF731" s="37"/>
      <c r="CG731" s="7"/>
      <c r="CH731" s="48"/>
      <c r="CJ731" s="10"/>
      <c r="CK731" s="37"/>
      <c r="CL731" s="37"/>
      <c r="CM731" s="7"/>
      <c r="CN731" s="40"/>
      <c r="CO731" s="10"/>
      <c r="CP731" s="37"/>
      <c r="CQ731" s="37"/>
      <c r="CR731" s="51"/>
      <c r="CT731" s="40"/>
      <c r="CU731" s="10"/>
      <c r="CV731" s="37"/>
      <c r="CW731" s="37"/>
      <c r="CX731" s="51"/>
    </row>
    <row r="732" spans="5:102" x14ac:dyDescent="0.2">
      <c r="E732" s="37"/>
      <c r="F732" s="37"/>
      <c r="G732" s="7"/>
      <c r="H732" s="48"/>
      <c r="J732" s="10"/>
      <c r="K732" s="37"/>
      <c r="L732" s="37"/>
      <c r="M732" s="7"/>
      <c r="N732" s="48"/>
      <c r="P732" s="10"/>
      <c r="Q732" s="37"/>
      <c r="R732" s="37"/>
      <c r="S732" s="7"/>
      <c r="T732" s="40"/>
      <c r="U732" s="10"/>
      <c r="V732" s="37"/>
      <c r="W732" s="37"/>
      <c r="X732" s="51"/>
      <c r="AC732" s="37"/>
      <c r="AD732" s="37"/>
      <c r="AE732" s="7"/>
      <c r="AF732" s="48"/>
      <c r="AH732" s="10"/>
      <c r="AI732" s="37"/>
      <c r="AJ732" s="37"/>
      <c r="AK732" s="7"/>
      <c r="AL732" s="48"/>
      <c r="AN732" s="10"/>
      <c r="AO732" s="37"/>
      <c r="AP732" s="37"/>
      <c r="AQ732" s="7"/>
      <c r="AR732" s="40"/>
      <c r="AS732" s="10"/>
      <c r="AT732" s="37"/>
      <c r="AU732" s="37"/>
      <c r="AV732" s="51"/>
      <c r="BA732" s="37"/>
      <c r="BB732" s="37"/>
      <c r="BC732" s="7"/>
      <c r="BD732" s="48"/>
      <c r="BF732" s="10"/>
      <c r="BG732" s="37"/>
      <c r="BH732" s="37"/>
      <c r="BI732" s="7"/>
      <c r="BJ732" s="48"/>
      <c r="BL732" s="10"/>
      <c r="BM732" s="37"/>
      <c r="BN732" s="37"/>
      <c r="BO732" s="7"/>
      <c r="BP732" s="40"/>
      <c r="BQ732" s="10"/>
      <c r="BR732" s="37"/>
      <c r="BS732" s="37"/>
      <c r="BT732" s="51"/>
      <c r="BY732" s="37"/>
      <c r="BZ732" s="37"/>
      <c r="CA732" s="7"/>
      <c r="CB732" s="48"/>
      <c r="CD732" s="10"/>
      <c r="CE732" s="37"/>
      <c r="CF732" s="37"/>
      <c r="CG732" s="7"/>
      <c r="CH732" s="48"/>
      <c r="CJ732" s="10"/>
      <c r="CK732" s="37"/>
      <c r="CL732" s="37"/>
      <c r="CM732" s="7"/>
      <c r="CN732" s="40"/>
      <c r="CO732" s="10"/>
      <c r="CP732" s="37"/>
      <c r="CQ732" s="37"/>
      <c r="CR732" s="51"/>
      <c r="CT732" s="40"/>
      <c r="CU732" s="10"/>
      <c r="CV732" s="37"/>
      <c r="CW732" s="37"/>
      <c r="CX732" s="51"/>
    </row>
    <row r="733" spans="5:102" x14ac:dyDescent="0.2">
      <c r="E733" s="37"/>
      <c r="F733" s="37"/>
      <c r="G733" s="7"/>
      <c r="H733" s="48"/>
      <c r="J733" s="10"/>
      <c r="K733" s="37"/>
      <c r="L733" s="37"/>
      <c r="M733" s="7"/>
      <c r="N733" s="48"/>
      <c r="P733" s="10"/>
      <c r="Q733" s="37"/>
      <c r="R733" s="37"/>
      <c r="S733" s="7"/>
      <c r="T733" s="40"/>
      <c r="U733" s="10"/>
      <c r="V733" s="37"/>
      <c r="W733" s="37"/>
      <c r="X733" s="51"/>
      <c r="AC733" s="37"/>
      <c r="AD733" s="37"/>
      <c r="AE733" s="7"/>
      <c r="AF733" s="48"/>
      <c r="AH733" s="10"/>
      <c r="AI733" s="37"/>
      <c r="AJ733" s="37"/>
      <c r="AK733" s="7"/>
      <c r="AL733" s="48"/>
      <c r="AN733" s="10"/>
      <c r="AO733" s="37"/>
      <c r="AP733" s="37"/>
      <c r="AQ733" s="7"/>
      <c r="AR733" s="40"/>
      <c r="AS733" s="10"/>
      <c r="AT733" s="37"/>
      <c r="AU733" s="37"/>
      <c r="AV733" s="51"/>
      <c r="BA733" s="37"/>
      <c r="BB733" s="37"/>
      <c r="BC733" s="7"/>
      <c r="BD733" s="48"/>
      <c r="BF733" s="10"/>
      <c r="BG733" s="37"/>
      <c r="BH733" s="37"/>
      <c r="BI733" s="7"/>
      <c r="BJ733" s="48"/>
      <c r="BL733" s="10"/>
      <c r="BM733" s="37"/>
      <c r="BN733" s="37"/>
      <c r="BO733" s="7"/>
      <c r="BP733" s="40"/>
      <c r="BQ733" s="10"/>
      <c r="BR733" s="37"/>
      <c r="BS733" s="37"/>
      <c r="BT733" s="51"/>
      <c r="BY733" s="37"/>
      <c r="BZ733" s="37"/>
      <c r="CA733" s="7"/>
      <c r="CB733" s="48"/>
      <c r="CD733" s="10"/>
      <c r="CE733" s="37"/>
      <c r="CF733" s="37"/>
      <c r="CG733" s="7"/>
      <c r="CH733" s="48"/>
      <c r="CJ733" s="10"/>
      <c r="CK733" s="37"/>
      <c r="CL733" s="37"/>
      <c r="CM733" s="7"/>
      <c r="CN733" s="40"/>
      <c r="CO733" s="10"/>
      <c r="CP733" s="37"/>
      <c r="CQ733" s="37"/>
      <c r="CR733" s="51"/>
      <c r="CT733" s="40"/>
      <c r="CU733" s="10"/>
      <c r="CV733" s="37"/>
      <c r="CW733" s="37"/>
      <c r="CX733" s="51"/>
    </row>
    <row r="734" spans="5:102" x14ac:dyDescent="0.2">
      <c r="E734" s="37"/>
      <c r="F734" s="37"/>
      <c r="G734" s="7"/>
      <c r="H734" s="48"/>
      <c r="J734" s="10"/>
      <c r="K734" s="37"/>
      <c r="L734" s="37"/>
      <c r="M734" s="7"/>
      <c r="N734" s="48"/>
      <c r="P734" s="10"/>
      <c r="Q734" s="37"/>
      <c r="R734" s="37"/>
      <c r="S734" s="7"/>
      <c r="T734" s="40"/>
      <c r="U734" s="10"/>
      <c r="V734" s="37"/>
      <c r="W734" s="37"/>
      <c r="X734" s="51"/>
      <c r="AC734" s="37"/>
      <c r="AD734" s="37"/>
      <c r="AE734" s="7"/>
      <c r="AF734" s="48"/>
      <c r="AH734" s="10"/>
      <c r="AI734" s="37"/>
      <c r="AJ734" s="37"/>
      <c r="AK734" s="7"/>
      <c r="AL734" s="48"/>
      <c r="AN734" s="10"/>
      <c r="AO734" s="37"/>
      <c r="AP734" s="37"/>
      <c r="AQ734" s="7"/>
      <c r="AR734" s="40"/>
      <c r="AS734" s="10"/>
      <c r="AT734" s="37"/>
      <c r="AU734" s="37"/>
      <c r="AV734" s="51"/>
      <c r="BA734" s="37"/>
      <c r="BB734" s="37"/>
      <c r="BC734" s="7"/>
      <c r="BD734" s="48"/>
      <c r="BF734" s="10"/>
      <c r="BG734" s="37"/>
      <c r="BH734" s="37"/>
      <c r="BI734" s="7"/>
      <c r="BJ734" s="48"/>
      <c r="BL734" s="10"/>
      <c r="BM734" s="37"/>
      <c r="BN734" s="37"/>
      <c r="BO734" s="7"/>
      <c r="BP734" s="40"/>
      <c r="BQ734" s="10"/>
      <c r="BR734" s="37"/>
      <c r="BS734" s="37"/>
      <c r="BT734" s="51"/>
      <c r="BY734" s="37"/>
      <c r="BZ734" s="37"/>
      <c r="CA734" s="7"/>
      <c r="CB734" s="48"/>
      <c r="CD734" s="10"/>
      <c r="CE734" s="37"/>
      <c r="CF734" s="37"/>
      <c r="CG734" s="7"/>
      <c r="CH734" s="48"/>
      <c r="CJ734" s="10"/>
      <c r="CK734" s="37"/>
      <c r="CL734" s="37"/>
      <c r="CM734" s="7"/>
      <c r="CN734" s="40"/>
      <c r="CO734" s="10"/>
      <c r="CP734" s="37"/>
      <c r="CQ734" s="37"/>
      <c r="CR734" s="51"/>
      <c r="CT734" s="40"/>
      <c r="CU734" s="10"/>
      <c r="CV734" s="37"/>
      <c r="CW734" s="37"/>
      <c r="CX734" s="51"/>
    </row>
    <row r="735" spans="5:102" x14ac:dyDescent="0.2">
      <c r="E735" s="37"/>
      <c r="F735" s="37"/>
      <c r="G735" s="7"/>
      <c r="H735" s="48"/>
      <c r="J735" s="10"/>
      <c r="K735" s="37"/>
      <c r="L735" s="37"/>
      <c r="M735" s="7"/>
      <c r="N735" s="48"/>
      <c r="P735" s="10"/>
      <c r="Q735" s="37"/>
      <c r="R735" s="37"/>
      <c r="S735" s="7"/>
      <c r="T735" s="40"/>
      <c r="U735" s="10"/>
      <c r="V735" s="37"/>
      <c r="W735" s="37"/>
      <c r="X735" s="51"/>
      <c r="AC735" s="37"/>
      <c r="AD735" s="37"/>
      <c r="AE735" s="7"/>
      <c r="AF735" s="48"/>
      <c r="AH735" s="10"/>
      <c r="AI735" s="37"/>
      <c r="AJ735" s="37"/>
      <c r="AK735" s="7"/>
      <c r="AL735" s="48"/>
      <c r="AN735" s="10"/>
      <c r="AO735" s="37"/>
      <c r="AP735" s="37"/>
      <c r="AQ735" s="7"/>
      <c r="AR735" s="40"/>
      <c r="AS735" s="10"/>
      <c r="AT735" s="37"/>
      <c r="AU735" s="37"/>
      <c r="AV735" s="51"/>
      <c r="BA735" s="37"/>
      <c r="BB735" s="37"/>
      <c r="BC735" s="7"/>
      <c r="BD735" s="48"/>
      <c r="BF735" s="10"/>
      <c r="BG735" s="37"/>
      <c r="BH735" s="37"/>
      <c r="BI735" s="7"/>
      <c r="BJ735" s="48"/>
      <c r="BL735" s="10"/>
      <c r="BM735" s="37"/>
      <c r="BN735" s="37"/>
      <c r="BO735" s="7"/>
      <c r="BP735" s="40"/>
      <c r="BQ735" s="10"/>
      <c r="BR735" s="37"/>
      <c r="BS735" s="37"/>
      <c r="BT735" s="51"/>
      <c r="BY735" s="37"/>
      <c r="BZ735" s="37"/>
      <c r="CA735" s="7"/>
      <c r="CB735" s="48"/>
      <c r="CD735" s="10"/>
      <c r="CE735" s="37"/>
      <c r="CF735" s="37"/>
      <c r="CG735" s="7"/>
      <c r="CH735" s="48"/>
      <c r="CJ735" s="10"/>
      <c r="CK735" s="37"/>
      <c r="CL735" s="37"/>
      <c r="CM735" s="7"/>
      <c r="CN735" s="40"/>
      <c r="CO735" s="10"/>
      <c r="CP735" s="37"/>
      <c r="CQ735" s="37"/>
      <c r="CR735" s="51"/>
      <c r="CT735" s="40"/>
      <c r="CU735" s="10"/>
      <c r="CV735" s="37"/>
      <c r="CW735" s="37"/>
      <c r="CX735" s="51"/>
    </row>
    <row r="736" spans="5:102" x14ac:dyDescent="0.2">
      <c r="E736" s="37"/>
      <c r="F736" s="37"/>
      <c r="G736" s="7"/>
      <c r="H736" s="48"/>
      <c r="J736" s="10"/>
      <c r="K736" s="37"/>
      <c r="L736" s="37"/>
      <c r="M736" s="7"/>
      <c r="N736" s="48"/>
      <c r="P736" s="10"/>
      <c r="Q736" s="37"/>
      <c r="R736" s="37"/>
      <c r="S736" s="7"/>
      <c r="T736" s="40"/>
      <c r="U736" s="10"/>
      <c r="V736" s="37"/>
      <c r="W736" s="37"/>
      <c r="X736" s="51"/>
      <c r="AC736" s="37"/>
      <c r="AD736" s="37"/>
      <c r="AE736" s="7"/>
      <c r="AF736" s="48"/>
      <c r="AH736" s="10"/>
      <c r="AI736" s="37"/>
      <c r="AJ736" s="37"/>
      <c r="AK736" s="7"/>
      <c r="AL736" s="48"/>
      <c r="AN736" s="10"/>
      <c r="AO736" s="37"/>
      <c r="AP736" s="37"/>
      <c r="AQ736" s="7"/>
      <c r="AR736" s="40"/>
      <c r="AS736" s="10"/>
      <c r="AT736" s="37"/>
      <c r="AU736" s="37"/>
      <c r="AV736" s="51"/>
      <c r="BA736" s="37"/>
      <c r="BB736" s="37"/>
      <c r="BC736" s="7"/>
      <c r="BD736" s="48"/>
      <c r="BF736" s="10"/>
      <c r="BG736" s="37"/>
      <c r="BH736" s="37"/>
      <c r="BI736" s="7"/>
      <c r="BJ736" s="48"/>
      <c r="BL736" s="10"/>
      <c r="BM736" s="37"/>
      <c r="BN736" s="37"/>
      <c r="BO736" s="7"/>
      <c r="BP736" s="40"/>
      <c r="BQ736" s="10"/>
      <c r="BR736" s="37"/>
      <c r="BS736" s="37"/>
      <c r="BT736" s="51"/>
      <c r="BY736" s="37"/>
      <c r="BZ736" s="37"/>
      <c r="CA736" s="7"/>
      <c r="CB736" s="48"/>
      <c r="CD736" s="10"/>
      <c r="CE736" s="37"/>
      <c r="CF736" s="37"/>
      <c r="CG736" s="7"/>
      <c r="CH736" s="48"/>
      <c r="CJ736" s="10"/>
      <c r="CK736" s="37"/>
      <c r="CL736" s="37"/>
      <c r="CM736" s="7"/>
      <c r="CN736" s="40"/>
      <c r="CO736" s="10"/>
      <c r="CP736" s="37"/>
      <c r="CQ736" s="37"/>
      <c r="CR736" s="51"/>
      <c r="CT736" s="40"/>
      <c r="CU736" s="10"/>
      <c r="CV736" s="37"/>
      <c r="CW736" s="37"/>
      <c r="CX736" s="51"/>
    </row>
    <row r="737" spans="5:102" x14ac:dyDescent="0.2">
      <c r="E737" s="37"/>
      <c r="F737" s="37"/>
      <c r="G737" s="7"/>
      <c r="H737" s="48"/>
      <c r="J737" s="10"/>
      <c r="K737" s="37"/>
      <c r="L737" s="37"/>
      <c r="M737" s="7"/>
      <c r="N737" s="48"/>
      <c r="P737" s="10"/>
      <c r="Q737" s="37"/>
      <c r="R737" s="37"/>
      <c r="S737" s="7"/>
      <c r="T737" s="40"/>
      <c r="U737" s="10"/>
      <c r="V737" s="37"/>
      <c r="W737" s="37"/>
      <c r="X737" s="51"/>
      <c r="AC737" s="37"/>
      <c r="AD737" s="37"/>
      <c r="AE737" s="7"/>
      <c r="AF737" s="48"/>
      <c r="AH737" s="10"/>
      <c r="AI737" s="37"/>
      <c r="AJ737" s="37"/>
      <c r="AK737" s="7"/>
      <c r="AL737" s="48"/>
      <c r="AN737" s="10"/>
      <c r="AO737" s="37"/>
      <c r="AP737" s="37"/>
      <c r="AQ737" s="7"/>
      <c r="AR737" s="40"/>
      <c r="AS737" s="10"/>
      <c r="AT737" s="37"/>
      <c r="AU737" s="37"/>
      <c r="AV737" s="51"/>
      <c r="BA737" s="37"/>
      <c r="BB737" s="37"/>
      <c r="BC737" s="7"/>
      <c r="BD737" s="48"/>
      <c r="BF737" s="10"/>
      <c r="BG737" s="37"/>
      <c r="BH737" s="37"/>
      <c r="BI737" s="7"/>
      <c r="BJ737" s="48"/>
      <c r="BL737" s="10"/>
      <c r="BM737" s="37"/>
      <c r="BN737" s="37"/>
      <c r="BO737" s="7"/>
      <c r="BP737" s="40"/>
      <c r="BQ737" s="10"/>
      <c r="BR737" s="37"/>
      <c r="BS737" s="37"/>
      <c r="BT737" s="51"/>
      <c r="BY737" s="37"/>
      <c r="BZ737" s="37"/>
      <c r="CA737" s="7"/>
      <c r="CB737" s="48"/>
      <c r="CD737" s="10"/>
      <c r="CE737" s="37"/>
      <c r="CF737" s="37"/>
      <c r="CG737" s="7"/>
      <c r="CH737" s="48"/>
      <c r="CJ737" s="10"/>
      <c r="CK737" s="37"/>
      <c r="CL737" s="37"/>
      <c r="CM737" s="7"/>
      <c r="CN737" s="40"/>
      <c r="CO737" s="10"/>
      <c r="CP737" s="37"/>
      <c r="CQ737" s="37"/>
      <c r="CR737" s="51"/>
      <c r="CT737" s="40"/>
      <c r="CU737" s="10"/>
      <c r="CV737" s="37"/>
      <c r="CW737" s="37"/>
      <c r="CX737" s="51"/>
    </row>
    <row r="738" spans="5:102" x14ac:dyDescent="0.2">
      <c r="E738" s="37"/>
      <c r="F738" s="37"/>
      <c r="G738" s="7"/>
      <c r="H738" s="48"/>
      <c r="J738" s="10"/>
      <c r="K738" s="37"/>
      <c r="L738" s="37"/>
      <c r="M738" s="7"/>
      <c r="N738" s="48"/>
      <c r="P738" s="10"/>
      <c r="Q738" s="37"/>
      <c r="R738" s="37"/>
      <c r="S738" s="7"/>
      <c r="T738" s="40"/>
      <c r="U738" s="10"/>
      <c r="V738" s="37"/>
      <c r="W738" s="37"/>
      <c r="X738" s="51"/>
      <c r="AC738" s="37"/>
      <c r="AD738" s="37"/>
      <c r="AE738" s="7"/>
      <c r="AF738" s="48"/>
      <c r="AH738" s="10"/>
      <c r="AI738" s="37"/>
      <c r="AJ738" s="37"/>
      <c r="AK738" s="7"/>
      <c r="AL738" s="48"/>
      <c r="AN738" s="10"/>
      <c r="AO738" s="37"/>
      <c r="AP738" s="37"/>
      <c r="AQ738" s="7"/>
      <c r="AR738" s="40"/>
      <c r="AS738" s="10"/>
      <c r="AT738" s="37"/>
      <c r="AU738" s="37"/>
      <c r="AV738" s="51"/>
      <c r="BA738" s="37"/>
      <c r="BB738" s="37"/>
      <c r="BC738" s="7"/>
      <c r="BD738" s="48"/>
      <c r="BF738" s="10"/>
      <c r="BG738" s="37"/>
      <c r="BH738" s="37"/>
      <c r="BI738" s="7"/>
      <c r="BJ738" s="48"/>
      <c r="BL738" s="10"/>
      <c r="BM738" s="37"/>
      <c r="BN738" s="37"/>
      <c r="BO738" s="7"/>
      <c r="BP738" s="40"/>
      <c r="BQ738" s="10"/>
      <c r="BR738" s="37"/>
      <c r="BS738" s="37"/>
      <c r="BT738" s="51"/>
      <c r="BY738" s="37"/>
      <c r="BZ738" s="37"/>
      <c r="CA738" s="7"/>
      <c r="CB738" s="48"/>
      <c r="CD738" s="10"/>
      <c r="CE738" s="37"/>
      <c r="CF738" s="37"/>
      <c r="CG738" s="7"/>
      <c r="CH738" s="48"/>
      <c r="CJ738" s="10"/>
      <c r="CK738" s="37"/>
      <c r="CL738" s="37"/>
      <c r="CM738" s="7"/>
      <c r="CN738" s="40"/>
      <c r="CO738" s="10"/>
      <c r="CP738" s="37"/>
      <c r="CQ738" s="37"/>
      <c r="CR738" s="51"/>
      <c r="CT738" s="40"/>
      <c r="CU738" s="10"/>
      <c r="CV738" s="37"/>
      <c r="CW738" s="37"/>
      <c r="CX738" s="51"/>
    </row>
    <row r="739" spans="5:102" x14ac:dyDescent="0.2">
      <c r="E739" s="37"/>
      <c r="F739" s="37"/>
      <c r="G739" s="7"/>
      <c r="H739" s="48"/>
      <c r="J739" s="10"/>
      <c r="K739" s="37"/>
      <c r="L739" s="37"/>
      <c r="M739" s="7"/>
      <c r="N739" s="48"/>
      <c r="P739" s="10"/>
      <c r="Q739" s="37"/>
      <c r="R739" s="37"/>
      <c r="S739" s="7"/>
      <c r="T739" s="40"/>
      <c r="U739" s="10"/>
      <c r="V739" s="37"/>
      <c r="W739" s="37"/>
      <c r="X739" s="51"/>
      <c r="AC739" s="37"/>
      <c r="AD739" s="37"/>
      <c r="AE739" s="7"/>
      <c r="AF739" s="48"/>
      <c r="AH739" s="10"/>
      <c r="AI739" s="37"/>
      <c r="AJ739" s="37"/>
      <c r="AK739" s="7"/>
      <c r="AL739" s="48"/>
      <c r="AN739" s="10"/>
      <c r="AO739" s="37"/>
      <c r="AP739" s="37"/>
      <c r="AQ739" s="7"/>
      <c r="AR739" s="40"/>
      <c r="AS739" s="10"/>
      <c r="AT739" s="37"/>
      <c r="AU739" s="37"/>
      <c r="AV739" s="51"/>
      <c r="BA739" s="37"/>
      <c r="BB739" s="37"/>
      <c r="BC739" s="7"/>
      <c r="BD739" s="48"/>
      <c r="BF739" s="10"/>
      <c r="BG739" s="37"/>
      <c r="BH739" s="37"/>
      <c r="BI739" s="7"/>
      <c r="BJ739" s="48"/>
      <c r="BL739" s="10"/>
      <c r="BM739" s="37"/>
      <c r="BN739" s="37"/>
      <c r="BO739" s="7"/>
      <c r="BP739" s="40"/>
      <c r="BQ739" s="10"/>
      <c r="BR739" s="37"/>
      <c r="BS739" s="37"/>
      <c r="BT739" s="51"/>
      <c r="BY739" s="37"/>
      <c r="BZ739" s="37"/>
      <c r="CA739" s="7"/>
      <c r="CB739" s="48"/>
      <c r="CD739" s="10"/>
      <c r="CE739" s="37"/>
      <c r="CF739" s="37"/>
      <c r="CG739" s="7"/>
      <c r="CH739" s="48"/>
      <c r="CJ739" s="10"/>
      <c r="CK739" s="37"/>
      <c r="CL739" s="37"/>
      <c r="CM739" s="7"/>
      <c r="CN739" s="40"/>
      <c r="CO739" s="10"/>
      <c r="CP739" s="37"/>
      <c r="CQ739" s="37"/>
      <c r="CR739" s="51"/>
      <c r="CT739" s="40"/>
      <c r="CU739" s="10"/>
      <c r="CV739" s="37"/>
      <c r="CW739" s="37"/>
      <c r="CX739" s="51"/>
    </row>
    <row r="740" spans="5:102" x14ac:dyDescent="0.2">
      <c r="E740" s="37"/>
      <c r="F740" s="37"/>
      <c r="G740" s="7"/>
      <c r="H740" s="48"/>
      <c r="J740" s="10"/>
      <c r="K740" s="37"/>
      <c r="L740" s="37"/>
      <c r="M740" s="7"/>
      <c r="N740" s="48"/>
      <c r="P740" s="10"/>
      <c r="Q740" s="37"/>
      <c r="R740" s="37"/>
      <c r="S740" s="7"/>
      <c r="T740" s="40"/>
      <c r="U740" s="10"/>
      <c r="V740" s="37"/>
      <c r="W740" s="37"/>
      <c r="X740" s="51"/>
      <c r="AC740" s="37"/>
      <c r="AD740" s="37"/>
      <c r="AE740" s="7"/>
      <c r="AF740" s="48"/>
      <c r="AH740" s="10"/>
      <c r="AI740" s="37"/>
      <c r="AJ740" s="37"/>
      <c r="AK740" s="7"/>
      <c r="AL740" s="48"/>
      <c r="AN740" s="10"/>
      <c r="AO740" s="37"/>
      <c r="AP740" s="37"/>
      <c r="AQ740" s="7"/>
      <c r="AR740" s="40"/>
      <c r="AS740" s="10"/>
      <c r="AT740" s="37"/>
      <c r="AU740" s="37"/>
      <c r="AV740" s="51"/>
      <c r="BA740" s="37"/>
      <c r="BB740" s="37"/>
      <c r="BC740" s="7"/>
      <c r="BD740" s="48"/>
      <c r="BF740" s="10"/>
      <c r="BG740" s="37"/>
      <c r="BH740" s="37"/>
      <c r="BI740" s="7"/>
      <c r="BJ740" s="48"/>
      <c r="BL740" s="10"/>
      <c r="BM740" s="37"/>
      <c r="BN740" s="37"/>
      <c r="BO740" s="7"/>
      <c r="BP740" s="40"/>
      <c r="BQ740" s="10"/>
      <c r="BR740" s="37"/>
      <c r="BS740" s="37"/>
      <c r="BT740" s="51"/>
      <c r="BY740" s="37"/>
      <c r="BZ740" s="37"/>
      <c r="CA740" s="7"/>
      <c r="CB740" s="48"/>
      <c r="CD740" s="10"/>
      <c r="CE740" s="37"/>
      <c r="CF740" s="37"/>
      <c r="CG740" s="7"/>
      <c r="CH740" s="48"/>
      <c r="CJ740" s="10"/>
      <c r="CK740" s="37"/>
      <c r="CL740" s="37"/>
      <c r="CM740" s="7"/>
      <c r="CN740" s="40"/>
      <c r="CO740" s="10"/>
      <c r="CP740" s="37"/>
      <c r="CQ740" s="37"/>
      <c r="CR740" s="51"/>
      <c r="CT740" s="40"/>
      <c r="CU740" s="10"/>
      <c r="CV740" s="37"/>
      <c r="CW740" s="37"/>
      <c r="CX740" s="51"/>
    </row>
    <row r="741" spans="5:102" x14ac:dyDescent="0.2">
      <c r="E741" s="37"/>
      <c r="F741" s="37"/>
      <c r="G741" s="7"/>
      <c r="H741" s="48"/>
      <c r="J741" s="10"/>
      <c r="K741" s="37"/>
      <c r="L741" s="37"/>
      <c r="M741" s="7"/>
      <c r="N741" s="48"/>
      <c r="P741" s="10"/>
      <c r="Q741" s="37"/>
      <c r="R741" s="37"/>
      <c r="S741" s="7"/>
      <c r="T741" s="40"/>
      <c r="U741" s="10"/>
      <c r="V741" s="37"/>
      <c r="W741" s="37"/>
      <c r="X741" s="51"/>
      <c r="AC741" s="37"/>
      <c r="AD741" s="37"/>
      <c r="AE741" s="7"/>
      <c r="AF741" s="48"/>
      <c r="AH741" s="10"/>
      <c r="AI741" s="37"/>
      <c r="AJ741" s="37"/>
      <c r="AK741" s="7"/>
      <c r="AL741" s="48"/>
      <c r="AN741" s="10"/>
      <c r="AO741" s="37"/>
      <c r="AP741" s="37"/>
      <c r="AQ741" s="7"/>
      <c r="AR741" s="40"/>
      <c r="AS741" s="10"/>
      <c r="AT741" s="37"/>
      <c r="AU741" s="37"/>
      <c r="AV741" s="51"/>
      <c r="BA741" s="37"/>
      <c r="BB741" s="37"/>
      <c r="BC741" s="7"/>
      <c r="BD741" s="48"/>
      <c r="BF741" s="10"/>
      <c r="BG741" s="37"/>
      <c r="BH741" s="37"/>
      <c r="BI741" s="7"/>
      <c r="BJ741" s="48"/>
      <c r="BL741" s="10"/>
      <c r="BM741" s="37"/>
      <c r="BN741" s="37"/>
      <c r="BO741" s="7"/>
      <c r="BP741" s="40"/>
      <c r="BQ741" s="10"/>
      <c r="BR741" s="37"/>
      <c r="BS741" s="37"/>
      <c r="BT741" s="51"/>
      <c r="BY741" s="37"/>
      <c r="BZ741" s="37"/>
      <c r="CA741" s="7"/>
      <c r="CB741" s="48"/>
      <c r="CD741" s="10"/>
      <c r="CE741" s="37"/>
      <c r="CF741" s="37"/>
      <c r="CG741" s="7"/>
      <c r="CH741" s="48"/>
      <c r="CJ741" s="10"/>
      <c r="CK741" s="37"/>
      <c r="CL741" s="37"/>
      <c r="CM741" s="7"/>
      <c r="CN741" s="40"/>
      <c r="CO741" s="10"/>
      <c r="CP741" s="37"/>
      <c r="CQ741" s="37"/>
      <c r="CR741" s="51"/>
      <c r="CT741" s="40"/>
      <c r="CU741" s="10"/>
      <c r="CV741" s="37"/>
      <c r="CW741" s="37"/>
      <c r="CX741" s="51"/>
    </row>
    <row r="742" spans="5:102" x14ac:dyDescent="0.2">
      <c r="E742" s="37"/>
      <c r="F742" s="37"/>
      <c r="G742" s="7"/>
      <c r="H742" s="48"/>
      <c r="J742" s="10"/>
      <c r="K742" s="37"/>
      <c r="L742" s="37"/>
      <c r="M742" s="7"/>
      <c r="N742" s="48"/>
      <c r="P742" s="10"/>
      <c r="Q742" s="37"/>
      <c r="R742" s="37"/>
      <c r="S742" s="7"/>
      <c r="T742" s="40"/>
      <c r="U742" s="10"/>
      <c r="V742" s="37"/>
      <c r="W742" s="37"/>
      <c r="X742" s="51"/>
      <c r="AC742" s="37"/>
      <c r="AD742" s="37"/>
      <c r="AE742" s="7"/>
      <c r="AF742" s="48"/>
      <c r="AH742" s="10"/>
      <c r="AI742" s="37"/>
      <c r="AJ742" s="37"/>
      <c r="AK742" s="7"/>
      <c r="AL742" s="48"/>
      <c r="AN742" s="10"/>
      <c r="AO742" s="37"/>
      <c r="AP742" s="37"/>
      <c r="AQ742" s="7"/>
      <c r="AR742" s="40"/>
      <c r="AS742" s="10"/>
      <c r="AT742" s="37"/>
      <c r="AU742" s="37"/>
      <c r="AV742" s="51"/>
      <c r="BA742" s="37"/>
      <c r="BB742" s="37"/>
      <c r="BC742" s="7"/>
      <c r="BD742" s="48"/>
      <c r="BF742" s="10"/>
      <c r="BG742" s="37"/>
      <c r="BH742" s="37"/>
      <c r="BI742" s="7"/>
      <c r="BJ742" s="48"/>
      <c r="BL742" s="10"/>
      <c r="BM742" s="37"/>
      <c r="BN742" s="37"/>
      <c r="BO742" s="7"/>
      <c r="BP742" s="40"/>
      <c r="BQ742" s="10"/>
      <c r="BR742" s="37"/>
      <c r="BS742" s="37"/>
      <c r="BT742" s="51"/>
      <c r="BY742" s="37"/>
      <c r="BZ742" s="37"/>
      <c r="CA742" s="7"/>
      <c r="CB742" s="48"/>
      <c r="CD742" s="10"/>
      <c r="CE742" s="37"/>
      <c r="CF742" s="37"/>
      <c r="CG742" s="7"/>
      <c r="CH742" s="48"/>
      <c r="CJ742" s="10"/>
      <c r="CK742" s="37"/>
      <c r="CL742" s="37"/>
      <c r="CM742" s="7"/>
      <c r="CN742" s="40"/>
      <c r="CO742" s="10"/>
      <c r="CP742" s="37"/>
      <c r="CQ742" s="37"/>
      <c r="CR742" s="51"/>
      <c r="CT742" s="40"/>
      <c r="CU742" s="10"/>
      <c r="CV742" s="37"/>
      <c r="CW742" s="37"/>
      <c r="CX742" s="51"/>
    </row>
    <row r="743" spans="5:102" x14ac:dyDescent="0.2">
      <c r="E743" s="37"/>
      <c r="F743" s="37"/>
      <c r="G743" s="7"/>
      <c r="H743" s="48"/>
      <c r="J743" s="10"/>
      <c r="K743" s="37"/>
      <c r="L743" s="37"/>
      <c r="M743" s="7"/>
      <c r="N743" s="48"/>
      <c r="P743" s="10"/>
      <c r="Q743" s="37"/>
      <c r="R743" s="37"/>
      <c r="S743" s="7"/>
      <c r="T743" s="40"/>
      <c r="U743" s="10"/>
      <c r="V743" s="37"/>
      <c r="W743" s="37"/>
      <c r="X743" s="51"/>
      <c r="AC743" s="37"/>
      <c r="AD743" s="37"/>
      <c r="AE743" s="7"/>
      <c r="AF743" s="48"/>
      <c r="AH743" s="10"/>
      <c r="AI743" s="37"/>
      <c r="AJ743" s="37"/>
      <c r="AK743" s="7"/>
      <c r="AL743" s="48"/>
      <c r="AN743" s="10"/>
      <c r="AO743" s="37"/>
      <c r="AP743" s="37"/>
      <c r="AQ743" s="7"/>
      <c r="AR743" s="40"/>
      <c r="AS743" s="10"/>
      <c r="AT743" s="37"/>
      <c r="AU743" s="37"/>
      <c r="AV743" s="51"/>
      <c r="BA743" s="37"/>
      <c r="BB743" s="37"/>
      <c r="BC743" s="7"/>
      <c r="BD743" s="48"/>
      <c r="BF743" s="10"/>
      <c r="BG743" s="37"/>
      <c r="BH743" s="37"/>
      <c r="BI743" s="7"/>
      <c r="BJ743" s="48"/>
      <c r="BL743" s="10"/>
      <c r="BM743" s="37"/>
      <c r="BN743" s="37"/>
      <c r="BO743" s="7"/>
      <c r="BP743" s="40"/>
      <c r="BQ743" s="10"/>
      <c r="BR743" s="37"/>
      <c r="BS743" s="37"/>
      <c r="BT743" s="51"/>
      <c r="BY743" s="37"/>
      <c r="BZ743" s="37"/>
      <c r="CA743" s="7"/>
      <c r="CB743" s="48"/>
      <c r="CD743" s="10"/>
      <c r="CE743" s="37"/>
      <c r="CF743" s="37"/>
      <c r="CG743" s="7"/>
      <c r="CH743" s="48"/>
      <c r="CJ743" s="10"/>
      <c r="CK743" s="37"/>
      <c r="CL743" s="37"/>
      <c r="CM743" s="7"/>
      <c r="CN743" s="40"/>
      <c r="CO743" s="10"/>
      <c r="CP743" s="37"/>
      <c r="CQ743" s="37"/>
      <c r="CR743" s="51"/>
      <c r="CT743" s="40"/>
      <c r="CU743" s="10"/>
      <c r="CV743" s="37"/>
      <c r="CW743" s="37"/>
      <c r="CX743" s="51"/>
    </row>
    <row r="744" spans="5:102" x14ac:dyDescent="0.2">
      <c r="E744" s="37"/>
      <c r="F744" s="37"/>
      <c r="G744" s="7"/>
      <c r="H744" s="48"/>
      <c r="J744" s="10"/>
      <c r="K744" s="37"/>
      <c r="L744" s="37"/>
      <c r="M744" s="7"/>
      <c r="N744" s="48"/>
      <c r="P744" s="10"/>
      <c r="Q744" s="37"/>
      <c r="R744" s="37"/>
      <c r="S744" s="7"/>
      <c r="T744" s="40"/>
      <c r="U744" s="10"/>
      <c r="V744" s="37"/>
      <c r="W744" s="37"/>
      <c r="X744" s="51"/>
      <c r="AC744" s="37"/>
      <c r="AD744" s="37"/>
      <c r="AE744" s="7"/>
      <c r="AF744" s="48"/>
      <c r="AH744" s="10"/>
      <c r="AI744" s="37"/>
      <c r="AJ744" s="37"/>
      <c r="AK744" s="7"/>
      <c r="AL744" s="48"/>
      <c r="AN744" s="10"/>
      <c r="AO744" s="37"/>
      <c r="AP744" s="37"/>
      <c r="AQ744" s="7"/>
      <c r="AR744" s="40"/>
      <c r="AS744" s="10"/>
      <c r="AT744" s="37"/>
      <c r="AU744" s="37"/>
      <c r="AV744" s="51"/>
      <c r="BA744" s="37"/>
      <c r="BB744" s="37"/>
      <c r="BC744" s="7"/>
      <c r="BD744" s="48"/>
      <c r="BF744" s="10"/>
      <c r="BG744" s="37"/>
      <c r="BH744" s="37"/>
      <c r="BI744" s="7"/>
      <c r="BJ744" s="48"/>
      <c r="BL744" s="10"/>
      <c r="BM744" s="37"/>
      <c r="BN744" s="37"/>
      <c r="BO744" s="7"/>
      <c r="BP744" s="40"/>
      <c r="BQ744" s="10"/>
      <c r="BR744" s="37"/>
      <c r="BS744" s="37"/>
      <c r="BT744" s="51"/>
      <c r="BY744" s="37"/>
      <c r="BZ744" s="37"/>
      <c r="CA744" s="7"/>
      <c r="CB744" s="48"/>
      <c r="CD744" s="10"/>
      <c r="CE744" s="37"/>
      <c r="CF744" s="37"/>
      <c r="CG744" s="7"/>
      <c r="CH744" s="48"/>
      <c r="CJ744" s="10"/>
      <c r="CK744" s="37"/>
      <c r="CL744" s="37"/>
      <c r="CM744" s="7"/>
      <c r="CN744" s="40"/>
      <c r="CO744" s="10"/>
      <c r="CP744" s="37"/>
      <c r="CQ744" s="37"/>
      <c r="CR744" s="51"/>
      <c r="CT744" s="40"/>
      <c r="CU744" s="10"/>
      <c r="CV744" s="37"/>
      <c r="CW744" s="37"/>
      <c r="CX744" s="51"/>
    </row>
    <row r="745" spans="5:102" x14ac:dyDescent="0.2">
      <c r="E745" s="37"/>
      <c r="F745" s="37"/>
      <c r="G745" s="7"/>
      <c r="H745" s="48"/>
      <c r="J745" s="10"/>
      <c r="K745" s="37"/>
      <c r="L745" s="37"/>
      <c r="M745" s="7"/>
      <c r="N745" s="48"/>
      <c r="P745" s="10"/>
      <c r="Q745" s="37"/>
      <c r="R745" s="37"/>
      <c r="S745" s="7"/>
      <c r="T745" s="40"/>
      <c r="U745" s="10"/>
      <c r="V745" s="37"/>
      <c r="W745" s="37"/>
      <c r="X745" s="51"/>
      <c r="AC745" s="37"/>
      <c r="AD745" s="37"/>
      <c r="AE745" s="7"/>
      <c r="AF745" s="48"/>
      <c r="AH745" s="10"/>
      <c r="AI745" s="37"/>
      <c r="AJ745" s="37"/>
      <c r="AK745" s="7"/>
      <c r="AL745" s="48"/>
      <c r="AN745" s="10"/>
      <c r="AO745" s="37"/>
      <c r="AP745" s="37"/>
      <c r="AQ745" s="7"/>
      <c r="AR745" s="40"/>
      <c r="AS745" s="10"/>
      <c r="AT745" s="37"/>
      <c r="AU745" s="37"/>
      <c r="AV745" s="51"/>
      <c r="BA745" s="37"/>
      <c r="BB745" s="37"/>
      <c r="BC745" s="7"/>
      <c r="BD745" s="48"/>
      <c r="BF745" s="10"/>
      <c r="BG745" s="37"/>
      <c r="BH745" s="37"/>
      <c r="BI745" s="7"/>
      <c r="BJ745" s="48"/>
      <c r="BL745" s="10"/>
      <c r="BM745" s="37"/>
      <c r="BN745" s="37"/>
      <c r="BO745" s="7"/>
      <c r="BP745" s="40"/>
      <c r="BQ745" s="10"/>
      <c r="BR745" s="37"/>
      <c r="BS745" s="37"/>
      <c r="BT745" s="51"/>
      <c r="BY745" s="37"/>
      <c r="BZ745" s="37"/>
      <c r="CA745" s="7"/>
      <c r="CB745" s="48"/>
      <c r="CD745" s="10"/>
      <c r="CE745" s="37"/>
      <c r="CF745" s="37"/>
      <c r="CG745" s="7"/>
      <c r="CH745" s="48"/>
      <c r="CJ745" s="10"/>
      <c r="CK745" s="37"/>
      <c r="CL745" s="37"/>
      <c r="CM745" s="7"/>
      <c r="CN745" s="40"/>
      <c r="CO745" s="10"/>
      <c r="CP745" s="37"/>
      <c r="CQ745" s="37"/>
      <c r="CR745" s="51"/>
      <c r="CT745" s="40"/>
      <c r="CU745" s="10"/>
      <c r="CV745" s="37"/>
      <c r="CW745" s="37"/>
      <c r="CX745" s="51"/>
    </row>
    <row r="746" spans="5:102" x14ac:dyDescent="0.2">
      <c r="E746" s="37"/>
      <c r="F746" s="37"/>
      <c r="G746" s="7"/>
      <c r="H746" s="48"/>
      <c r="J746" s="10"/>
      <c r="K746" s="37"/>
      <c r="L746" s="37"/>
      <c r="M746" s="7"/>
      <c r="N746" s="48"/>
      <c r="P746" s="10"/>
      <c r="Q746" s="37"/>
      <c r="R746" s="37"/>
      <c r="S746" s="7"/>
      <c r="T746" s="40"/>
      <c r="U746" s="10"/>
      <c r="V746" s="37"/>
      <c r="W746" s="37"/>
      <c r="X746" s="51"/>
      <c r="AC746" s="37"/>
      <c r="AD746" s="37"/>
      <c r="AE746" s="7"/>
      <c r="AF746" s="48"/>
      <c r="AH746" s="10"/>
      <c r="AI746" s="37"/>
      <c r="AJ746" s="37"/>
      <c r="AK746" s="7"/>
      <c r="AL746" s="48"/>
      <c r="AN746" s="10"/>
      <c r="AO746" s="37"/>
      <c r="AP746" s="37"/>
      <c r="AQ746" s="7"/>
      <c r="AR746" s="40"/>
      <c r="AS746" s="10"/>
      <c r="AT746" s="37"/>
      <c r="AU746" s="37"/>
      <c r="AV746" s="51"/>
      <c r="BA746" s="37"/>
      <c r="BB746" s="37"/>
      <c r="BC746" s="7"/>
      <c r="BD746" s="48"/>
      <c r="BF746" s="10"/>
      <c r="BG746" s="37"/>
      <c r="BH746" s="37"/>
      <c r="BI746" s="7"/>
      <c r="BJ746" s="48"/>
      <c r="BL746" s="10"/>
      <c r="BM746" s="37"/>
      <c r="BN746" s="37"/>
      <c r="BO746" s="7"/>
      <c r="BP746" s="40"/>
      <c r="BQ746" s="10"/>
      <c r="BR746" s="37"/>
      <c r="BS746" s="37"/>
      <c r="BT746" s="51"/>
      <c r="BY746" s="37"/>
      <c r="BZ746" s="37"/>
      <c r="CA746" s="7"/>
      <c r="CB746" s="48"/>
      <c r="CD746" s="10"/>
      <c r="CE746" s="37"/>
      <c r="CF746" s="37"/>
      <c r="CG746" s="7"/>
      <c r="CH746" s="48"/>
      <c r="CJ746" s="10"/>
      <c r="CK746" s="37"/>
      <c r="CL746" s="37"/>
      <c r="CM746" s="7"/>
      <c r="CN746" s="40"/>
      <c r="CO746" s="10"/>
      <c r="CP746" s="37"/>
      <c r="CQ746" s="37"/>
      <c r="CR746" s="51"/>
      <c r="CT746" s="40"/>
      <c r="CU746" s="10"/>
      <c r="CV746" s="37"/>
      <c r="CW746" s="37"/>
      <c r="CX746" s="51"/>
    </row>
    <row r="747" spans="5:102" x14ac:dyDescent="0.2">
      <c r="E747" s="37"/>
      <c r="F747" s="37"/>
      <c r="G747" s="7"/>
      <c r="H747" s="48"/>
      <c r="J747" s="10"/>
      <c r="K747" s="37"/>
      <c r="L747" s="37"/>
      <c r="M747" s="7"/>
      <c r="N747" s="48"/>
      <c r="P747" s="10"/>
      <c r="Q747" s="37"/>
      <c r="R747" s="37"/>
      <c r="S747" s="7"/>
      <c r="T747" s="40"/>
      <c r="U747" s="10"/>
      <c r="V747" s="37"/>
      <c r="W747" s="37"/>
      <c r="X747" s="51"/>
      <c r="AC747" s="37"/>
      <c r="AD747" s="37"/>
      <c r="AE747" s="7"/>
      <c r="AF747" s="48"/>
      <c r="AH747" s="10"/>
      <c r="AI747" s="37"/>
      <c r="AJ747" s="37"/>
      <c r="AK747" s="7"/>
      <c r="AL747" s="48"/>
      <c r="AN747" s="10"/>
      <c r="AO747" s="37"/>
      <c r="AP747" s="37"/>
      <c r="AQ747" s="7"/>
      <c r="AR747" s="40"/>
      <c r="AS747" s="10"/>
      <c r="AT747" s="37"/>
      <c r="AU747" s="37"/>
      <c r="AV747" s="51"/>
      <c r="BA747" s="37"/>
      <c r="BB747" s="37"/>
      <c r="BC747" s="7"/>
      <c r="BD747" s="48"/>
      <c r="BF747" s="10"/>
      <c r="BG747" s="37"/>
      <c r="BH747" s="37"/>
      <c r="BI747" s="7"/>
      <c r="BJ747" s="48"/>
      <c r="BL747" s="10"/>
      <c r="BM747" s="37"/>
      <c r="BN747" s="37"/>
      <c r="BO747" s="7"/>
      <c r="BP747" s="40"/>
      <c r="BQ747" s="10"/>
      <c r="BR747" s="37"/>
      <c r="BS747" s="37"/>
      <c r="BT747" s="51"/>
      <c r="BY747" s="37"/>
      <c r="BZ747" s="37"/>
      <c r="CA747" s="7"/>
      <c r="CB747" s="48"/>
      <c r="CD747" s="10"/>
      <c r="CE747" s="37"/>
      <c r="CF747" s="37"/>
      <c r="CG747" s="7"/>
      <c r="CH747" s="48"/>
      <c r="CJ747" s="10"/>
      <c r="CK747" s="37"/>
      <c r="CL747" s="37"/>
      <c r="CM747" s="7"/>
      <c r="CN747" s="40"/>
      <c r="CO747" s="10"/>
      <c r="CP747" s="37"/>
      <c r="CQ747" s="37"/>
      <c r="CR747" s="51"/>
      <c r="CT747" s="40"/>
      <c r="CU747" s="10"/>
      <c r="CV747" s="37"/>
      <c r="CW747" s="37"/>
      <c r="CX747" s="51"/>
    </row>
    <row r="748" spans="5:102" x14ac:dyDescent="0.2">
      <c r="E748" s="37"/>
      <c r="F748" s="37"/>
      <c r="G748" s="7"/>
      <c r="H748" s="48"/>
      <c r="J748" s="10"/>
      <c r="K748" s="37"/>
      <c r="L748" s="37"/>
      <c r="M748" s="7"/>
      <c r="N748" s="48"/>
      <c r="P748" s="10"/>
      <c r="Q748" s="37"/>
      <c r="R748" s="37"/>
      <c r="S748" s="7"/>
      <c r="T748" s="40"/>
      <c r="U748" s="10"/>
      <c r="V748" s="37"/>
      <c r="W748" s="37"/>
      <c r="X748" s="51"/>
      <c r="AC748" s="37"/>
      <c r="AD748" s="37"/>
      <c r="AE748" s="7"/>
      <c r="AF748" s="48"/>
      <c r="AH748" s="10"/>
      <c r="AI748" s="37"/>
      <c r="AJ748" s="37"/>
      <c r="AK748" s="7"/>
      <c r="AL748" s="48"/>
      <c r="AN748" s="10"/>
      <c r="AO748" s="37"/>
      <c r="AP748" s="37"/>
      <c r="AQ748" s="7"/>
      <c r="AR748" s="40"/>
      <c r="AS748" s="10"/>
      <c r="AT748" s="37"/>
      <c r="AU748" s="37"/>
      <c r="AV748" s="51"/>
      <c r="BA748" s="37"/>
      <c r="BB748" s="37"/>
      <c r="BC748" s="7"/>
      <c r="BD748" s="48"/>
      <c r="BF748" s="10"/>
      <c r="BG748" s="37"/>
      <c r="BH748" s="37"/>
      <c r="BI748" s="7"/>
      <c r="BJ748" s="48"/>
      <c r="BL748" s="10"/>
      <c r="BM748" s="37"/>
      <c r="BN748" s="37"/>
      <c r="BO748" s="7"/>
      <c r="BP748" s="40"/>
      <c r="BQ748" s="10"/>
      <c r="BR748" s="37"/>
      <c r="BS748" s="37"/>
      <c r="BT748" s="51"/>
      <c r="BY748" s="37"/>
      <c r="BZ748" s="37"/>
      <c r="CA748" s="7"/>
      <c r="CB748" s="48"/>
      <c r="CD748" s="10"/>
      <c r="CE748" s="37"/>
      <c r="CF748" s="37"/>
      <c r="CG748" s="7"/>
      <c r="CH748" s="48"/>
      <c r="CJ748" s="10"/>
      <c r="CK748" s="37"/>
      <c r="CL748" s="37"/>
      <c r="CM748" s="7"/>
      <c r="CN748" s="40"/>
      <c r="CO748" s="10"/>
      <c r="CP748" s="37"/>
      <c r="CQ748" s="37"/>
      <c r="CR748" s="51"/>
      <c r="CT748" s="40"/>
      <c r="CU748" s="10"/>
      <c r="CV748" s="37"/>
      <c r="CW748" s="37"/>
      <c r="CX748" s="51"/>
    </row>
    <row r="749" spans="5:102" x14ac:dyDescent="0.2">
      <c r="E749" s="37"/>
      <c r="F749" s="37"/>
      <c r="G749" s="7"/>
      <c r="H749" s="48"/>
      <c r="J749" s="10"/>
      <c r="K749" s="37"/>
      <c r="L749" s="37"/>
      <c r="M749" s="7"/>
      <c r="N749" s="48"/>
      <c r="P749" s="10"/>
      <c r="Q749" s="37"/>
      <c r="R749" s="37"/>
      <c r="S749" s="7"/>
      <c r="T749" s="40"/>
      <c r="U749" s="10"/>
      <c r="V749" s="37"/>
      <c r="W749" s="37"/>
      <c r="X749" s="51"/>
      <c r="AC749" s="37"/>
      <c r="AD749" s="37"/>
      <c r="AE749" s="7"/>
      <c r="AF749" s="48"/>
      <c r="AH749" s="10"/>
      <c r="AI749" s="37"/>
      <c r="AJ749" s="37"/>
      <c r="AK749" s="7"/>
      <c r="AL749" s="48"/>
      <c r="AN749" s="10"/>
      <c r="AO749" s="37"/>
      <c r="AP749" s="37"/>
      <c r="AQ749" s="7"/>
      <c r="AR749" s="40"/>
      <c r="AS749" s="10"/>
      <c r="AT749" s="37"/>
      <c r="AU749" s="37"/>
      <c r="AV749" s="51"/>
      <c r="BA749" s="37"/>
      <c r="BB749" s="37"/>
      <c r="BC749" s="7"/>
      <c r="BD749" s="48"/>
      <c r="BF749" s="10"/>
      <c r="BG749" s="37"/>
      <c r="BH749" s="37"/>
      <c r="BI749" s="7"/>
      <c r="BJ749" s="48"/>
      <c r="BL749" s="10"/>
      <c r="BM749" s="37"/>
      <c r="BN749" s="37"/>
      <c r="BO749" s="7"/>
      <c r="BP749" s="40"/>
      <c r="BQ749" s="10"/>
      <c r="BR749" s="37"/>
      <c r="BS749" s="37"/>
      <c r="BT749" s="51"/>
      <c r="BY749" s="37"/>
      <c r="BZ749" s="37"/>
      <c r="CA749" s="7"/>
      <c r="CB749" s="48"/>
      <c r="CD749" s="10"/>
      <c r="CE749" s="37"/>
      <c r="CF749" s="37"/>
      <c r="CG749" s="7"/>
      <c r="CH749" s="48"/>
      <c r="CJ749" s="10"/>
      <c r="CK749" s="37"/>
      <c r="CL749" s="37"/>
      <c r="CM749" s="7"/>
      <c r="CN749" s="40"/>
      <c r="CO749" s="10"/>
      <c r="CP749" s="37"/>
      <c r="CQ749" s="37"/>
      <c r="CR749" s="51"/>
      <c r="CT749" s="40"/>
      <c r="CU749" s="10"/>
      <c r="CV749" s="37"/>
      <c r="CW749" s="37"/>
      <c r="CX749" s="51"/>
    </row>
    <row r="750" spans="5:102" x14ac:dyDescent="0.2">
      <c r="E750" s="37"/>
      <c r="F750" s="37"/>
      <c r="G750" s="7"/>
      <c r="H750" s="48"/>
      <c r="J750" s="10"/>
      <c r="K750" s="37"/>
      <c r="L750" s="37"/>
      <c r="M750" s="7"/>
      <c r="N750" s="48"/>
      <c r="P750" s="10"/>
      <c r="Q750" s="37"/>
      <c r="R750" s="37"/>
      <c r="S750" s="7"/>
      <c r="T750" s="40"/>
      <c r="U750" s="10"/>
      <c r="V750" s="37"/>
      <c r="W750" s="37"/>
      <c r="X750" s="51"/>
      <c r="AC750" s="37"/>
      <c r="AD750" s="37"/>
      <c r="AE750" s="7"/>
      <c r="AF750" s="48"/>
      <c r="AH750" s="10"/>
      <c r="AI750" s="37"/>
      <c r="AJ750" s="37"/>
      <c r="AK750" s="7"/>
      <c r="AL750" s="48"/>
      <c r="AN750" s="10"/>
      <c r="AO750" s="37"/>
      <c r="AP750" s="37"/>
      <c r="AQ750" s="7"/>
      <c r="AR750" s="40"/>
      <c r="AS750" s="10"/>
      <c r="AT750" s="37"/>
      <c r="AU750" s="37"/>
      <c r="AV750" s="51"/>
      <c r="BA750" s="37"/>
      <c r="BB750" s="37"/>
      <c r="BC750" s="7"/>
      <c r="BD750" s="48"/>
      <c r="BF750" s="10"/>
      <c r="BG750" s="37"/>
      <c r="BH750" s="37"/>
      <c r="BI750" s="7"/>
      <c r="BJ750" s="48"/>
      <c r="BL750" s="10"/>
      <c r="BM750" s="37"/>
      <c r="BN750" s="37"/>
      <c r="BO750" s="7"/>
      <c r="BP750" s="40"/>
      <c r="BQ750" s="10"/>
      <c r="BR750" s="37"/>
      <c r="BS750" s="37"/>
      <c r="BT750" s="51"/>
      <c r="BY750" s="37"/>
      <c r="BZ750" s="37"/>
      <c r="CA750" s="7"/>
      <c r="CB750" s="48"/>
      <c r="CD750" s="10"/>
      <c r="CE750" s="37"/>
      <c r="CF750" s="37"/>
      <c r="CG750" s="7"/>
      <c r="CH750" s="48"/>
      <c r="CJ750" s="10"/>
      <c r="CK750" s="37"/>
      <c r="CL750" s="37"/>
      <c r="CM750" s="7"/>
      <c r="CN750" s="40"/>
      <c r="CO750" s="10"/>
      <c r="CP750" s="37"/>
      <c r="CQ750" s="37"/>
      <c r="CR750" s="51"/>
      <c r="CT750" s="40"/>
      <c r="CU750" s="10"/>
      <c r="CV750" s="37"/>
      <c r="CW750" s="37"/>
      <c r="CX750" s="51"/>
    </row>
    <row r="751" spans="5:102" x14ac:dyDescent="0.2">
      <c r="E751" s="37"/>
      <c r="F751" s="37"/>
      <c r="G751" s="7"/>
      <c r="H751" s="48"/>
      <c r="J751" s="10"/>
      <c r="K751" s="37"/>
      <c r="L751" s="37"/>
      <c r="M751" s="7"/>
      <c r="N751" s="48"/>
      <c r="P751" s="10"/>
      <c r="Q751" s="37"/>
      <c r="R751" s="37"/>
      <c r="S751" s="7"/>
      <c r="T751" s="40"/>
      <c r="U751" s="10"/>
      <c r="V751" s="37"/>
      <c r="W751" s="37"/>
      <c r="X751" s="51"/>
      <c r="AC751" s="37"/>
      <c r="AD751" s="37"/>
      <c r="AE751" s="7"/>
      <c r="AF751" s="48"/>
      <c r="AH751" s="10"/>
      <c r="AI751" s="37"/>
      <c r="AJ751" s="37"/>
      <c r="AK751" s="7"/>
      <c r="AL751" s="48"/>
      <c r="AN751" s="10"/>
      <c r="AO751" s="37"/>
      <c r="AP751" s="37"/>
      <c r="AQ751" s="7"/>
      <c r="AR751" s="40"/>
      <c r="AS751" s="10"/>
      <c r="AT751" s="37"/>
      <c r="AU751" s="37"/>
      <c r="AV751" s="51"/>
      <c r="BA751" s="37"/>
      <c r="BB751" s="37"/>
      <c r="BC751" s="7"/>
      <c r="BD751" s="48"/>
      <c r="BF751" s="10"/>
      <c r="BG751" s="37"/>
      <c r="BH751" s="37"/>
      <c r="BI751" s="7"/>
      <c r="BJ751" s="48"/>
      <c r="BL751" s="10"/>
      <c r="BM751" s="37"/>
      <c r="BN751" s="37"/>
      <c r="BO751" s="7"/>
      <c r="BP751" s="40"/>
      <c r="BQ751" s="10"/>
      <c r="BR751" s="37"/>
      <c r="BS751" s="37"/>
      <c r="BT751" s="51"/>
      <c r="BY751" s="37"/>
      <c r="BZ751" s="37"/>
      <c r="CA751" s="7"/>
      <c r="CB751" s="48"/>
      <c r="CD751" s="10"/>
      <c r="CE751" s="37"/>
      <c r="CF751" s="37"/>
      <c r="CG751" s="7"/>
      <c r="CH751" s="48"/>
      <c r="CJ751" s="10"/>
      <c r="CK751" s="37"/>
      <c r="CL751" s="37"/>
      <c r="CM751" s="7"/>
      <c r="CN751" s="40"/>
      <c r="CO751" s="10"/>
      <c r="CP751" s="37"/>
      <c r="CQ751" s="37"/>
      <c r="CR751" s="51"/>
      <c r="CT751" s="40"/>
      <c r="CU751" s="10"/>
      <c r="CV751" s="37"/>
      <c r="CW751" s="37"/>
      <c r="CX751" s="51"/>
    </row>
    <row r="752" spans="5:102" x14ac:dyDescent="0.2">
      <c r="E752" s="37"/>
      <c r="F752" s="37"/>
      <c r="G752" s="7"/>
      <c r="H752" s="48"/>
      <c r="J752" s="10"/>
      <c r="K752" s="37"/>
      <c r="L752" s="37"/>
      <c r="M752" s="7"/>
      <c r="N752" s="48"/>
      <c r="P752" s="10"/>
      <c r="Q752" s="37"/>
      <c r="R752" s="37"/>
      <c r="S752" s="7"/>
      <c r="T752" s="40"/>
      <c r="U752" s="10"/>
      <c r="V752" s="37"/>
      <c r="W752" s="37"/>
      <c r="X752" s="51"/>
      <c r="AC752" s="37"/>
      <c r="AD752" s="37"/>
      <c r="AE752" s="7"/>
      <c r="AF752" s="48"/>
      <c r="AH752" s="10"/>
      <c r="AI752" s="37"/>
      <c r="AJ752" s="37"/>
      <c r="AK752" s="7"/>
      <c r="AL752" s="48"/>
      <c r="AN752" s="10"/>
      <c r="AO752" s="37"/>
      <c r="AP752" s="37"/>
      <c r="AQ752" s="7"/>
      <c r="AR752" s="40"/>
      <c r="AS752" s="10"/>
      <c r="AT752" s="37"/>
      <c r="AU752" s="37"/>
      <c r="AV752" s="51"/>
      <c r="BA752" s="37"/>
      <c r="BB752" s="37"/>
      <c r="BC752" s="7"/>
      <c r="BD752" s="48"/>
      <c r="BF752" s="10"/>
      <c r="BG752" s="37"/>
      <c r="BH752" s="37"/>
      <c r="BI752" s="7"/>
      <c r="BJ752" s="48"/>
      <c r="BL752" s="10"/>
      <c r="BM752" s="37"/>
      <c r="BN752" s="37"/>
      <c r="BO752" s="7"/>
      <c r="BP752" s="40"/>
      <c r="BQ752" s="10"/>
      <c r="BR752" s="37"/>
      <c r="BS752" s="37"/>
      <c r="BT752" s="51"/>
      <c r="BY752" s="37"/>
      <c r="BZ752" s="37"/>
      <c r="CA752" s="7"/>
      <c r="CB752" s="48"/>
      <c r="CD752" s="10"/>
      <c r="CE752" s="37"/>
      <c r="CF752" s="37"/>
      <c r="CG752" s="7"/>
      <c r="CH752" s="48"/>
      <c r="CJ752" s="10"/>
      <c r="CK752" s="37"/>
      <c r="CL752" s="37"/>
      <c r="CM752" s="7"/>
      <c r="CN752" s="40"/>
      <c r="CO752" s="10"/>
      <c r="CP752" s="37"/>
      <c r="CQ752" s="37"/>
      <c r="CR752" s="51"/>
      <c r="CT752" s="40"/>
      <c r="CU752" s="10"/>
      <c r="CV752" s="37"/>
      <c r="CW752" s="37"/>
      <c r="CX752" s="51"/>
    </row>
    <row r="753" spans="5:102" x14ac:dyDescent="0.2">
      <c r="E753" s="37"/>
      <c r="F753" s="37"/>
      <c r="G753" s="7"/>
      <c r="H753" s="48"/>
      <c r="J753" s="10"/>
      <c r="K753" s="37"/>
      <c r="L753" s="37"/>
      <c r="M753" s="7"/>
      <c r="N753" s="48"/>
      <c r="P753" s="10"/>
      <c r="Q753" s="37"/>
      <c r="R753" s="37"/>
      <c r="S753" s="7"/>
      <c r="T753" s="40"/>
      <c r="U753" s="10"/>
      <c r="V753" s="37"/>
      <c r="W753" s="37"/>
      <c r="X753" s="51"/>
      <c r="AC753" s="37"/>
      <c r="AD753" s="37"/>
      <c r="AE753" s="7"/>
      <c r="AF753" s="48"/>
      <c r="AH753" s="10"/>
      <c r="AI753" s="37"/>
      <c r="AJ753" s="37"/>
      <c r="AK753" s="7"/>
      <c r="AL753" s="48"/>
      <c r="AN753" s="10"/>
      <c r="AO753" s="37"/>
      <c r="AP753" s="37"/>
      <c r="AQ753" s="7"/>
      <c r="AR753" s="40"/>
      <c r="AS753" s="10"/>
      <c r="AT753" s="37"/>
      <c r="AU753" s="37"/>
      <c r="AV753" s="51"/>
      <c r="BA753" s="37"/>
      <c r="BB753" s="37"/>
      <c r="BC753" s="7"/>
      <c r="BD753" s="48"/>
      <c r="BF753" s="10"/>
      <c r="BG753" s="37"/>
      <c r="BH753" s="37"/>
      <c r="BI753" s="7"/>
      <c r="BJ753" s="48"/>
      <c r="BL753" s="10"/>
      <c r="BM753" s="37"/>
      <c r="BN753" s="37"/>
      <c r="BO753" s="7"/>
      <c r="BP753" s="40"/>
      <c r="BQ753" s="10"/>
      <c r="BR753" s="37"/>
      <c r="BS753" s="37"/>
      <c r="BT753" s="51"/>
      <c r="BY753" s="37"/>
      <c r="BZ753" s="37"/>
      <c r="CA753" s="7"/>
      <c r="CB753" s="48"/>
      <c r="CD753" s="10"/>
      <c r="CE753" s="37"/>
      <c r="CF753" s="37"/>
      <c r="CG753" s="7"/>
      <c r="CH753" s="48"/>
      <c r="CJ753" s="10"/>
      <c r="CK753" s="37"/>
      <c r="CL753" s="37"/>
      <c r="CM753" s="7"/>
      <c r="CN753" s="40"/>
      <c r="CO753" s="10"/>
      <c r="CP753" s="37"/>
      <c r="CQ753" s="37"/>
      <c r="CR753" s="51"/>
      <c r="CT753" s="40"/>
      <c r="CU753" s="10"/>
      <c r="CV753" s="37"/>
      <c r="CW753" s="37"/>
      <c r="CX753" s="51"/>
    </row>
    <row r="754" spans="5:102" x14ac:dyDescent="0.2">
      <c r="E754" s="37"/>
      <c r="F754" s="37"/>
      <c r="G754" s="7"/>
      <c r="H754" s="48"/>
      <c r="J754" s="10"/>
      <c r="K754" s="37"/>
      <c r="L754" s="37"/>
      <c r="M754" s="7"/>
      <c r="N754" s="48"/>
      <c r="P754" s="10"/>
      <c r="Q754" s="37"/>
      <c r="R754" s="37"/>
      <c r="S754" s="7"/>
      <c r="T754" s="40"/>
      <c r="U754" s="10"/>
      <c r="V754" s="37"/>
      <c r="W754" s="37"/>
      <c r="X754" s="51"/>
      <c r="AC754" s="37"/>
      <c r="AD754" s="37"/>
      <c r="AE754" s="7"/>
      <c r="AF754" s="48"/>
      <c r="AH754" s="10"/>
      <c r="AI754" s="37"/>
      <c r="AJ754" s="37"/>
      <c r="AK754" s="7"/>
      <c r="AL754" s="48"/>
      <c r="AN754" s="10"/>
      <c r="AO754" s="37"/>
      <c r="AP754" s="37"/>
      <c r="AQ754" s="7"/>
      <c r="AR754" s="40"/>
      <c r="AS754" s="10"/>
      <c r="AT754" s="37"/>
      <c r="AU754" s="37"/>
      <c r="AV754" s="51"/>
      <c r="BA754" s="37"/>
      <c r="BB754" s="37"/>
      <c r="BC754" s="7"/>
      <c r="BD754" s="48"/>
      <c r="BF754" s="10"/>
      <c r="BG754" s="37"/>
      <c r="BH754" s="37"/>
      <c r="BI754" s="7"/>
      <c r="BJ754" s="48"/>
      <c r="BL754" s="10"/>
      <c r="BM754" s="37"/>
      <c r="BN754" s="37"/>
      <c r="BO754" s="7"/>
      <c r="BP754" s="40"/>
      <c r="BQ754" s="10"/>
      <c r="BR754" s="37"/>
      <c r="BS754" s="37"/>
      <c r="BT754" s="51"/>
      <c r="BY754" s="37"/>
      <c r="BZ754" s="37"/>
      <c r="CA754" s="7"/>
      <c r="CB754" s="48"/>
      <c r="CD754" s="10"/>
      <c r="CE754" s="37"/>
      <c r="CF754" s="37"/>
      <c r="CG754" s="7"/>
      <c r="CH754" s="48"/>
      <c r="CJ754" s="10"/>
      <c r="CK754" s="37"/>
      <c r="CL754" s="37"/>
      <c r="CM754" s="7"/>
      <c r="CN754" s="40"/>
      <c r="CO754" s="10"/>
      <c r="CP754" s="37"/>
      <c r="CQ754" s="37"/>
      <c r="CR754" s="51"/>
      <c r="CT754" s="40"/>
      <c r="CU754" s="10"/>
      <c r="CV754" s="37"/>
      <c r="CW754" s="37"/>
      <c r="CX754" s="51"/>
    </row>
    <row r="755" spans="5:102" x14ac:dyDescent="0.2">
      <c r="E755" s="37"/>
      <c r="F755" s="37"/>
      <c r="G755" s="7"/>
      <c r="H755" s="48"/>
      <c r="J755" s="10"/>
      <c r="K755" s="37"/>
      <c r="L755" s="37"/>
      <c r="M755" s="7"/>
      <c r="N755" s="48"/>
      <c r="P755" s="10"/>
      <c r="Q755" s="37"/>
      <c r="R755" s="37"/>
      <c r="S755" s="7"/>
      <c r="T755" s="40"/>
      <c r="U755" s="10"/>
      <c r="V755" s="37"/>
      <c r="W755" s="37"/>
      <c r="X755" s="51"/>
      <c r="AC755" s="37"/>
      <c r="AD755" s="37"/>
      <c r="AE755" s="7"/>
      <c r="AF755" s="48"/>
      <c r="AH755" s="10"/>
      <c r="AI755" s="37"/>
      <c r="AJ755" s="37"/>
      <c r="AK755" s="7"/>
      <c r="AL755" s="48"/>
      <c r="AN755" s="10"/>
      <c r="AO755" s="37"/>
      <c r="AP755" s="37"/>
      <c r="AQ755" s="7"/>
      <c r="AR755" s="40"/>
      <c r="AS755" s="10"/>
      <c r="AT755" s="37"/>
      <c r="AU755" s="37"/>
      <c r="AV755" s="51"/>
      <c r="BA755" s="37"/>
      <c r="BB755" s="37"/>
      <c r="BC755" s="7"/>
      <c r="BD755" s="48"/>
      <c r="BF755" s="10"/>
      <c r="BG755" s="37"/>
      <c r="BH755" s="37"/>
      <c r="BI755" s="7"/>
      <c r="BJ755" s="48"/>
      <c r="BL755" s="10"/>
      <c r="BM755" s="37"/>
      <c r="BN755" s="37"/>
      <c r="BO755" s="7"/>
      <c r="BP755" s="40"/>
      <c r="BQ755" s="10"/>
      <c r="BR755" s="37"/>
      <c r="BS755" s="37"/>
      <c r="BT755" s="51"/>
      <c r="BY755" s="37"/>
      <c r="BZ755" s="37"/>
      <c r="CA755" s="7"/>
      <c r="CB755" s="48"/>
      <c r="CD755" s="10"/>
      <c r="CE755" s="37"/>
      <c r="CF755" s="37"/>
      <c r="CG755" s="7"/>
      <c r="CH755" s="48"/>
      <c r="CJ755" s="10"/>
      <c r="CK755" s="37"/>
      <c r="CL755" s="37"/>
      <c r="CM755" s="7"/>
      <c r="CN755" s="40"/>
      <c r="CO755" s="10"/>
      <c r="CP755" s="37"/>
      <c r="CQ755" s="37"/>
      <c r="CR755" s="51"/>
      <c r="CT755" s="40"/>
      <c r="CU755" s="10"/>
      <c r="CV755" s="37"/>
      <c r="CW755" s="37"/>
      <c r="CX755" s="51"/>
    </row>
    <row r="756" spans="5:102" x14ac:dyDescent="0.2">
      <c r="E756" s="37"/>
      <c r="F756" s="37"/>
      <c r="G756" s="7"/>
      <c r="H756" s="48"/>
      <c r="J756" s="10"/>
      <c r="K756" s="37"/>
      <c r="L756" s="37"/>
      <c r="M756" s="7"/>
      <c r="N756" s="48"/>
      <c r="P756" s="10"/>
      <c r="Q756" s="37"/>
      <c r="R756" s="37"/>
      <c r="S756" s="7"/>
      <c r="T756" s="40"/>
      <c r="U756" s="10"/>
      <c r="V756" s="37"/>
      <c r="W756" s="37"/>
      <c r="X756" s="51"/>
      <c r="AC756" s="37"/>
      <c r="AD756" s="37"/>
      <c r="AE756" s="7"/>
      <c r="AF756" s="48"/>
      <c r="AH756" s="10"/>
      <c r="AI756" s="37"/>
      <c r="AJ756" s="37"/>
      <c r="AK756" s="7"/>
      <c r="AL756" s="48"/>
      <c r="AN756" s="10"/>
      <c r="AO756" s="37"/>
      <c r="AP756" s="37"/>
      <c r="AQ756" s="7"/>
      <c r="AR756" s="40"/>
      <c r="AS756" s="10"/>
      <c r="AT756" s="37"/>
      <c r="AU756" s="37"/>
      <c r="AV756" s="51"/>
      <c r="BA756" s="37"/>
      <c r="BB756" s="37"/>
      <c r="BC756" s="7"/>
      <c r="BD756" s="48"/>
      <c r="BF756" s="10"/>
      <c r="BG756" s="37"/>
      <c r="BH756" s="37"/>
      <c r="BI756" s="7"/>
      <c r="BJ756" s="48"/>
      <c r="BL756" s="10"/>
      <c r="BM756" s="37"/>
      <c r="BN756" s="37"/>
      <c r="BO756" s="7"/>
      <c r="BP756" s="40"/>
      <c r="BQ756" s="10"/>
      <c r="BR756" s="37"/>
      <c r="BS756" s="37"/>
      <c r="BT756" s="51"/>
      <c r="BY756" s="37"/>
      <c r="BZ756" s="37"/>
      <c r="CA756" s="7"/>
      <c r="CB756" s="48"/>
      <c r="CD756" s="10"/>
      <c r="CE756" s="37"/>
      <c r="CF756" s="37"/>
      <c r="CG756" s="7"/>
      <c r="CH756" s="48"/>
      <c r="CJ756" s="10"/>
      <c r="CK756" s="37"/>
      <c r="CL756" s="37"/>
      <c r="CM756" s="7"/>
      <c r="CN756" s="40"/>
      <c r="CO756" s="10"/>
      <c r="CP756" s="37"/>
      <c r="CQ756" s="37"/>
      <c r="CR756" s="51"/>
      <c r="CT756" s="40"/>
      <c r="CU756" s="10"/>
      <c r="CV756" s="37"/>
      <c r="CW756" s="37"/>
      <c r="CX756" s="51"/>
    </row>
    <row r="757" spans="5:102" x14ac:dyDescent="0.2">
      <c r="E757" s="37"/>
      <c r="F757" s="37"/>
      <c r="G757" s="7"/>
      <c r="H757" s="48"/>
      <c r="J757" s="10"/>
      <c r="K757" s="37"/>
      <c r="L757" s="37"/>
      <c r="M757" s="7"/>
      <c r="N757" s="48"/>
      <c r="P757" s="10"/>
      <c r="Q757" s="37"/>
      <c r="R757" s="37"/>
      <c r="S757" s="7"/>
      <c r="T757" s="40"/>
      <c r="U757" s="10"/>
      <c r="V757" s="37"/>
      <c r="W757" s="37"/>
      <c r="X757" s="51"/>
      <c r="AC757" s="37"/>
      <c r="AD757" s="37"/>
      <c r="AE757" s="7"/>
      <c r="AF757" s="48"/>
      <c r="AH757" s="10"/>
      <c r="AI757" s="37"/>
      <c r="AJ757" s="37"/>
      <c r="AK757" s="7"/>
      <c r="AL757" s="48"/>
      <c r="AN757" s="10"/>
      <c r="AO757" s="37"/>
      <c r="AP757" s="37"/>
      <c r="AQ757" s="7"/>
      <c r="AR757" s="40"/>
      <c r="AS757" s="10"/>
      <c r="AT757" s="37"/>
      <c r="AU757" s="37"/>
      <c r="AV757" s="51"/>
      <c r="BA757" s="37"/>
      <c r="BB757" s="37"/>
      <c r="BC757" s="7"/>
      <c r="BD757" s="48"/>
      <c r="BF757" s="10"/>
      <c r="BG757" s="37"/>
      <c r="BH757" s="37"/>
      <c r="BI757" s="7"/>
      <c r="BJ757" s="48"/>
      <c r="BL757" s="10"/>
      <c r="BM757" s="37"/>
      <c r="BN757" s="37"/>
      <c r="BO757" s="7"/>
      <c r="BP757" s="40"/>
      <c r="BQ757" s="10"/>
      <c r="BR757" s="37"/>
      <c r="BS757" s="37"/>
      <c r="BT757" s="51"/>
      <c r="BY757" s="37"/>
      <c r="BZ757" s="37"/>
      <c r="CA757" s="7"/>
      <c r="CB757" s="48"/>
      <c r="CD757" s="10"/>
      <c r="CE757" s="37"/>
      <c r="CF757" s="37"/>
      <c r="CG757" s="7"/>
      <c r="CH757" s="48"/>
      <c r="CJ757" s="10"/>
      <c r="CK757" s="37"/>
      <c r="CL757" s="37"/>
      <c r="CM757" s="7"/>
      <c r="CN757" s="40"/>
      <c r="CO757" s="10"/>
      <c r="CP757" s="37"/>
      <c r="CQ757" s="37"/>
      <c r="CR757" s="51"/>
      <c r="CT757" s="40"/>
      <c r="CU757" s="10"/>
      <c r="CV757" s="37"/>
      <c r="CW757" s="37"/>
      <c r="CX757" s="51"/>
    </row>
    <row r="758" spans="5:102" x14ac:dyDescent="0.2">
      <c r="E758" s="37"/>
      <c r="F758" s="37"/>
      <c r="G758" s="7"/>
      <c r="H758" s="48"/>
      <c r="J758" s="10"/>
      <c r="K758" s="37"/>
      <c r="L758" s="37"/>
      <c r="M758" s="7"/>
      <c r="N758" s="48"/>
      <c r="P758" s="10"/>
      <c r="Q758" s="37"/>
      <c r="R758" s="37"/>
      <c r="S758" s="7"/>
      <c r="T758" s="40"/>
      <c r="U758" s="10"/>
      <c r="V758" s="37"/>
      <c r="W758" s="37"/>
      <c r="X758" s="51"/>
      <c r="AC758" s="37"/>
      <c r="AD758" s="37"/>
      <c r="AE758" s="7"/>
      <c r="AF758" s="48"/>
      <c r="AH758" s="10"/>
      <c r="AI758" s="37"/>
      <c r="AJ758" s="37"/>
      <c r="AK758" s="7"/>
      <c r="AL758" s="48"/>
      <c r="AN758" s="10"/>
      <c r="AO758" s="37"/>
      <c r="AP758" s="37"/>
      <c r="AQ758" s="7"/>
      <c r="AR758" s="40"/>
      <c r="AS758" s="10"/>
      <c r="AT758" s="37"/>
      <c r="AU758" s="37"/>
      <c r="AV758" s="51"/>
      <c r="BA758" s="37"/>
      <c r="BB758" s="37"/>
      <c r="BC758" s="7"/>
      <c r="BD758" s="48"/>
      <c r="BF758" s="10"/>
      <c r="BG758" s="37"/>
      <c r="BH758" s="37"/>
      <c r="BI758" s="7"/>
      <c r="BJ758" s="48"/>
      <c r="BL758" s="10"/>
      <c r="BM758" s="37"/>
      <c r="BN758" s="37"/>
      <c r="BO758" s="7"/>
      <c r="BP758" s="40"/>
      <c r="BQ758" s="10"/>
      <c r="BR758" s="37"/>
      <c r="BS758" s="37"/>
      <c r="BT758" s="51"/>
      <c r="BY758" s="37"/>
      <c r="BZ758" s="37"/>
      <c r="CA758" s="7"/>
      <c r="CB758" s="48"/>
      <c r="CD758" s="10"/>
      <c r="CE758" s="37"/>
      <c r="CF758" s="37"/>
      <c r="CG758" s="7"/>
      <c r="CH758" s="48"/>
      <c r="CJ758" s="10"/>
      <c r="CK758" s="37"/>
      <c r="CL758" s="37"/>
      <c r="CM758" s="7"/>
      <c r="CN758" s="40"/>
      <c r="CO758" s="10"/>
      <c r="CP758" s="37"/>
      <c r="CQ758" s="37"/>
      <c r="CR758" s="51"/>
      <c r="CT758" s="40"/>
      <c r="CU758" s="10"/>
      <c r="CV758" s="37"/>
      <c r="CW758" s="37"/>
      <c r="CX758" s="51"/>
    </row>
    <row r="759" spans="5:102" x14ac:dyDescent="0.2">
      <c r="E759" s="37"/>
      <c r="F759" s="37"/>
      <c r="G759" s="7"/>
      <c r="H759" s="48"/>
      <c r="J759" s="10"/>
      <c r="K759" s="37"/>
      <c r="L759" s="37"/>
      <c r="M759" s="7"/>
      <c r="N759" s="48"/>
      <c r="P759" s="10"/>
      <c r="Q759" s="37"/>
      <c r="R759" s="37"/>
      <c r="S759" s="7"/>
      <c r="T759" s="40"/>
      <c r="U759" s="10"/>
      <c r="V759" s="37"/>
      <c r="W759" s="37"/>
      <c r="X759" s="51"/>
      <c r="AC759" s="37"/>
      <c r="AD759" s="37"/>
      <c r="AE759" s="7"/>
      <c r="AF759" s="48"/>
      <c r="AH759" s="10"/>
      <c r="AI759" s="37"/>
      <c r="AJ759" s="37"/>
      <c r="AK759" s="7"/>
      <c r="AL759" s="48"/>
      <c r="AN759" s="10"/>
      <c r="AO759" s="37"/>
      <c r="AP759" s="37"/>
      <c r="AQ759" s="7"/>
      <c r="AR759" s="40"/>
      <c r="AS759" s="10"/>
      <c r="AT759" s="37"/>
      <c r="AU759" s="37"/>
      <c r="AV759" s="51"/>
      <c r="BA759" s="37"/>
      <c r="BB759" s="37"/>
      <c r="BC759" s="7"/>
      <c r="BD759" s="48"/>
      <c r="BF759" s="10"/>
      <c r="BG759" s="37"/>
      <c r="BH759" s="37"/>
      <c r="BI759" s="7"/>
      <c r="BJ759" s="48"/>
      <c r="BL759" s="10"/>
      <c r="BM759" s="37"/>
      <c r="BN759" s="37"/>
      <c r="BO759" s="7"/>
      <c r="BP759" s="40"/>
      <c r="BQ759" s="10"/>
      <c r="BR759" s="37"/>
      <c r="BS759" s="37"/>
      <c r="BT759" s="51"/>
      <c r="BY759" s="37"/>
      <c r="BZ759" s="37"/>
      <c r="CA759" s="7"/>
      <c r="CB759" s="48"/>
      <c r="CD759" s="10"/>
      <c r="CE759" s="37"/>
      <c r="CF759" s="37"/>
      <c r="CG759" s="7"/>
      <c r="CH759" s="48"/>
      <c r="CJ759" s="10"/>
      <c r="CK759" s="37"/>
      <c r="CL759" s="37"/>
      <c r="CM759" s="7"/>
      <c r="CN759" s="40"/>
      <c r="CO759" s="10"/>
      <c r="CP759" s="37"/>
      <c r="CQ759" s="37"/>
      <c r="CR759" s="51"/>
      <c r="CT759" s="40"/>
      <c r="CU759" s="10"/>
      <c r="CV759" s="37"/>
      <c r="CW759" s="37"/>
      <c r="CX759" s="51"/>
    </row>
    <row r="760" spans="5:102" x14ac:dyDescent="0.2">
      <c r="E760" s="37"/>
      <c r="F760" s="37"/>
      <c r="G760" s="7"/>
      <c r="H760" s="48"/>
      <c r="J760" s="10"/>
      <c r="K760" s="37"/>
      <c r="L760" s="37"/>
      <c r="M760" s="7"/>
      <c r="N760" s="48"/>
      <c r="P760" s="10"/>
      <c r="Q760" s="37"/>
      <c r="R760" s="37"/>
      <c r="S760" s="7"/>
      <c r="T760" s="40"/>
      <c r="U760" s="10"/>
      <c r="V760" s="37"/>
      <c r="W760" s="37"/>
      <c r="X760" s="51"/>
      <c r="AC760" s="37"/>
      <c r="AD760" s="37"/>
      <c r="AE760" s="7"/>
      <c r="AF760" s="48"/>
      <c r="AH760" s="10"/>
      <c r="AI760" s="37"/>
      <c r="AJ760" s="37"/>
      <c r="AK760" s="7"/>
      <c r="AL760" s="48"/>
      <c r="AN760" s="10"/>
      <c r="AO760" s="37"/>
      <c r="AP760" s="37"/>
      <c r="AQ760" s="7"/>
      <c r="AR760" s="40"/>
      <c r="AS760" s="10"/>
      <c r="AT760" s="37"/>
      <c r="AU760" s="37"/>
      <c r="AV760" s="51"/>
      <c r="BA760" s="37"/>
      <c r="BB760" s="37"/>
      <c r="BC760" s="7"/>
      <c r="BD760" s="48"/>
      <c r="BF760" s="10"/>
      <c r="BG760" s="37"/>
      <c r="BH760" s="37"/>
      <c r="BI760" s="7"/>
      <c r="BJ760" s="48"/>
      <c r="BL760" s="10"/>
      <c r="BM760" s="37"/>
      <c r="BN760" s="37"/>
      <c r="BO760" s="7"/>
      <c r="BP760" s="40"/>
      <c r="BQ760" s="10"/>
      <c r="BR760" s="37"/>
      <c r="BS760" s="37"/>
      <c r="BT760" s="51"/>
      <c r="BY760" s="37"/>
      <c r="BZ760" s="37"/>
      <c r="CA760" s="7"/>
      <c r="CB760" s="48"/>
      <c r="CD760" s="10"/>
      <c r="CE760" s="37"/>
      <c r="CF760" s="37"/>
      <c r="CG760" s="7"/>
      <c r="CH760" s="48"/>
      <c r="CJ760" s="10"/>
      <c r="CK760" s="37"/>
      <c r="CL760" s="37"/>
      <c r="CM760" s="7"/>
      <c r="CN760" s="40"/>
      <c r="CO760" s="10"/>
      <c r="CP760" s="37"/>
      <c r="CQ760" s="37"/>
      <c r="CR760" s="51"/>
      <c r="CT760" s="40"/>
      <c r="CU760" s="10"/>
      <c r="CV760" s="37"/>
      <c r="CW760" s="37"/>
      <c r="CX760" s="51"/>
    </row>
    <row r="761" spans="5:102" x14ac:dyDescent="0.2">
      <c r="E761" s="37"/>
      <c r="F761" s="37"/>
      <c r="G761" s="7"/>
      <c r="H761" s="48"/>
      <c r="J761" s="10"/>
      <c r="K761" s="37"/>
      <c r="L761" s="37"/>
      <c r="M761" s="7"/>
      <c r="N761" s="48"/>
      <c r="P761" s="10"/>
      <c r="Q761" s="37"/>
      <c r="R761" s="37"/>
      <c r="S761" s="7"/>
      <c r="T761" s="40"/>
      <c r="U761" s="10"/>
      <c r="V761" s="37"/>
      <c r="W761" s="37"/>
      <c r="X761" s="51"/>
      <c r="AC761" s="37"/>
      <c r="AD761" s="37"/>
      <c r="AE761" s="7"/>
      <c r="AF761" s="48"/>
      <c r="AH761" s="10"/>
      <c r="AI761" s="37"/>
      <c r="AJ761" s="37"/>
      <c r="AK761" s="7"/>
      <c r="AL761" s="48"/>
      <c r="AN761" s="10"/>
      <c r="AO761" s="37"/>
      <c r="AP761" s="37"/>
      <c r="AQ761" s="7"/>
      <c r="AR761" s="40"/>
      <c r="AS761" s="10"/>
      <c r="AT761" s="37"/>
      <c r="AU761" s="37"/>
      <c r="AV761" s="51"/>
      <c r="BA761" s="37"/>
      <c r="BB761" s="37"/>
      <c r="BC761" s="7"/>
      <c r="BD761" s="48"/>
      <c r="BF761" s="10"/>
      <c r="BG761" s="37"/>
      <c r="BH761" s="37"/>
      <c r="BI761" s="7"/>
      <c r="BJ761" s="48"/>
      <c r="BL761" s="10"/>
      <c r="BM761" s="37"/>
      <c r="BN761" s="37"/>
      <c r="BO761" s="7"/>
      <c r="BP761" s="40"/>
      <c r="BQ761" s="10"/>
      <c r="BR761" s="37"/>
      <c r="BS761" s="37"/>
      <c r="BT761" s="51"/>
      <c r="BY761" s="37"/>
      <c r="BZ761" s="37"/>
      <c r="CA761" s="7"/>
      <c r="CB761" s="48"/>
      <c r="CD761" s="10"/>
      <c r="CE761" s="37"/>
      <c r="CF761" s="37"/>
      <c r="CG761" s="7"/>
      <c r="CH761" s="48"/>
      <c r="CJ761" s="10"/>
      <c r="CK761" s="37"/>
      <c r="CL761" s="37"/>
      <c r="CM761" s="7"/>
      <c r="CN761" s="40"/>
      <c r="CO761" s="10"/>
      <c r="CP761" s="37"/>
      <c r="CQ761" s="37"/>
      <c r="CR761" s="51"/>
      <c r="CT761" s="40"/>
      <c r="CU761" s="10"/>
      <c r="CV761" s="37"/>
      <c r="CW761" s="37"/>
      <c r="CX761" s="51"/>
    </row>
    <row r="762" spans="5:102" x14ac:dyDescent="0.2">
      <c r="E762" s="37"/>
      <c r="F762" s="37"/>
      <c r="G762" s="7"/>
      <c r="H762" s="48"/>
      <c r="J762" s="10"/>
      <c r="K762" s="37"/>
      <c r="L762" s="37"/>
      <c r="M762" s="7"/>
      <c r="N762" s="48"/>
      <c r="P762" s="10"/>
      <c r="Q762" s="37"/>
      <c r="R762" s="37"/>
      <c r="S762" s="7"/>
      <c r="T762" s="40"/>
      <c r="U762" s="10"/>
      <c r="V762" s="37"/>
      <c r="W762" s="37"/>
      <c r="X762" s="51"/>
      <c r="AC762" s="37"/>
      <c r="AD762" s="37"/>
      <c r="AE762" s="7"/>
      <c r="AF762" s="48"/>
      <c r="AH762" s="10"/>
      <c r="AI762" s="37"/>
      <c r="AJ762" s="37"/>
      <c r="AK762" s="7"/>
      <c r="AL762" s="48"/>
      <c r="AN762" s="10"/>
      <c r="AO762" s="37"/>
      <c r="AP762" s="37"/>
      <c r="AQ762" s="7"/>
      <c r="AR762" s="40"/>
      <c r="AS762" s="10"/>
      <c r="AT762" s="37"/>
      <c r="AU762" s="37"/>
      <c r="AV762" s="51"/>
      <c r="BA762" s="37"/>
      <c r="BB762" s="37"/>
      <c r="BC762" s="7"/>
      <c r="BD762" s="48"/>
      <c r="BF762" s="10"/>
      <c r="BG762" s="37"/>
      <c r="BH762" s="37"/>
      <c r="BI762" s="7"/>
      <c r="BJ762" s="48"/>
      <c r="BL762" s="10"/>
      <c r="BM762" s="37"/>
      <c r="BN762" s="37"/>
      <c r="BO762" s="7"/>
      <c r="BP762" s="40"/>
      <c r="BQ762" s="10"/>
      <c r="BR762" s="37"/>
      <c r="BS762" s="37"/>
      <c r="BT762" s="51"/>
      <c r="BY762" s="37"/>
      <c r="BZ762" s="37"/>
      <c r="CA762" s="7"/>
      <c r="CB762" s="48"/>
      <c r="CD762" s="10"/>
      <c r="CE762" s="37"/>
      <c r="CF762" s="37"/>
      <c r="CG762" s="7"/>
      <c r="CH762" s="48"/>
      <c r="CJ762" s="10"/>
      <c r="CK762" s="37"/>
      <c r="CL762" s="37"/>
      <c r="CM762" s="7"/>
      <c r="CN762" s="40"/>
      <c r="CO762" s="10"/>
      <c r="CP762" s="37"/>
      <c r="CQ762" s="37"/>
      <c r="CR762" s="51"/>
      <c r="CT762" s="40"/>
      <c r="CU762" s="10"/>
      <c r="CV762" s="37"/>
      <c r="CW762" s="37"/>
      <c r="CX762" s="51"/>
    </row>
    <row r="763" spans="5:102" x14ac:dyDescent="0.2">
      <c r="E763" s="37"/>
      <c r="F763" s="37"/>
      <c r="G763" s="7"/>
      <c r="H763" s="48"/>
      <c r="J763" s="10"/>
      <c r="K763" s="37"/>
      <c r="L763" s="37"/>
      <c r="M763" s="7"/>
      <c r="N763" s="48"/>
      <c r="P763" s="10"/>
      <c r="Q763" s="37"/>
      <c r="R763" s="37"/>
      <c r="S763" s="7"/>
      <c r="T763" s="40"/>
      <c r="U763" s="10"/>
      <c r="V763" s="37"/>
      <c r="W763" s="37"/>
      <c r="X763" s="51"/>
      <c r="AC763" s="37"/>
      <c r="AD763" s="37"/>
      <c r="AE763" s="7"/>
      <c r="AF763" s="48"/>
      <c r="AH763" s="10"/>
      <c r="AI763" s="37"/>
      <c r="AJ763" s="37"/>
      <c r="AK763" s="7"/>
      <c r="AL763" s="48"/>
      <c r="AN763" s="10"/>
      <c r="AO763" s="37"/>
      <c r="AP763" s="37"/>
      <c r="AQ763" s="7"/>
      <c r="AR763" s="40"/>
      <c r="AS763" s="10"/>
      <c r="AT763" s="37"/>
      <c r="AU763" s="37"/>
      <c r="AV763" s="51"/>
      <c r="BA763" s="37"/>
      <c r="BB763" s="37"/>
      <c r="BC763" s="7"/>
      <c r="BD763" s="48"/>
      <c r="BF763" s="10"/>
      <c r="BG763" s="37"/>
      <c r="BH763" s="37"/>
      <c r="BI763" s="7"/>
      <c r="BJ763" s="48"/>
      <c r="BL763" s="10"/>
      <c r="BM763" s="37"/>
      <c r="BN763" s="37"/>
      <c r="BO763" s="7"/>
      <c r="BP763" s="40"/>
      <c r="BQ763" s="10"/>
      <c r="BR763" s="37"/>
      <c r="BS763" s="37"/>
      <c r="BT763" s="51"/>
      <c r="BY763" s="37"/>
      <c r="BZ763" s="37"/>
      <c r="CA763" s="7"/>
      <c r="CB763" s="48"/>
      <c r="CD763" s="10"/>
      <c r="CE763" s="37"/>
      <c r="CF763" s="37"/>
      <c r="CG763" s="7"/>
      <c r="CH763" s="48"/>
      <c r="CJ763" s="10"/>
      <c r="CK763" s="37"/>
      <c r="CL763" s="37"/>
      <c r="CM763" s="7"/>
      <c r="CN763" s="40"/>
      <c r="CO763" s="10"/>
      <c r="CP763" s="37"/>
      <c r="CQ763" s="37"/>
      <c r="CR763" s="51"/>
      <c r="CT763" s="40"/>
      <c r="CU763" s="10"/>
      <c r="CV763" s="37"/>
      <c r="CW763" s="37"/>
      <c r="CX763" s="51"/>
    </row>
    <row r="764" spans="5:102" x14ac:dyDescent="0.2">
      <c r="E764" s="37"/>
      <c r="F764" s="37"/>
      <c r="G764" s="7"/>
      <c r="H764" s="48"/>
      <c r="J764" s="10"/>
      <c r="K764" s="37"/>
      <c r="L764" s="37"/>
      <c r="M764" s="7"/>
      <c r="N764" s="48"/>
      <c r="P764" s="10"/>
      <c r="Q764" s="37"/>
      <c r="R764" s="37"/>
      <c r="S764" s="7"/>
      <c r="T764" s="40"/>
      <c r="U764" s="10"/>
      <c r="V764" s="37"/>
      <c r="W764" s="37"/>
      <c r="X764" s="51"/>
      <c r="AC764" s="37"/>
      <c r="AD764" s="37"/>
      <c r="AE764" s="7"/>
      <c r="AF764" s="48"/>
      <c r="AH764" s="10"/>
      <c r="AI764" s="37"/>
      <c r="AJ764" s="37"/>
      <c r="AK764" s="7"/>
      <c r="AL764" s="48"/>
      <c r="AN764" s="10"/>
      <c r="AO764" s="37"/>
      <c r="AP764" s="37"/>
      <c r="AQ764" s="7"/>
      <c r="AR764" s="40"/>
      <c r="AS764" s="10"/>
      <c r="AT764" s="37"/>
      <c r="AU764" s="37"/>
      <c r="AV764" s="51"/>
      <c r="BA764" s="37"/>
      <c r="BB764" s="37"/>
      <c r="BC764" s="7"/>
      <c r="BD764" s="48"/>
      <c r="BF764" s="10"/>
      <c r="BG764" s="37"/>
      <c r="BH764" s="37"/>
      <c r="BI764" s="7"/>
      <c r="BJ764" s="48"/>
      <c r="BL764" s="10"/>
      <c r="BM764" s="37"/>
      <c r="BN764" s="37"/>
      <c r="BO764" s="7"/>
      <c r="BP764" s="40"/>
      <c r="BQ764" s="10"/>
      <c r="BR764" s="37"/>
      <c r="BS764" s="37"/>
      <c r="BT764" s="51"/>
      <c r="BY764" s="37"/>
      <c r="BZ764" s="37"/>
      <c r="CA764" s="7"/>
      <c r="CB764" s="48"/>
      <c r="CD764" s="10"/>
      <c r="CE764" s="37"/>
      <c r="CF764" s="37"/>
      <c r="CG764" s="7"/>
      <c r="CH764" s="48"/>
      <c r="CJ764" s="10"/>
      <c r="CK764" s="37"/>
      <c r="CL764" s="37"/>
      <c r="CM764" s="7"/>
      <c r="CN764" s="40"/>
      <c r="CO764" s="10"/>
      <c r="CP764" s="37"/>
      <c r="CQ764" s="37"/>
      <c r="CR764" s="51"/>
      <c r="CT764" s="40"/>
      <c r="CU764" s="10"/>
      <c r="CV764" s="37"/>
      <c r="CW764" s="37"/>
      <c r="CX764" s="51"/>
    </row>
    <row r="765" spans="5:102" x14ac:dyDescent="0.2">
      <c r="E765" s="37"/>
      <c r="F765" s="37"/>
      <c r="G765" s="7"/>
      <c r="H765" s="48"/>
      <c r="J765" s="10"/>
      <c r="K765" s="37"/>
      <c r="L765" s="37"/>
      <c r="M765" s="7"/>
      <c r="N765" s="48"/>
      <c r="P765" s="10"/>
      <c r="Q765" s="37"/>
      <c r="R765" s="37"/>
      <c r="S765" s="7"/>
      <c r="T765" s="40"/>
      <c r="U765" s="10"/>
      <c r="V765" s="37"/>
      <c r="W765" s="37"/>
      <c r="X765" s="51"/>
      <c r="AC765" s="37"/>
      <c r="AD765" s="37"/>
      <c r="AE765" s="7"/>
      <c r="AF765" s="48"/>
      <c r="AH765" s="10"/>
      <c r="AI765" s="37"/>
      <c r="AJ765" s="37"/>
      <c r="AK765" s="7"/>
      <c r="AL765" s="48"/>
      <c r="AN765" s="10"/>
      <c r="AO765" s="37"/>
      <c r="AP765" s="37"/>
      <c r="AQ765" s="7"/>
      <c r="AR765" s="40"/>
      <c r="AS765" s="10"/>
      <c r="AT765" s="37"/>
      <c r="AU765" s="37"/>
      <c r="AV765" s="51"/>
      <c r="BA765" s="37"/>
      <c r="BB765" s="37"/>
      <c r="BC765" s="7"/>
      <c r="BD765" s="48"/>
      <c r="BF765" s="10"/>
      <c r="BG765" s="37"/>
      <c r="BH765" s="37"/>
      <c r="BI765" s="7"/>
      <c r="BJ765" s="48"/>
      <c r="BL765" s="10"/>
      <c r="BM765" s="37"/>
      <c r="BN765" s="37"/>
      <c r="BO765" s="7"/>
      <c r="BP765" s="40"/>
      <c r="BQ765" s="10"/>
      <c r="BR765" s="37"/>
      <c r="BS765" s="37"/>
      <c r="BT765" s="51"/>
      <c r="BY765" s="37"/>
      <c r="BZ765" s="37"/>
      <c r="CA765" s="7"/>
      <c r="CB765" s="48"/>
      <c r="CD765" s="10"/>
      <c r="CE765" s="37"/>
      <c r="CF765" s="37"/>
      <c r="CG765" s="7"/>
      <c r="CH765" s="48"/>
      <c r="CJ765" s="10"/>
      <c r="CK765" s="37"/>
      <c r="CL765" s="37"/>
      <c r="CM765" s="7"/>
      <c r="CN765" s="40"/>
      <c r="CO765" s="10"/>
      <c r="CP765" s="37"/>
      <c r="CQ765" s="37"/>
      <c r="CR765" s="51"/>
      <c r="CT765" s="40"/>
      <c r="CU765" s="10"/>
      <c r="CV765" s="37"/>
      <c r="CW765" s="37"/>
      <c r="CX765" s="51"/>
    </row>
    <row r="766" spans="5:102" x14ac:dyDescent="0.2">
      <c r="E766" s="37"/>
      <c r="F766" s="37"/>
      <c r="G766" s="7"/>
      <c r="H766" s="48"/>
      <c r="J766" s="10"/>
      <c r="K766" s="37"/>
      <c r="L766" s="37"/>
      <c r="M766" s="7"/>
      <c r="N766" s="48"/>
      <c r="P766" s="10"/>
      <c r="Q766" s="37"/>
      <c r="R766" s="37"/>
      <c r="S766" s="7"/>
      <c r="T766" s="40"/>
      <c r="U766" s="10"/>
      <c r="V766" s="37"/>
      <c r="W766" s="37"/>
      <c r="X766" s="51"/>
      <c r="AC766" s="37"/>
      <c r="AD766" s="37"/>
      <c r="AE766" s="7"/>
      <c r="AF766" s="48"/>
      <c r="AH766" s="10"/>
      <c r="AI766" s="37"/>
      <c r="AJ766" s="37"/>
      <c r="AK766" s="7"/>
      <c r="AL766" s="48"/>
      <c r="AN766" s="10"/>
      <c r="AO766" s="37"/>
      <c r="AP766" s="37"/>
      <c r="AQ766" s="7"/>
      <c r="AR766" s="40"/>
      <c r="AS766" s="10"/>
      <c r="AT766" s="37"/>
      <c r="AU766" s="37"/>
      <c r="AV766" s="51"/>
      <c r="BA766" s="37"/>
      <c r="BB766" s="37"/>
      <c r="BC766" s="7"/>
      <c r="BD766" s="48"/>
      <c r="BF766" s="10"/>
      <c r="BG766" s="37"/>
      <c r="BH766" s="37"/>
      <c r="BI766" s="7"/>
      <c r="BJ766" s="48"/>
      <c r="BL766" s="10"/>
      <c r="BM766" s="37"/>
      <c r="BN766" s="37"/>
      <c r="BO766" s="7"/>
      <c r="BP766" s="40"/>
      <c r="BQ766" s="10"/>
      <c r="BR766" s="37"/>
      <c r="BS766" s="37"/>
      <c r="BT766" s="51"/>
      <c r="BY766" s="37"/>
      <c r="BZ766" s="37"/>
      <c r="CA766" s="7"/>
      <c r="CB766" s="48"/>
      <c r="CD766" s="10"/>
      <c r="CE766" s="37"/>
      <c r="CF766" s="37"/>
      <c r="CG766" s="7"/>
      <c r="CH766" s="48"/>
      <c r="CJ766" s="10"/>
      <c r="CK766" s="37"/>
      <c r="CL766" s="37"/>
      <c r="CM766" s="7"/>
      <c r="CN766" s="40"/>
      <c r="CO766" s="10"/>
      <c r="CP766" s="37"/>
      <c r="CQ766" s="37"/>
      <c r="CR766" s="51"/>
      <c r="CT766" s="40"/>
      <c r="CU766" s="10"/>
      <c r="CV766" s="37"/>
      <c r="CW766" s="37"/>
      <c r="CX766" s="51"/>
    </row>
    <row r="767" spans="5:102" x14ac:dyDescent="0.2">
      <c r="E767" s="37"/>
      <c r="F767" s="37"/>
      <c r="G767" s="7"/>
      <c r="H767" s="48"/>
      <c r="J767" s="10"/>
      <c r="K767" s="37"/>
      <c r="L767" s="37"/>
      <c r="M767" s="7"/>
      <c r="N767" s="48"/>
      <c r="P767" s="10"/>
      <c r="Q767" s="37"/>
      <c r="R767" s="37"/>
      <c r="S767" s="7"/>
      <c r="T767" s="40"/>
      <c r="U767" s="10"/>
      <c r="V767" s="37"/>
      <c r="W767" s="37"/>
      <c r="X767" s="51"/>
      <c r="AC767" s="37"/>
      <c r="AD767" s="37"/>
      <c r="AE767" s="7"/>
      <c r="AF767" s="48"/>
      <c r="AH767" s="10"/>
      <c r="AI767" s="37"/>
      <c r="AJ767" s="37"/>
      <c r="AK767" s="7"/>
      <c r="AL767" s="48"/>
      <c r="AN767" s="10"/>
      <c r="AO767" s="37"/>
      <c r="AP767" s="37"/>
      <c r="AQ767" s="7"/>
      <c r="AR767" s="40"/>
      <c r="AS767" s="10"/>
      <c r="AT767" s="37"/>
      <c r="AU767" s="37"/>
      <c r="AV767" s="51"/>
      <c r="BA767" s="37"/>
      <c r="BB767" s="37"/>
      <c r="BC767" s="7"/>
      <c r="BD767" s="48"/>
      <c r="BF767" s="10"/>
      <c r="BG767" s="37"/>
      <c r="BH767" s="37"/>
      <c r="BI767" s="7"/>
      <c r="BJ767" s="48"/>
      <c r="BL767" s="10"/>
      <c r="BM767" s="37"/>
      <c r="BN767" s="37"/>
      <c r="BO767" s="7"/>
      <c r="BP767" s="40"/>
      <c r="BQ767" s="10"/>
      <c r="BR767" s="37"/>
      <c r="BS767" s="37"/>
      <c r="BT767" s="51"/>
      <c r="BY767" s="37"/>
      <c r="BZ767" s="37"/>
      <c r="CA767" s="7"/>
      <c r="CB767" s="48"/>
      <c r="CD767" s="10"/>
      <c r="CE767" s="37"/>
      <c r="CF767" s="37"/>
      <c r="CG767" s="7"/>
      <c r="CH767" s="48"/>
      <c r="CJ767" s="10"/>
      <c r="CK767" s="37"/>
      <c r="CL767" s="37"/>
      <c r="CM767" s="7"/>
      <c r="CN767" s="40"/>
      <c r="CO767" s="10"/>
      <c r="CP767" s="37"/>
      <c r="CQ767" s="37"/>
      <c r="CR767" s="51"/>
      <c r="CT767" s="40"/>
      <c r="CU767" s="10"/>
      <c r="CV767" s="37"/>
      <c r="CW767" s="37"/>
      <c r="CX767" s="51"/>
    </row>
    <row r="768" spans="5:102" x14ac:dyDescent="0.2">
      <c r="E768" s="37"/>
      <c r="F768" s="37"/>
      <c r="G768" s="7"/>
      <c r="H768" s="48"/>
      <c r="J768" s="10"/>
      <c r="K768" s="37"/>
      <c r="L768" s="37"/>
      <c r="M768" s="7"/>
      <c r="N768" s="48"/>
      <c r="P768" s="10"/>
      <c r="Q768" s="37"/>
      <c r="R768" s="37"/>
      <c r="S768" s="7"/>
      <c r="T768" s="40"/>
      <c r="U768" s="10"/>
      <c r="V768" s="37"/>
      <c r="W768" s="37"/>
      <c r="X768" s="51"/>
      <c r="AC768" s="37"/>
      <c r="AD768" s="37"/>
      <c r="AE768" s="7"/>
      <c r="AF768" s="48"/>
      <c r="AH768" s="10"/>
      <c r="AI768" s="37"/>
      <c r="AJ768" s="37"/>
      <c r="AK768" s="7"/>
      <c r="AL768" s="48"/>
      <c r="AN768" s="10"/>
      <c r="AO768" s="37"/>
      <c r="AP768" s="37"/>
      <c r="AQ768" s="7"/>
      <c r="AR768" s="40"/>
      <c r="AS768" s="10"/>
      <c r="AT768" s="37"/>
      <c r="AU768" s="37"/>
      <c r="AV768" s="51"/>
      <c r="BA768" s="37"/>
      <c r="BB768" s="37"/>
      <c r="BC768" s="7"/>
      <c r="BD768" s="48"/>
      <c r="BF768" s="10"/>
      <c r="BG768" s="37"/>
      <c r="BH768" s="37"/>
      <c r="BI768" s="7"/>
      <c r="BJ768" s="48"/>
      <c r="BL768" s="10"/>
      <c r="BM768" s="37"/>
      <c r="BN768" s="37"/>
      <c r="BO768" s="7"/>
      <c r="BP768" s="40"/>
      <c r="BQ768" s="10"/>
      <c r="BR768" s="37"/>
      <c r="BS768" s="37"/>
      <c r="BT768" s="51"/>
      <c r="BY768" s="37"/>
      <c r="BZ768" s="37"/>
      <c r="CA768" s="7"/>
      <c r="CB768" s="48"/>
      <c r="CD768" s="10"/>
      <c r="CE768" s="37"/>
      <c r="CF768" s="37"/>
      <c r="CG768" s="7"/>
      <c r="CH768" s="48"/>
      <c r="CJ768" s="10"/>
      <c r="CK768" s="37"/>
      <c r="CL768" s="37"/>
      <c r="CM768" s="7"/>
      <c r="CN768" s="40"/>
      <c r="CO768" s="10"/>
      <c r="CP768" s="37"/>
      <c r="CQ768" s="37"/>
      <c r="CR768" s="51"/>
      <c r="CT768" s="40"/>
      <c r="CU768" s="10"/>
      <c r="CV768" s="37"/>
      <c r="CW768" s="37"/>
      <c r="CX768" s="51"/>
    </row>
    <row r="769" spans="5:102" x14ac:dyDescent="0.2">
      <c r="E769" s="37"/>
      <c r="F769" s="37"/>
      <c r="G769" s="7"/>
      <c r="H769" s="48"/>
      <c r="J769" s="10"/>
      <c r="K769" s="37"/>
      <c r="L769" s="37"/>
      <c r="M769" s="7"/>
      <c r="N769" s="48"/>
      <c r="P769" s="10"/>
      <c r="Q769" s="37"/>
      <c r="R769" s="37"/>
      <c r="S769" s="7"/>
      <c r="T769" s="40"/>
      <c r="U769" s="10"/>
      <c r="V769" s="37"/>
      <c r="W769" s="37"/>
      <c r="X769" s="51"/>
      <c r="AC769" s="37"/>
      <c r="AD769" s="37"/>
      <c r="AE769" s="7"/>
      <c r="AF769" s="48"/>
      <c r="AH769" s="10"/>
      <c r="AI769" s="37"/>
      <c r="AJ769" s="37"/>
      <c r="AK769" s="7"/>
      <c r="AL769" s="48"/>
      <c r="AN769" s="10"/>
      <c r="AO769" s="37"/>
      <c r="AP769" s="37"/>
      <c r="AQ769" s="7"/>
      <c r="AR769" s="40"/>
      <c r="AS769" s="10"/>
      <c r="AT769" s="37"/>
      <c r="AU769" s="37"/>
      <c r="AV769" s="51"/>
      <c r="BA769" s="37"/>
      <c r="BB769" s="37"/>
      <c r="BC769" s="7"/>
      <c r="BD769" s="48"/>
      <c r="BF769" s="10"/>
      <c r="BG769" s="37"/>
      <c r="BH769" s="37"/>
      <c r="BI769" s="7"/>
      <c r="BJ769" s="48"/>
      <c r="BL769" s="10"/>
      <c r="BM769" s="37"/>
      <c r="BN769" s="37"/>
      <c r="BO769" s="7"/>
      <c r="BP769" s="40"/>
      <c r="BQ769" s="10"/>
      <c r="BR769" s="37"/>
      <c r="BS769" s="37"/>
      <c r="BT769" s="51"/>
      <c r="BY769" s="37"/>
      <c r="BZ769" s="37"/>
      <c r="CA769" s="7"/>
      <c r="CB769" s="48"/>
      <c r="CD769" s="10"/>
      <c r="CE769" s="37"/>
      <c r="CF769" s="37"/>
      <c r="CG769" s="7"/>
      <c r="CH769" s="48"/>
      <c r="CJ769" s="10"/>
      <c r="CK769" s="37"/>
      <c r="CL769" s="37"/>
      <c r="CM769" s="7"/>
      <c r="CN769" s="40"/>
      <c r="CO769" s="10"/>
      <c r="CP769" s="37"/>
      <c r="CQ769" s="37"/>
      <c r="CR769" s="51"/>
      <c r="CT769" s="40"/>
      <c r="CU769" s="10"/>
      <c r="CV769" s="37"/>
      <c r="CW769" s="37"/>
      <c r="CX769" s="51"/>
    </row>
    <row r="770" spans="5:102" x14ac:dyDescent="0.2">
      <c r="E770" s="37"/>
      <c r="F770" s="37"/>
      <c r="G770" s="7"/>
      <c r="H770" s="48"/>
      <c r="J770" s="10"/>
      <c r="K770" s="37"/>
      <c r="L770" s="37"/>
      <c r="M770" s="7"/>
      <c r="N770" s="48"/>
      <c r="P770" s="10"/>
      <c r="Q770" s="37"/>
      <c r="R770" s="37"/>
      <c r="S770" s="7"/>
      <c r="T770" s="40"/>
      <c r="U770" s="10"/>
      <c r="V770" s="37"/>
      <c r="W770" s="37"/>
      <c r="X770" s="51"/>
      <c r="AC770" s="37"/>
      <c r="AD770" s="37"/>
      <c r="AE770" s="7"/>
      <c r="AF770" s="48"/>
      <c r="AH770" s="10"/>
      <c r="AI770" s="37"/>
      <c r="AJ770" s="37"/>
      <c r="AK770" s="7"/>
      <c r="AL770" s="48"/>
      <c r="AN770" s="10"/>
      <c r="AO770" s="37"/>
      <c r="AP770" s="37"/>
      <c r="AQ770" s="7"/>
      <c r="AR770" s="40"/>
      <c r="AS770" s="10"/>
      <c r="AT770" s="37"/>
      <c r="AU770" s="37"/>
      <c r="AV770" s="51"/>
      <c r="BA770" s="37"/>
      <c r="BB770" s="37"/>
      <c r="BC770" s="7"/>
      <c r="BD770" s="48"/>
      <c r="BF770" s="10"/>
      <c r="BG770" s="37"/>
      <c r="BH770" s="37"/>
      <c r="BI770" s="7"/>
      <c r="BJ770" s="48"/>
      <c r="BL770" s="10"/>
      <c r="BM770" s="37"/>
      <c r="BN770" s="37"/>
      <c r="BO770" s="7"/>
      <c r="BP770" s="40"/>
      <c r="BQ770" s="10"/>
      <c r="BR770" s="37"/>
      <c r="BS770" s="37"/>
      <c r="BT770" s="51"/>
      <c r="BY770" s="37"/>
      <c r="BZ770" s="37"/>
      <c r="CA770" s="7"/>
      <c r="CB770" s="48"/>
      <c r="CD770" s="10"/>
      <c r="CE770" s="37"/>
      <c r="CF770" s="37"/>
      <c r="CG770" s="7"/>
      <c r="CH770" s="48"/>
      <c r="CJ770" s="10"/>
      <c r="CK770" s="37"/>
      <c r="CL770" s="37"/>
      <c r="CM770" s="7"/>
      <c r="CN770" s="40"/>
      <c r="CO770" s="10"/>
      <c r="CP770" s="37"/>
      <c r="CQ770" s="37"/>
      <c r="CR770" s="51"/>
      <c r="CT770" s="40"/>
      <c r="CU770" s="10"/>
      <c r="CV770" s="37"/>
      <c r="CW770" s="37"/>
      <c r="CX770" s="51"/>
    </row>
    <row r="771" spans="5:102" x14ac:dyDescent="0.2">
      <c r="E771" s="37"/>
      <c r="F771" s="37"/>
      <c r="G771" s="7"/>
      <c r="H771" s="48"/>
      <c r="J771" s="10"/>
      <c r="K771" s="37"/>
      <c r="L771" s="37"/>
      <c r="M771" s="7"/>
      <c r="N771" s="48"/>
      <c r="P771" s="10"/>
      <c r="Q771" s="37"/>
      <c r="R771" s="37"/>
      <c r="S771" s="7"/>
      <c r="T771" s="40"/>
      <c r="U771" s="10"/>
      <c r="V771" s="37"/>
      <c r="W771" s="37"/>
      <c r="X771" s="51"/>
      <c r="AC771" s="37"/>
      <c r="AD771" s="37"/>
      <c r="AE771" s="7"/>
      <c r="AF771" s="48"/>
      <c r="AH771" s="10"/>
      <c r="AI771" s="37"/>
      <c r="AJ771" s="37"/>
      <c r="AK771" s="7"/>
      <c r="AL771" s="48"/>
      <c r="AN771" s="10"/>
      <c r="AO771" s="37"/>
      <c r="AP771" s="37"/>
      <c r="AQ771" s="7"/>
      <c r="AR771" s="40"/>
      <c r="AS771" s="10"/>
      <c r="AT771" s="37"/>
      <c r="AU771" s="37"/>
      <c r="AV771" s="51"/>
      <c r="BA771" s="37"/>
      <c r="BB771" s="37"/>
      <c r="BC771" s="7"/>
      <c r="BD771" s="48"/>
      <c r="BF771" s="10"/>
      <c r="BG771" s="37"/>
      <c r="BH771" s="37"/>
      <c r="BI771" s="7"/>
      <c r="BJ771" s="48"/>
      <c r="BL771" s="10"/>
      <c r="BM771" s="37"/>
      <c r="BN771" s="37"/>
      <c r="BO771" s="7"/>
      <c r="BP771" s="40"/>
      <c r="BQ771" s="10"/>
      <c r="BR771" s="37"/>
      <c r="BS771" s="37"/>
      <c r="BT771" s="51"/>
      <c r="BY771" s="37"/>
      <c r="BZ771" s="37"/>
      <c r="CA771" s="7"/>
      <c r="CB771" s="48"/>
      <c r="CD771" s="10"/>
      <c r="CE771" s="37"/>
      <c r="CF771" s="37"/>
      <c r="CG771" s="7"/>
      <c r="CH771" s="48"/>
      <c r="CJ771" s="10"/>
      <c r="CK771" s="37"/>
      <c r="CL771" s="37"/>
      <c r="CM771" s="7"/>
      <c r="CN771" s="40"/>
      <c r="CO771" s="10"/>
      <c r="CP771" s="37"/>
      <c r="CQ771" s="37"/>
      <c r="CR771" s="51"/>
      <c r="CT771" s="40"/>
      <c r="CU771" s="10"/>
      <c r="CV771" s="37"/>
      <c r="CW771" s="37"/>
      <c r="CX771" s="51"/>
    </row>
    <row r="772" spans="5:102" x14ac:dyDescent="0.2">
      <c r="E772" s="37"/>
      <c r="F772" s="37"/>
      <c r="G772" s="7"/>
      <c r="H772" s="48"/>
      <c r="J772" s="10"/>
      <c r="K772" s="37"/>
      <c r="L772" s="37"/>
      <c r="M772" s="7"/>
      <c r="N772" s="48"/>
      <c r="P772" s="10"/>
      <c r="Q772" s="37"/>
      <c r="R772" s="37"/>
      <c r="S772" s="7"/>
      <c r="T772" s="40"/>
      <c r="U772" s="10"/>
      <c r="V772" s="37"/>
      <c r="W772" s="37"/>
      <c r="X772" s="51"/>
      <c r="AC772" s="37"/>
      <c r="AD772" s="37"/>
      <c r="AE772" s="7"/>
      <c r="AF772" s="48"/>
      <c r="AH772" s="10"/>
      <c r="AI772" s="37"/>
      <c r="AJ772" s="37"/>
      <c r="AK772" s="7"/>
      <c r="AL772" s="48"/>
      <c r="AN772" s="10"/>
      <c r="AO772" s="37"/>
      <c r="AP772" s="37"/>
      <c r="AQ772" s="7"/>
      <c r="AR772" s="40"/>
      <c r="AS772" s="10"/>
      <c r="AT772" s="37"/>
      <c r="AU772" s="37"/>
      <c r="AV772" s="51"/>
      <c r="BA772" s="37"/>
      <c r="BB772" s="37"/>
      <c r="BC772" s="7"/>
      <c r="BD772" s="48"/>
      <c r="BF772" s="10"/>
      <c r="BG772" s="37"/>
      <c r="BH772" s="37"/>
      <c r="BI772" s="7"/>
      <c r="BJ772" s="48"/>
      <c r="BL772" s="10"/>
      <c r="BM772" s="37"/>
      <c r="BN772" s="37"/>
      <c r="BO772" s="7"/>
      <c r="BP772" s="40"/>
      <c r="BQ772" s="10"/>
      <c r="BR772" s="37"/>
      <c r="BS772" s="37"/>
      <c r="BT772" s="51"/>
      <c r="BY772" s="37"/>
      <c r="BZ772" s="37"/>
      <c r="CA772" s="7"/>
      <c r="CB772" s="48"/>
      <c r="CD772" s="10"/>
      <c r="CE772" s="37"/>
      <c r="CF772" s="37"/>
      <c r="CG772" s="7"/>
      <c r="CH772" s="48"/>
      <c r="CJ772" s="10"/>
      <c r="CK772" s="37"/>
      <c r="CL772" s="37"/>
      <c r="CM772" s="7"/>
      <c r="CN772" s="40"/>
      <c r="CO772" s="10"/>
      <c r="CP772" s="37"/>
      <c r="CQ772" s="37"/>
      <c r="CR772" s="51"/>
      <c r="CT772" s="40"/>
      <c r="CU772" s="10"/>
      <c r="CV772" s="37"/>
      <c r="CW772" s="37"/>
      <c r="CX772" s="51"/>
    </row>
    <row r="773" spans="5:102" x14ac:dyDescent="0.2">
      <c r="E773" s="37"/>
      <c r="F773" s="37"/>
      <c r="G773" s="7"/>
      <c r="H773" s="48"/>
      <c r="J773" s="10"/>
      <c r="K773" s="37"/>
      <c r="L773" s="37"/>
      <c r="M773" s="7"/>
      <c r="N773" s="48"/>
      <c r="P773" s="10"/>
      <c r="Q773" s="37"/>
      <c r="R773" s="37"/>
      <c r="S773" s="7"/>
      <c r="T773" s="40"/>
      <c r="U773" s="10"/>
      <c r="V773" s="37"/>
      <c r="W773" s="37"/>
      <c r="X773" s="51"/>
      <c r="AC773" s="37"/>
      <c r="AD773" s="37"/>
      <c r="AE773" s="7"/>
      <c r="AF773" s="48"/>
      <c r="AH773" s="10"/>
      <c r="AI773" s="37"/>
      <c r="AJ773" s="37"/>
      <c r="AK773" s="7"/>
      <c r="AL773" s="48"/>
      <c r="AN773" s="10"/>
      <c r="AO773" s="37"/>
      <c r="AP773" s="37"/>
      <c r="AQ773" s="7"/>
      <c r="AR773" s="40"/>
      <c r="AS773" s="10"/>
      <c r="AT773" s="37"/>
      <c r="AU773" s="37"/>
      <c r="AV773" s="51"/>
      <c r="BA773" s="37"/>
      <c r="BB773" s="37"/>
      <c r="BC773" s="7"/>
      <c r="BD773" s="48"/>
      <c r="BF773" s="10"/>
      <c r="BG773" s="37"/>
      <c r="BH773" s="37"/>
      <c r="BI773" s="7"/>
      <c r="BJ773" s="48"/>
      <c r="BL773" s="10"/>
      <c r="BM773" s="37"/>
      <c r="BN773" s="37"/>
      <c r="BO773" s="7"/>
      <c r="BP773" s="40"/>
      <c r="BQ773" s="10"/>
      <c r="BR773" s="37"/>
      <c r="BS773" s="37"/>
      <c r="BT773" s="51"/>
      <c r="BY773" s="37"/>
      <c r="BZ773" s="37"/>
      <c r="CA773" s="7"/>
      <c r="CB773" s="48"/>
      <c r="CD773" s="10"/>
      <c r="CE773" s="37"/>
      <c r="CF773" s="37"/>
      <c r="CG773" s="7"/>
      <c r="CH773" s="48"/>
      <c r="CJ773" s="10"/>
      <c r="CK773" s="37"/>
      <c r="CL773" s="37"/>
      <c r="CM773" s="7"/>
      <c r="CN773" s="40"/>
      <c r="CO773" s="10"/>
      <c r="CP773" s="37"/>
      <c r="CQ773" s="37"/>
      <c r="CR773" s="51"/>
      <c r="CT773" s="40"/>
      <c r="CU773" s="10"/>
      <c r="CV773" s="37"/>
      <c r="CW773" s="37"/>
      <c r="CX773" s="51"/>
    </row>
    <row r="774" spans="5:102" x14ac:dyDescent="0.2">
      <c r="E774" s="37"/>
      <c r="F774" s="37"/>
      <c r="G774" s="7"/>
      <c r="H774" s="48"/>
      <c r="J774" s="10"/>
      <c r="K774" s="37"/>
      <c r="L774" s="37"/>
      <c r="M774" s="7"/>
      <c r="N774" s="48"/>
      <c r="P774" s="10"/>
      <c r="Q774" s="37"/>
      <c r="R774" s="37"/>
      <c r="S774" s="7"/>
      <c r="T774" s="40"/>
      <c r="U774" s="10"/>
      <c r="V774" s="37"/>
      <c r="W774" s="37"/>
      <c r="X774" s="51"/>
      <c r="AC774" s="37"/>
      <c r="AD774" s="37"/>
      <c r="AE774" s="7"/>
      <c r="AF774" s="48"/>
      <c r="AH774" s="10"/>
      <c r="AI774" s="37"/>
      <c r="AJ774" s="37"/>
      <c r="AK774" s="7"/>
      <c r="AL774" s="48"/>
      <c r="AN774" s="10"/>
      <c r="AO774" s="37"/>
      <c r="AP774" s="37"/>
      <c r="AQ774" s="7"/>
      <c r="AR774" s="40"/>
      <c r="AS774" s="10"/>
      <c r="AT774" s="37"/>
      <c r="AU774" s="37"/>
      <c r="AV774" s="51"/>
      <c r="BA774" s="37"/>
      <c r="BB774" s="37"/>
      <c r="BC774" s="7"/>
      <c r="BD774" s="48"/>
      <c r="BF774" s="10"/>
      <c r="BG774" s="37"/>
      <c r="BH774" s="37"/>
      <c r="BI774" s="7"/>
      <c r="BJ774" s="48"/>
      <c r="BL774" s="10"/>
      <c r="BM774" s="37"/>
      <c r="BN774" s="37"/>
      <c r="BO774" s="7"/>
      <c r="BP774" s="40"/>
      <c r="BQ774" s="10"/>
      <c r="BR774" s="37"/>
      <c r="BS774" s="37"/>
      <c r="BT774" s="51"/>
      <c r="BY774" s="37"/>
      <c r="BZ774" s="37"/>
      <c r="CA774" s="7"/>
      <c r="CB774" s="48"/>
      <c r="CD774" s="10"/>
      <c r="CE774" s="37"/>
      <c r="CF774" s="37"/>
      <c r="CG774" s="7"/>
      <c r="CH774" s="48"/>
      <c r="CJ774" s="10"/>
      <c r="CK774" s="37"/>
      <c r="CL774" s="37"/>
      <c r="CM774" s="7"/>
      <c r="CN774" s="40"/>
      <c r="CO774" s="10"/>
      <c r="CP774" s="37"/>
      <c r="CQ774" s="37"/>
      <c r="CR774" s="51"/>
      <c r="CT774" s="40"/>
      <c r="CU774" s="10"/>
      <c r="CV774" s="37"/>
      <c r="CW774" s="37"/>
      <c r="CX774" s="51"/>
    </row>
    <row r="775" spans="5:102" x14ac:dyDescent="0.2">
      <c r="E775" s="37"/>
      <c r="F775" s="37"/>
      <c r="G775" s="7"/>
      <c r="H775" s="48"/>
      <c r="J775" s="10"/>
      <c r="K775" s="37"/>
      <c r="L775" s="37"/>
      <c r="M775" s="7"/>
      <c r="N775" s="48"/>
      <c r="P775" s="10"/>
      <c r="Q775" s="37"/>
      <c r="R775" s="37"/>
      <c r="S775" s="7"/>
      <c r="T775" s="40"/>
      <c r="U775" s="10"/>
      <c r="V775" s="37"/>
      <c r="W775" s="37"/>
      <c r="X775" s="51"/>
      <c r="AC775" s="37"/>
      <c r="AD775" s="37"/>
      <c r="AE775" s="7"/>
      <c r="AF775" s="48"/>
      <c r="AH775" s="10"/>
      <c r="AI775" s="37"/>
      <c r="AJ775" s="37"/>
      <c r="AK775" s="7"/>
      <c r="AL775" s="48"/>
      <c r="AN775" s="10"/>
      <c r="AO775" s="37"/>
      <c r="AP775" s="37"/>
      <c r="AQ775" s="7"/>
      <c r="AR775" s="40"/>
      <c r="AS775" s="10"/>
      <c r="AT775" s="37"/>
      <c r="AU775" s="37"/>
      <c r="AV775" s="51"/>
      <c r="BA775" s="37"/>
      <c r="BB775" s="37"/>
      <c r="BC775" s="7"/>
      <c r="BD775" s="48"/>
      <c r="BF775" s="10"/>
      <c r="BG775" s="37"/>
      <c r="BH775" s="37"/>
      <c r="BI775" s="7"/>
      <c r="BJ775" s="48"/>
      <c r="BL775" s="10"/>
      <c r="BM775" s="37"/>
      <c r="BN775" s="37"/>
      <c r="BO775" s="7"/>
      <c r="BP775" s="40"/>
      <c r="BQ775" s="10"/>
      <c r="BR775" s="37"/>
      <c r="BS775" s="37"/>
      <c r="BT775" s="51"/>
      <c r="BY775" s="37"/>
      <c r="BZ775" s="37"/>
      <c r="CA775" s="7"/>
      <c r="CB775" s="48"/>
      <c r="CD775" s="10"/>
      <c r="CE775" s="37"/>
      <c r="CF775" s="37"/>
      <c r="CG775" s="7"/>
      <c r="CH775" s="48"/>
      <c r="CJ775" s="10"/>
      <c r="CK775" s="37"/>
      <c r="CL775" s="37"/>
      <c r="CM775" s="7"/>
      <c r="CN775" s="40"/>
      <c r="CO775" s="10"/>
      <c r="CP775" s="37"/>
      <c r="CQ775" s="37"/>
      <c r="CR775" s="51"/>
      <c r="CT775" s="40"/>
      <c r="CU775" s="10"/>
      <c r="CV775" s="37"/>
      <c r="CW775" s="37"/>
      <c r="CX775" s="51"/>
    </row>
    <row r="776" spans="5:102" x14ac:dyDescent="0.2">
      <c r="E776" s="37"/>
      <c r="F776" s="37"/>
      <c r="G776" s="7"/>
      <c r="H776" s="48"/>
      <c r="J776" s="10"/>
      <c r="K776" s="37"/>
      <c r="L776" s="37"/>
      <c r="M776" s="7"/>
      <c r="N776" s="48"/>
      <c r="P776" s="10"/>
      <c r="Q776" s="37"/>
      <c r="R776" s="37"/>
      <c r="S776" s="7"/>
      <c r="T776" s="40"/>
      <c r="U776" s="10"/>
      <c r="V776" s="37"/>
      <c r="W776" s="37"/>
      <c r="X776" s="51"/>
      <c r="AC776" s="37"/>
      <c r="AD776" s="37"/>
      <c r="AE776" s="7"/>
      <c r="AF776" s="48"/>
      <c r="AH776" s="10"/>
      <c r="AI776" s="37"/>
      <c r="AJ776" s="37"/>
      <c r="AK776" s="7"/>
      <c r="AL776" s="48"/>
      <c r="AN776" s="10"/>
      <c r="AO776" s="37"/>
      <c r="AP776" s="37"/>
      <c r="AQ776" s="7"/>
      <c r="AR776" s="40"/>
      <c r="AS776" s="10"/>
      <c r="AT776" s="37"/>
      <c r="AU776" s="37"/>
      <c r="AV776" s="51"/>
      <c r="BA776" s="37"/>
      <c r="BB776" s="37"/>
      <c r="BC776" s="7"/>
      <c r="BD776" s="48"/>
      <c r="BF776" s="10"/>
      <c r="BG776" s="37"/>
      <c r="BH776" s="37"/>
      <c r="BI776" s="7"/>
      <c r="BJ776" s="48"/>
      <c r="BL776" s="10"/>
      <c r="BM776" s="37"/>
      <c r="BN776" s="37"/>
      <c r="BO776" s="7"/>
      <c r="BP776" s="40"/>
      <c r="BQ776" s="10"/>
      <c r="BR776" s="37"/>
      <c r="BS776" s="37"/>
      <c r="BT776" s="51"/>
      <c r="BY776" s="37"/>
      <c r="BZ776" s="37"/>
      <c r="CA776" s="7"/>
      <c r="CB776" s="48"/>
      <c r="CD776" s="10"/>
      <c r="CE776" s="37"/>
      <c r="CF776" s="37"/>
      <c r="CG776" s="7"/>
      <c r="CH776" s="48"/>
      <c r="CJ776" s="10"/>
      <c r="CK776" s="37"/>
      <c r="CL776" s="37"/>
      <c r="CM776" s="7"/>
      <c r="CN776" s="40"/>
      <c r="CO776" s="10"/>
      <c r="CP776" s="37"/>
      <c r="CQ776" s="37"/>
      <c r="CR776" s="51"/>
      <c r="CT776" s="40"/>
      <c r="CU776" s="10"/>
      <c r="CV776" s="37"/>
      <c r="CW776" s="37"/>
      <c r="CX776" s="51"/>
    </row>
    <row r="777" spans="5:102" x14ac:dyDescent="0.2">
      <c r="E777" s="37"/>
      <c r="F777" s="37"/>
      <c r="G777" s="7"/>
      <c r="H777" s="48"/>
      <c r="J777" s="10"/>
      <c r="K777" s="37"/>
      <c r="L777" s="37"/>
      <c r="M777" s="7"/>
      <c r="N777" s="48"/>
      <c r="P777" s="10"/>
      <c r="Q777" s="37"/>
      <c r="R777" s="37"/>
      <c r="S777" s="7"/>
      <c r="T777" s="40"/>
      <c r="U777" s="10"/>
      <c r="V777" s="37"/>
      <c r="W777" s="37"/>
      <c r="X777" s="51"/>
      <c r="AC777" s="37"/>
      <c r="AD777" s="37"/>
      <c r="AE777" s="7"/>
      <c r="AF777" s="48"/>
      <c r="AH777" s="10"/>
      <c r="AI777" s="37"/>
      <c r="AJ777" s="37"/>
      <c r="AK777" s="7"/>
      <c r="AL777" s="48"/>
      <c r="AN777" s="10"/>
      <c r="AO777" s="37"/>
      <c r="AP777" s="37"/>
      <c r="AQ777" s="7"/>
      <c r="AR777" s="40"/>
      <c r="AS777" s="10"/>
      <c r="AT777" s="37"/>
      <c r="AU777" s="37"/>
      <c r="AV777" s="51"/>
      <c r="BA777" s="37"/>
      <c r="BB777" s="37"/>
      <c r="BC777" s="7"/>
      <c r="BD777" s="48"/>
      <c r="BF777" s="10"/>
      <c r="BG777" s="37"/>
      <c r="BH777" s="37"/>
      <c r="BI777" s="7"/>
      <c r="BJ777" s="48"/>
      <c r="BL777" s="10"/>
      <c r="BM777" s="37"/>
      <c r="BN777" s="37"/>
      <c r="BO777" s="7"/>
      <c r="BP777" s="40"/>
      <c r="BQ777" s="10"/>
      <c r="BR777" s="37"/>
      <c r="BS777" s="37"/>
      <c r="BT777" s="51"/>
      <c r="BY777" s="37"/>
      <c r="BZ777" s="37"/>
      <c r="CA777" s="7"/>
      <c r="CB777" s="48"/>
      <c r="CD777" s="10"/>
      <c r="CE777" s="37"/>
      <c r="CF777" s="37"/>
      <c r="CG777" s="7"/>
      <c r="CH777" s="48"/>
      <c r="CJ777" s="10"/>
      <c r="CK777" s="37"/>
      <c r="CL777" s="37"/>
      <c r="CM777" s="7"/>
      <c r="CN777" s="40"/>
      <c r="CO777" s="10"/>
      <c r="CP777" s="37"/>
      <c r="CQ777" s="37"/>
      <c r="CR777" s="51"/>
      <c r="CT777" s="40"/>
      <c r="CU777" s="10"/>
      <c r="CV777" s="37"/>
      <c r="CW777" s="37"/>
      <c r="CX777" s="51"/>
    </row>
    <row r="778" spans="5:102" x14ac:dyDescent="0.2">
      <c r="E778" s="37"/>
      <c r="F778" s="37"/>
      <c r="G778" s="7"/>
      <c r="H778" s="48"/>
      <c r="J778" s="10"/>
      <c r="K778" s="37"/>
      <c r="L778" s="37"/>
      <c r="M778" s="7"/>
      <c r="N778" s="48"/>
      <c r="P778" s="10"/>
      <c r="Q778" s="37"/>
      <c r="R778" s="37"/>
      <c r="S778" s="7"/>
      <c r="T778" s="40"/>
      <c r="U778" s="10"/>
      <c r="V778" s="37"/>
      <c r="W778" s="37"/>
      <c r="X778" s="51"/>
      <c r="AC778" s="37"/>
      <c r="AD778" s="37"/>
      <c r="AE778" s="7"/>
      <c r="AF778" s="48"/>
      <c r="AH778" s="10"/>
      <c r="AI778" s="37"/>
      <c r="AJ778" s="37"/>
      <c r="AK778" s="7"/>
      <c r="AL778" s="48"/>
      <c r="AN778" s="10"/>
      <c r="AO778" s="37"/>
      <c r="AP778" s="37"/>
      <c r="AQ778" s="7"/>
      <c r="AR778" s="40"/>
      <c r="AS778" s="10"/>
      <c r="AT778" s="37"/>
      <c r="AU778" s="37"/>
      <c r="AV778" s="51"/>
      <c r="BA778" s="37"/>
      <c r="BB778" s="37"/>
      <c r="BC778" s="7"/>
      <c r="BD778" s="48"/>
      <c r="BF778" s="10"/>
      <c r="BG778" s="37"/>
      <c r="BH778" s="37"/>
      <c r="BI778" s="7"/>
      <c r="BJ778" s="48"/>
      <c r="BL778" s="10"/>
      <c r="BM778" s="37"/>
      <c r="BN778" s="37"/>
      <c r="BO778" s="7"/>
      <c r="BP778" s="40"/>
      <c r="BQ778" s="10"/>
      <c r="BR778" s="37"/>
      <c r="BS778" s="37"/>
      <c r="BT778" s="51"/>
      <c r="BY778" s="37"/>
      <c r="BZ778" s="37"/>
      <c r="CA778" s="7"/>
      <c r="CB778" s="48"/>
      <c r="CD778" s="10"/>
      <c r="CE778" s="37"/>
      <c r="CF778" s="37"/>
      <c r="CG778" s="7"/>
      <c r="CH778" s="48"/>
      <c r="CJ778" s="10"/>
      <c r="CK778" s="37"/>
      <c r="CL778" s="37"/>
      <c r="CM778" s="7"/>
      <c r="CN778" s="40"/>
      <c r="CO778" s="10"/>
      <c r="CP778" s="37"/>
      <c r="CQ778" s="37"/>
      <c r="CR778" s="51"/>
      <c r="CT778" s="40"/>
      <c r="CU778" s="10"/>
      <c r="CV778" s="37"/>
      <c r="CW778" s="37"/>
      <c r="CX778" s="51"/>
    </row>
    <row r="779" spans="5:102" x14ac:dyDescent="0.2">
      <c r="E779" s="37"/>
      <c r="F779" s="37"/>
      <c r="G779" s="7"/>
      <c r="H779" s="48"/>
      <c r="J779" s="10"/>
      <c r="K779" s="37"/>
      <c r="L779" s="37"/>
      <c r="M779" s="7"/>
      <c r="N779" s="48"/>
      <c r="P779" s="10"/>
      <c r="Q779" s="37"/>
      <c r="R779" s="37"/>
      <c r="S779" s="7"/>
      <c r="T779" s="40"/>
      <c r="U779" s="10"/>
      <c r="V779" s="37"/>
      <c r="W779" s="37"/>
      <c r="X779" s="51"/>
      <c r="AC779" s="37"/>
      <c r="AD779" s="37"/>
      <c r="AE779" s="7"/>
      <c r="AF779" s="48"/>
      <c r="AH779" s="10"/>
      <c r="AI779" s="37"/>
      <c r="AJ779" s="37"/>
      <c r="AK779" s="7"/>
      <c r="AL779" s="48"/>
      <c r="AN779" s="10"/>
      <c r="AO779" s="37"/>
      <c r="AP779" s="37"/>
      <c r="AQ779" s="7"/>
      <c r="AR779" s="40"/>
      <c r="AS779" s="10"/>
      <c r="AT779" s="37"/>
      <c r="AU779" s="37"/>
      <c r="AV779" s="51"/>
      <c r="BA779" s="37"/>
      <c r="BB779" s="37"/>
      <c r="BC779" s="7"/>
      <c r="BD779" s="48"/>
      <c r="BF779" s="10"/>
      <c r="BG779" s="37"/>
      <c r="BH779" s="37"/>
      <c r="BI779" s="7"/>
      <c r="BJ779" s="48"/>
      <c r="BL779" s="10"/>
      <c r="BM779" s="37"/>
      <c r="BN779" s="37"/>
      <c r="BO779" s="7"/>
      <c r="BP779" s="40"/>
      <c r="BQ779" s="10"/>
      <c r="BR779" s="37"/>
      <c r="BS779" s="37"/>
      <c r="BT779" s="51"/>
      <c r="BY779" s="37"/>
      <c r="BZ779" s="37"/>
      <c r="CA779" s="7"/>
      <c r="CB779" s="48"/>
      <c r="CD779" s="10"/>
      <c r="CE779" s="37"/>
      <c r="CF779" s="37"/>
      <c r="CG779" s="7"/>
      <c r="CH779" s="48"/>
      <c r="CJ779" s="10"/>
      <c r="CK779" s="37"/>
      <c r="CL779" s="37"/>
      <c r="CM779" s="7"/>
      <c r="CN779" s="40"/>
      <c r="CO779" s="10"/>
      <c r="CP779" s="37"/>
      <c r="CQ779" s="37"/>
      <c r="CR779" s="51"/>
      <c r="CT779" s="40"/>
      <c r="CU779" s="10"/>
      <c r="CV779" s="37"/>
      <c r="CW779" s="37"/>
      <c r="CX779" s="51"/>
    </row>
    <row r="780" spans="5:102" x14ac:dyDescent="0.2">
      <c r="E780" s="37"/>
      <c r="F780" s="37"/>
      <c r="G780" s="7"/>
      <c r="H780" s="48"/>
      <c r="J780" s="10"/>
      <c r="K780" s="37"/>
      <c r="L780" s="37"/>
      <c r="M780" s="7"/>
      <c r="N780" s="48"/>
      <c r="P780" s="10"/>
      <c r="Q780" s="37"/>
      <c r="R780" s="37"/>
      <c r="S780" s="7"/>
      <c r="T780" s="40"/>
      <c r="U780" s="10"/>
      <c r="V780" s="37"/>
      <c r="W780" s="37"/>
      <c r="X780" s="51"/>
      <c r="AC780" s="37"/>
      <c r="AD780" s="37"/>
      <c r="AE780" s="7"/>
      <c r="AF780" s="48"/>
      <c r="AH780" s="10"/>
      <c r="AI780" s="37"/>
      <c r="AJ780" s="37"/>
      <c r="AK780" s="7"/>
      <c r="AL780" s="48"/>
      <c r="AN780" s="10"/>
      <c r="AO780" s="37"/>
      <c r="AP780" s="37"/>
      <c r="AQ780" s="7"/>
      <c r="AR780" s="40"/>
      <c r="AS780" s="10"/>
      <c r="AT780" s="37"/>
      <c r="AU780" s="37"/>
      <c r="AV780" s="51"/>
      <c r="BA780" s="37"/>
      <c r="BB780" s="37"/>
      <c r="BC780" s="7"/>
      <c r="BD780" s="48"/>
      <c r="BF780" s="10"/>
      <c r="BG780" s="37"/>
      <c r="BH780" s="37"/>
      <c r="BI780" s="7"/>
      <c r="BJ780" s="48"/>
      <c r="BL780" s="10"/>
      <c r="BM780" s="37"/>
      <c r="BN780" s="37"/>
      <c r="BO780" s="7"/>
      <c r="BP780" s="40"/>
      <c r="BQ780" s="10"/>
      <c r="BR780" s="37"/>
      <c r="BS780" s="37"/>
      <c r="BT780" s="51"/>
      <c r="BY780" s="37"/>
      <c r="BZ780" s="37"/>
      <c r="CA780" s="7"/>
      <c r="CB780" s="48"/>
      <c r="CD780" s="10"/>
      <c r="CE780" s="37"/>
      <c r="CF780" s="37"/>
      <c r="CG780" s="7"/>
      <c r="CH780" s="48"/>
      <c r="CJ780" s="10"/>
      <c r="CK780" s="37"/>
      <c r="CL780" s="37"/>
      <c r="CM780" s="7"/>
      <c r="CN780" s="40"/>
      <c r="CO780" s="10"/>
      <c r="CP780" s="37"/>
      <c r="CQ780" s="37"/>
      <c r="CR780" s="51"/>
      <c r="CT780" s="40"/>
      <c r="CU780" s="10"/>
      <c r="CV780" s="37"/>
      <c r="CW780" s="37"/>
      <c r="CX780" s="51"/>
    </row>
    <row r="781" spans="5:102" x14ac:dyDescent="0.2">
      <c r="E781" s="37"/>
      <c r="F781" s="37"/>
      <c r="G781" s="7"/>
      <c r="H781" s="48"/>
      <c r="J781" s="10"/>
      <c r="K781" s="37"/>
      <c r="L781" s="37"/>
      <c r="M781" s="7"/>
      <c r="N781" s="48"/>
      <c r="P781" s="10"/>
      <c r="Q781" s="37"/>
      <c r="R781" s="37"/>
      <c r="S781" s="7"/>
      <c r="T781" s="40"/>
      <c r="U781" s="10"/>
      <c r="V781" s="37"/>
      <c r="W781" s="37"/>
      <c r="X781" s="51"/>
      <c r="AC781" s="37"/>
      <c r="AD781" s="37"/>
      <c r="AE781" s="7"/>
      <c r="AF781" s="48"/>
      <c r="AH781" s="10"/>
      <c r="AI781" s="37"/>
      <c r="AJ781" s="37"/>
      <c r="AK781" s="7"/>
      <c r="AL781" s="48"/>
      <c r="AN781" s="10"/>
      <c r="AO781" s="37"/>
      <c r="AP781" s="37"/>
      <c r="AQ781" s="7"/>
      <c r="AR781" s="40"/>
      <c r="AS781" s="10"/>
      <c r="AT781" s="37"/>
      <c r="AU781" s="37"/>
      <c r="AV781" s="51"/>
      <c r="BA781" s="37"/>
      <c r="BB781" s="37"/>
      <c r="BC781" s="7"/>
      <c r="BD781" s="48"/>
      <c r="BF781" s="10"/>
      <c r="BG781" s="37"/>
      <c r="BH781" s="37"/>
      <c r="BI781" s="7"/>
      <c r="BJ781" s="48"/>
      <c r="BL781" s="10"/>
      <c r="BM781" s="37"/>
      <c r="BN781" s="37"/>
      <c r="BO781" s="7"/>
      <c r="BP781" s="40"/>
      <c r="BQ781" s="10"/>
      <c r="BR781" s="37"/>
      <c r="BS781" s="37"/>
      <c r="BT781" s="51"/>
      <c r="BY781" s="37"/>
      <c r="BZ781" s="37"/>
      <c r="CA781" s="7"/>
      <c r="CB781" s="48"/>
      <c r="CD781" s="10"/>
      <c r="CE781" s="37"/>
      <c r="CF781" s="37"/>
      <c r="CG781" s="7"/>
      <c r="CH781" s="48"/>
      <c r="CJ781" s="10"/>
      <c r="CK781" s="37"/>
      <c r="CL781" s="37"/>
      <c r="CM781" s="7"/>
      <c r="CN781" s="40"/>
      <c r="CO781" s="10"/>
      <c r="CP781" s="37"/>
      <c r="CQ781" s="37"/>
      <c r="CR781" s="51"/>
      <c r="CT781" s="40"/>
      <c r="CU781" s="10"/>
      <c r="CV781" s="37"/>
      <c r="CW781" s="37"/>
      <c r="CX781" s="51"/>
    </row>
    <row r="782" spans="5:102" x14ac:dyDescent="0.2">
      <c r="E782" s="37"/>
      <c r="F782" s="37"/>
      <c r="G782" s="7"/>
      <c r="H782" s="48"/>
      <c r="J782" s="10"/>
      <c r="K782" s="37"/>
      <c r="L782" s="37"/>
      <c r="M782" s="7"/>
      <c r="N782" s="48"/>
      <c r="P782" s="10"/>
      <c r="Q782" s="37"/>
      <c r="R782" s="37"/>
      <c r="S782" s="7"/>
      <c r="T782" s="40"/>
      <c r="U782" s="10"/>
      <c r="V782" s="37"/>
      <c r="W782" s="37"/>
      <c r="X782" s="51"/>
      <c r="AC782" s="37"/>
      <c r="AD782" s="37"/>
      <c r="AE782" s="7"/>
      <c r="AF782" s="48"/>
      <c r="AH782" s="10"/>
      <c r="AI782" s="37"/>
      <c r="AJ782" s="37"/>
      <c r="AK782" s="7"/>
      <c r="AL782" s="48"/>
      <c r="AN782" s="10"/>
      <c r="AO782" s="37"/>
      <c r="AP782" s="37"/>
      <c r="AQ782" s="7"/>
      <c r="AR782" s="40"/>
      <c r="AS782" s="10"/>
      <c r="AT782" s="37"/>
      <c r="AU782" s="37"/>
      <c r="AV782" s="51"/>
      <c r="BA782" s="37"/>
      <c r="BB782" s="37"/>
      <c r="BC782" s="7"/>
      <c r="BD782" s="48"/>
      <c r="BF782" s="10"/>
      <c r="BG782" s="37"/>
      <c r="BH782" s="37"/>
      <c r="BI782" s="7"/>
      <c r="BJ782" s="48"/>
      <c r="BL782" s="10"/>
      <c r="BM782" s="37"/>
      <c r="BN782" s="37"/>
      <c r="BO782" s="7"/>
      <c r="BP782" s="40"/>
      <c r="BQ782" s="10"/>
      <c r="BR782" s="37"/>
      <c r="BS782" s="37"/>
      <c r="BT782" s="51"/>
      <c r="BY782" s="37"/>
      <c r="BZ782" s="37"/>
      <c r="CA782" s="7"/>
      <c r="CB782" s="48"/>
      <c r="CD782" s="10"/>
      <c r="CE782" s="37"/>
      <c r="CF782" s="37"/>
      <c r="CG782" s="7"/>
      <c r="CH782" s="48"/>
      <c r="CJ782" s="10"/>
      <c r="CK782" s="37"/>
      <c r="CL782" s="37"/>
      <c r="CM782" s="7"/>
      <c r="CN782" s="40"/>
      <c r="CO782" s="10"/>
      <c r="CP782" s="37"/>
      <c r="CQ782" s="37"/>
      <c r="CR782" s="51"/>
      <c r="CT782" s="40"/>
      <c r="CU782" s="10"/>
      <c r="CV782" s="37"/>
      <c r="CW782" s="37"/>
      <c r="CX782" s="51"/>
    </row>
    <row r="783" spans="5:102" x14ac:dyDescent="0.2">
      <c r="E783" s="37"/>
      <c r="F783" s="37"/>
      <c r="G783" s="7"/>
      <c r="H783" s="48"/>
      <c r="J783" s="10"/>
      <c r="K783" s="37"/>
      <c r="L783" s="37"/>
      <c r="M783" s="7"/>
      <c r="N783" s="48"/>
      <c r="P783" s="10"/>
      <c r="Q783" s="37"/>
      <c r="R783" s="37"/>
      <c r="S783" s="7"/>
      <c r="T783" s="40"/>
      <c r="U783" s="10"/>
      <c r="V783" s="37"/>
      <c r="W783" s="37"/>
      <c r="X783" s="51"/>
      <c r="AC783" s="37"/>
      <c r="AD783" s="37"/>
      <c r="AE783" s="7"/>
      <c r="AF783" s="48"/>
      <c r="AH783" s="10"/>
      <c r="AI783" s="37"/>
      <c r="AJ783" s="37"/>
      <c r="AK783" s="7"/>
      <c r="AL783" s="48"/>
      <c r="AN783" s="10"/>
      <c r="AO783" s="37"/>
      <c r="AP783" s="37"/>
      <c r="AQ783" s="7"/>
      <c r="AR783" s="40"/>
      <c r="AS783" s="10"/>
      <c r="AT783" s="37"/>
      <c r="AU783" s="37"/>
      <c r="AV783" s="51"/>
      <c r="BA783" s="37"/>
      <c r="BB783" s="37"/>
      <c r="BC783" s="7"/>
      <c r="BD783" s="48"/>
      <c r="BF783" s="10"/>
      <c r="BG783" s="37"/>
      <c r="BH783" s="37"/>
      <c r="BI783" s="7"/>
      <c r="BJ783" s="48"/>
      <c r="BL783" s="10"/>
      <c r="BM783" s="37"/>
      <c r="BN783" s="37"/>
      <c r="BO783" s="7"/>
      <c r="BP783" s="40"/>
      <c r="BQ783" s="10"/>
      <c r="BR783" s="37"/>
      <c r="BS783" s="37"/>
      <c r="BT783" s="51"/>
      <c r="BY783" s="37"/>
      <c r="BZ783" s="37"/>
      <c r="CA783" s="7"/>
      <c r="CB783" s="48"/>
      <c r="CD783" s="10"/>
      <c r="CE783" s="37"/>
      <c r="CF783" s="37"/>
      <c r="CG783" s="7"/>
      <c r="CH783" s="48"/>
      <c r="CJ783" s="10"/>
      <c r="CK783" s="37"/>
      <c r="CL783" s="37"/>
      <c r="CM783" s="7"/>
      <c r="CN783" s="40"/>
      <c r="CO783" s="10"/>
      <c r="CP783" s="37"/>
      <c r="CQ783" s="37"/>
      <c r="CR783" s="51"/>
      <c r="CT783" s="40"/>
      <c r="CU783" s="10"/>
      <c r="CV783" s="37"/>
      <c r="CW783" s="37"/>
      <c r="CX783" s="51"/>
    </row>
    <row r="784" spans="5:102" x14ac:dyDescent="0.2">
      <c r="E784" s="37"/>
      <c r="F784" s="37"/>
      <c r="G784" s="7"/>
      <c r="H784" s="48"/>
      <c r="J784" s="10"/>
      <c r="K784" s="37"/>
      <c r="L784" s="37"/>
      <c r="M784" s="7"/>
      <c r="N784" s="48"/>
      <c r="P784" s="10"/>
      <c r="Q784" s="37"/>
      <c r="R784" s="37"/>
      <c r="S784" s="7"/>
      <c r="T784" s="40"/>
      <c r="U784" s="10"/>
      <c r="V784" s="37"/>
      <c r="W784" s="37"/>
      <c r="X784" s="51"/>
      <c r="AC784" s="37"/>
      <c r="AD784" s="37"/>
      <c r="AE784" s="7"/>
      <c r="AF784" s="48"/>
      <c r="AH784" s="10"/>
      <c r="AI784" s="37"/>
      <c r="AJ784" s="37"/>
      <c r="AK784" s="7"/>
      <c r="AL784" s="48"/>
      <c r="AN784" s="10"/>
      <c r="AO784" s="37"/>
      <c r="AP784" s="37"/>
      <c r="AQ784" s="7"/>
      <c r="AR784" s="40"/>
      <c r="AS784" s="10"/>
      <c r="AT784" s="37"/>
      <c r="AU784" s="37"/>
      <c r="AV784" s="51"/>
      <c r="BA784" s="37"/>
      <c r="BB784" s="37"/>
      <c r="BC784" s="7"/>
      <c r="BD784" s="48"/>
      <c r="BF784" s="10"/>
      <c r="BG784" s="37"/>
      <c r="BH784" s="37"/>
      <c r="BI784" s="7"/>
      <c r="BJ784" s="48"/>
      <c r="BL784" s="10"/>
      <c r="BM784" s="37"/>
      <c r="BN784" s="37"/>
      <c r="BO784" s="7"/>
      <c r="BP784" s="40"/>
      <c r="BQ784" s="10"/>
      <c r="BR784" s="37"/>
      <c r="BS784" s="37"/>
      <c r="BT784" s="51"/>
      <c r="BY784" s="37"/>
      <c r="BZ784" s="37"/>
      <c r="CA784" s="7"/>
      <c r="CB784" s="48"/>
      <c r="CD784" s="10"/>
      <c r="CE784" s="37"/>
      <c r="CF784" s="37"/>
      <c r="CG784" s="7"/>
      <c r="CH784" s="48"/>
      <c r="CJ784" s="10"/>
      <c r="CK784" s="37"/>
      <c r="CL784" s="37"/>
      <c r="CM784" s="7"/>
      <c r="CN784" s="40"/>
      <c r="CO784" s="10"/>
      <c r="CP784" s="37"/>
      <c r="CQ784" s="37"/>
      <c r="CR784" s="51"/>
      <c r="CT784" s="40"/>
      <c r="CU784" s="10"/>
      <c r="CV784" s="37"/>
      <c r="CW784" s="37"/>
      <c r="CX784" s="51"/>
    </row>
    <row r="785" spans="5:102" x14ac:dyDescent="0.2">
      <c r="E785" s="37"/>
      <c r="F785" s="37"/>
      <c r="G785" s="7"/>
      <c r="H785" s="48"/>
      <c r="J785" s="10"/>
      <c r="K785" s="37"/>
      <c r="L785" s="37"/>
      <c r="M785" s="7"/>
      <c r="N785" s="48"/>
      <c r="P785" s="10"/>
      <c r="Q785" s="37"/>
      <c r="R785" s="37"/>
      <c r="S785" s="7"/>
      <c r="T785" s="40"/>
      <c r="U785" s="10"/>
      <c r="V785" s="37"/>
      <c r="W785" s="37"/>
      <c r="X785" s="51"/>
      <c r="AC785" s="37"/>
      <c r="AD785" s="37"/>
      <c r="AE785" s="7"/>
      <c r="AF785" s="48"/>
      <c r="AH785" s="10"/>
      <c r="AI785" s="37"/>
      <c r="AJ785" s="37"/>
      <c r="AK785" s="7"/>
      <c r="AL785" s="48"/>
      <c r="AN785" s="10"/>
      <c r="AO785" s="37"/>
      <c r="AP785" s="37"/>
      <c r="AQ785" s="7"/>
      <c r="AR785" s="40"/>
      <c r="AS785" s="10"/>
      <c r="AT785" s="37"/>
      <c r="AU785" s="37"/>
      <c r="AV785" s="51"/>
      <c r="BA785" s="37"/>
      <c r="BB785" s="37"/>
      <c r="BC785" s="7"/>
      <c r="BD785" s="48"/>
      <c r="BF785" s="10"/>
      <c r="BG785" s="37"/>
      <c r="BH785" s="37"/>
      <c r="BI785" s="7"/>
      <c r="BJ785" s="48"/>
      <c r="BL785" s="10"/>
      <c r="BM785" s="37"/>
      <c r="BN785" s="37"/>
      <c r="BO785" s="7"/>
      <c r="BP785" s="40"/>
      <c r="BQ785" s="10"/>
      <c r="BR785" s="37"/>
      <c r="BS785" s="37"/>
      <c r="BT785" s="51"/>
      <c r="BY785" s="37"/>
      <c r="BZ785" s="37"/>
      <c r="CA785" s="7"/>
      <c r="CB785" s="48"/>
      <c r="CD785" s="10"/>
      <c r="CE785" s="37"/>
      <c r="CF785" s="37"/>
      <c r="CG785" s="7"/>
      <c r="CH785" s="48"/>
      <c r="CJ785" s="10"/>
      <c r="CK785" s="37"/>
      <c r="CL785" s="37"/>
      <c r="CM785" s="7"/>
      <c r="CN785" s="40"/>
      <c r="CO785" s="10"/>
      <c r="CP785" s="37"/>
      <c r="CQ785" s="37"/>
      <c r="CR785" s="51"/>
      <c r="CT785" s="40"/>
      <c r="CU785" s="10"/>
      <c r="CV785" s="37"/>
      <c r="CW785" s="37"/>
      <c r="CX785" s="51"/>
    </row>
    <row r="786" spans="5:102" x14ac:dyDescent="0.2">
      <c r="E786" s="37"/>
      <c r="F786" s="37"/>
      <c r="G786" s="7"/>
      <c r="H786" s="48"/>
      <c r="J786" s="10"/>
      <c r="K786" s="37"/>
      <c r="L786" s="37"/>
      <c r="M786" s="7"/>
      <c r="N786" s="48"/>
      <c r="P786" s="10"/>
      <c r="Q786" s="37"/>
      <c r="R786" s="37"/>
      <c r="S786" s="7"/>
      <c r="T786" s="40"/>
      <c r="U786" s="10"/>
      <c r="V786" s="37"/>
      <c r="W786" s="37"/>
      <c r="X786" s="51"/>
      <c r="AC786" s="37"/>
      <c r="AD786" s="37"/>
      <c r="AE786" s="7"/>
      <c r="AF786" s="48"/>
      <c r="AH786" s="10"/>
      <c r="AI786" s="37"/>
      <c r="AJ786" s="37"/>
      <c r="AK786" s="7"/>
      <c r="AL786" s="48"/>
      <c r="AN786" s="10"/>
      <c r="AO786" s="37"/>
      <c r="AP786" s="37"/>
      <c r="AQ786" s="7"/>
      <c r="AR786" s="40"/>
      <c r="AS786" s="10"/>
      <c r="AT786" s="37"/>
      <c r="AU786" s="37"/>
      <c r="AV786" s="51"/>
      <c r="BA786" s="37"/>
      <c r="BB786" s="37"/>
      <c r="BC786" s="7"/>
      <c r="BD786" s="48"/>
      <c r="BF786" s="10"/>
      <c r="BG786" s="37"/>
      <c r="BH786" s="37"/>
      <c r="BI786" s="7"/>
      <c r="BJ786" s="48"/>
      <c r="BL786" s="10"/>
      <c r="BM786" s="37"/>
      <c r="BN786" s="37"/>
      <c r="BO786" s="7"/>
      <c r="BP786" s="40"/>
      <c r="BQ786" s="10"/>
      <c r="BR786" s="37"/>
      <c r="BS786" s="37"/>
      <c r="BT786" s="51"/>
      <c r="BY786" s="37"/>
      <c r="BZ786" s="37"/>
      <c r="CA786" s="7"/>
      <c r="CB786" s="48"/>
      <c r="CD786" s="10"/>
      <c r="CE786" s="37"/>
      <c r="CF786" s="37"/>
      <c r="CG786" s="7"/>
      <c r="CH786" s="48"/>
      <c r="CJ786" s="10"/>
      <c r="CK786" s="37"/>
      <c r="CL786" s="37"/>
      <c r="CM786" s="7"/>
      <c r="CN786" s="40"/>
      <c r="CO786" s="10"/>
      <c r="CP786" s="37"/>
      <c r="CQ786" s="37"/>
      <c r="CR786" s="51"/>
      <c r="CT786" s="40"/>
      <c r="CU786" s="10"/>
      <c r="CV786" s="37"/>
      <c r="CW786" s="37"/>
      <c r="CX786" s="51"/>
    </row>
    <row r="787" spans="5:102" x14ac:dyDescent="0.2">
      <c r="E787" s="37"/>
      <c r="F787" s="37"/>
      <c r="G787" s="7"/>
      <c r="H787" s="48"/>
      <c r="J787" s="10"/>
      <c r="K787" s="37"/>
      <c r="L787" s="37"/>
      <c r="M787" s="7"/>
      <c r="N787" s="48"/>
      <c r="P787" s="10"/>
      <c r="Q787" s="37"/>
      <c r="R787" s="37"/>
      <c r="S787" s="7"/>
      <c r="T787" s="40"/>
      <c r="U787" s="10"/>
      <c r="V787" s="37"/>
      <c r="W787" s="37"/>
      <c r="X787" s="51"/>
      <c r="AC787" s="37"/>
      <c r="AD787" s="37"/>
      <c r="AE787" s="7"/>
      <c r="AF787" s="48"/>
      <c r="AH787" s="10"/>
      <c r="AI787" s="37"/>
      <c r="AJ787" s="37"/>
      <c r="AK787" s="7"/>
      <c r="AL787" s="48"/>
      <c r="AN787" s="10"/>
      <c r="AO787" s="37"/>
      <c r="AP787" s="37"/>
      <c r="AQ787" s="7"/>
      <c r="AR787" s="40"/>
      <c r="AS787" s="10"/>
      <c r="AT787" s="37"/>
      <c r="AU787" s="37"/>
      <c r="AV787" s="51"/>
      <c r="BA787" s="37"/>
      <c r="BB787" s="37"/>
      <c r="BC787" s="7"/>
      <c r="BD787" s="48"/>
      <c r="BF787" s="10"/>
      <c r="BG787" s="37"/>
      <c r="BH787" s="37"/>
      <c r="BI787" s="7"/>
      <c r="BJ787" s="48"/>
      <c r="BL787" s="10"/>
      <c r="BM787" s="37"/>
      <c r="BN787" s="37"/>
      <c r="BO787" s="7"/>
      <c r="BP787" s="40"/>
      <c r="BQ787" s="10"/>
      <c r="BR787" s="37"/>
      <c r="BS787" s="37"/>
      <c r="BT787" s="51"/>
      <c r="BY787" s="37"/>
      <c r="BZ787" s="37"/>
      <c r="CA787" s="7"/>
      <c r="CB787" s="48"/>
      <c r="CD787" s="10"/>
      <c r="CE787" s="37"/>
      <c r="CF787" s="37"/>
      <c r="CG787" s="7"/>
      <c r="CH787" s="48"/>
      <c r="CJ787" s="10"/>
      <c r="CK787" s="37"/>
      <c r="CL787" s="37"/>
      <c r="CM787" s="7"/>
      <c r="CN787" s="40"/>
      <c r="CO787" s="10"/>
      <c r="CP787" s="37"/>
      <c r="CQ787" s="37"/>
      <c r="CR787" s="51"/>
      <c r="CT787" s="40"/>
      <c r="CU787" s="10"/>
      <c r="CV787" s="37"/>
      <c r="CW787" s="37"/>
      <c r="CX787" s="51"/>
    </row>
    <row r="788" spans="5:102" x14ac:dyDescent="0.2">
      <c r="E788" s="37"/>
      <c r="F788" s="37"/>
      <c r="G788" s="7"/>
      <c r="H788" s="48"/>
      <c r="J788" s="10"/>
      <c r="K788" s="37"/>
      <c r="L788" s="37"/>
      <c r="M788" s="7"/>
      <c r="N788" s="48"/>
      <c r="P788" s="10"/>
      <c r="Q788" s="37"/>
      <c r="R788" s="37"/>
      <c r="S788" s="7"/>
      <c r="T788" s="40"/>
      <c r="U788" s="10"/>
      <c r="V788" s="37"/>
      <c r="W788" s="37"/>
      <c r="X788" s="51"/>
      <c r="AC788" s="37"/>
      <c r="AD788" s="37"/>
      <c r="AE788" s="7"/>
      <c r="AF788" s="48"/>
      <c r="AH788" s="10"/>
      <c r="AI788" s="37"/>
      <c r="AJ788" s="37"/>
      <c r="AK788" s="7"/>
      <c r="AL788" s="48"/>
      <c r="AN788" s="10"/>
      <c r="AO788" s="37"/>
      <c r="AP788" s="37"/>
      <c r="AQ788" s="7"/>
      <c r="AR788" s="40"/>
      <c r="AS788" s="10"/>
      <c r="AT788" s="37"/>
      <c r="AU788" s="37"/>
      <c r="AV788" s="51"/>
      <c r="BA788" s="37"/>
      <c r="BB788" s="37"/>
      <c r="BC788" s="7"/>
      <c r="BD788" s="48"/>
      <c r="BF788" s="10"/>
      <c r="BG788" s="37"/>
      <c r="BH788" s="37"/>
      <c r="BI788" s="7"/>
      <c r="BJ788" s="48"/>
      <c r="BL788" s="10"/>
      <c r="BM788" s="37"/>
      <c r="BN788" s="37"/>
      <c r="BO788" s="7"/>
      <c r="BP788" s="40"/>
      <c r="BQ788" s="10"/>
      <c r="BR788" s="37"/>
      <c r="BS788" s="37"/>
      <c r="BT788" s="51"/>
      <c r="BY788" s="37"/>
      <c r="BZ788" s="37"/>
      <c r="CA788" s="7"/>
      <c r="CB788" s="48"/>
      <c r="CD788" s="10"/>
      <c r="CE788" s="37"/>
      <c r="CF788" s="37"/>
      <c r="CG788" s="7"/>
      <c r="CH788" s="48"/>
      <c r="CJ788" s="10"/>
      <c r="CK788" s="37"/>
      <c r="CL788" s="37"/>
      <c r="CM788" s="7"/>
      <c r="CN788" s="40"/>
      <c r="CO788" s="10"/>
      <c r="CP788" s="37"/>
      <c r="CQ788" s="37"/>
      <c r="CR788" s="51"/>
      <c r="CT788" s="40"/>
      <c r="CU788" s="10"/>
      <c r="CV788" s="37"/>
      <c r="CW788" s="37"/>
      <c r="CX788" s="51"/>
    </row>
    <row r="789" spans="5:102" x14ac:dyDescent="0.2">
      <c r="E789" s="37"/>
      <c r="F789" s="37"/>
      <c r="G789" s="7"/>
      <c r="H789" s="48"/>
      <c r="J789" s="10"/>
      <c r="K789" s="37"/>
      <c r="L789" s="37"/>
      <c r="M789" s="7"/>
      <c r="N789" s="48"/>
      <c r="P789" s="10"/>
      <c r="Q789" s="37"/>
      <c r="R789" s="37"/>
      <c r="S789" s="7"/>
      <c r="T789" s="40"/>
      <c r="U789" s="10"/>
      <c r="V789" s="37"/>
      <c r="W789" s="37"/>
      <c r="X789" s="51"/>
      <c r="AC789" s="37"/>
      <c r="AD789" s="37"/>
      <c r="AE789" s="7"/>
      <c r="AF789" s="48"/>
      <c r="AH789" s="10"/>
      <c r="AI789" s="37"/>
      <c r="AJ789" s="37"/>
      <c r="AK789" s="7"/>
      <c r="AL789" s="48"/>
      <c r="AN789" s="10"/>
      <c r="AO789" s="37"/>
      <c r="AP789" s="37"/>
      <c r="AQ789" s="7"/>
      <c r="AR789" s="40"/>
      <c r="AS789" s="10"/>
      <c r="AT789" s="37"/>
      <c r="AU789" s="37"/>
      <c r="AV789" s="51"/>
      <c r="BA789" s="37"/>
      <c r="BB789" s="37"/>
      <c r="BC789" s="7"/>
      <c r="BD789" s="48"/>
      <c r="BF789" s="10"/>
      <c r="BG789" s="37"/>
      <c r="BH789" s="37"/>
      <c r="BI789" s="7"/>
      <c r="BJ789" s="48"/>
      <c r="BL789" s="10"/>
      <c r="BM789" s="37"/>
      <c r="BN789" s="37"/>
      <c r="BO789" s="7"/>
      <c r="BP789" s="40"/>
      <c r="BQ789" s="10"/>
      <c r="BR789" s="37"/>
      <c r="BS789" s="37"/>
      <c r="BT789" s="51"/>
      <c r="BY789" s="37"/>
      <c r="BZ789" s="37"/>
      <c r="CA789" s="7"/>
      <c r="CB789" s="48"/>
      <c r="CD789" s="10"/>
      <c r="CE789" s="37"/>
      <c r="CF789" s="37"/>
      <c r="CG789" s="7"/>
      <c r="CH789" s="48"/>
      <c r="CJ789" s="10"/>
      <c r="CK789" s="37"/>
      <c r="CL789" s="37"/>
      <c r="CM789" s="7"/>
      <c r="CN789" s="40"/>
      <c r="CO789" s="10"/>
      <c r="CP789" s="37"/>
      <c r="CQ789" s="37"/>
      <c r="CR789" s="51"/>
      <c r="CT789" s="40"/>
      <c r="CU789" s="10"/>
      <c r="CV789" s="37"/>
      <c r="CW789" s="37"/>
      <c r="CX789" s="51"/>
    </row>
    <row r="790" spans="5:102" x14ac:dyDescent="0.2">
      <c r="E790" s="37"/>
      <c r="F790" s="37"/>
      <c r="G790" s="7"/>
      <c r="H790" s="48"/>
      <c r="J790" s="10"/>
      <c r="K790" s="37"/>
      <c r="L790" s="37"/>
      <c r="M790" s="7"/>
      <c r="N790" s="48"/>
      <c r="P790" s="10"/>
      <c r="Q790" s="37"/>
      <c r="R790" s="37"/>
      <c r="S790" s="7"/>
      <c r="T790" s="40"/>
      <c r="U790" s="10"/>
      <c r="V790" s="37"/>
      <c r="W790" s="37"/>
      <c r="X790" s="51"/>
      <c r="AC790" s="37"/>
      <c r="AD790" s="37"/>
      <c r="AE790" s="7"/>
      <c r="AF790" s="48"/>
      <c r="AH790" s="10"/>
      <c r="AI790" s="37"/>
      <c r="AJ790" s="37"/>
      <c r="AK790" s="7"/>
      <c r="AL790" s="48"/>
      <c r="AN790" s="10"/>
      <c r="AO790" s="37"/>
      <c r="AP790" s="37"/>
      <c r="AQ790" s="7"/>
      <c r="AR790" s="40"/>
      <c r="AS790" s="10"/>
      <c r="AT790" s="37"/>
      <c r="AU790" s="37"/>
      <c r="AV790" s="51"/>
      <c r="BA790" s="37"/>
      <c r="BB790" s="37"/>
      <c r="BC790" s="7"/>
      <c r="BD790" s="48"/>
      <c r="BF790" s="10"/>
      <c r="BG790" s="37"/>
      <c r="BH790" s="37"/>
      <c r="BI790" s="7"/>
      <c r="BJ790" s="48"/>
      <c r="BL790" s="10"/>
      <c r="BM790" s="37"/>
      <c r="BN790" s="37"/>
      <c r="BO790" s="7"/>
      <c r="BP790" s="40"/>
      <c r="BQ790" s="10"/>
      <c r="BR790" s="37"/>
      <c r="BS790" s="37"/>
      <c r="BT790" s="51"/>
      <c r="BY790" s="37"/>
      <c r="BZ790" s="37"/>
      <c r="CA790" s="7"/>
      <c r="CB790" s="48"/>
      <c r="CD790" s="10"/>
      <c r="CE790" s="37"/>
      <c r="CF790" s="37"/>
      <c r="CG790" s="7"/>
      <c r="CH790" s="48"/>
      <c r="CJ790" s="10"/>
      <c r="CK790" s="37"/>
      <c r="CL790" s="37"/>
      <c r="CM790" s="7"/>
      <c r="CN790" s="40"/>
      <c r="CO790" s="10"/>
      <c r="CP790" s="37"/>
      <c r="CQ790" s="37"/>
      <c r="CR790" s="51"/>
      <c r="CT790" s="40"/>
      <c r="CU790" s="10"/>
      <c r="CV790" s="37"/>
      <c r="CW790" s="37"/>
      <c r="CX790" s="51"/>
    </row>
    <row r="791" spans="5:102" x14ac:dyDescent="0.2">
      <c r="E791" s="37"/>
      <c r="F791" s="37"/>
      <c r="G791" s="7"/>
      <c r="H791" s="48"/>
      <c r="J791" s="10"/>
      <c r="K791" s="37"/>
      <c r="L791" s="37"/>
      <c r="M791" s="7"/>
      <c r="N791" s="48"/>
      <c r="P791" s="10"/>
      <c r="Q791" s="37"/>
      <c r="R791" s="37"/>
      <c r="S791" s="7"/>
      <c r="T791" s="40"/>
      <c r="U791" s="10"/>
      <c r="V791" s="37"/>
      <c r="W791" s="37"/>
      <c r="X791" s="51"/>
      <c r="AC791" s="37"/>
      <c r="AD791" s="37"/>
      <c r="AE791" s="7"/>
      <c r="AF791" s="48"/>
      <c r="AH791" s="10"/>
      <c r="AI791" s="37"/>
      <c r="AJ791" s="37"/>
      <c r="AK791" s="7"/>
      <c r="AL791" s="48"/>
      <c r="AN791" s="10"/>
      <c r="AO791" s="37"/>
      <c r="AP791" s="37"/>
      <c r="AQ791" s="7"/>
      <c r="AR791" s="40"/>
      <c r="AS791" s="10"/>
      <c r="AT791" s="37"/>
      <c r="AU791" s="37"/>
      <c r="AV791" s="51"/>
      <c r="BA791" s="37"/>
      <c r="BB791" s="37"/>
      <c r="BC791" s="7"/>
      <c r="BD791" s="48"/>
      <c r="BF791" s="10"/>
      <c r="BG791" s="37"/>
      <c r="BH791" s="37"/>
      <c r="BI791" s="7"/>
      <c r="BJ791" s="48"/>
      <c r="BL791" s="10"/>
      <c r="BM791" s="37"/>
      <c r="BN791" s="37"/>
      <c r="BO791" s="7"/>
      <c r="BP791" s="40"/>
      <c r="BQ791" s="10"/>
      <c r="BR791" s="37"/>
      <c r="BS791" s="37"/>
      <c r="BT791" s="51"/>
      <c r="BY791" s="37"/>
      <c r="BZ791" s="37"/>
      <c r="CA791" s="7"/>
      <c r="CB791" s="48"/>
      <c r="CD791" s="10"/>
      <c r="CE791" s="37"/>
      <c r="CF791" s="37"/>
      <c r="CG791" s="7"/>
      <c r="CH791" s="48"/>
      <c r="CJ791" s="10"/>
      <c r="CK791" s="37"/>
      <c r="CL791" s="37"/>
      <c r="CM791" s="7"/>
      <c r="CN791" s="40"/>
      <c r="CO791" s="10"/>
      <c r="CP791" s="37"/>
      <c r="CQ791" s="37"/>
      <c r="CR791" s="51"/>
      <c r="CT791" s="40"/>
      <c r="CU791" s="10"/>
      <c r="CV791" s="37"/>
      <c r="CW791" s="37"/>
      <c r="CX791" s="51"/>
    </row>
    <row r="792" spans="5:102" x14ac:dyDescent="0.2">
      <c r="E792" s="37"/>
      <c r="F792" s="37"/>
      <c r="G792" s="7"/>
      <c r="H792" s="48"/>
      <c r="J792" s="10"/>
      <c r="K792" s="37"/>
      <c r="L792" s="37"/>
      <c r="M792" s="7"/>
      <c r="N792" s="48"/>
      <c r="P792" s="10"/>
      <c r="Q792" s="37"/>
      <c r="R792" s="37"/>
      <c r="S792" s="7"/>
      <c r="T792" s="40"/>
      <c r="U792" s="10"/>
      <c r="V792" s="37"/>
      <c r="W792" s="37"/>
      <c r="X792" s="51"/>
      <c r="AC792" s="37"/>
      <c r="AD792" s="37"/>
      <c r="AE792" s="7"/>
      <c r="AF792" s="48"/>
      <c r="AH792" s="10"/>
      <c r="AI792" s="37"/>
      <c r="AJ792" s="37"/>
      <c r="AK792" s="7"/>
      <c r="AL792" s="48"/>
      <c r="AN792" s="10"/>
      <c r="AO792" s="37"/>
      <c r="AP792" s="37"/>
      <c r="AQ792" s="7"/>
      <c r="AR792" s="40"/>
      <c r="AS792" s="10"/>
      <c r="AT792" s="37"/>
      <c r="AU792" s="37"/>
      <c r="AV792" s="51"/>
      <c r="BA792" s="37"/>
      <c r="BB792" s="37"/>
      <c r="BC792" s="7"/>
      <c r="BD792" s="48"/>
      <c r="BF792" s="10"/>
      <c r="BG792" s="37"/>
      <c r="BH792" s="37"/>
      <c r="BI792" s="7"/>
      <c r="BJ792" s="48"/>
      <c r="BL792" s="10"/>
      <c r="BM792" s="37"/>
      <c r="BN792" s="37"/>
      <c r="BO792" s="7"/>
      <c r="BP792" s="40"/>
      <c r="BQ792" s="10"/>
      <c r="BR792" s="37"/>
      <c r="BS792" s="37"/>
      <c r="BT792" s="51"/>
      <c r="BY792" s="37"/>
      <c r="BZ792" s="37"/>
      <c r="CA792" s="7"/>
      <c r="CB792" s="48"/>
      <c r="CD792" s="10"/>
      <c r="CE792" s="37"/>
      <c r="CF792" s="37"/>
      <c r="CG792" s="7"/>
      <c r="CH792" s="48"/>
      <c r="CJ792" s="10"/>
      <c r="CK792" s="37"/>
      <c r="CL792" s="37"/>
      <c r="CM792" s="7"/>
      <c r="CN792" s="40"/>
      <c r="CO792" s="10"/>
      <c r="CP792" s="37"/>
      <c r="CQ792" s="37"/>
      <c r="CR792" s="51"/>
      <c r="CT792" s="40"/>
      <c r="CU792" s="10"/>
      <c r="CV792" s="37"/>
      <c r="CW792" s="37"/>
      <c r="CX792" s="51"/>
    </row>
    <row r="793" spans="5:102" x14ac:dyDescent="0.2">
      <c r="E793" s="37"/>
      <c r="F793" s="37"/>
      <c r="G793" s="7"/>
      <c r="H793" s="48"/>
      <c r="J793" s="10"/>
      <c r="K793" s="37"/>
      <c r="L793" s="37"/>
      <c r="M793" s="7"/>
      <c r="N793" s="48"/>
      <c r="P793" s="10"/>
      <c r="Q793" s="37"/>
      <c r="R793" s="37"/>
      <c r="S793" s="7"/>
      <c r="T793" s="40"/>
      <c r="U793" s="10"/>
      <c r="V793" s="37"/>
      <c r="W793" s="37"/>
      <c r="X793" s="51"/>
      <c r="AC793" s="37"/>
      <c r="AD793" s="37"/>
      <c r="AE793" s="7"/>
      <c r="AF793" s="48"/>
      <c r="AH793" s="10"/>
      <c r="AI793" s="37"/>
      <c r="AJ793" s="37"/>
      <c r="AK793" s="7"/>
      <c r="AL793" s="48"/>
      <c r="AN793" s="10"/>
      <c r="AO793" s="37"/>
      <c r="AP793" s="37"/>
      <c r="AQ793" s="7"/>
      <c r="AR793" s="40"/>
      <c r="AS793" s="10"/>
      <c r="AT793" s="37"/>
      <c r="AU793" s="37"/>
      <c r="AV793" s="51"/>
      <c r="BA793" s="37"/>
      <c r="BB793" s="37"/>
      <c r="BC793" s="7"/>
      <c r="BD793" s="48"/>
      <c r="BF793" s="10"/>
      <c r="BG793" s="37"/>
      <c r="BH793" s="37"/>
      <c r="BI793" s="7"/>
      <c r="BJ793" s="48"/>
      <c r="BL793" s="10"/>
      <c r="BM793" s="37"/>
      <c r="BN793" s="37"/>
      <c r="BO793" s="7"/>
      <c r="BP793" s="40"/>
      <c r="BQ793" s="10"/>
      <c r="BR793" s="37"/>
      <c r="BS793" s="37"/>
      <c r="BT793" s="51"/>
      <c r="BY793" s="37"/>
      <c r="BZ793" s="37"/>
      <c r="CA793" s="7"/>
      <c r="CB793" s="48"/>
      <c r="CD793" s="10"/>
      <c r="CE793" s="37"/>
      <c r="CF793" s="37"/>
      <c r="CG793" s="7"/>
      <c r="CH793" s="48"/>
      <c r="CJ793" s="10"/>
      <c r="CK793" s="37"/>
      <c r="CL793" s="37"/>
      <c r="CM793" s="7"/>
      <c r="CN793" s="40"/>
      <c r="CO793" s="10"/>
      <c r="CP793" s="37"/>
      <c r="CQ793" s="37"/>
      <c r="CR793" s="51"/>
      <c r="CT793" s="40"/>
      <c r="CU793" s="10"/>
      <c r="CV793" s="37"/>
      <c r="CW793" s="37"/>
      <c r="CX793" s="51"/>
    </row>
    <row r="794" spans="5:102" x14ac:dyDescent="0.2">
      <c r="E794" s="37"/>
      <c r="F794" s="37"/>
      <c r="G794" s="7"/>
      <c r="H794" s="48"/>
      <c r="J794" s="10"/>
      <c r="K794" s="37"/>
      <c r="L794" s="37"/>
      <c r="M794" s="7"/>
      <c r="N794" s="48"/>
      <c r="P794" s="10"/>
      <c r="Q794" s="37"/>
      <c r="R794" s="37"/>
      <c r="S794" s="7"/>
      <c r="T794" s="40"/>
      <c r="U794" s="10"/>
      <c r="V794" s="37"/>
      <c r="W794" s="37"/>
      <c r="X794" s="51"/>
      <c r="AC794" s="37"/>
      <c r="AD794" s="37"/>
      <c r="AE794" s="7"/>
      <c r="AF794" s="48"/>
      <c r="AH794" s="10"/>
      <c r="AI794" s="37"/>
      <c r="AJ794" s="37"/>
      <c r="AK794" s="7"/>
      <c r="AL794" s="48"/>
      <c r="AN794" s="10"/>
      <c r="AO794" s="37"/>
      <c r="AP794" s="37"/>
      <c r="AQ794" s="7"/>
      <c r="AR794" s="40"/>
      <c r="AS794" s="10"/>
      <c r="AT794" s="37"/>
      <c r="AU794" s="37"/>
      <c r="AV794" s="51"/>
      <c r="BA794" s="37"/>
      <c r="BB794" s="37"/>
      <c r="BC794" s="7"/>
      <c r="BD794" s="48"/>
      <c r="BF794" s="10"/>
      <c r="BG794" s="37"/>
      <c r="BH794" s="37"/>
      <c r="BI794" s="7"/>
      <c r="BJ794" s="48"/>
      <c r="BL794" s="10"/>
      <c r="BM794" s="37"/>
      <c r="BN794" s="37"/>
      <c r="BO794" s="7"/>
      <c r="BP794" s="40"/>
      <c r="BQ794" s="10"/>
      <c r="BR794" s="37"/>
      <c r="BS794" s="37"/>
      <c r="BT794" s="51"/>
      <c r="BY794" s="37"/>
      <c r="BZ794" s="37"/>
      <c r="CA794" s="7"/>
      <c r="CB794" s="48"/>
      <c r="CD794" s="10"/>
      <c r="CE794" s="37"/>
      <c r="CF794" s="37"/>
      <c r="CG794" s="7"/>
      <c r="CH794" s="48"/>
      <c r="CJ794" s="10"/>
      <c r="CK794" s="37"/>
      <c r="CL794" s="37"/>
      <c r="CM794" s="7"/>
      <c r="CN794" s="40"/>
      <c r="CO794" s="10"/>
      <c r="CP794" s="37"/>
      <c r="CQ794" s="37"/>
      <c r="CR794" s="51"/>
      <c r="CT794" s="40"/>
      <c r="CU794" s="10"/>
      <c r="CV794" s="37"/>
      <c r="CW794" s="37"/>
      <c r="CX794" s="51"/>
    </row>
    <row r="795" spans="5:102" x14ac:dyDescent="0.2">
      <c r="E795" s="37"/>
      <c r="F795" s="37"/>
      <c r="G795" s="7"/>
      <c r="H795" s="48"/>
      <c r="J795" s="10"/>
      <c r="K795" s="37"/>
      <c r="L795" s="37"/>
      <c r="M795" s="7"/>
      <c r="N795" s="48"/>
      <c r="P795" s="10"/>
      <c r="Q795" s="37"/>
      <c r="R795" s="37"/>
      <c r="S795" s="7"/>
      <c r="T795" s="40"/>
      <c r="U795" s="10"/>
      <c r="V795" s="37"/>
      <c r="W795" s="37"/>
      <c r="X795" s="51"/>
      <c r="AC795" s="37"/>
      <c r="AD795" s="37"/>
      <c r="AE795" s="7"/>
      <c r="AF795" s="48"/>
      <c r="AH795" s="10"/>
      <c r="AI795" s="37"/>
      <c r="AJ795" s="37"/>
      <c r="AK795" s="7"/>
      <c r="AL795" s="48"/>
      <c r="AN795" s="10"/>
      <c r="AO795" s="37"/>
      <c r="AP795" s="37"/>
      <c r="AQ795" s="7"/>
      <c r="AR795" s="40"/>
      <c r="AS795" s="10"/>
      <c r="AT795" s="37"/>
      <c r="AU795" s="37"/>
      <c r="AV795" s="51"/>
      <c r="BA795" s="37"/>
      <c r="BB795" s="37"/>
      <c r="BC795" s="7"/>
      <c r="BD795" s="48"/>
      <c r="BF795" s="10"/>
      <c r="BG795" s="37"/>
      <c r="BH795" s="37"/>
      <c r="BI795" s="7"/>
      <c r="BJ795" s="48"/>
      <c r="BL795" s="10"/>
      <c r="BM795" s="37"/>
      <c r="BN795" s="37"/>
      <c r="BO795" s="7"/>
      <c r="BP795" s="40"/>
      <c r="BQ795" s="10"/>
      <c r="BR795" s="37"/>
      <c r="BS795" s="37"/>
      <c r="BT795" s="51"/>
      <c r="BY795" s="37"/>
      <c r="BZ795" s="37"/>
      <c r="CA795" s="7"/>
      <c r="CB795" s="48"/>
      <c r="CD795" s="10"/>
      <c r="CE795" s="37"/>
      <c r="CF795" s="37"/>
      <c r="CG795" s="7"/>
      <c r="CH795" s="48"/>
      <c r="CJ795" s="10"/>
      <c r="CK795" s="37"/>
      <c r="CL795" s="37"/>
      <c r="CM795" s="7"/>
      <c r="CN795" s="40"/>
      <c r="CO795" s="10"/>
      <c r="CP795" s="37"/>
      <c r="CQ795" s="37"/>
      <c r="CR795" s="51"/>
      <c r="CT795" s="40"/>
      <c r="CU795" s="10"/>
      <c r="CV795" s="37"/>
      <c r="CW795" s="37"/>
      <c r="CX795" s="51"/>
    </row>
    <row r="796" spans="5:102" x14ac:dyDescent="0.2">
      <c r="E796" s="37"/>
      <c r="F796" s="37"/>
      <c r="G796" s="7"/>
      <c r="H796" s="48"/>
      <c r="J796" s="10"/>
      <c r="K796" s="37"/>
      <c r="L796" s="37"/>
      <c r="M796" s="7"/>
      <c r="N796" s="48"/>
      <c r="P796" s="10"/>
      <c r="Q796" s="37"/>
      <c r="R796" s="37"/>
      <c r="S796" s="7"/>
      <c r="T796" s="40"/>
      <c r="U796" s="10"/>
      <c r="V796" s="37"/>
      <c r="W796" s="37"/>
      <c r="X796" s="51"/>
      <c r="AC796" s="37"/>
      <c r="AD796" s="37"/>
      <c r="AE796" s="7"/>
      <c r="AF796" s="48"/>
      <c r="AH796" s="10"/>
      <c r="AI796" s="37"/>
      <c r="AJ796" s="37"/>
      <c r="AK796" s="7"/>
      <c r="AL796" s="48"/>
      <c r="AN796" s="10"/>
      <c r="AO796" s="37"/>
      <c r="AP796" s="37"/>
      <c r="AQ796" s="7"/>
      <c r="AR796" s="40"/>
      <c r="AS796" s="10"/>
      <c r="AT796" s="37"/>
      <c r="AU796" s="37"/>
      <c r="AV796" s="51"/>
      <c r="BA796" s="37"/>
      <c r="BB796" s="37"/>
      <c r="BC796" s="7"/>
      <c r="BD796" s="48"/>
      <c r="BF796" s="10"/>
      <c r="BG796" s="37"/>
      <c r="BH796" s="37"/>
      <c r="BI796" s="7"/>
      <c r="BJ796" s="48"/>
      <c r="BL796" s="10"/>
      <c r="BM796" s="37"/>
      <c r="BN796" s="37"/>
      <c r="BO796" s="7"/>
      <c r="BP796" s="40"/>
      <c r="BQ796" s="10"/>
      <c r="BR796" s="37"/>
      <c r="BS796" s="37"/>
      <c r="BT796" s="51"/>
      <c r="BY796" s="37"/>
      <c r="BZ796" s="37"/>
      <c r="CA796" s="7"/>
      <c r="CB796" s="48"/>
      <c r="CD796" s="10"/>
      <c r="CE796" s="37"/>
      <c r="CF796" s="37"/>
      <c r="CG796" s="7"/>
      <c r="CH796" s="48"/>
      <c r="CJ796" s="10"/>
      <c r="CK796" s="37"/>
      <c r="CL796" s="37"/>
      <c r="CM796" s="7"/>
      <c r="CN796" s="40"/>
      <c r="CO796" s="10"/>
      <c r="CP796" s="37"/>
      <c r="CQ796" s="37"/>
      <c r="CR796" s="51"/>
      <c r="CT796" s="40"/>
      <c r="CU796" s="10"/>
      <c r="CV796" s="37"/>
      <c r="CW796" s="37"/>
      <c r="CX796" s="51"/>
    </row>
    <row r="797" spans="5:102" x14ac:dyDescent="0.2">
      <c r="E797" s="37"/>
      <c r="F797" s="37"/>
      <c r="G797" s="7"/>
      <c r="H797" s="48"/>
      <c r="J797" s="10"/>
      <c r="K797" s="37"/>
      <c r="L797" s="37"/>
      <c r="M797" s="7"/>
      <c r="N797" s="48"/>
      <c r="P797" s="10"/>
      <c r="Q797" s="37"/>
      <c r="R797" s="37"/>
      <c r="S797" s="7"/>
      <c r="T797" s="40"/>
      <c r="U797" s="10"/>
      <c r="V797" s="37"/>
      <c r="W797" s="37"/>
      <c r="X797" s="51"/>
      <c r="AC797" s="37"/>
      <c r="AD797" s="37"/>
      <c r="AE797" s="7"/>
      <c r="AF797" s="48"/>
      <c r="AH797" s="10"/>
      <c r="AI797" s="37"/>
      <c r="AJ797" s="37"/>
      <c r="AK797" s="7"/>
      <c r="AL797" s="48"/>
      <c r="AN797" s="10"/>
      <c r="AO797" s="37"/>
      <c r="AP797" s="37"/>
      <c r="AQ797" s="7"/>
      <c r="AR797" s="40"/>
      <c r="AS797" s="10"/>
      <c r="AT797" s="37"/>
      <c r="AU797" s="37"/>
      <c r="AV797" s="51"/>
      <c r="BA797" s="37"/>
      <c r="BB797" s="37"/>
      <c r="BC797" s="7"/>
      <c r="BD797" s="48"/>
      <c r="BF797" s="10"/>
      <c r="BG797" s="37"/>
      <c r="BH797" s="37"/>
      <c r="BI797" s="7"/>
      <c r="BJ797" s="48"/>
      <c r="BL797" s="10"/>
      <c r="BM797" s="37"/>
      <c r="BN797" s="37"/>
      <c r="BO797" s="7"/>
      <c r="BP797" s="40"/>
      <c r="BQ797" s="10"/>
      <c r="BR797" s="37"/>
      <c r="BS797" s="37"/>
      <c r="BT797" s="51"/>
      <c r="BY797" s="37"/>
      <c r="BZ797" s="37"/>
      <c r="CA797" s="7"/>
      <c r="CB797" s="48"/>
      <c r="CD797" s="10"/>
      <c r="CE797" s="37"/>
      <c r="CF797" s="37"/>
      <c r="CG797" s="7"/>
      <c r="CH797" s="48"/>
      <c r="CJ797" s="10"/>
      <c r="CK797" s="37"/>
      <c r="CL797" s="37"/>
      <c r="CM797" s="7"/>
      <c r="CN797" s="40"/>
      <c r="CO797" s="10"/>
      <c r="CP797" s="37"/>
      <c r="CQ797" s="37"/>
      <c r="CR797" s="51"/>
      <c r="CT797" s="40"/>
      <c r="CU797" s="10"/>
      <c r="CV797" s="37"/>
      <c r="CW797" s="37"/>
      <c r="CX797" s="51"/>
    </row>
    <row r="798" spans="5:102" x14ac:dyDescent="0.2">
      <c r="E798" s="37"/>
      <c r="F798" s="37"/>
      <c r="G798" s="7"/>
      <c r="H798" s="48"/>
      <c r="J798" s="10"/>
      <c r="K798" s="37"/>
      <c r="L798" s="37"/>
      <c r="M798" s="7"/>
      <c r="N798" s="48"/>
      <c r="P798" s="10"/>
      <c r="Q798" s="37"/>
      <c r="R798" s="37"/>
      <c r="S798" s="7"/>
      <c r="T798" s="40"/>
      <c r="U798" s="10"/>
      <c r="V798" s="37"/>
      <c r="W798" s="37"/>
      <c r="X798" s="51"/>
      <c r="AC798" s="37"/>
      <c r="AD798" s="37"/>
      <c r="AE798" s="7"/>
      <c r="AF798" s="48"/>
      <c r="AH798" s="10"/>
      <c r="AI798" s="37"/>
      <c r="AJ798" s="37"/>
      <c r="AK798" s="7"/>
      <c r="AL798" s="48"/>
      <c r="AN798" s="10"/>
      <c r="AO798" s="37"/>
      <c r="AP798" s="37"/>
      <c r="AQ798" s="7"/>
      <c r="AR798" s="40"/>
      <c r="AS798" s="10"/>
      <c r="AT798" s="37"/>
      <c r="AU798" s="37"/>
      <c r="AV798" s="51"/>
      <c r="BA798" s="37"/>
      <c r="BB798" s="37"/>
      <c r="BC798" s="7"/>
      <c r="BD798" s="48"/>
      <c r="BF798" s="10"/>
      <c r="BG798" s="37"/>
      <c r="BH798" s="37"/>
      <c r="BI798" s="7"/>
      <c r="BJ798" s="48"/>
      <c r="BL798" s="10"/>
      <c r="BM798" s="37"/>
      <c r="BN798" s="37"/>
      <c r="BO798" s="7"/>
      <c r="BP798" s="40"/>
      <c r="BQ798" s="10"/>
      <c r="BR798" s="37"/>
      <c r="BS798" s="37"/>
      <c r="BT798" s="51"/>
      <c r="BY798" s="37"/>
      <c r="BZ798" s="37"/>
      <c r="CA798" s="7"/>
      <c r="CB798" s="48"/>
      <c r="CD798" s="10"/>
      <c r="CE798" s="37"/>
      <c r="CF798" s="37"/>
      <c r="CG798" s="7"/>
      <c r="CH798" s="48"/>
      <c r="CJ798" s="10"/>
      <c r="CK798" s="37"/>
      <c r="CL798" s="37"/>
      <c r="CM798" s="7"/>
      <c r="CN798" s="40"/>
      <c r="CO798" s="10"/>
      <c r="CP798" s="37"/>
      <c r="CQ798" s="37"/>
      <c r="CR798" s="51"/>
      <c r="CT798" s="40"/>
      <c r="CU798" s="10"/>
      <c r="CV798" s="37"/>
      <c r="CW798" s="37"/>
      <c r="CX798" s="51"/>
    </row>
    <row r="799" spans="5:102" x14ac:dyDescent="0.2">
      <c r="E799" s="37"/>
      <c r="F799" s="37"/>
      <c r="G799" s="7"/>
      <c r="H799" s="48"/>
      <c r="J799" s="10"/>
      <c r="K799" s="37"/>
      <c r="L799" s="37"/>
      <c r="M799" s="7"/>
      <c r="N799" s="48"/>
      <c r="P799" s="10"/>
      <c r="Q799" s="37"/>
      <c r="R799" s="37"/>
      <c r="S799" s="7"/>
      <c r="T799" s="40"/>
      <c r="U799" s="10"/>
      <c r="V799" s="37"/>
      <c r="W799" s="37"/>
      <c r="X799" s="51"/>
      <c r="AC799" s="37"/>
      <c r="AD799" s="37"/>
      <c r="AE799" s="7"/>
      <c r="AF799" s="48"/>
      <c r="AH799" s="10"/>
      <c r="AI799" s="37"/>
      <c r="AJ799" s="37"/>
      <c r="AK799" s="7"/>
      <c r="AL799" s="48"/>
      <c r="AN799" s="10"/>
      <c r="AO799" s="37"/>
      <c r="AP799" s="37"/>
      <c r="AQ799" s="7"/>
      <c r="AR799" s="40"/>
      <c r="AS799" s="10"/>
      <c r="AT799" s="37"/>
      <c r="AU799" s="37"/>
      <c r="AV799" s="51"/>
      <c r="BA799" s="37"/>
      <c r="BB799" s="37"/>
      <c r="BC799" s="7"/>
      <c r="BD799" s="48"/>
      <c r="BF799" s="10"/>
      <c r="BG799" s="37"/>
      <c r="BH799" s="37"/>
      <c r="BI799" s="7"/>
      <c r="BJ799" s="48"/>
      <c r="BL799" s="10"/>
      <c r="BM799" s="37"/>
      <c r="BN799" s="37"/>
      <c r="BO799" s="7"/>
      <c r="BP799" s="40"/>
      <c r="BQ799" s="10"/>
      <c r="BR799" s="37"/>
      <c r="BS799" s="37"/>
      <c r="BT799" s="51"/>
      <c r="BY799" s="37"/>
      <c r="BZ799" s="37"/>
      <c r="CA799" s="7"/>
      <c r="CB799" s="48"/>
      <c r="CD799" s="10"/>
      <c r="CE799" s="37"/>
      <c r="CF799" s="37"/>
      <c r="CG799" s="7"/>
      <c r="CH799" s="48"/>
      <c r="CJ799" s="10"/>
      <c r="CK799" s="37"/>
      <c r="CL799" s="37"/>
      <c r="CM799" s="7"/>
      <c r="CN799" s="40"/>
      <c r="CO799" s="10"/>
      <c r="CP799" s="37"/>
      <c r="CQ799" s="37"/>
      <c r="CR799" s="51"/>
      <c r="CT799" s="40"/>
      <c r="CU799" s="10"/>
      <c r="CV799" s="37"/>
      <c r="CW799" s="37"/>
      <c r="CX799" s="51"/>
    </row>
    <row r="800" spans="5:102" x14ac:dyDescent="0.2">
      <c r="E800" s="37"/>
      <c r="F800" s="37"/>
      <c r="G800" s="7"/>
      <c r="H800" s="48"/>
      <c r="J800" s="10"/>
      <c r="K800" s="37"/>
      <c r="L800" s="37"/>
      <c r="M800" s="7"/>
      <c r="N800" s="48"/>
      <c r="P800" s="10"/>
      <c r="Q800" s="37"/>
      <c r="R800" s="37"/>
      <c r="S800" s="7"/>
      <c r="T800" s="40"/>
      <c r="U800" s="10"/>
      <c r="V800" s="37"/>
      <c r="W800" s="37"/>
      <c r="X800" s="51"/>
      <c r="AC800" s="37"/>
      <c r="AD800" s="37"/>
      <c r="AE800" s="7"/>
      <c r="AF800" s="48"/>
      <c r="AH800" s="10"/>
      <c r="AI800" s="37"/>
      <c r="AJ800" s="37"/>
      <c r="AK800" s="7"/>
      <c r="AL800" s="48"/>
      <c r="AN800" s="10"/>
      <c r="AO800" s="37"/>
      <c r="AP800" s="37"/>
      <c r="AQ800" s="7"/>
      <c r="AR800" s="40"/>
      <c r="AS800" s="10"/>
      <c r="AT800" s="37"/>
      <c r="AU800" s="37"/>
      <c r="AV800" s="51"/>
      <c r="BA800" s="37"/>
      <c r="BB800" s="37"/>
      <c r="BC800" s="7"/>
      <c r="BD800" s="48"/>
      <c r="BF800" s="10"/>
      <c r="BG800" s="37"/>
      <c r="BH800" s="37"/>
      <c r="BI800" s="7"/>
      <c r="BJ800" s="48"/>
      <c r="BL800" s="10"/>
      <c r="BM800" s="37"/>
      <c r="BN800" s="37"/>
      <c r="BO800" s="7"/>
      <c r="BP800" s="40"/>
      <c r="BQ800" s="10"/>
      <c r="BR800" s="37"/>
      <c r="BS800" s="37"/>
      <c r="BT800" s="51"/>
      <c r="BY800" s="37"/>
      <c r="BZ800" s="37"/>
      <c r="CA800" s="7"/>
      <c r="CB800" s="48"/>
      <c r="CD800" s="10"/>
      <c r="CE800" s="37"/>
      <c r="CF800" s="37"/>
      <c r="CG800" s="7"/>
      <c r="CH800" s="48"/>
      <c r="CJ800" s="10"/>
      <c r="CK800" s="37"/>
      <c r="CL800" s="37"/>
      <c r="CM800" s="7"/>
      <c r="CN800" s="40"/>
      <c r="CO800" s="10"/>
      <c r="CP800" s="37"/>
      <c r="CQ800" s="37"/>
      <c r="CR800" s="51"/>
      <c r="CT800" s="40"/>
      <c r="CU800" s="10"/>
      <c r="CV800" s="37"/>
      <c r="CW800" s="37"/>
      <c r="CX800" s="51"/>
    </row>
    <row r="801" spans="5:102" x14ac:dyDescent="0.2">
      <c r="E801" s="37"/>
      <c r="F801" s="37"/>
      <c r="G801" s="7"/>
      <c r="H801" s="48"/>
      <c r="J801" s="10"/>
      <c r="K801" s="37"/>
      <c r="L801" s="37"/>
      <c r="M801" s="7"/>
      <c r="N801" s="48"/>
      <c r="P801" s="10"/>
      <c r="Q801" s="37"/>
      <c r="R801" s="37"/>
      <c r="S801" s="7"/>
      <c r="T801" s="40"/>
      <c r="U801" s="10"/>
      <c r="V801" s="37"/>
      <c r="W801" s="37"/>
      <c r="X801" s="51"/>
      <c r="AC801" s="37"/>
      <c r="AD801" s="37"/>
      <c r="AE801" s="7"/>
      <c r="AF801" s="48"/>
      <c r="AH801" s="10"/>
      <c r="AI801" s="37"/>
      <c r="AJ801" s="37"/>
      <c r="AK801" s="7"/>
      <c r="AL801" s="48"/>
      <c r="AN801" s="10"/>
      <c r="AO801" s="37"/>
      <c r="AP801" s="37"/>
      <c r="AQ801" s="7"/>
      <c r="AR801" s="40"/>
      <c r="AS801" s="10"/>
      <c r="AT801" s="37"/>
      <c r="AU801" s="37"/>
      <c r="AV801" s="51"/>
      <c r="BA801" s="37"/>
      <c r="BB801" s="37"/>
      <c r="BC801" s="7"/>
      <c r="BD801" s="48"/>
      <c r="BF801" s="10"/>
      <c r="BG801" s="37"/>
      <c r="BH801" s="37"/>
      <c r="BI801" s="7"/>
      <c r="BJ801" s="48"/>
      <c r="BL801" s="10"/>
      <c r="BM801" s="37"/>
      <c r="BN801" s="37"/>
      <c r="BO801" s="7"/>
      <c r="BP801" s="40"/>
      <c r="BQ801" s="10"/>
      <c r="BR801" s="37"/>
      <c r="BS801" s="37"/>
      <c r="BT801" s="51"/>
      <c r="BY801" s="37"/>
      <c r="BZ801" s="37"/>
      <c r="CA801" s="7"/>
      <c r="CB801" s="48"/>
      <c r="CD801" s="10"/>
      <c r="CE801" s="37"/>
      <c r="CF801" s="37"/>
      <c r="CG801" s="7"/>
      <c r="CH801" s="48"/>
      <c r="CJ801" s="10"/>
      <c r="CK801" s="37"/>
      <c r="CL801" s="37"/>
      <c r="CM801" s="7"/>
      <c r="CN801" s="40"/>
      <c r="CO801" s="10"/>
      <c r="CP801" s="37"/>
      <c r="CQ801" s="37"/>
      <c r="CR801" s="51"/>
      <c r="CT801" s="40"/>
      <c r="CU801" s="10"/>
      <c r="CV801" s="37"/>
      <c r="CW801" s="37"/>
      <c r="CX801" s="51"/>
    </row>
    <row r="802" spans="5:102" x14ac:dyDescent="0.2">
      <c r="E802" s="37"/>
      <c r="F802" s="37"/>
      <c r="G802" s="7"/>
      <c r="H802" s="48"/>
      <c r="J802" s="10"/>
      <c r="K802" s="37"/>
      <c r="L802" s="37"/>
      <c r="M802" s="7"/>
      <c r="N802" s="48"/>
      <c r="P802" s="10"/>
      <c r="Q802" s="37"/>
      <c r="R802" s="37"/>
      <c r="S802" s="7"/>
      <c r="T802" s="40"/>
      <c r="U802" s="10"/>
      <c r="V802" s="37"/>
      <c r="W802" s="37"/>
      <c r="X802" s="51"/>
      <c r="AC802" s="37"/>
      <c r="AD802" s="37"/>
      <c r="AE802" s="7"/>
      <c r="AF802" s="48"/>
      <c r="AH802" s="10"/>
      <c r="AI802" s="37"/>
      <c r="AJ802" s="37"/>
      <c r="AK802" s="7"/>
      <c r="AL802" s="48"/>
      <c r="AN802" s="10"/>
      <c r="AO802" s="37"/>
      <c r="AP802" s="37"/>
      <c r="AQ802" s="7"/>
      <c r="AR802" s="40"/>
      <c r="AS802" s="10"/>
      <c r="AT802" s="37"/>
      <c r="AU802" s="37"/>
      <c r="AV802" s="51"/>
      <c r="BA802" s="37"/>
      <c r="BB802" s="37"/>
      <c r="BC802" s="7"/>
      <c r="BD802" s="48"/>
      <c r="BF802" s="10"/>
      <c r="BG802" s="37"/>
      <c r="BH802" s="37"/>
      <c r="BI802" s="7"/>
      <c r="BJ802" s="48"/>
      <c r="BL802" s="10"/>
      <c r="BM802" s="37"/>
      <c r="BN802" s="37"/>
      <c r="BO802" s="7"/>
      <c r="BP802" s="40"/>
      <c r="BQ802" s="10"/>
      <c r="BR802" s="37"/>
      <c r="BS802" s="37"/>
      <c r="BT802" s="51"/>
      <c r="BY802" s="37"/>
      <c r="BZ802" s="37"/>
      <c r="CA802" s="7"/>
      <c r="CB802" s="48"/>
      <c r="CD802" s="10"/>
      <c r="CE802" s="37"/>
      <c r="CF802" s="37"/>
      <c r="CG802" s="7"/>
      <c r="CH802" s="48"/>
      <c r="CJ802" s="10"/>
      <c r="CK802" s="37"/>
      <c r="CL802" s="37"/>
      <c r="CM802" s="7"/>
      <c r="CN802" s="40"/>
      <c r="CO802" s="10"/>
      <c r="CP802" s="37"/>
      <c r="CQ802" s="37"/>
      <c r="CR802" s="51"/>
      <c r="CT802" s="40"/>
      <c r="CU802" s="10"/>
      <c r="CV802" s="37"/>
      <c r="CW802" s="37"/>
      <c r="CX802" s="51"/>
    </row>
    <row r="803" spans="5:102" x14ac:dyDescent="0.2">
      <c r="E803" s="37"/>
      <c r="F803" s="37"/>
      <c r="G803" s="7"/>
      <c r="H803" s="48"/>
      <c r="J803" s="10"/>
      <c r="K803" s="37"/>
      <c r="L803" s="37"/>
      <c r="M803" s="7"/>
      <c r="N803" s="48"/>
      <c r="P803" s="10"/>
      <c r="Q803" s="37"/>
      <c r="R803" s="37"/>
      <c r="S803" s="7"/>
      <c r="T803" s="40"/>
      <c r="U803" s="10"/>
      <c r="V803" s="37"/>
      <c r="W803" s="37"/>
      <c r="X803" s="51"/>
      <c r="AC803" s="37"/>
      <c r="AD803" s="37"/>
      <c r="AE803" s="7"/>
      <c r="AF803" s="48"/>
      <c r="AH803" s="10"/>
      <c r="AI803" s="37"/>
      <c r="AJ803" s="37"/>
      <c r="AK803" s="7"/>
      <c r="AL803" s="48"/>
      <c r="AN803" s="10"/>
      <c r="AO803" s="37"/>
      <c r="AP803" s="37"/>
      <c r="AQ803" s="7"/>
      <c r="AR803" s="40"/>
      <c r="AS803" s="10"/>
      <c r="AT803" s="37"/>
      <c r="AU803" s="37"/>
      <c r="AV803" s="51"/>
      <c r="BA803" s="37"/>
      <c r="BB803" s="37"/>
      <c r="BC803" s="7"/>
      <c r="BD803" s="48"/>
      <c r="BF803" s="10"/>
      <c r="BG803" s="37"/>
      <c r="BH803" s="37"/>
      <c r="BI803" s="7"/>
      <c r="BJ803" s="48"/>
      <c r="BL803" s="10"/>
      <c r="BM803" s="37"/>
      <c r="BN803" s="37"/>
      <c r="BO803" s="7"/>
      <c r="BP803" s="40"/>
      <c r="BQ803" s="10"/>
      <c r="BR803" s="37"/>
      <c r="BS803" s="37"/>
      <c r="BT803" s="51"/>
      <c r="BY803" s="37"/>
      <c r="BZ803" s="37"/>
      <c r="CA803" s="7"/>
      <c r="CB803" s="48"/>
      <c r="CD803" s="10"/>
      <c r="CE803" s="37"/>
      <c r="CF803" s="37"/>
      <c r="CG803" s="7"/>
      <c r="CH803" s="48"/>
      <c r="CJ803" s="10"/>
      <c r="CK803" s="37"/>
      <c r="CL803" s="37"/>
      <c r="CM803" s="7"/>
      <c r="CN803" s="40"/>
      <c r="CO803" s="10"/>
      <c r="CP803" s="37"/>
      <c r="CQ803" s="37"/>
      <c r="CR803" s="51"/>
      <c r="CT803" s="40"/>
      <c r="CU803" s="10"/>
      <c r="CV803" s="37"/>
      <c r="CW803" s="37"/>
      <c r="CX803" s="51"/>
    </row>
    <row r="804" spans="5:102" x14ac:dyDescent="0.2">
      <c r="E804" s="37"/>
      <c r="F804" s="37"/>
      <c r="G804" s="7"/>
      <c r="H804" s="48"/>
      <c r="J804" s="10"/>
      <c r="K804" s="37"/>
      <c r="L804" s="37"/>
      <c r="M804" s="7"/>
      <c r="N804" s="48"/>
      <c r="P804" s="10"/>
      <c r="Q804" s="37"/>
      <c r="R804" s="37"/>
      <c r="S804" s="7"/>
      <c r="T804" s="40"/>
      <c r="U804" s="10"/>
      <c r="V804" s="37"/>
      <c r="W804" s="37"/>
      <c r="X804" s="51"/>
      <c r="AC804" s="37"/>
      <c r="AD804" s="37"/>
      <c r="AE804" s="7"/>
      <c r="AF804" s="48"/>
      <c r="AH804" s="10"/>
      <c r="AI804" s="37"/>
      <c r="AJ804" s="37"/>
      <c r="AK804" s="7"/>
      <c r="AL804" s="48"/>
      <c r="AN804" s="10"/>
      <c r="AO804" s="37"/>
      <c r="AP804" s="37"/>
      <c r="AQ804" s="7"/>
      <c r="AR804" s="40"/>
      <c r="AS804" s="10"/>
      <c r="AT804" s="37"/>
      <c r="AU804" s="37"/>
      <c r="AV804" s="51"/>
      <c r="BA804" s="37"/>
      <c r="BB804" s="37"/>
      <c r="BC804" s="7"/>
      <c r="BD804" s="48"/>
      <c r="BF804" s="10"/>
      <c r="BG804" s="37"/>
      <c r="BH804" s="37"/>
      <c r="BI804" s="7"/>
      <c r="BJ804" s="48"/>
      <c r="BL804" s="10"/>
      <c r="BM804" s="37"/>
      <c r="BN804" s="37"/>
      <c r="BO804" s="7"/>
      <c r="BP804" s="40"/>
      <c r="BQ804" s="10"/>
      <c r="BR804" s="37"/>
      <c r="BS804" s="37"/>
      <c r="BT804" s="51"/>
      <c r="BY804" s="37"/>
      <c r="BZ804" s="37"/>
      <c r="CA804" s="7"/>
      <c r="CB804" s="48"/>
      <c r="CD804" s="10"/>
      <c r="CE804" s="37"/>
      <c r="CF804" s="37"/>
      <c r="CG804" s="7"/>
      <c r="CH804" s="48"/>
      <c r="CJ804" s="10"/>
      <c r="CK804" s="37"/>
      <c r="CL804" s="37"/>
      <c r="CM804" s="7"/>
      <c r="CN804" s="40"/>
      <c r="CO804" s="10"/>
      <c r="CP804" s="37"/>
      <c r="CQ804" s="37"/>
      <c r="CR804" s="51"/>
      <c r="CT804" s="40"/>
      <c r="CU804" s="10"/>
      <c r="CV804" s="37"/>
      <c r="CW804" s="37"/>
      <c r="CX804" s="51"/>
    </row>
    <row r="805" spans="5:102" x14ac:dyDescent="0.2">
      <c r="E805" s="37"/>
      <c r="F805" s="37"/>
      <c r="G805" s="7"/>
      <c r="H805" s="48"/>
      <c r="J805" s="10"/>
      <c r="K805" s="37"/>
      <c r="L805" s="37"/>
      <c r="M805" s="7"/>
      <c r="N805" s="48"/>
      <c r="P805" s="10"/>
      <c r="Q805" s="37"/>
      <c r="R805" s="37"/>
      <c r="S805" s="7"/>
      <c r="T805" s="40"/>
      <c r="U805" s="10"/>
      <c r="V805" s="37"/>
      <c r="W805" s="37"/>
      <c r="X805" s="51"/>
      <c r="AC805" s="37"/>
      <c r="AD805" s="37"/>
      <c r="AE805" s="7"/>
      <c r="AF805" s="48"/>
      <c r="AH805" s="10"/>
      <c r="AI805" s="37"/>
      <c r="AJ805" s="37"/>
      <c r="AK805" s="7"/>
      <c r="AL805" s="48"/>
      <c r="AN805" s="10"/>
      <c r="AO805" s="37"/>
      <c r="AP805" s="37"/>
      <c r="AQ805" s="7"/>
      <c r="AR805" s="40"/>
      <c r="AS805" s="10"/>
      <c r="AT805" s="37"/>
      <c r="AU805" s="37"/>
      <c r="AV805" s="51"/>
      <c r="BA805" s="37"/>
      <c r="BB805" s="37"/>
      <c r="BC805" s="7"/>
      <c r="BD805" s="48"/>
      <c r="BF805" s="10"/>
      <c r="BG805" s="37"/>
      <c r="BH805" s="37"/>
      <c r="BI805" s="7"/>
      <c r="BJ805" s="48"/>
      <c r="BL805" s="10"/>
      <c r="BM805" s="37"/>
      <c r="BN805" s="37"/>
      <c r="BO805" s="7"/>
      <c r="BP805" s="40"/>
      <c r="BQ805" s="10"/>
      <c r="BR805" s="37"/>
      <c r="BS805" s="37"/>
      <c r="BT805" s="51"/>
      <c r="BY805" s="37"/>
      <c r="BZ805" s="37"/>
      <c r="CA805" s="7"/>
      <c r="CB805" s="48"/>
      <c r="CD805" s="10"/>
      <c r="CE805" s="37"/>
      <c r="CF805" s="37"/>
      <c r="CG805" s="7"/>
      <c r="CH805" s="48"/>
      <c r="CJ805" s="10"/>
      <c r="CK805" s="37"/>
      <c r="CL805" s="37"/>
      <c r="CM805" s="7"/>
      <c r="CN805" s="40"/>
      <c r="CO805" s="10"/>
      <c r="CP805" s="37"/>
      <c r="CQ805" s="37"/>
      <c r="CR805" s="51"/>
      <c r="CT805" s="40"/>
      <c r="CU805" s="10"/>
      <c r="CV805" s="37"/>
      <c r="CW805" s="37"/>
      <c r="CX805" s="51"/>
    </row>
    <row r="806" spans="5:102" x14ac:dyDescent="0.2">
      <c r="E806" s="37"/>
      <c r="F806" s="37"/>
      <c r="G806" s="7"/>
      <c r="H806" s="48"/>
      <c r="J806" s="10"/>
      <c r="K806" s="37"/>
      <c r="L806" s="37"/>
      <c r="M806" s="7"/>
      <c r="N806" s="48"/>
      <c r="P806" s="10"/>
      <c r="Q806" s="37"/>
      <c r="R806" s="37"/>
      <c r="S806" s="7"/>
      <c r="T806" s="40"/>
      <c r="U806" s="10"/>
      <c r="V806" s="37"/>
      <c r="W806" s="37"/>
      <c r="X806" s="51"/>
      <c r="AC806" s="37"/>
      <c r="AD806" s="37"/>
      <c r="AE806" s="7"/>
      <c r="AF806" s="48"/>
      <c r="AH806" s="10"/>
      <c r="AI806" s="37"/>
      <c r="AJ806" s="37"/>
      <c r="AK806" s="7"/>
      <c r="AL806" s="48"/>
      <c r="AN806" s="10"/>
      <c r="AO806" s="37"/>
      <c r="AP806" s="37"/>
      <c r="AQ806" s="7"/>
      <c r="AR806" s="40"/>
      <c r="AS806" s="10"/>
      <c r="AT806" s="37"/>
      <c r="AU806" s="37"/>
      <c r="AV806" s="51"/>
      <c r="BA806" s="37"/>
      <c r="BB806" s="37"/>
      <c r="BC806" s="7"/>
      <c r="BD806" s="48"/>
      <c r="BF806" s="10"/>
      <c r="BG806" s="37"/>
      <c r="BH806" s="37"/>
      <c r="BI806" s="7"/>
      <c r="BJ806" s="48"/>
      <c r="BL806" s="10"/>
      <c r="BM806" s="37"/>
      <c r="BN806" s="37"/>
      <c r="BO806" s="7"/>
      <c r="BP806" s="40"/>
      <c r="BQ806" s="10"/>
      <c r="BR806" s="37"/>
      <c r="BS806" s="37"/>
      <c r="BT806" s="51"/>
      <c r="BY806" s="37"/>
      <c r="BZ806" s="37"/>
      <c r="CA806" s="7"/>
      <c r="CB806" s="48"/>
      <c r="CD806" s="10"/>
      <c r="CE806" s="37"/>
      <c r="CF806" s="37"/>
      <c r="CG806" s="7"/>
      <c r="CH806" s="48"/>
      <c r="CJ806" s="10"/>
      <c r="CK806" s="37"/>
      <c r="CL806" s="37"/>
      <c r="CM806" s="7"/>
      <c r="CN806" s="40"/>
      <c r="CO806" s="10"/>
      <c r="CP806" s="37"/>
      <c r="CQ806" s="37"/>
      <c r="CR806" s="51"/>
      <c r="CT806" s="40"/>
      <c r="CU806" s="10"/>
      <c r="CV806" s="37"/>
      <c r="CW806" s="37"/>
      <c r="CX806" s="51"/>
    </row>
    <row r="807" spans="5:102" x14ac:dyDescent="0.2">
      <c r="E807" s="37"/>
      <c r="F807" s="37"/>
      <c r="G807" s="7"/>
      <c r="H807" s="48"/>
      <c r="J807" s="10"/>
      <c r="K807" s="37"/>
      <c r="L807" s="37"/>
      <c r="M807" s="7"/>
      <c r="N807" s="48"/>
      <c r="P807" s="10"/>
      <c r="Q807" s="37"/>
      <c r="R807" s="37"/>
      <c r="S807" s="7"/>
      <c r="T807" s="40"/>
      <c r="U807" s="10"/>
      <c r="V807" s="37"/>
      <c r="W807" s="37"/>
      <c r="X807" s="51"/>
      <c r="AC807" s="37"/>
      <c r="AD807" s="37"/>
      <c r="AE807" s="7"/>
      <c r="AF807" s="48"/>
      <c r="AH807" s="10"/>
      <c r="AI807" s="37"/>
      <c r="AJ807" s="37"/>
      <c r="AK807" s="7"/>
      <c r="AL807" s="48"/>
      <c r="AN807" s="10"/>
      <c r="AO807" s="37"/>
      <c r="AP807" s="37"/>
      <c r="AQ807" s="7"/>
      <c r="AR807" s="40"/>
      <c r="AS807" s="10"/>
      <c r="AT807" s="37"/>
      <c r="AU807" s="37"/>
      <c r="AV807" s="51"/>
      <c r="BA807" s="37"/>
      <c r="BB807" s="37"/>
      <c r="BC807" s="7"/>
      <c r="BD807" s="48"/>
      <c r="BF807" s="10"/>
      <c r="BG807" s="37"/>
      <c r="BH807" s="37"/>
      <c r="BI807" s="7"/>
      <c r="BJ807" s="48"/>
      <c r="BL807" s="10"/>
      <c r="BM807" s="37"/>
      <c r="BN807" s="37"/>
      <c r="BO807" s="7"/>
      <c r="BP807" s="40"/>
      <c r="BQ807" s="10"/>
      <c r="BR807" s="37"/>
      <c r="BS807" s="37"/>
      <c r="BT807" s="51"/>
      <c r="BY807" s="37"/>
      <c r="BZ807" s="37"/>
      <c r="CA807" s="7"/>
      <c r="CB807" s="48"/>
      <c r="CD807" s="10"/>
      <c r="CE807" s="37"/>
      <c r="CF807" s="37"/>
      <c r="CG807" s="7"/>
      <c r="CH807" s="48"/>
      <c r="CJ807" s="10"/>
      <c r="CK807" s="37"/>
      <c r="CL807" s="37"/>
      <c r="CM807" s="7"/>
      <c r="CN807" s="40"/>
      <c r="CO807" s="10"/>
      <c r="CP807" s="37"/>
      <c r="CQ807" s="37"/>
      <c r="CR807" s="51"/>
      <c r="CT807" s="40"/>
      <c r="CU807" s="10"/>
      <c r="CV807" s="37"/>
      <c r="CW807" s="37"/>
      <c r="CX807" s="51"/>
    </row>
    <row r="808" spans="5:102" x14ac:dyDescent="0.2">
      <c r="E808" s="37"/>
      <c r="F808" s="37"/>
      <c r="G808" s="7"/>
      <c r="H808" s="48"/>
      <c r="J808" s="10"/>
      <c r="K808" s="37"/>
      <c r="L808" s="37"/>
      <c r="M808" s="7"/>
      <c r="N808" s="48"/>
      <c r="P808" s="10"/>
      <c r="Q808" s="37"/>
      <c r="R808" s="37"/>
      <c r="S808" s="7"/>
      <c r="T808" s="40"/>
      <c r="U808" s="10"/>
      <c r="V808" s="37"/>
      <c r="W808" s="37"/>
      <c r="X808" s="51"/>
      <c r="AC808" s="37"/>
      <c r="AD808" s="37"/>
      <c r="AE808" s="7"/>
      <c r="AF808" s="48"/>
      <c r="AH808" s="10"/>
      <c r="AI808" s="37"/>
      <c r="AJ808" s="37"/>
      <c r="AK808" s="7"/>
      <c r="AL808" s="48"/>
      <c r="AN808" s="10"/>
      <c r="AO808" s="37"/>
      <c r="AP808" s="37"/>
      <c r="AQ808" s="7"/>
      <c r="AR808" s="40"/>
      <c r="AS808" s="10"/>
      <c r="AT808" s="37"/>
      <c r="AU808" s="37"/>
      <c r="AV808" s="51"/>
      <c r="BA808" s="37"/>
      <c r="BB808" s="37"/>
      <c r="BC808" s="7"/>
      <c r="BD808" s="48"/>
      <c r="BF808" s="10"/>
      <c r="BG808" s="37"/>
      <c r="BH808" s="37"/>
      <c r="BI808" s="7"/>
      <c r="BJ808" s="48"/>
      <c r="BL808" s="10"/>
      <c r="BM808" s="37"/>
      <c r="BN808" s="37"/>
      <c r="BO808" s="7"/>
      <c r="BP808" s="40"/>
      <c r="BQ808" s="10"/>
      <c r="BR808" s="37"/>
      <c r="BS808" s="37"/>
      <c r="BT808" s="51"/>
      <c r="BY808" s="37"/>
      <c r="BZ808" s="37"/>
      <c r="CA808" s="7"/>
      <c r="CB808" s="48"/>
      <c r="CD808" s="10"/>
      <c r="CE808" s="37"/>
      <c r="CF808" s="37"/>
      <c r="CG808" s="7"/>
      <c r="CH808" s="48"/>
      <c r="CJ808" s="10"/>
      <c r="CK808" s="37"/>
      <c r="CL808" s="37"/>
      <c r="CM808" s="7"/>
      <c r="CN808" s="40"/>
      <c r="CO808" s="10"/>
      <c r="CP808" s="37"/>
      <c r="CQ808" s="37"/>
      <c r="CR808" s="51"/>
      <c r="CT808" s="40"/>
      <c r="CU808" s="10"/>
      <c r="CV808" s="37"/>
      <c r="CW808" s="37"/>
      <c r="CX808" s="51"/>
    </row>
    <row r="809" spans="5:102" x14ac:dyDescent="0.2">
      <c r="E809" s="37"/>
      <c r="F809" s="37"/>
      <c r="G809" s="7"/>
      <c r="H809" s="48"/>
      <c r="J809" s="10"/>
      <c r="K809" s="37"/>
      <c r="L809" s="37"/>
      <c r="M809" s="7"/>
      <c r="N809" s="48"/>
      <c r="P809" s="10"/>
      <c r="Q809" s="37"/>
      <c r="R809" s="37"/>
      <c r="S809" s="7"/>
      <c r="T809" s="40"/>
      <c r="U809" s="10"/>
      <c r="V809" s="37"/>
      <c r="W809" s="37"/>
      <c r="X809" s="51"/>
      <c r="AC809" s="37"/>
      <c r="AD809" s="37"/>
      <c r="AE809" s="7"/>
      <c r="AF809" s="48"/>
      <c r="AH809" s="10"/>
      <c r="AI809" s="37"/>
      <c r="AJ809" s="37"/>
      <c r="AK809" s="7"/>
      <c r="AL809" s="48"/>
      <c r="AN809" s="10"/>
      <c r="AO809" s="37"/>
      <c r="AP809" s="37"/>
      <c r="AQ809" s="7"/>
      <c r="AR809" s="40"/>
      <c r="AS809" s="10"/>
      <c r="AT809" s="37"/>
      <c r="AU809" s="37"/>
      <c r="AV809" s="51"/>
      <c r="BA809" s="37"/>
      <c r="BB809" s="37"/>
      <c r="BC809" s="7"/>
      <c r="BD809" s="48"/>
      <c r="BF809" s="10"/>
      <c r="BG809" s="37"/>
      <c r="BH809" s="37"/>
      <c r="BI809" s="7"/>
      <c r="BJ809" s="48"/>
      <c r="BL809" s="10"/>
      <c r="BM809" s="37"/>
      <c r="BN809" s="37"/>
      <c r="BO809" s="7"/>
      <c r="BP809" s="40"/>
      <c r="BQ809" s="10"/>
      <c r="BR809" s="37"/>
      <c r="BS809" s="37"/>
      <c r="BT809" s="51"/>
      <c r="BY809" s="37"/>
      <c r="BZ809" s="37"/>
      <c r="CA809" s="7"/>
      <c r="CB809" s="48"/>
      <c r="CD809" s="10"/>
      <c r="CE809" s="37"/>
      <c r="CF809" s="37"/>
      <c r="CG809" s="7"/>
      <c r="CH809" s="48"/>
      <c r="CJ809" s="10"/>
      <c r="CK809" s="37"/>
      <c r="CL809" s="37"/>
      <c r="CM809" s="7"/>
      <c r="CN809" s="40"/>
      <c r="CO809" s="10"/>
      <c r="CP809" s="37"/>
      <c r="CQ809" s="37"/>
      <c r="CR809" s="51"/>
      <c r="CT809" s="40"/>
      <c r="CU809" s="10"/>
      <c r="CV809" s="37"/>
      <c r="CW809" s="37"/>
      <c r="CX809" s="51"/>
    </row>
    <row r="810" spans="5:102" x14ac:dyDescent="0.2">
      <c r="E810" s="37"/>
      <c r="F810" s="37"/>
      <c r="G810" s="7"/>
      <c r="H810" s="48"/>
      <c r="J810" s="10"/>
      <c r="K810" s="37"/>
      <c r="L810" s="37"/>
      <c r="M810" s="7"/>
      <c r="N810" s="48"/>
      <c r="P810" s="10"/>
      <c r="Q810" s="37"/>
      <c r="R810" s="37"/>
      <c r="S810" s="7"/>
      <c r="T810" s="40"/>
      <c r="U810" s="10"/>
      <c r="V810" s="37"/>
      <c r="W810" s="37"/>
      <c r="X810" s="51"/>
      <c r="AC810" s="37"/>
      <c r="AD810" s="37"/>
      <c r="AE810" s="7"/>
      <c r="AF810" s="48"/>
      <c r="AH810" s="10"/>
      <c r="AI810" s="37"/>
      <c r="AJ810" s="37"/>
      <c r="AK810" s="7"/>
      <c r="AL810" s="48"/>
      <c r="AN810" s="10"/>
      <c r="AO810" s="37"/>
      <c r="AP810" s="37"/>
      <c r="AQ810" s="7"/>
      <c r="AR810" s="40"/>
      <c r="AS810" s="10"/>
      <c r="AT810" s="37"/>
      <c r="AU810" s="37"/>
      <c r="AV810" s="51"/>
      <c r="BA810" s="37"/>
      <c r="BB810" s="37"/>
      <c r="BC810" s="7"/>
      <c r="BD810" s="48"/>
      <c r="BF810" s="10"/>
      <c r="BG810" s="37"/>
      <c r="BH810" s="37"/>
      <c r="BI810" s="7"/>
      <c r="BJ810" s="48"/>
      <c r="BL810" s="10"/>
      <c r="BM810" s="37"/>
      <c r="BN810" s="37"/>
      <c r="BO810" s="7"/>
      <c r="BP810" s="40"/>
      <c r="BQ810" s="10"/>
      <c r="BR810" s="37"/>
      <c r="BS810" s="37"/>
      <c r="BT810" s="51"/>
      <c r="BY810" s="37"/>
      <c r="BZ810" s="37"/>
      <c r="CA810" s="7"/>
      <c r="CB810" s="48"/>
      <c r="CD810" s="10"/>
      <c r="CE810" s="37"/>
      <c r="CF810" s="37"/>
      <c r="CG810" s="7"/>
      <c r="CH810" s="48"/>
      <c r="CJ810" s="10"/>
      <c r="CK810" s="37"/>
      <c r="CL810" s="37"/>
      <c r="CM810" s="7"/>
      <c r="CN810" s="40"/>
      <c r="CO810" s="10"/>
      <c r="CP810" s="37"/>
      <c r="CQ810" s="37"/>
      <c r="CR810" s="51"/>
      <c r="CT810" s="40"/>
      <c r="CU810" s="10"/>
      <c r="CV810" s="37"/>
      <c r="CW810" s="37"/>
      <c r="CX810" s="51"/>
    </row>
    <row r="811" spans="5:102" x14ac:dyDescent="0.2">
      <c r="E811" s="37"/>
      <c r="F811" s="37"/>
      <c r="G811" s="7"/>
      <c r="H811" s="48"/>
      <c r="J811" s="10"/>
      <c r="K811" s="37"/>
      <c r="L811" s="37"/>
      <c r="M811" s="7"/>
      <c r="N811" s="48"/>
      <c r="P811" s="10"/>
      <c r="Q811" s="37"/>
      <c r="R811" s="37"/>
      <c r="S811" s="7"/>
      <c r="T811" s="40"/>
      <c r="U811" s="10"/>
      <c r="V811" s="37"/>
      <c r="W811" s="37"/>
      <c r="X811" s="51"/>
      <c r="AC811" s="37"/>
      <c r="AD811" s="37"/>
      <c r="AE811" s="7"/>
      <c r="AF811" s="48"/>
      <c r="AH811" s="10"/>
      <c r="AI811" s="37"/>
      <c r="AJ811" s="37"/>
      <c r="AK811" s="7"/>
      <c r="AL811" s="48"/>
      <c r="AN811" s="10"/>
      <c r="AO811" s="37"/>
      <c r="AP811" s="37"/>
      <c r="AQ811" s="7"/>
      <c r="AR811" s="40"/>
      <c r="AS811" s="10"/>
      <c r="AT811" s="37"/>
      <c r="AU811" s="37"/>
      <c r="AV811" s="51"/>
      <c r="BA811" s="37"/>
      <c r="BB811" s="37"/>
      <c r="BC811" s="7"/>
      <c r="BD811" s="48"/>
      <c r="BF811" s="10"/>
      <c r="BG811" s="37"/>
      <c r="BH811" s="37"/>
      <c r="BI811" s="7"/>
      <c r="BJ811" s="48"/>
      <c r="BL811" s="10"/>
      <c r="BM811" s="37"/>
      <c r="BN811" s="37"/>
      <c r="BO811" s="7"/>
      <c r="BP811" s="40"/>
      <c r="BQ811" s="10"/>
      <c r="BR811" s="37"/>
      <c r="BS811" s="37"/>
      <c r="BT811" s="51"/>
      <c r="BY811" s="37"/>
      <c r="BZ811" s="37"/>
      <c r="CA811" s="7"/>
      <c r="CB811" s="48"/>
      <c r="CD811" s="10"/>
      <c r="CE811" s="37"/>
      <c r="CF811" s="37"/>
      <c r="CG811" s="7"/>
      <c r="CH811" s="48"/>
      <c r="CJ811" s="10"/>
      <c r="CK811" s="37"/>
      <c r="CL811" s="37"/>
      <c r="CM811" s="7"/>
      <c r="CN811" s="40"/>
      <c r="CO811" s="10"/>
      <c r="CP811" s="37"/>
      <c r="CQ811" s="37"/>
      <c r="CR811" s="51"/>
      <c r="CT811" s="40"/>
      <c r="CU811" s="10"/>
      <c r="CV811" s="37"/>
      <c r="CW811" s="37"/>
      <c r="CX811" s="51"/>
    </row>
    <row r="812" spans="5:102" x14ac:dyDescent="0.2">
      <c r="E812" s="37"/>
      <c r="F812" s="37"/>
      <c r="G812" s="7"/>
      <c r="H812" s="48"/>
      <c r="J812" s="10"/>
      <c r="K812" s="37"/>
      <c r="L812" s="37"/>
      <c r="M812" s="7"/>
      <c r="N812" s="48"/>
      <c r="P812" s="10"/>
      <c r="Q812" s="37"/>
      <c r="R812" s="37"/>
      <c r="S812" s="7"/>
      <c r="T812" s="40"/>
      <c r="U812" s="10"/>
      <c r="V812" s="37"/>
      <c r="W812" s="37"/>
      <c r="X812" s="51"/>
      <c r="AC812" s="37"/>
      <c r="AD812" s="37"/>
      <c r="AE812" s="7"/>
      <c r="AF812" s="48"/>
      <c r="AH812" s="10"/>
      <c r="AI812" s="37"/>
      <c r="AJ812" s="37"/>
      <c r="AK812" s="7"/>
      <c r="AL812" s="48"/>
      <c r="AN812" s="10"/>
      <c r="AO812" s="37"/>
      <c r="AP812" s="37"/>
      <c r="AQ812" s="7"/>
      <c r="AR812" s="40"/>
      <c r="AS812" s="10"/>
      <c r="AT812" s="37"/>
      <c r="AU812" s="37"/>
      <c r="AV812" s="51"/>
      <c r="BA812" s="37"/>
      <c r="BB812" s="37"/>
      <c r="BC812" s="7"/>
      <c r="BD812" s="48"/>
      <c r="BF812" s="10"/>
      <c r="BG812" s="37"/>
      <c r="BH812" s="37"/>
      <c r="BI812" s="7"/>
      <c r="BJ812" s="48"/>
      <c r="BL812" s="10"/>
      <c r="BM812" s="37"/>
      <c r="BN812" s="37"/>
      <c r="BO812" s="7"/>
      <c r="BP812" s="40"/>
      <c r="BQ812" s="10"/>
      <c r="BR812" s="37"/>
      <c r="BS812" s="37"/>
      <c r="BT812" s="51"/>
      <c r="BY812" s="37"/>
      <c r="BZ812" s="37"/>
      <c r="CA812" s="7"/>
      <c r="CB812" s="48"/>
      <c r="CD812" s="10"/>
      <c r="CE812" s="37"/>
      <c r="CF812" s="37"/>
      <c r="CG812" s="7"/>
      <c r="CH812" s="48"/>
      <c r="CJ812" s="10"/>
      <c r="CK812" s="37"/>
      <c r="CL812" s="37"/>
      <c r="CM812" s="7"/>
      <c r="CN812" s="40"/>
      <c r="CO812" s="10"/>
      <c r="CP812" s="37"/>
      <c r="CQ812" s="37"/>
      <c r="CR812" s="51"/>
      <c r="CT812" s="40"/>
      <c r="CU812" s="10"/>
      <c r="CV812" s="37"/>
      <c r="CW812" s="37"/>
      <c r="CX812" s="51"/>
    </row>
    <row r="813" spans="5:102" x14ac:dyDescent="0.2">
      <c r="E813" s="37"/>
      <c r="F813" s="37"/>
      <c r="G813" s="7"/>
      <c r="H813" s="48"/>
      <c r="J813" s="10"/>
      <c r="K813" s="37"/>
      <c r="L813" s="37"/>
      <c r="M813" s="7"/>
      <c r="N813" s="48"/>
      <c r="P813" s="10"/>
      <c r="Q813" s="37"/>
      <c r="R813" s="37"/>
      <c r="S813" s="7"/>
      <c r="T813" s="40"/>
      <c r="U813" s="10"/>
      <c r="V813" s="37"/>
      <c r="W813" s="37"/>
      <c r="X813" s="51"/>
      <c r="AC813" s="37"/>
      <c r="AD813" s="37"/>
      <c r="AE813" s="7"/>
      <c r="AF813" s="48"/>
      <c r="AH813" s="10"/>
      <c r="AI813" s="37"/>
      <c r="AJ813" s="37"/>
      <c r="AK813" s="7"/>
      <c r="AL813" s="48"/>
      <c r="AN813" s="10"/>
      <c r="AO813" s="37"/>
      <c r="AP813" s="37"/>
      <c r="AQ813" s="7"/>
      <c r="AR813" s="40"/>
      <c r="AS813" s="10"/>
      <c r="AT813" s="37"/>
      <c r="AU813" s="37"/>
      <c r="AV813" s="51"/>
      <c r="BA813" s="37"/>
      <c r="BB813" s="37"/>
      <c r="BC813" s="7"/>
      <c r="BD813" s="48"/>
      <c r="BF813" s="10"/>
      <c r="BG813" s="37"/>
      <c r="BH813" s="37"/>
      <c r="BI813" s="7"/>
      <c r="BJ813" s="48"/>
      <c r="BL813" s="10"/>
      <c r="BM813" s="37"/>
      <c r="BN813" s="37"/>
      <c r="BO813" s="7"/>
      <c r="BP813" s="40"/>
      <c r="BQ813" s="10"/>
      <c r="BR813" s="37"/>
      <c r="BS813" s="37"/>
      <c r="BT813" s="51"/>
      <c r="BY813" s="37"/>
      <c r="BZ813" s="37"/>
      <c r="CA813" s="7"/>
      <c r="CB813" s="48"/>
      <c r="CD813" s="10"/>
      <c r="CE813" s="37"/>
      <c r="CF813" s="37"/>
      <c r="CG813" s="7"/>
      <c r="CH813" s="48"/>
      <c r="CJ813" s="10"/>
      <c r="CK813" s="37"/>
      <c r="CL813" s="37"/>
      <c r="CM813" s="7"/>
      <c r="CN813" s="40"/>
      <c r="CO813" s="10"/>
      <c r="CP813" s="37"/>
      <c r="CQ813" s="37"/>
      <c r="CR813" s="51"/>
      <c r="CT813" s="40"/>
      <c r="CU813" s="10"/>
      <c r="CV813" s="37"/>
      <c r="CW813" s="37"/>
      <c r="CX813" s="51"/>
    </row>
    <row r="814" spans="5:102" x14ac:dyDescent="0.2">
      <c r="E814" s="37"/>
      <c r="F814" s="37"/>
      <c r="G814" s="7"/>
      <c r="H814" s="48"/>
      <c r="J814" s="10"/>
      <c r="K814" s="37"/>
      <c r="L814" s="37"/>
      <c r="M814" s="7"/>
      <c r="N814" s="48"/>
      <c r="P814" s="10"/>
      <c r="Q814" s="37"/>
      <c r="R814" s="37"/>
      <c r="S814" s="7"/>
      <c r="T814" s="40"/>
      <c r="U814" s="10"/>
      <c r="V814" s="37"/>
      <c r="W814" s="37"/>
      <c r="X814" s="51"/>
      <c r="AC814" s="37"/>
      <c r="AD814" s="37"/>
      <c r="AE814" s="7"/>
      <c r="AF814" s="48"/>
      <c r="AH814" s="10"/>
      <c r="AI814" s="37"/>
      <c r="AJ814" s="37"/>
      <c r="AK814" s="7"/>
      <c r="AL814" s="48"/>
      <c r="AN814" s="10"/>
      <c r="AO814" s="37"/>
      <c r="AP814" s="37"/>
      <c r="AQ814" s="7"/>
      <c r="AR814" s="40"/>
      <c r="AS814" s="10"/>
      <c r="AT814" s="37"/>
      <c r="AU814" s="37"/>
      <c r="AV814" s="51"/>
      <c r="BA814" s="37"/>
      <c r="BB814" s="37"/>
      <c r="BC814" s="7"/>
      <c r="BD814" s="48"/>
      <c r="BF814" s="10"/>
      <c r="BG814" s="37"/>
      <c r="BH814" s="37"/>
      <c r="BI814" s="7"/>
      <c r="BJ814" s="48"/>
      <c r="BL814" s="10"/>
      <c r="BM814" s="37"/>
      <c r="BN814" s="37"/>
      <c r="BO814" s="7"/>
      <c r="BP814" s="40"/>
      <c r="BQ814" s="10"/>
      <c r="BR814" s="37"/>
      <c r="BS814" s="37"/>
      <c r="BT814" s="51"/>
      <c r="BY814" s="37"/>
      <c r="BZ814" s="37"/>
      <c r="CA814" s="7"/>
      <c r="CB814" s="48"/>
      <c r="CD814" s="10"/>
      <c r="CE814" s="37"/>
      <c r="CF814" s="37"/>
      <c r="CG814" s="7"/>
      <c r="CH814" s="48"/>
      <c r="CJ814" s="10"/>
      <c r="CK814" s="37"/>
      <c r="CL814" s="37"/>
      <c r="CM814" s="7"/>
      <c r="CN814" s="40"/>
      <c r="CO814" s="10"/>
      <c r="CP814" s="37"/>
      <c r="CQ814" s="37"/>
      <c r="CR814" s="51"/>
      <c r="CT814" s="40"/>
      <c r="CU814" s="10"/>
      <c r="CV814" s="37"/>
      <c r="CW814" s="37"/>
      <c r="CX814" s="51"/>
    </row>
    <row r="815" spans="5:102" x14ac:dyDescent="0.2">
      <c r="E815" s="37"/>
      <c r="F815" s="37"/>
      <c r="G815" s="7"/>
      <c r="H815" s="48"/>
      <c r="J815" s="10"/>
      <c r="K815" s="37"/>
      <c r="L815" s="37"/>
      <c r="M815" s="7"/>
      <c r="N815" s="48"/>
      <c r="P815" s="10"/>
      <c r="Q815" s="37"/>
      <c r="R815" s="37"/>
      <c r="S815" s="7"/>
      <c r="T815" s="40"/>
      <c r="U815" s="10"/>
      <c r="V815" s="37"/>
      <c r="W815" s="37"/>
      <c r="X815" s="51"/>
      <c r="AC815" s="37"/>
      <c r="AD815" s="37"/>
      <c r="AE815" s="7"/>
      <c r="AF815" s="48"/>
      <c r="AH815" s="10"/>
      <c r="AI815" s="37"/>
      <c r="AJ815" s="37"/>
      <c r="AK815" s="7"/>
      <c r="AL815" s="48"/>
      <c r="AN815" s="10"/>
      <c r="AO815" s="37"/>
      <c r="AP815" s="37"/>
      <c r="AQ815" s="7"/>
      <c r="AR815" s="40"/>
      <c r="AS815" s="10"/>
      <c r="AT815" s="37"/>
      <c r="AU815" s="37"/>
      <c r="AV815" s="51"/>
      <c r="BA815" s="37"/>
      <c r="BB815" s="37"/>
      <c r="BC815" s="7"/>
      <c r="BD815" s="48"/>
      <c r="BF815" s="10"/>
      <c r="BG815" s="37"/>
      <c r="BH815" s="37"/>
      <c r="BI815" s="7"/>
      <c r="BJ815" s="48"/>
      <c r="BL815" s="10"/>
      <c r="BM815" s="37"/>
      <c r="BN815" s="37"/>
      <c r="BO815" s="7"/>
      <c r="BP815" s="40"/>
      <c r="BQ815" s="10"/>
      <c r="BR815" s="37"/>
      <c r="BS815" s="37"/>
      <c r="BT815" s="51"/>
      <c r="BY815" s="37"/>
      <c r="BZ815" s="37"/>
      <c r="CA815" s="7"/>
      <c r="CB815" s="48"/>
      <c r="CD815" s="10"/>
      <c r="CE815" s="37"/>
      <c r="CF815" s="37"/>
      <c r="CG815" s="7"/>
      <c r="CH815" s="48"/>
      <c r="CJ815" s="10"/>
      <c r="CK815" s="37"/>
      <c r="CL815" s="37"/>
      <c r="CM815" s="7"/>
      <c r="CN815" s="40"/>
      <c r="CO815" s="10"/>
      <c r="CP815" s="37"/>
      <c r="CQ815" s="37"/>
      <c r="CR815" s="51"/>
      <c r="CT815" s="40"/>
      <c r="CU815" s="10"/>
      <c r="CV815" s="37"/>
      <c r="CW815" s="37"/>
      <c r="CX815" s="51"/>
    </row>
    <row r="816" spans="5:102" x14ac:dyDescent="0.2">
      <c r="E816" s="37"/>
      <c r="F816" s="37"/>
      <c r="G816" s="7"/>
      <c r="H816" s="48"/>
      <c r="J816" s="10"/>
      <c r="K816" s="37"/>
      <c r="L816" s="37"/>
      <c r="M816" s="7"/>
      <c r="N816" s="48"/>
      <c r="P816" s="10"/>
      <c r="Q816" s="37"/>
      <c r="R816" s="37"/>
      <c r="S816" s="7"/>
      <c r="T816" s="40"/>
      <c r="U816" s="10"/>
      <c r="V816" s="37"/>
      <c r="W816" s="37"/>
      <c r="X816" s="51"/>
      <c r="AC816" s="37"/>
      <c r="AD816" s="37"/>
      <c r="AE816" s="7"/>
      <c r="AF816" s="48"/>
      <c r="AH816" s="10"/>
      <c r="AI816" s="37"/>
      <c r="AJ816" s="37"/>
      <c r="AK816" s="7"/>
      <c r="AL816" s="48"/>
      <c r="AN816" s="10"/>
      <c r="AO816" s="37"/>
      <c r="AP816" s="37"/>
      <c r="AQ816" s="7"/>
      <c r="AR816" s="40"/>
      <c r="AS816" s="10"/>
      <c r="AT816" s="37"/>
      <c r="AU816" s="37"/>
      <c r="AV816" s="51"/>
      <c r="BA816" s="37"/>
      <c r="BB816" s="37"/>
      <c r="BC816" s="7"/>
      <c r="BD816" s="48"/>
      <c r="BF816" s="10"/>
      <c r="BG816" s="37"/>
      <c r="BH816" s="37"/>
      <c r="BI816" s="7"/>
      <c r="BJ816" s="48"/>
      <c r="BL816" s="10"/>
      <c r="BM816" s="37"/>
      <c r="BN816" s="37"/>
      <c r="BO816" s="7"/>
      <c r="BP816" s="40"/>
      <c r="BQ816" s="10"/>
      <c r="BR816" s="37"/>
      <c r="BS816" s="37"/>
      <c r="BT816" s="51"/>
      <c r="BY816" s="37"/>
      <c r="BZ816" s="37"/>
      <c r="CA816" s="7"/>
      <c r="CB816" s="48"/>
      <c r="CD816" s="10"/>
      <c r="CE816" s="37"/>
      <c r="CF816" s="37"/>
      <c r="CG816" s="7"/>
      <c r="CH816" s="48"/>
      <c r="CJ816" s="10"/>
      <c r="CK816" s="37"/>
      <c r="CL816" s="37"/>
      <c r="CM816" s="7"/>
      <c r="CN816" s="40"/>
      <c r="CO816" s="10"/>
      <c r="CP816" s="37"/>
      <c r="CQ816" s="37"/>
      <c r="CR816" s="51"/>
      <c r="CT816" s="40"/>
      <c r="CU816" s="10"/>
      <c r="CV816" s="37"/>
      <c r="CW816" s="37"/>
      <c r="CX816" s="51"/>
    </row>
    <row r="817" spans="5:102" x14ac:dyDescent="0.2">
      <c r="E817" s="37"/>
      <c r="F817" s="37"/>
      <c r="G817" s="7"/>
      <c r="H817" s="48"/>
      <c r="J817" s="10"/>
      <c r="K817" s="37"/>
      <c r="L817" s="37"/>
      <c r="M817" s="7"/>
      <c r="N817" s="48"/>
      <c r="P817" s="10"/>
      <c r="Q817" s="37"/>
      <c r="R817" s="37"/>
      <c r="S817" s="7"/>
      <c r="T817" s="40"/>
      <c r="U817" s="10"/>
      <c r="V817" s="37"/>
      <c r="W817" s="37"/>
      <c r="X817" s="51"/>
      <c r="AC817" s="37"/>
      <c r="AD817" s="37"/>
      <c r="AE817" s="7"/>
      <c r="AF817" s="48"/>
      <c r="AH817" s="10"/>
      <c r="AI817" s="37"/>
      <c r="AJ817" s="37"/>
      <c r="AK817" s="7"/>
      <c r="AL817" s="48"/>
      <c r="AN817" s="10"/>
      <c r="AO817" s="37"/>
      <c r="AP817" s="37"/>
      <c r="AQ817" s="7"/>
      <c r="AR817" s="40"/>
      <c r="AS817" s="10"/>
      <c r="AT817" s="37"/>
      <c r="AU817" s="37"/>
      <c r="AV817" s="51"/>
      <c r="BA817" s="37"/>
      <c r="BB817" s="37"/>
      <c r="BC817" s="7"/>
      <c r="BD817" s="48"/>
      <c r="BF817" s="10"/>
      <c r="BG817" s="37"/>
      <c r="BH817" s="37"/>
      <c r="BI817" s="7"/>
      <c r="BJ817" s="48"/>
      <c r="BL817" s="10"/>
      <c r="BM817" s="37"/>
      <c r="BN817" s="37"/>
      <c r="BO817" s="7"/>
      <c r="BP817" s="40"/>
      <c r="BQ817" s="10"/>
      <c r="BR817" s="37"/>
      <c r="BS817" s="37"/>
      <c r="BT817" s="51"/>
      <c r="BY817" s="37"/>
      <c r="BZ817" s="37"/>
      <c r="CA817" s="7"/>
      <c r="CB817" s="48"/>
      <c r="CD817" s="10"/>
      <c r="CE817" s="37"/>
      <c r="CF817" s="37"/>
      <c r="CG817" s="7"/>
      <c r="CH817" s="48"/>
      <c r="CJ817" s="10"/>
      <c r="CK817" s="37"/>
      <c r="CL817" s="37"/>
      <c r="CM817" s="7"/>
      <c r="CN817" s="40"/>
      <c r="CO817" s="10"/>
      <c r="CP817" s="37"/>
      <c r="CQ817" s="37"/>
      <c r="CR817" s="51"/>
      <c r="CT817" s="40"/>
      <c r="CU817" s="10"/>
      <c r="CV817" s="37"/>
      <c r="CW817" s="37"/>
      <c r="CX817" s="51"/>
    </row>
    <row r="818" spans="5:102" x14ac:dyDescent="0.2">
      <c r="E818" s="37"/>
      <c r="F818" s="37"/>
      <c r="G818" s="7"/>
      <c r="H818" s="48"/>
      <c r="J818" s="10"/>
      <c r="K818" s="37"/>
      <c r="L818" s="37"/>
      <c r="M818" s="7"/>
      <c r="N818" s="48"/>
      <c r="P818" s="10"/>
      <c r="Q818" s="37"/>
      <c r="R818" s="37"/>
      <c r="S818" s="7"/>
      <c r="T818" s="40"/>
      <c r="U818" s="10"/>
      <c r="V818" s="37"/>
      <c r="W818" s="37"/>
      <c r="X818" s="51"/>
      <c r="AC818" s="37"/>
      <c r="AD818" s="37"/>
      <c r="AE818" s="7"/>
      <c r="AF818" s="48"/>
      <c r="AH818" s="10"/>
      <c r="AI818" s="37"/>
      <c r="AJ818" s="37"/>
      <c r="AK818" s="7"/>
      <c r="AL818" s="48"/>
      <c r="AN818" s="10"/>
      <c r="AO818" s="37"/>
      <c r="AP818" s="37"/>
      <c r="AQ818" s="7"/>
      <c r="AR818" s="40"/>
      <c r="AS818" s="10"/>
      <c r="AT818" s="37"/>
      <c r="AU818" s="37"/>
      <c r="AV818" s="51"/>
      <c r="BA818" s="37"/>
      <c r="BB818" s="37"/>
      <c r="BC818" s="7"/>
      <c r="BD818" s="48"/>
      <c r="BF818" s="10"/>
      <c r="BG818" s="37"/>
      <c r="BH818" s="37"/>
      <c r="BI818" s="7"/>
      <c r="BJ818" s="48"/>
      <c r="BL818" s="10"/>
      <c r="BM818" s="37"/>
      <c r="BN818" s="37"/>
      <c r="BO818" s="7"/>
      <c r="BP818" s="40"/>
      <c r="BQ818" s="10"/>
      <c r="BR818" s="37"/>
      <c r="BS818" s="37"/>
      <c r="BT818" s="51"/>
      <c r="BY818" s="37"/>
      <c r="BZ818" s="37"/>
      <c r="CA818" s="7"/>
      <c r="CB818" s="48"/>
      <c r="CD818" s="10"/>
      <c r="CE818" s="37"/>
      <c r="CF818" s="37"/>
      <c r="CG818" s="7"/>
      <c r="CH818" s="48"/>
      <c r="CJ818" s="10"/>
      <c r="CK818" s="37"/>
      <c r="CL818" s="37"/>
      <c r="CM818" s="7"/>
      <c r="CN818" s="40"/>
      <c r="CO818" s="10"/>
      <c r="CP818" s="37"/>
      <c r="CQ818" s="37"/>
      <c r="CR818" s="51"/>
      <c r="CT818" s="40"/>
      <c r="CU818" s="10"/>
      <c r="CV818" s="37"/>
      <c r="CW818" s="37"/>
      <c r="CX818" s="51"/>
    </row>
    <row r="819" spans="5:102" x14ac:dyDescent="0.2">
      <c r="E819" s="37"/>
      <c r="F819" s="37"/>
      <c r="G819" s="7"/>
      <c r="H819" s="48"/>
      <c r="J819" s="10"/>
      <c r="K819" s="37"/>
      <c r="L819" s="37"/>
      <c r="M819" s="7"/>
      <c r="N819" s="48"/>
      <c r="P819" s="10"/>
      <c r="Q819" s="37"/>
      <c r="R819" s="37"/>
      <c r="S819" s="7"/>
      <c r="T819" s="40"/>
      <c r="U819" s="10"/>
      <c r="V819" s="37"/>
      <c r="W819" s="37"/>
      <c r="X819" s="51"/>
      <c r="AC819" s="37"/>
      <c r="AD819" s="37"/>
      <c r="AE819" s="7"/>
      <c r="AF819" s="48"/>
      <c r="AH819" s="10"/>
      <c r="AI819" s="37"/>
      <c r="AJ819" s="37"/>
      <c r="AK819" s="7"/>
      <c r="AL819" s="48"/>
      <c r="AN819" s="10"/>
      <c r="AO819" s="37"/>
      <c r="AP819" s="37"/>
      <c r="AQ819" s="7"/>
      <c r="AR819" s="40"/>
      <c r="AS819" s="10"/>
      <c r="AT819" s="37"/>
      <c r="AU819" s="37"/>
      <c r="AV819" s="51"/>
      <c r="BA819" s="37"/>
      <c r="BB819" s="37"/>
      <c r="BC819" s="7"/>
      <c r="BD819" s="48"/>
      <c r="BF819" s="10"/>
      <c r="BG819" s="37"/>
      <c r="BH819" s="37"/>
      <c r="BI819" s="7"/>
      <c r="BJ819" s="48"/>
      <c r="BL819" s="10"/>
      <c r="BM819" s="37"/>
      <c r="BN819" s="37"/>
      <c r="BO819" s="7"/>
      <c r="BP819" s="40"/>
      <c r="BQ819" s="10"/>
      <c r="BR819" s="37"/>
      <c r="BS819" s="37"/>
      <c r="BT819" s="51"/>
      <c r="BY819" s="37"/>
      <c r="BZ819" s="37"/>
      <c r="CA819" s="7"/>
      <c r="CB819" s="48"/>
      <c r="CD819" s="10"/>
      <c r="CE819" s="37"/>
      <c r="CF819" s="37"/>
      <c r="CG819" s="7"/>
      <c r="CH819" s="48"/>
      <c r="CJ819" s="10"/>
      <c r="CK819" s="37"/>
      <c r="CL819" s="37"/>
      <c r="CM819" s="7"/>
      <c r="CN819" s="40"/>
      <c r="CO819" s="10"/>
      <c r="CP819" s="37"/>
      <c r="CQ819" s="37"/>
      <c r="CR819" s="51"/>
      <c r="CT819" s="40"/>
      <c r="CU819" s="10"/>
      <c r="CV819" s="37"/>
      <c r="CW819" s="37"/>
      <c r="CX819" s="51"/>
    </row>
    <row r="820" spans="5:102" x14ac:dyDescent="0.2">
      <c r="E820" s="37"/>
      <c r="F820" s="37"/>
      <c r="G820" s="7"/>
      <c r="H820" s="48"/>
      <c r="J820" s="10"/>
      <c r="K820" s="37"/>
      <c r="L820" s="37"/>
      <c r="M820" s="7"/>
      <c r="N820" s="48"/>
      <c r="P820" s="10"/>
      <c r="Q820" s="37"/>
      <c r="R820" s="37"/>
      <c r="S820" s="7"/>
      <c r="T820" s="40"/>
      <c r="U820" s="10"/>
      <c r="V820" s="37"/>
      <c r="W820" s="37"/>
      <c r="X820" s="51"/>
      <c r="AC820" s="37"/>
      <c r="AD820" s="37"/>
      <c r="AE820" s="7"/>
      <c r="AF820" s="48"/>
      <c r="AH820" s="10"/>
      <c r="AI820" s="37"/>
      <c r="AJ820" s="37"/>
      <c r="AK820" s="7"/>
      <c r="AL820" s="48"/>
      <c r="AN820" s="10"/>
      <c r="AO820" s="37"/>
      <c r="AP820" s="37"/>
      <c r="AQ820" s="7"/>
      <c r="AR820" s="40"/>
      <c r="AS820" s="10"/>
      <c r="AT820" s="37"/>
      <c r="AU820" s="37"/>
      <c r="AV820" s="51"/>
      <c r="BA820" s="37"/>
      <c r="BB820" s="37"/>
      <c r="BC820" s="7"/>
      <c r="BD820" s="48"/>
      <c r="BF820" s="10"/>
      <c r="BG820" s="37"/>
      <c r="BH820" s="37"/>
      <c r="BI820" s="7"/>
      <c r="BJ820" s="48"/>
      <c r="BL820" s="10"/>
      <c r="BM820" s="37"/>
      <c r="BN820" s="37"/>
      <c r="BO820" s="7"/>
      <c r="BP820" s="40"/>
      <c r="BQ820" s="10"/>
      <c r="BR820" s="37"/>
      <c r="BS820" s="37"/>
      <c r="BT820" s="51"/>
      <c r="BY820" s="37"/>
      <c r="BZ820" s="37"/>
      <c r="CA820" s="7"/>
      <c r="CB820" s="48"/>
      <c r="CD820" s="10"/>
      <c r="CE820" s="37"/>
      <c r="CF820" s="37"/>
      <c r="CG820" s="7"/>
      <c r="CH820" s="48"/>
      <c r="CJ820" s="10"/>
      <c r="CK820" s="37"/>
      <c r="CL820" s="37"/>
      <c r="CM820" s="7"/>
      <c r="CN820" s="40"/>
      <c r="CO820" s="10"/>
      <c r="CP820" s="37"/>
      <c r="CQ820" s="37"/>
      <c r="CR820" s="51"/>
      <c r="CT820" s="40"/>
      <c r="CU820" s="10"/>
      <c r="CV820" s="37"/>
      <c r="CW820" s="37"/>
      <c r="CX820" s="51"/>
    </row>
    <row r="821" spans="5:102" x14ac:dyDescent="0.2">
      <c r="E821" s="37"/>
      <c r="F821" s="37"/>
      <c r="G821" s="7"/>
      <c r="H821" s="48"/>
      <c r="J821" s="10"/>
      <c r="K821" s="37"/>
      <c r="L821" s="37"/>
      <c r="M821" s="7"/>
      <c r="N821" s="48"/>
      <c r="P821" s="10"/>
      <c r="Q821" s="37"/>
      <c r="R821" s="37"/>
      <c r="S821" s="7"/>
      <c r="T821" s="40"/>
      <c r="U821" s="10"/>
      <c r="V821" s="37"/>
      <c r="W821" s="37"/>
      <c r="X821" s="51"/>
      <c r="AC821" s="37"/>
      <c r="AD821" s="37"/>
      <c r="AE821" s="7"/>
      <c r="AF821" s="48"/>
      <c r="AH821" s="10"/>
      <c r="AI821" s="37"/>
      <c r="AJ821" s="37"/>
      <c r="AK821" s="7"/>
      <c r="AL821" s="48"/>
      <c r="AN821" s="10"/>
      <c r="AO821" s="37"/>
      <c r="AP821" s="37"/>
      <c r="AQ821" s="7"/>
      <c r="AR821" s="40"/>
      <c r="AS821" s="10"/>
      <c r="AT821" s="37"/>
      <c r="AU821" s="37"/>
      <c r="AV821" s="51"/>
      <c r="BA821" s="37"/>
      <c r="BB821" s="37"/>
      <c r="BC821" s="7"/>
      <c r="BD821" s="48"/>
      <c r="BF821" s="10"/>
      <c r="BG821" s="37"/>
      <c r="BH821" s="37"/>
      <c r="BI821" s="7"/>
      <c r="BJ821" s="48"/>
      <c r="BL821" s="10"/>
      <c r="BM821" s="37"/>
      <c r="BN821" s="37"/>
      <c r="BO821" s="7"/>
      <c r="BP821" s="40"/>
      <c r="BQ821" s="10"/>
      <c r="BR821" s="37"/>
      <c r="BS821" s="37"/>
      <c r="BT821" s="51"/>
      <c r="BY821" s="37"/>
      <c r="BZ821" s="37"/>
      <c r="CA821" s="7"/>
      <c r="CB821" s="48"/>
      <c r="CD821" s="10"/>
      <c r="CE821" s="37"/>
      <c r="CF821" s="37"/>
      <c r="CG821" s="7"/>
      <c r="CH821" s="48"/>
      <c r="CJ821" s="10"/>
      <c r="CK821" s="37"/>
      <c r="CL821" s="37"/>
      <c r="CM821" s="7"/>
      <c r="CN821" s="40"/>
      <c r="CO821" s="10"/>
      <c r="CP821" s="37"/>
      <c r="CQ821" s="37"/>
      <c r="CR821" s="51"/>
      <c r="CT821" s="40"/>
      <c r="CU821" s="10"/>
      <c r="CV821" s="37"/>
      <c r="CW821" s="37"/>
      <c r="CX821" s="51"/>
    </row>
    <row r="822" spans="5:102" x14ac:dyDescent="0.2">
      <c r="E822" s="37"/>
      <c r="F822" s="37"/>
      <c r="G822" s="7"/>
      <c r="H822" s="48"/>
      <c r="J822" s="10"/>
      <c r="K822" s="37"/>
      <c r="L822" s="37"/>
      <c r="M822" s="7"/>
      <c r="N822" s="48"/>
      <c r="P822" s="10"/>
      <c r="Q822" s="37"/>
      <c r="R822" s="37"/>
      <c r="S822" s="7"/>
      <c r="T822" s="40"/>
      <c r="U822" s="10"/>
      <c r="V822" s="37"/>
      <c r="W822" s="37"/>
      <c r="X822" s="51"/>
      <c r="AC822" s="37"/>
      <c r="AD822" s="37"/>
      <c r="AE822" s="7"/>
      <c r="AF822" s="48"/>
      <c r="AH822" s="10"/>
      <c r="AI822" s="37"/>
      <c r="AJ822" s="37"/>
      <c r="AK822" s="7"/>
      <c r="AL822" s="48"/>
      <c r="AN822" s="10"/>
      <c r="AO822" s="37"/>
      <c r="AP822" s="37"/>
      <c r="AQ822" s="7"/>
      <c r="AR822" s="40"/>
      <c r="AS822" s="10"/>
      <c r="AT822" s="37"/>
      <c r="AU822" s="37"/>
      <c r="AV822" s="51"/>
      <c r="BA822" s="37"/>
      <c r="BB822" s="37"/>
      <c r="BC822" s="7"/>
      <c r="BD822" s="48"/>
      <c r="BF822" s="10"/>
      <c r="BG822" s="37"/>
      <c r="BH822" s="37"/>
      <c r="BI822" s="7"/>
      <c r="BJ822" s="48"/>
      <c r="BL822" s="10"/>
      <c r="BM822" s="37"/>
      <c r="BN822" s="37"/>
      <c r="BO822" s="7"/>
      <c r="BP822" s="40"/>
      <c r="BQ822" s="10"/>
      <c r="BR822" s="37"/>
      <c r="BS822" s="37"/>
      <c r="BT822" s="51"/>
      <c r="BY822" s="37"/>
      <c r="BZ822" s="37"/>
      <c r="CA822" s="7"/>
      <c r="CB822" s="48"/>
      <c r="CD822" s="10"/>
      <c r="CE822" s="37"/>
      <c r="CF822" s="37"/>
      <c r="CG822" s="7"/>
      <c r="CH822" s="48"/>
      <c r="CJ822" s="10"/>
      <c r="CK822" s="37"/>
      <c r="CL822" s="37"/>
      <c r="CM822" s="7"/>
      <c r="CN822" s="40"/>
      <c r="CO822" s="10"/>
      <c r="CP822" s="37"/>
      <c r="CQ822" s="37"/>
      <c r="CR822" s="51"/>
      <c r="CT822" s="40"/>
      <c r="CU822" s="10"/>
      <c r="CV822" s="37"/>
      <c r="CW822" s="37"/>
      <c r="CX822" s="51"/>
    </row>
    <row r="823" spans="5:102" x14ac:dyDescent="0.2">
      <c r="E823" s="37"/>
      <c r="F823" s="37"/>
      <c r="G823" s="7"/>
      <c r="H823" s="48"/>
      <c r="J823" s="10"/>
      <c r="K823" s="37"/>
      <c r="L823" s="37"/>
      <c r="M823" s="7"/>
      <c r="N823" s="48"/>
      <c r="P823" s="10"/>
      <c r="Q823" s="37"/>
      <c r="R823" s="37"/>
      <c r="S823" s="7"/>
      <c r="T823" s="40"/>
      <c r="U823" s="10"/>
      <c r="V823" s="37"/>
      <c r="W823" s="37"/>
      <c r="X823" s="51"/>
      <c r="AC823" s="37"/>
      <c r="AD823" s="37"/>
      <c r="AE823" s="7"/>
      <c r="AF823" s="48"/>
      <c r="AH823" s="10"/>
      <c r="AI823" s="37"/>
      <c r="AJ823" s="37"/>
      <c r="AK823" s="7"/>
      <c r="AL823" s="48"/>
      <c r="AN823" s="10"/>
      <c r="AO823" s="37"/>
      <c r="AP823" s="37"/>
      <c r="AQ823" s="7"/>
      <c r="AR823" s="40"/>
      <c r="AS823" s="10"/>
      <c r="AT823" s="37"/>
      <c r="AU823" s="37"/>
      <c r="AV823" s="51"/>
      <c r="BA823" s="37"/>
      <c r="BB823" s="37"/>
      <c r="BC823" s="7"/>
      <c r="BD823" s="48"/>
      <c r="BF823" s="10"/>
      <c r="BG823" s="37"/>
      <c r="BH823" s="37"/>
      <c r="BI823" s="7"/>
      <c r="BJ823" s="48"/>
      <c r="BL823" s="10"/>
      <c r="BM823" s="37"/>
      <c r="BN823" s="37"/>
      <c r="BO823" s="7"/>
      <c r="BP823" s="40"/>
      <c r="BQ823" s="10"/>
      <c r="BR823" s="37"/>
      <c r="BS823" s="37"/>
      <c r="BT823" s="51"/>
      <c r="BY823" s="37"/>
      <c r="BZ823" s="37"/>
      <c r="CA823" s="7"/>
      <c r="CB823" s="48"/>
      <c r="CD823" s="10"/>
      <c r="CE823" s="37"/>
      <c r="CF823" s="37"/>
      <c r="CG823" s="7"/>
      <c r="CH823" s="48"/>
      <c r="CJ823" s="10"/>
      <c r="CK823" s="37"/>
      <c r="CL823" s="37"/>
      <c r="CM823" s="7"/>
      <c r="CN823" s="40"/>
      <c r="CO823" s="10"/>
      <c r="CP823" s="37"/>
      <c r="CQ823" s="37"/>
      <c r="CR823" s="51"/>
      <c r="CT823" s="40"/>
      <c r="CU823" s="10"/>
      <c r="CV823" s="37"/>
      <c r="CW823" s="37"/>
      <c r="CX823" s="51"/>
    </row>
    <row r="824" spans="5:102" x14ac:dyDescent="0.2">
      <c r="E824" s="37"/>
      <c r="F824" s="37"/>
      <c r="G824" s="7"/>
      <c r="H824" s="48"/>
      <c r="J824" s="10"/>
      <c r="K824" s="37"/>
      <c r="L824" s="37"/>
      <c r="M824" s="7"/>
      <c r="N824" s="48"/>
      <c r="P824" s="10"/>
      <c r="Q824" s="37"/>
      <c r="R824" s="37"/>
      <c r="S824" s="7"/>
      <c r="T824" s="40"/>
      <c r="U824" s="10"/>
      <c r="V824" s="37"/>
      <c r="W824" s="37"/>
      <c r="X824" s="51"/>
      <c r="AC824" s="37"/>
      <c r="AD824" s="37"/>
      <c r="AE824" s="7"/>
      <c r="AF824" s="48"/>
      <c r="AH824" s="10"/>
      <c r="AI824" s="37"/>
      <c r="AJ824" s="37"/>
      <c r="AK824" s="7"/>
      <c r="AL824" s="48"/>
      <c r="AN824" s="10"/>
      <c r="AO824" s="37"/>
      <c r="AP824" s="37"/>
      <c r="AQ824" s="7"/>
      <c r="AR824" s="40"/>
      <c r="AS824" s="10"/>
      <c r="AT824" s="37"/>
      <c r="AU824" s="37"/>
      <c r="AV824" s="51"/>
      <c r="BA824" s="37"/>
      <c r="BB824" s="37"/>
      <c r="BC824" s="7"/>
      <c r="BD824" s="48"/>
      <c r="BF824" s="10"/>
      <c r="BG824" s="37"/>
      <c r="BH824" s="37"/>
      <c r="BI824" s="7"/>
      <c r="BJ824" s="48"/>
      <c r="BL824" s="10"/>
      <c r="BM824" s="37"/>
      <c r="BN824" s="37"/>
      <c r="BO824" s="7"/>
      <c r="BP824" s="40"/>
      <c r="BQ824" s="10"/>
      <c r="BR824" s="37"/>
      <c r="BS824" s="37"/>
      <c r="BT824" s="51"/>
      <c r="BY824" s="37"/>
      <c r="BZ824" s="37"/>
      <c r="CA824" s="7"/>
      <c r="CB824" s="48"/>
      <c r="CD824" s="10"/>
      <c r="CE824" s="37"/>
      <c r="CF824" s="37"/>
      <c r="CG824" s="7"/>
      <c r="CH824" s="48"/>
      <c r="CJ824" s="10"/>
      <c r="CK824" s="37"/>
      <c r="CL824" s="37"/>
      <c r="CM824" s="7"/>
      <c r="CN824" s="40"/>
      <c r="CO824" s="10"/>
      <c r="CP824" s="37"/>
      <c r="CQ824" s="37"/>
      <c r="CR824" s="51"/>
      <c r="CT824" s="40"/>
      <c r="CU824" s="10"/>
      <c r="CV824" s="37"/>
      <c r="CW824" s="37"/>
      <c r="CX824" s="51"/>
    </row>
    <row r="825" spans="5:102" x14ac:dyDescent="0.2">
      <c r="E825" s="37"/>
      <c r="F825" s="37"/>
      <c r="G825" s="7"/>
      <c r="H825" s="48"/>
      <c r="J825" s="10"/>
      <c r="K825" s="37"/>
      <c r="L825" s="37"/>
      <c r="M825" s="7"/>
      <c r="N825" s="48"/>
      <c r="P825" s="10"/>
      <c r="Q825" s="37"/>
      <c r="R825" s="37"/>
      <c r="S825" s="7"/>
      <c r="T825" s="40"/>
      <c r="U825" s="10"/>
      <c r="V825" s="37"/>
      <c r="W825" s="37"/>
      <c r="X825" s="51"/>
      <c r="AC825" s="37"/>
      <c r="AD825" s="37"/>
      <c r="AE825" s="7"/>
      <c r="AF825" s="48"/>
      <c r="AH825" s="10"/>
      <c r="AI825" s="37"/>
      <c r="AJ825" s="37"/>
      <c r="AK825" s="7"/>
      <c r="AL825" s="48"/>
      <c r="AN825" s="10"/>
      <c r="AO825" s="37"/>
      <c r="AP825" s="37"/>
      <c r="AQ825" s="7"/>
      <c r="AR825" s="40"/>
      <c r="AS825" s="10"/>
      <c r="AT825" s="37"/>
      <c r="AU825" s="37"/>
      <c r="AV825" s="51"/>
      <c r="BA825" s="37"/>
      <c r="BB825" s="37"/>
      <c r="BC825" s="7"/>
      <c r="BD825" s="48"/>
      <c r="BF825" s="10"/>
      <c r="BG825" s="37"/>
      <c r="BH825" s="37"/>
      <c r="BI825" s="7"/>
      <c r="BJ825" s="48"/>
      <c r="BL825" s="10"/>
      <c r="BM825" s="37"/>
      <c r="BN825" s="37"/>
      <c r="BO825" s="7"/>
      <c r="BP825" s="40"/>
      <c r="BQ825" s="10"/>
      <c r="BR825" s="37"/>
      <c r="BS825" s="37"/>
      <c r="BT825" s="51"/>
      <c r="BY825" s="37"/>
      <c r="BZ825" s="37"/>
      <c r="CA825" s="7"/>
      <c r="CB825" s="48"/>
      <c r="CD825" s="10"/>
      <c r="CE825" s="37"/>
      <c r="CF825" s="37"/>
      <c r="CG825" s="7"/>
      <c r="CH825" s="48"/>
      <c r="CJ825" s="10"/>
      <c r="CK825" s="37"/>
      <c r="CL825" s="37"/>
      <c r="CM825" s="7"/>
      <c r="CN825" s="40"/>
      <c r="CO825" s="10"/>
      <c r="CP825" s="37"/>
      <c r="CQ825" s="37"/>
      <c r="CR825" s="51"/>
      <c r="CT825" s="40"/>
      <c r="CU825" s="10"/>
      <c r="CV825" s="37"/>
      <c r="CW825" s="37"/>
      <c r="CX825" s="51"/>
    </row>
    <row r="826" spans="5:102" x14ac:dyDescent="0.2">
      <c r="E826" s="37"/>
      <c r="F826" s="37"/>
      <c r="G826" s="7"/>
      <c r="H826" s="48"/>
      <c r="J826" s="10"/>
      <c r="K826" s="37"/>
      <c r="L826" s="37"/>
      <c r="M826" s="7"/>
      <c r="N826" s="48"/>
      <c r="P826" s="10"/>
      <c r="Q826" s="37"/>
      <c r="R826" s="37"/>
      <c r="S826" s="7"/>
      <c r="T826" s="40"/>
      <c r="U826" s="10"/>
      <c r="V826" s="37"/>
      <c r="W826" s="37"/>
      <c r="X826" s="51"/>
      <c r="AC826" s="37"/>
      <c r="AD826" s="37"/>
      <c r="AE826" s="7"/>
      <c r="AF826" s="48"/>
      <c r="AH826" s="10"/>
      <c r="AI826" s="37"/>
      <c r="AJ826" s="37"/>
      <c r="AK826" s="7"/>
      <c r="AL826" s="48"/>
      <c r="AN826" s="10"/>
      <c r="AO826" s="37"/>
      <c r="AP826" s="37"/>
      <c r="AQ826" s="7"/>
      <c r="AR826" s="40"/>
      <c r="AS826" s="10"/>
      <c r="AT826" s="37"/>
      <c r="AU826" s="37"/>
      <c r="AV826" s="51"/>
      <c r="BA826" s="37"/>
      <c r="BB826" s="37"/>
      <c r="BC826" s="7"/>
      <c r="BD826" s="48"/>
      <c r="BF826" s="10"/>
      <c r="BG826" s="37"/>
      <c r="BH826" s="37"/>
      <c r="BI826" s="7"/>
      <c r="BJ826" s="48"/>
      <c r="BL826" s="10"/>
      <c r="BM826" s="37"/>
      <c r="BN826" s="37"/>
      <c r="BO826" s="7"/>
      <c r="BP826" s="40"/>
      <c r="BQ826" s="10"/>
      <c r="BR826" s="37"/>
      <c r="BS826" s="37"/>
      <c r="BT826" s="51"/>
      <c r="BY826" s="37"/>
      <c r="BZ826" s="37"/>
      <c r="CA826" s="7"/>
      <c r="CB826" s="48"/>
      <c r="CD826" s="10"/>
      <c r="CE826" s="37"/>
      <c r="CF826" s="37"/>
      <c r="CG826" s="7"/>
      <c r="CH826" s="48"/>
      <c r="CJ826" s="10"/>
      <c r="CK826" s="37"/>
      <c r="CL826" s="37"/>
      <c r="CM826" s="7"/>
      <c r="CN826" s="40"/>
      <c r="CO826" s="10"/>
      <c r="CP826" s="37"/>
      <c r="CQ826" s="37"/>
      <c r="CR826" s="51"/>
      <c r="CT826" s="40"/>
      <c r="CU826" s="10"/>
      <c r="CV826" s="37"/>
      <c r="CW826" s="37"/>
      <c r="CX826" s="51"/>
    </row>
    <row r="827" spans="5:102" x14ac:dyDescent="0.2">
      <c r="E827" s="37"/>
      <c r="F827" s="37"/>
      <c r="G827" s="7"/>
      <c r="H827" s="48"/>
      <c r="J827" s="10"/>
      <c r="K827" s="37"/>
      <c r="L827" s="37"/>
      <c r="M827" s="7"/>
      <c r="N827" s="48"/>
      <c r="P827" s="10"/>
      <c r="Q827" s="37"/>
      <c r="R827" s="37"/>
      <c r="S827" s="7"/>
      <c r="T827" s="40"/>
      <c r="U827" s="10"/>
      <c r="V827" s="37"/>
      <c r="W827" s="37"/>
      <c r="X827" s="51"/>
      <c r="AC827" s="37"/>
      <c r="AD827" s="37"/>
      <c r="AE827" s="7"/>
      <c r="AF827" s="48"/>
      <c r="AH827" s="10"/>
      <c r="AI827" s="37"/>
      <c r="AJ827" s="37"/>
      <c r="AK827" s="7"/>
      <c r="AL827" s="48"/>
      <c r="AN827" s="10"/>
      <c r="AO827" s="37"/>
      <c r="AP827" s="37"/>
      <c r="AQ827" s="7"/>
      <c r="AR827" s="40"/>
      <c r="AS827" s="10"/>
      <c r="AT827" s="37"/>
      <c r="AU827" s="37"/>
      <c r="AV827" s="51"/>
      <c r="BA827" s="37"/>
      <c r="BB827" s="37"/>
      <c r="BC827" s="7"/>
      <c r="BD827" s="48"/>
      <c r="BF827" s="10"/>
      <c r="BG827" s="37"/>
      <c r="BH827" s="37"/>
      <c r="BI827" s="7"/>
      <c r="BJ827" s="48"/>
      <c r="BL827" s="10"/>
      <c r="BM827" s="37"/>
      <c r="BN827" s="37"/>
      <c r="BO827" s="7"/>
      <c r="BP827" s="40"/>
      <c r="BQ827" s="10"/>
      <c r="BR827" s="37"/>
      <c r="BS827" s="37"/>
      <c r="BT827" s="51"/>
      <c r="BY827" s="37"/>
      <c r="BZ827" s="37"/>
      <c r="CA827" s="7"/>
      <c r="CB827" s="48"/>
      <c r="CD827" s="10"/>
      <c r="CE827" s="37"/>
      <c r="CF827" s="37"/>
      <c r="CG827" s="7"/>
      <c r="CH827" s="48"/>
      <c r="CJ827" s="10"/>
      <c r="CK827" s="37"/>
      <c r="CL827" s="37"/>
      <c r="CM827" s="7"/>
      <c r="CN827" s="40"/>
      <c r="CO827" s="10"/>
      <c r="CP827" s="37"/>
      <c r="CQ827" s="37"/>
      <c r="CR827" s="51"/>
      <c r="CT827" s="40"/>
      <c r="CU827" s="10"/>
      <c r="CV827" s="37"/>
      <c r="CW827" s="37"/>
      <c r="CX827" s="51"/>
    </row>
    <row r="828" spans="5:102" x14ac:dyDescent="0.2">
      <c r="E828" s="37"/>
      <c r="F828" s="37"/>
      <c r="G828" s="7"/>
      <c r="H828" s="48"/>
      <c r="J828" s="10"/>
      <c r="K828" s="37"/>
      <c r="L828" s="37"/>
      <c r="M828" s="7"/>
      <c r="N828" s="48"/>
      <c r="P828" s="10"/>
      <c r="Q828" s="37"/>
      <c r="R828" s="37"/>
      <c r="S828" s="7"/>
      <c r="T828" s="40"/>
      <c r="U828" s="10"/>
      <c r="V828" s="37"/>
      <c r="W828" s="37"/>
      <c r="X828" s="51"/>
      <c r="AC828" s="37"/>
      <c r="AD828" s="37"/>
      <c r="AE828" s="7"/>
      <c r="AF828" s="48"/>
      <c r="AH828" s="10"/>
      <c r="AI828" s="37"/>
      <c r="AJ828" s="37"/>
      <c r="AK828" s="7"/>
      <c r="AL828" s="48"/>
      <c r="AN828" s="10"/>
      <c r="AO828" s="37"/>
      <c r="AP828" s="37"/>
      <c r="AQ828" s="7"/>
      <c r="AR828" s="40"/>
      <c r="AS828" s="10"/>
      <c r="AT828" s="37"/>
      <c r="AU828" s="37"/>
      <c r="AV828" s="51"/>
      <c r="BA828" s="37"/>
      <c r="BB828" s="37"/>
      <c r="BC828" s="7"/>
      <c r="BD828" s="48"/>
      <c r="BF828" s="10"/>
      <c r="BG828" s="37"/>
      <c r="BH828" s="37"/>
      <c r="BI828" s="7"/>
      <c r="BJ828" s="48"/>
      <c r="BL828" s="10"/>
      <c r="BM828" s="37"/>
      <c r="BN828" s="37"/>
      <c r="BO828" s="7"/>
      <c r="BP828" s="40"/>
      <c r="BQ828" s="10"/>
      <c r="BR828" s="37"/>
      <c r="BS828" s="37"/>
      <c r="BT828" s="51"/>
      <c r="BY828" s="37"/>
      <c r="BZ828" s="37"/>
      <c r="CA828" s="7"/>
      <c r="CB828" s="48"/>
      <c r="CD828" s="10"/>
      <c r="CE828" s="37"/>
      <c r="CF828" s="37"/>
      <c r="CG828" s="7"/>
      <c r="CH828" s="48"/>
      <c r="CJ828" s="10"/>
      <c r="CK828" s="37"/>
      <c r="CL828" s="37"/>
      <c r="CM828" s="7"/>
      <c r="CN828" s="40"/>
      <c r="CO828" s="10"/>
      <c r="CP828" s="37"/>
      <c r="CQ828" s="37"/>
      <c r="CR828" s="51"/>
      <c r="CT828" s="40"/>
      <c r="CU828" s="10"/>
      <c r="CV828" s="37"/>
      <c r="CW828" s="37"/>
      <c r="CX828" s="51"/>
    </row>
    <row r="829" spans="5:102" x14ac:dyDescent="0.2">
      <c r="E829" s="37"/>
      <c r="F829" s="37"/>
      <c r="G829" s="7"/>
      <c r="H829" s="48"/>
      <c r="J829" s="10"/>
      <c r="K829" s="37"/>
      <c r="L829" s="37"/>
      <c r="M829" s="7"/>
      <c r="N829" s="48"/>
      <c r="P829" s="10"/>
      <c r="Q829" s="37"/>
      <c r="R829" s="37"/>
      <c r="S829" s="7"/>
      <c r="T829" s="40"/>
      <c r="U829" s="10"/>
      <c r="V829" s="37"/>
      <c r="W829" s="37"/>
      <c r="X829" s="51"/>
      <c r="AC829" s="37"/>
      <c r="AD829" s="37"/>
      <c r="AE829" s="7"/>
      <c r="AF829" s="48"/>
      <c r="AH829" s="10"/>
      <c r="AI829" s="37"/>
      <c r="AJ829" s="37"/>
      <c r="AK829" s="7"/>
      <c r="AL829" s="48"/>
      <c r="AN829" s="10"/>
      <c r="AO829" s="37"/>
      <c r="AP829" s="37"/>
      <c r="AQ829" s="7"/>
      <c r="AR829" s="40"/>
      <c r="AS829" s="10"/>
      <c r="AT829" s="37"/>
      <c r="AU829" s="37"/>
      <c r="AV829" s="51"/>
      <c r="BA829" s="37"/>
      <c r="BB829" s="37"/>
      <c r="BC829" s="7"/>
      <c r="BD829" s="48"/>
      <c r="BF829" s="10"/>
      <c r="BG829" s="37"/>
      <c r="BH829" s="37"/>
      <c r="BI829" s="7"/>
      <c r="BJ829" s="48"/>
      <c r="BL829" s="10"/>
      <c r="BM829" s="37"/>
      <c r="BN829" s="37"/>
      <c r="BO829" s="7"/>
      <c r="BP829" s="40"/>
      <c r="BQ829" s="10"/>
      <c r="BR829" s="37"/>
      <c r="BS829" s="37"/>
      <c r="BT829" s="51"/>
      <c r="BY829" s="37"/>
      <c r="BZ829" s="37"/>
      <c r="CA829" s="7"/>
      <c r="CB829" s="48"/>
      <c r="CD829" s="10"/>
      <c r="CE829" s="37"/>
      <c r="CF829" s="37"/>
      <c r="CG829" s="7"/>
      <c r="CH829" s="48"/>
      <c r="CJ829" s="10"/>
      <c r="CK829" s="37"/>
      <c r="CL829" s="37"/>
      <c r="CM829" s="7"/>
      <c r="CN829" s="40"/>
      <c r="CO829" s="10"/>
      <c r="CP829" s="37"/>
      <c r="CQ829" s="37"/>
      <c r="CR829" s="51"/>
      <c r="CT829" s="40"/>
      <c r="CU829" s="10"/>
      <c r="CV829" s="37"/>
      <c r="CW829" s="37"/>
      <c r="CX829" s="51"/>
    </row>
    <row r="830" spans="5:102" x14ac:dyDescent="0.2">
      <c r="E830" s="37"/>
      <c r="F830" s="37"/>
      <c r="G830" s="7"/>
      <c r="H830" s="48"/>
      <c r="J830" s="10"/>
      <c r="K830" s="37"/>
      <c r="L830" s="37"/>
      <c r="M830" s="7"/>
      <c r="N830" s="48"/>
      <c r="P830" s="10"/>
      <c r="Q830" s="37"/>
      <c r="R830" s="37"/>
      <c r="S830" s="7"/>
      <c r="T830" s="40"/>
      <c r="U830" s="10"/>
      <c r="V830" s="37"/>
      <c r="W830" s="37"/>
      <c r="X830" s="51"/>
      <c r="AC830" s="37"/>
      <c r="AD830" s="37"/>
      <c r="AE830" s="7"/>
      <c r="AF830" s="48"/>
      <c r="AH830" s="10"/>
      <c r="AI830" s="37"/>
      <c r="AJ830" s="37"/>
      <c r="AK830" s="7"/>
      <c r="AL830" s="48"/>
      <c r="AN830" s="10"/>
      <c r="AO830" s="37"/>
      <c r="AP830" s="37"/>
      <c r="AQ830" s="7"/>
      <c r="AR830" s="40"/>
      <c r="AS830" s="10"/>
      <c r="AT830" s="37"/>
      <c r="AU830" s="37"/>
      <c r="AV830" s="51"/>
      <c r="BA830" s="37"/>
      <c r="BB830" s="37"/>
      <c r="BC830" s="7"/>
      <c r="BD830" s="48"/>
      <c r="BF830" s="10"/>
      <c r="BG830" s="37"/>
      <c r="BH830" s="37"/>
      <c r="BI830" s="7"/>
      <c r="BJ830" s="48"/>
      <c r="BL830" s="10"/>
      <c r="BM830" s="37"/>
      <c r="BN830" s="37"/>
      <c r="BO830" s="7"/>
      <c r="BP830" s="40"/>
      <c r="BQ830" s="10"/>
      <c r="BR830" s="37"/>
      <c r="BS830" s="37"/>
      <c r="BT830" s="51"/>
      <c r="BY830" s="37"/>
      <c r="BZ830" s="37"/>
      <c r="CA830" s="7"/>
      <c r="CB830" s="48"/>
      <c r="CD830" s="10"/>
      <c r="CE830" s="37"/>
      <c r="CF830" s="37"/>
      <c r="CG830" s="7"/>
      <c r="CH830" s="48"/>
      <c r="CJ830" s="10"/>
      <c r="CK830" s="37"/>
      <c r="CL830" s="37"/>
      <c r="CM830" s="7"/>
      <c r="CN830" s="40"/>
      <c r="CO830" s="10"/>
      <c r="CP830" s="37"/>
      <c r="CQ830" s="37"/>
      <c r="CR830" s="51"/>
      <c r="CT830" s="40"/>
      <c r="CU830" s="10"/>
      <c r="CV830" s="37"/>
      <c r="CW830" s="37"/>
      <c r="CX830" s="51"/>
    </row>
    <row r="831" spans="5:102" x14ac:dyDescent="0.2">
      <c r="E831" s="37"/>
      <c r="F831" s="37"/>
      <c r="G831" s="7"/>
      <c r="H831" s="48"/>
      <c r="J831" s="10"/>
      <c r="K831" s="37"/>
      <c r="L831" s="37"/>
      <c r="M831" s="7"/>
      <c r="N831" s="48"/>
      <c r="P831" s="10"/>
      <c r="Q831" s="37"/>
      <c r="R831" s="37"/>
      <c r="S831" s="7"/>
      <c r="T831" s="40"/>
      <c r="U831" s="10"/>
      <c r="V831" s="37"/>
      <c r="W831" s="37"/>
      <c r="X831" s="51"/>
      <c r="AC831" s="37"/>
      <c r="AD831" s="37"/>
      <c r="AE831" s="7"/>
      <c r="AF831" s="48"/>
      <c r="AH831" s="10"/>
      <c r="AI831" s="37"/>
      <c r="AJ831" s="37"/>
      <c r="AK831" s="7"/>
      <c r="AL831" s="48"/>
      <c r="AN831" s="10"/>
      <c r="AO831" s="37"/>
      <c r="AP831" s="37"/>
      <c r="AQ831" s="7"/>
      <c r="AR831" s="40"/>
      <c r="AS831" s="10"/>
      <c r="AT831" s="37"/>
      <c r="AU831" s="37"/>
      <c r="AV831" s="51"/>
      <c r="BA831" s="37"/>
      <c r="BB831" s="37"/>
      <c r="BC831" s="7"/>
      <c r="BD831" s="48"/>
      <c r="BF831" s="10"/>
      <c r="BG831" s="37"/>
      <c r="BH831" s="37"/>
      <c r="BI831" s="7"/>
      <c r="BJ831" s="48"/>
      <c r="BL831" s="10"/>
      <c r="BM831" s="37"/>
      <c r="BN831" s="37"/>
      <c r="BO831" s="7"/>
      <c r="BP831" s="40"/>
      <c r="BQ831" s="10"/>
      <c r="BR831" s="37"/>
      <c r="BS831" s="37"/>
      <c r="BT831" s="51"/>
      <c r="BY831" s="37"/>
      <c r="BZ831" s="37"/>
      <c r="CA831" s="7"/>
      <c r="CB831" s="48"/>
      <c r="CD831" s="10"/>
      <c r="CE831" s="37"/>
      <c r="CF831" s="37"/>
      <c r="CG831" s="7"/>
      <c r="CH831" s="48"/>
      <c r="CJ831" s="10"/>
      <c r="CK831" s="37"/>
      <c r="CL831" s="37"/>
      <c r="CM831" s="7"/>
      <c r="CN831" s="40"/>
      <c r="CO831" s="10"/>
      <c r="CP831" s="37"/>
      <c r="CQ831" s="37"/>
      <c r="CR831" s="51"/>
      <c r="CT831" s="40"/>
      <c r="CU831" s="10"/>
      <c r="CV831" s="37"/>
      <c r="CW831" s="37"/>
      <c r="CX831" s="51"/>
    </row>
    <row r="832" spans="5:102" x14ac:dyDescent="0.2">
      <c r="E832" s="37"/>
      <c r="F832" s="37"/>
      <c r="G832" s="7"/>
      <c r="H832" s="48"/>
      <c r="J832" s="10"/>
      <c r="K832" s="37"/>
      <c r="L832" s="37"/>
      <c r="M832" s="7"/>
      <c r="N832" s="48"/>
      <c r="P832" s="10"/>
      <c r="Q832" s="37"/>
      <c r="R832" s="37"/>
      <c r="S832" s="7"/>
      <c r="T832" s="40"/>
      <c r="U832" s="10"/>
      <c r="V832" s="37"/>
      <c r="W832" s="37"/>
      <c r="X832" s="51"/>
      <c r="AC832" s="37"/>
      <c r="AD832" s="37"/>
      <c r="AE832" s="7"/>
      <c r="AF832" s="48"/>
      <c r="AH832" s="10"/>
      <c r="AI832" s="37"/>
      <c r="AJ832" s="37"/>
      <c r="AK832" s="7"/>
      <c r="AL832" s="48"/>
      <c r="AN832" s="10"/>
      <c r="AO832" s="37"/>
      <c r="AP832" s="37"/>
      <c r="AQ832" s="7"/>
      <c r="AR832" s="40"/>
      <c r="AS832" s="10"/>
      <c r="AT832" s="37"/>
      <c r="AU832" s="37"/>
      <c r="AV832" s="51"/>
      <c r="BA832" s="37"/>
      <c r="BB832" s="37"/>
      <c r="BC832" s="7"/>
      <c r="BD832" s="48"/>
      <c r="BF832" s="10"/>
      <c r="BG832" s="37"/>
      <c r="BH832" s="37"/>
      <c r="BI832" s="7"/>
      <c r="BJ832" s="48"/>
      <c r="BL832" s="10"/>
      <c r="BM832" s="37"/>
      <c r="BN832" s="37"/>
      <c r="BO832" s="7"/>
      <c r="BP832" s="40"/>
      <c r="BQ832" s="10"/>
      <c r="BR832" s="37"/>
      <c r="BS832" s="37"/>
      <c r="BT832" s="51"/>
      <c r="BY832" s="37"/>
      <c r="BZ832" s="37"/>
      <c r="CA832" s="7"/>
      <c r="CB832" s="48"/>
      <c r="CD832" s="10"/>
      <c r="CE832" s="37"/>
      <c r="CF832" s="37"/>
      <c r="CG832" s="7"/>
      <c r="CH832" s="48"/>
      <c r="CJ832" s="10"/>
      <c r="CK832" s="37"/>
      <c r="CL832" s="37"/>
      <c r="CM832" s="7"/>
      <c r="CN832" s="40"/>
      <c r="CO832" s="10"/>
      <c r="CP832" s="37"/>
      <c r="CQ832" s="37"/>
      <c r="CR832" s="51"/>
      <c r="CT832" s="40"/>
      <c r="CU832" s="10"/>
      <c r="CV832" s="37"/>
      <c r="CW832" s="37"/>
      <c r="CX832" s="51"/>
    </row>
    <row r="833" spans="5:102" x14ac:dyDescent="0.2">
      <c r="E833" s="37"/>
      <c r="F833" s="37"/>
      <c r="G833" s="7"/>
      <c r="H833" s="48"/>
      <c r="J833" s="10"/>
      <c r="K833" s="37"/>
      <c r="L833" s="37"/>
      <c r="M833" s="7"/>
      <c r="N833" s="48"/>
      <c r="P833" s="10"/>
      <c r="Q833" s="37"/>
      <c r="R833" s="37"/>
      <c r="S833" s="7"/>
      <c r="T833" s="40"/>
      <c r="U833" s="10"/>
      <c r="V833" s="37"/>
      <c r="W833" s="37"/>
      <c r="X833" s="51"/>
      <c r="AC833" s="37"/>
      <c r="AD833" s="37"/>
      <c r="AE833" s="7"/>
      <c r="AF833" s="48"/>
      <c r="AH833" s="10"/>
      <c r="AI833" s="37"/>
      <c r="AJ833" s="37"/>
      <c r="AK833" s="7"/>
      <c r="AL833" s="48"/>
      <c r="AN833" s="10"/>
      <c r="AO833" s="37"/>
      <c r="AP833" s="37"/>
      <c r="AQ833" s="7"/>
      <c r="AR833" s="40"/>
      <c r="AS833" s="10"/>
      <c r="AT833" s="37"/>
      <c r="AU833" s="37"/>
      <c r="AV833" s="51"/>
      <c r="BA833" s="37"/>
      <c r="BB833" s="37"/>
      <c r="BC833" s="7"/>
      <c r="BD833" s="48"/>
      <c r="BF833" s="10"/>
      <c r="BG833" s="37"/>
      <c r="BH833" s="37"/>
      <c r="BI833" s="7"/>
      <c r="BJ833" s="48"/>
      <c r="BL833" s="10"/>
      <c r="BM833" s="37"/>
      <c r="BN833" s="37"/>
      <c r="BO833" s="7"/>
      <c r="BP833" s="40"/>
      <c r="BQ833" s="10"/>
      <c r="BR833" s="37"/>
      <c r="BS833" s="37"/>
      <c r="BT833" s="51"/>
      <c r="BY833" s="37"/>
      <c r="BZ833" s="37"/>
      <c r="CA833" s="7"/>
      <c r="CB833" s="48"/>
      <c r="CD833" s="10"/>
      <c r="CE833" s="37"/>
      <c r="CF833" s="37"/>
      <c r="CG833" s="7"/>
      <c r="CH833" s="48"/>
      <c r="CJ833" s="10"/>
      <c r="CK833" s="37"/>
      <c r="CL833" s="37"/>
      <c r="CM833" s="7"/>
      <c r="CN833" s="40"/>
      <c r="CO833" s="10"/>
      <c r="CP833" s="37"/>
      <c r="CQ833" s="37"/>
      <c r="CR833" s="51"/>
      <c r="CT833" s="40"/>
      <c r="CU833" s="10"/>
      <c r="CV833" s="37"/>
      <c r="CW833" s="37"/>
      <c r="CX833" s="51"/>
    </row>
    <row r="834" spans="5:102" x14ac:dyDescent="0.2">
      <c r="E834" s="37"/>
      <c r="F834" s="37"/>
      <c r="G834" s="7"/>
      <c r="H834" s="48"/>
      <c r="J834" s="10"/>
      <c r="K834" s="37"/>
      <c r="L834" s="37"/>
      <c r="M834" s="7"/>
      <c r="N834" s="48"/>
      <c r="P834" s="10"/>
      <c r="Q834" s="37"/>
      <c r="R834" s="37"/>
      <c r="S834" s="7"/>
      <c r="T834" s="40"/>
      <c r="U834" s="10"/>
      <c r="V834" s="37"/>
      <c r="W834" s="37"/>
      <c r="X834" s="51"/>
      <c r="AC834" s="37"/>
      <c r="AD834" s="37"/>
      <c r="AE834" s="7"/>
      <c r="AF834" s="48"/>
      <c r="AH834" s="10"/>
      <c r="AI834" s="37"/>
      <c r="AJ834" s="37"/>
      <c r="AK834" s="7"/>
      <c r="AL834" s="48"/>
      <c r="AN834" s="10"/>
      <c r="AO834" s="37"/>
      <c r="AP834" s="37"/>
      <c r="AQ834" s="7"/>
      <c r="AR834" s="40"/>
      <c r="AS834" s="10"/>
      <c r="AT834" s="37"/>
      <c r="AU834" s="37"/>
      <c r="AV834" s="51"/>
      <c r="BA834" s="37"/>
      <c r="BB834" s="37"/>
      <c r="BC834" s="7"/>
      <c r="BD834" s="48"/>
      <c r="BF834" s="10"/>
      <c r="BG834" s="37"/>
      <c r="BH834" s="37"/>
      <c r="BI834" s="7"/>
      <c r="BJ834" s="48"/>
      <c r="BL834" s="10"/>
      <c r="BM834" s="37"/>
      <c r="BN834" s="37"/>
      <c r="BO834" s="7"/>
      <c r="BP834" s="40"/>
      <c r="BQ834" s="10"/>
      <c r="BR834" s="37"/>
      <c r="BS834" s="37"/>
      <c r="BT834" s="51"/>
      <c r="BY834" s="37"/>
      <c r="BZ834" s="37"/>
      <c r="CA834" s="7"/>
      <c r="CB834" s="48"/>
      <c r="CD834" s="10"/>
      <c r="CE834" s="37"/>
      <c r="CF834" s="37"/>
      <c r="CG834" s="7"/>
      <c r="CH834" s="48"/>
      <c r="CJ834" s="10"/>
      <c r="CK834" s="37"/>
      <c r="CL834" s="37"/>
      <c r="CM834" s="7"/>
      <c r="CN834" s="40"/>
      <c r="CO834" s="10"/>
      <c r="CP834" s="37"/>
      <c r="CQ834" s="37"/>
      <c r="CR834" s="51"/>
      <c r="CT834" s="40"/>
      <c r="CU834" s="10"/>
      <c r="CV834" s="37"/>
      <c r="CW834" s="37"/>
      <c r="CX834" s="51"/>
    </row>
    <row r="835" spans="5:102" x14ac:dyDescent="0.2">
      <c r="E835" s="37"/>
      <c r="F835" s="37"/>
      <c r="G835" s="7"/>
      <c r="H835" s="48"/>
      <c r="J835" s="10"/>
      <c r="K835" s="37"/>
      <c r="L835" s="37"/>
      <c r="M835" s="7"/>
      <c r="N835" s="48"/>
      <c r="P835" s="10"/>
      <c r="Q835" s="37"/>
      <c r="R835" s="37"/>
      <c r="S835" s="7"/>
      <c r="T835" s="40"/>
      <c r="U835" s="10"/>
      <c r="V835" s="37"/>
      <c r="W835" s="37"/>
      <c r="X835" s="51"/>
      <c r="AC835" s="37"/>
      <c r="AD835" s="37"/>
      <c r="AE835" s="7"/>
      <c r="AF835" s="48"/>
      <c r="AH835" s="10"/>
      <c r="AI835" s="37"/>
      <c r="AJ835" s="37"/>
      <c r="AK835" s="7"/>
      <c r="AL835" s="48"/>
      <c r="AN835" s="10"/>
      <c r="AO835" s="37"/>
      <c r="AP835" s="37"/>
      <c r="AQ835" s="7"/>
      <c r="AR835" s="40"/>
      <c r="AS835" s="10"/>
      <c r="AT835" s="37"/>
      <c r="AU835" s="37"/>
      <c r="AV835" s="51"/>
      <c r="BA835" s="37"/>
      <c r="BB835" s="37"/>
      <c r="BC835" s="7"/>
      <c r="BD835" s="48"/>
      <c r="BF835" s="10"/>
      <c r="BG835" s="37"/>
      <c r="BH835" s="37"/>
      <c r="BI835" s="7"/>
      <c r="BJ835" s="48"/>
      <c r="BL835" s="10"/>
      <c r="BM835" s="37"/>
      <c r="BN835" s="37"/>
      <c r="BO835" s="7"/>
      <c r="BP835" s="40"/>
      <c r="BQ835" s="10"/>
      <c r="BR835" s="37"/>
      <c r="BS835" s="37"/>
      <c r="BT835" s="51"/>
      <c r="BY835" s="37"/>
      <c r="BZ835" s="37"/>
      <c r="CA835" s="7"/>
      <c r="CB835" s="48"/>
      <c r="CD835" s="10"/>
      <c r="CE835" s="37"/>
      <c r="CF835" s="37"/>
      <c r="CG835" s="7"/>
      <c r="CH835" s="48"/>
      <c r="CJ835" s="10"/>
      <c r="CK835" s="37"/>
      <c r="CL835" s="37"/>
      <c r="CM835" s="7"/>
      <c r="CN835" s="40"/>
      <c r="CO835" s="10"/>
      <c r="CP835" s="37"/>
      <c r="CQ835" s="37"/>
      <c r="CR835" s="51"/>
      <c r="CT835" s="40"/>
      <c r="CU835" s="10"/>
      <c r="CV835" s="37"/>
      <c r="CW835" s="37"/>
      <c r="CX835" s="51"/>
    </row>
    <row r="836" spans="5:102" x14ac:dyDescent="0.2">
      <c r="E836" s="37"/>
      <c r="F836" s="37"/>
      <c r="G836" s="7"/>
      <c r="H836" s="48"/>
      <c r="J836" s="10"/>
      <c r="K836" s="37"/>
      <c r="L836" s="37"/>
      <c r="M836" s="7"/>
      <c r="N836" s="48"/>
      <c r="P836" s="10"/>
      <c r="Q836" s="37"/>
      <c r="R836" s="37"/>
      <c r="S836" s="7"/>
      <c r="T836" s="40"/>
      <c r="U836" s="10"/>
      <c r="V836" s="37"/>
      <c r="W836" s="37"/>
      <c r="X836" s="51"/>
      <c r="AC836" s="37"/>
      <c r="AD836" s="37"/>
      <c r="AE836" s="7"/>
      <c r="AF836" s="48"/>
      <c r="AH836" s="10"/>
      <c r="AI836" s="37"/>
      <c r="AJ836" s="37"/>
      <c r="AK836" s="7"/>
      <c r="AL836" s="48"/>
      <c r="AN836" s="10"/>
      <c r="AO836" s="37"/>
      <c r="AP836" s="37"/>
      <c r="AQ836" s="7"/>
      <c r="AR836" s="40"/>
      <c r="AS836" s="10"/>
      <c r="AT836" s="37"/>
      <c r="AU836" s="37"/>
      <c r="AV836" s="51"/>
      <c r="BA836" s="37"/>
      <c r="BB836" s="37"/>
      <c r="BC836" s="7"/>
      <c r="BD836" s="48"/>
      <c r="BF836" s="10"/>
      <c r="BG836" s="37"/>
      <c r="BH836" s="37"/>
      <c r="BI836" s="7"/>
      <c r="BJ836" s="48"/>
      <c r="BL836" s="10"/>
      <c r="BM836" s="37"/>
      <c r="BN836" s="37"/>
      <c r="BO836" s="7"/>
      <c r="BP836" s="40"/>
      <c r="BQ836" s="10"/>
      <c r="BR836" s="37"/>
      <c r="BS836" s="37"/>
      <c r="BT836" s="51"/>
      <c r="BY836" s="37"/>
      <c r="BZ836" s="37"/>
      <c r="CA836" s="7"/>
      <c r="CB836" s="48"/>
      <c r="CD836" s="10"/>
      <c r="CE836" s="37"/>
      <c r="CF836" s="37"/>
      <c r="CG836" s="7"/>
      <c r="CH836" s="48"/>
      <c r="CJ836" s="10"/>
      <c r="CK836" s="37"/>
      <c r="CL836" s="37"/>
      <c r="CM836" s="7"/>
      <c r="CN836" s="40"/>
      <c r="CO836" s="10"/>
      <c r="CP836" s="37"/>
      <c r="CQ836" s="37"/>
      <c r="CR836" s="51"/>
      <c r="CT836" s="40"/>
      <c r="CU836" s="10"/>
      <c r="CV836" s="37"/>
      <c r="CW836" s="37"/>
      <c r="CX836" s="51"/>
    </row>
    <row r="837" spans="5:102" x14ac:dyDescent="0.2">
      <c r="E837" s="37"/>
      <c r="F837" s="37"/>
      <c r="G837" s="7"/>
      <c r="H837" s="48"/>
      <c r="J837" s="10"/>
      <c r="K837" s="37"/>
      <c r="L837" s="37"/>
      <c r="M837" s="7"/>
      <c r="N837" s="48"/>
      <c r="P837" s="10"/>
      <c r="Q837" s="37"/>
      <c r="R837" s="37"/>
      <c r="S837" s="7"/>
      <c r="T837" s="40"/>
      <c r="U837" s="10"/>
      <c r="V837" s="37"/>
      <c r="W837" s="37"/>
      <c r="X837" s="51"/>
      <c r="AC837" s="37"/>
      <c r="AD837" s="37"/>
      <c r="AE837" s="7"/>
      <c r="AF837" s="48"/>
      <c r="AH837" s="10"/>
      <c r="AI837" s="37"/>
      <c r="AJ837" s="37"/>
      <c r="AK837" s="7"/>
      <c r="AL837" s="48"/>
      <c r="AN837" s="10"/>
      <c r="AO837" s="37"/>
      <c r="AP837" s="37"/>
      <c r="AQ837" s="7"/>
      <c r="AR837" s="40"/>
      <c r="AS837" s="10"/>
      <c r="AT837" s="37"/>
      <c r="AU837" s="37"/>
      <c r="AV837" s="51"/>
      <c r="BA837" s="37"/>
      <c r="BB837" s="37"/>
      <c r="BC837" s="7"/>
      <c r="BD837" s="48"/>
      <c r="BF837" s="10"/>
      <c r="BG837" s="37"/>
      <c r="BH837" s="37"/>
      <c r="BI837" s="7"/>
      <c r="BJ837" s="48"/>
      <c r="BL837" s="10"/>
      <c r="BM837" s="37"/>
      <c r="BN837" s="37"/>
      <c r="BO837" s="7"/>
      <c r="BP837" s="40"/>
      <c r="BQ837" s="10"/>
      <c r="BR837" s="37"/>
      <c r="BS837" s="37"/>
      <c r="BT837" s="51"/>
      <c r="BY837" s="37"/>
      <c r="BZ837" s="37"/>
      <c r="CA837" s="7"/>
      <c r="CB837" s="48"/>
      <c r="CD837" s="10"/>
      <c r="CE837" s="37"/>
      <c r="CF837" s="37"/>
      <c r="CG837" s="7"/>
      <c r="CH837" s="48"/>
      <c r="CJ837" s="10"/>
      <c r="CK837" s="37"/>
      <c r="CL837" s="37"/>
      <c r="CM837" s="7"/>
      <c r="CN837" s="40"/>
      <c r="CO837" s="10"/>
      <c r="CP837" s="37"/>
      <c r="CQ837" s="37"/>
      <c r="CR837" s="51"/>
      <c r="CT837" s="40"/>
      <c r="CU837" s="10"/>
      <c r="CV837" s="37"/>
      <c r="CW837" s="37"/>
      <c r="CX837" s="51"/>
    </row>
    <row r="838" spans="5:102" x14ac:dyDescent="0.2">
      <c r="E838" s="37"/>
      <c r="F838" s="37"/>
      <c r="G838" s="7"/>
      <c r="H838" s="48"/>
      <c r="J838" s="10"/>
      <c r="K838" s="37"/>
      <c r="L838" s="37"/>
      <c r="M838" s="7"/>
      <c r="N838" s="48"/>
      <c r="P838" s="10"/>
      <c r="Q838" s="37"/>
      <c r="R838" s="37"/>
      <c r="S838" s="7"/>
      <c r="T838" s="40"/>
      <c r="U838" s="10"/>
      <c r="V838" s="37"/>
      <c r="W838" s="37"/>
      <c r="X838" s="51"/>
      <c r="AC838" s="37"/>
      <c r="AD838" s="37"/>
      <c r="AE838" s="7"/>
      <c r="AF838" s="48"/>
      <c r="AH838" s="10"/>
      <c r="AI838" s="37"/>
      <c r="AJ838" s="37"/>
      <c r="AK838" s="7"/>
      <c r="AL838" s="48"/>
      <c r="AN838" s="10"/>
      <c r="AO838" s="37"/>
      <c r="AP838" s="37"/>
      <c r="AQ838" s="7"/>
      <c r="AR838" s="40"/>
      <c r="AS838" s="10"/>
      <c r="AT838" s="37"/>
      <c r="AU838" s="37"/>
      <c r="AV838" s="51"/>
      <c r="BA838" s="37"/>
      <c r="BB838" s="37"/>
      <c r="BC838" s="7"/>
      <c r="BD838" s="48"/>
      <c r="BF838" s="10"/>
      <c r="BG838" s="37"/>
      <c r="BH838" s="37"/>
      <c r="BI838" s="7"/>
      <c r="BJ838" s="48"/>
      <c r="BL838" s="10"/>
      <c r="BM838" s="37"/>
      <c r="BN838" s="37"/>
      <c r="BO838" s="7"/>
      <c r="BP838" s="40"/>
      <c r="BQ838" s="10"/>
      <c r="BR838" s="37"/>
      <c r="BS838" s="37"/>
      <c r="BT838" s="51"/>
      <c r="BY838" s="37"/>
      <c r="BZ838" s="37"/>
      <c r="CA838" s="7"/>
      <c r="CB838" s="48"/>
      <c r="CD838" s="10"/>
      <c r="CE838" s="37"/>
      <c r="CF838" s="37"/>
      <c r="CG838" s="7"/>
      <c r="CH838" s="48"/>
      <c r="CJ838" s="10"/>
      <c r="CK838" s="37"/>
      <c r="CL838" s="37"/>
      <c r="CM838" s="7"/>
      <c r="CN838" s="40"/>
      <c r="CO838" s="10"/>
      <c r="CP838" s="37"/>
      <c r="CQ838" s="37"/>
      <c r="CR838" s="51"/>
      <c r="CT838" s="40"/>
      <c r="CU838" s="10"/>
      <c r="CV838" s="37"/>
      <c r="CW838" s="37"/>
      <c r="CX838" s="51"/>
    </row>
    <row r="839" spans="5:102" x14ac:dyDescent="0.2">
      <c r="E839" s="37"/>
      <c r="F839" s="37"/>
      <c r="G839" s="7"/>
      <c r="H839" s="48"/>
      <c r="J839" s="10"/>
      <c r="K839" s="37"/>
      <c r="L839" s="37"/>
      <c r="M839" s="7"/>
      <c r="N839" s="48"/>
      <c r="P839" s="10"/>
      <c r="Q839" s="37"/>
      <c r="R839" s="37"/>
      <c r="S839" s="7"/>
      <c r="T839" s="40"/>
      <c r="U839" s="10"/>
      <c r="V839" s="37"/>
      <c r="W839" s="37"/>
      <c r="X839" s="51"/>
      <c r="AC839" s="37"/>
      <c r="AD839" s="37"/>
      <c r="AE839" s="7"/>
      <c r="AF839" s="48"/>
      <c r="AH839" s="10"/>
      <c r="AI839" s="37"/>
      <c r="AJ839" s="37"/>
      <c r="AK839" s="7"/>
      <c r="AL839" s="48"/>
      <c r="AN839" s="10"/>
      <c r="AO839" s="37"/>
      <c r="AP839" s="37"/>
      <c r="AQ839" s="7"/>
      <c r="AR839" s="40"/>
      <c r="AS839" s="10"/>
      <c r="AT839" s="37"/>
      <c r="AU839" s="37"/>
      <c r="AV839" s="51"/>
      <c r="BA839" s="37"/>
      <c r="BB839" s="37"/>
      <c r="BC839" s="7"/>
      <c r="BD839" s="48"/>
      <c r="BF839" s="10"/>
      <c r="BG839" s="37"/>
      <c r="BH839" s="37"/>
      <c r="BI839" s="7"/>
      <c r="BJ839" s="48"/>
      <c r="BL839" s="10"/>
      <c r="BM839" s="37"/>
      <c r="BN839" s="37"/>
      <c r="BO839" s="7"/>
      <c r="BP839" s="40"/>
      <c r="BQ839" s="10"/>
      <c r="BR839" s="37"/>
      <c r="BS839" s="37"/>
      <c r="BT839" s="51"/>
      <c r="BY839" s="37"/>
      <c r="BZ839" s="37"/>
      <c r="CA839" s="7"/>
      <c r="CB839" s="48"/>
      <c r="CD839" s="10"/>
      <c r="CE839" s="37"/>
      <c r="CF839" s="37"/>
      <c r="CG839" s="7"/>
      <c r="CH839" s="48"/>
      <c r="CJ839" s="10"/>
      <c r="CK839" s="37"/>
      <c r="CL839" s="37"/>
      <c r="CM839" s="7"/>
      <c r="CN839" s="40"/>
      <c r="CO839" s="10"/>
      <c r="CP839" s="37"/>
      <c r="CQ839" s="37"/>
      <c r="CR839" s="51"/>
      <c r="CT839" s="40"/>
      <c r="CU839" s="10"/>
      <c r="CV839" s="37"/>
      <c r="CW839" s="37"/>
      <c r="CX839" s="51"/>
    </row>
    <row r="840" spans="5:102" x14ac:dyDescent="0.2">
      <c r="E840" s="37"/>
      <c r="F840" s="37"/>
      <c r="G840" s="7"/>
      <c r="H840" s="48"/>
      <c r="J840" s="10"/>
      <c r="K840" s="37"/>
      <c r="L840" s="37"/>
      <c r="M840" s="7"/>
      <c r="N840" s="48"/>
      <c r="P840" s="10"/>
      <c r="Q840" s="37"/>
      <c r="R840" s="37"/>
      <c r="S840" s="7"/>
      <c r="T840" s="40"/>
      <c r="U840" s="10"/>
      <c r="V840" s="37"/>
      <c r="W840" s="37"/>
      <c r="X840" s="51"/>
      <c r="AC840" s="37"/>
      <c r="AD840" s="37"/>
      <c r="AE840" s="7"/>
      <c r="AF840" s="48"/>
      <c r="AH840" s="10"/>
      <c r="AI840" s="37"/>
      <c r="AJ840" s="37"/>
      <c r="AK840" s="7"/>
      <c r="AL840" s="48"/>
      <c r="AN840" s="10"/>
      <c r="AO840" s="37"/>
      <c r="AP840" s="37"/>
      <c r="AQ840" s="7"/>
      <c r="AR840" s="40"/>
      <c r="AS840" s="10"/>
      <c r="AT840" s="37"/>
      <c r="AU840" s="37"/>
      <c r="AV840" s="51"/>
      <c r="BA840" s="37"/>
      <c r="BB840" s="37"/>
      <c r="BC840" s="7"/>
      <c r="BD840" s="48"/>
      <c r="BF840" s="10"/>
      <c r="BG840" s="37"/>
      <c r="BH840" s="37"/>
      <c r="BI840" s="7"/>
      <c r="BJ840" s="48"/>
      <c r="BL840" s="10"/>
      <c r="BM840" s="37"/>
      <c r="BN840" s="37"/>
      <c r="BO840" s="7"/>
      <c r="BP840" s="40"/>
      <c r="BQ840" s="10"/>
      <c r="BR840" s="37"/>
      <c r="BS840" s="37"/>
      <c r="BT840" s="51"/>
      <c r="BY840" s="37"/>
      <c r="BZ840" s="37"/>
      <c r="CA840" s="7"/>
      <c r="CB840" s="48"/>
      <c r="CD840" s="10"/>
      <c r="CE840" s="37"/>
      <c r="CF840" s="37"/>
      <c r="CG840" s="7"/>
      <c r="CH840" s="48"/>
      <c r="CJ840" s="10"/>
      <c r="CK840" s="37"/>
      <c r="CL840" s="37"/>
      <c r="CM840" s="7"/>
      <c r="CN840" s="40"/>
      <c r="CO840" s="10"/>
      <c r="CP840" s="37"/>
      <c r="CQ840" s="37"/>
      <c r="CR840" s="51"/>
      <c r="CT840" s="40"/>
      <c r="CU840" s="10"/>
      <c r="CV840" s="37"/>
      <c r="CW840" s="37"/>
      <c r="CX840" s="51"/>
    </row>
    <row r="841" spans="5:102" x14ac:dyDescent="0.2">
      <c r="E841" s="37"/>
      <c r="F841" s="37"/>
      <c r="G841" s="7"/>
      <c r="H841" s="48"/>
      <c r="J841" s="10"/>
      <c r="K841" s="37"/>
      <c r="L841" s="37"/>
      <c r="M841" s="7"/>
      <c r="N841" s="48"/>
      <c r="P841" s="10"/>
      <c r="Q841" s="37"/>
      <c r="R841" s="37"/>
      <c r="S841" s="7"/>
      <c r="T841" s="40"/>
      <c r="U841" s="10"/>
      <c r="V841" s="37"/>
      <c r="W841" s="37"/>
      <c r="X841" s="51"/>
      <c r="AC841" s="37"/>
      <c r="AD841" s="37"/>
      <c r="AE841" s="7"/>
      <c r="AF841" s="48"/>
      <c r="AH841" s="10"/>
      <c r="AI841" s="37"/>
      <c r="AJ841" s="37"/>
      <c r="AK841" s="7"/>
      <c r="AL841" s="48"/>
      <c r="AN841" s="10"/>
      <c r="AO841" s="37"/>
      <c r="AP841" s="37"/>
      <c r="AQ841" s="7"/>
      <c r="AR841" s="40"/>
      <c r="AS841" s="10"/>
      <c r="AT841" s="37"/>
      <c r="AU841" s="37"/>
      <c r="AV841" s="51"/>
      <c r="BA841" s="37"/>
      <c r="BB841" s="37"/>
      <c r="BC841" s="7"/>
      <c r="BD841" s="48"/>
      <c r="BF841" s="10"/>
      <c r="BG841" s="37"/>
      <c r="BH841" s="37"/>
      <c r="BI841" s="7"/>
      <c r="BJ841" s="48"/>
      <c r="BL841" s="10"/>
      <c r="BM841" s="37"/>
      <c r="BN841" s="37"/>
      <c r="BO841" s="7"/>
      <c r="BP841" s="40"/>
      <c r="BQ841" s="10"/>
      <c r="BR841" s="37"/>
      <c r="BS841" s="37"/>
      <c r="BT841" s="51"/>
      <c r="BY841" s="37"/>
      <c r="BZ841" s="37"/>
      <c r="CA841" s="7"/>
      <c r="CB841" s="48"/>
      <c r="CD841" s="10"/>
      <c r="CE841" s="37"/>
      <c r="CF841" s="37"/>
      <c r="CG841" s="7"/>
      <c r="CH841" s="48"/>
      <c r="CJ841" s="10"/>
      <c r="CK841" s="37"/>
      <c r="CL841" s="37"/>
      <c r="CM841" s="7"/>
      <c r="CN841" s="40"/>
      <c r="CO841" s="10"/>
      <c r="CP841" s="37"/>
      <c r="CQ841" s="37"/>
      <c r="CR841" s="51"/>
      <c r="CT841" s="40"/>
      <c r="CU841" s="10"/>
      <c r="CV841" s="37"/>
      <c r="CW841" s="37"/>
      <c r="CX841" s="51"/>
    </row>
    <row r="842" spans="5:102" x14ac:dyDescent="0.2">
      <c r="E842" s="37"/>
      <c r="F842" s="37"/>
      <c r="G842" s="7"/>
      <c r="H842" s="48"/>
      <c r="J842" s="10"/>
      <c r="K842" s="37"/>
      <c r="L842" s="37"/>
      <c r="M842" s="7"/>
      <c r="N842" s="48"/>
      <c r="P842" s="10"/>
      <c r="Q842" s="37"/>
      <c r="R842" s="37"/>
      <c r="S842" s="7"/>
      <c r="T842" s="40"/>
      <c r="U842" s="10"/>
      <c r="V842" s="37"/>
      <c r="W842" s="37"/>
      <c r="X842" s="51"/>
      <c r="AC842" s="37"/>
      <c r="AD842" s="37"/>
      <c r="AE842" s="7"/>
      <c r="AF842" s="48"/>
      <c r="AH842" s="10"/>
      <c r="AI842" s="37"/>
      <c r="AJ842" s="37"/>
      <c r="AK842" s="7"/>
      <c r="AL842" s="48"/>
      <c r="AN842" s="10"/>
      <c r="AO842" s="37"/>
      <c r="AP842" s="37"/>
      <c r="AQ842" s="7"/>
      <c r="AR842" s="40"/>
      <c r="AS842" s="10"/>
      <c r="AT842" s="37"/>
      <c r="AU842" s="37"/>
      <c r="AV842" s="51"/>
      <c r="BA842" s="37"/>
      <c r="BB842" s="37"/>
      <c r="BC842" s="7"/>
      <c r="BD842" s="48"/>
      <c r="BF842" s="10"/>
      <c r="BG842" s="37"/>
      <c r="BH842" s="37"/>
      <c r="BI842" s="7"/>
      <c r="BJ842" s="48"/>
      <c r="BL842" s="10"/>
      <c r="BM842" s="37"/>
      <c r="BN842" s="37"/>
      <c r="BO842" s="7"/>
      <c r="BP842" s="40"/>
      <c r="BQ842" s="10"/>
      <c r="BR842" s="37"/>
      <c r="BS842" s="37"/>
      <c r="BT842" s="51"/>
      <c r="BY842" s="37"/>
      <c r="BZ842" s="37"/>
      <c r="CA842" s="7"/>
      <c r="CB842" s="48"/>
      <c r="CD842" s="10"/>
      <c r="CE842" s="37"/>
      <c r="CF842" s="37"/>
      <c r="CG842" s="7"/>
      <c r="CH842" s="48"/>
      <c r="CJ842" s="10"/>
      <c r="CK842" s="37"/>
      <c r="CL842" s="37"/>
      <c r="CM842" s="7"/>
      <c r="CN842" s="40"/>
      <c r="CO842" s="10"/>
      <c r="CP842" s="37"/>
      <c r="CQ842" s="37"/>
      <c r="CR842" s="51"/>
      <c r="CT842" s="40"/>
      <c r="CU842" s="10"/>
      <c r="CV842" s="37"/>
      <c r="CW842" s="37"/>
      <c r="CX842" s="51"/>
    </row>
    <row r="843" spans="5:102" x14ac:dyDescent="0.2">
      <c r="E843" s="37"/>
      <c r="F843" s="37"/>
      <c r="G843" s="7"/>
      <c r="H843" s="48"/>
      <c r="J843" s="10"/>
      <c r="K843" s="37"/>
      <c r="L843" s="37"/>
      <c r="M843" s="7"/>
      <c r="N843" s="48"/>
      <c r="P843" s="10"/>
      <c r="Q843" s="37"/>
      <c r="R843" s="37"/>
      <c r="S843" s="7"/>
      <c r="T843" s="40"/>
      <c r="U843" s="10"/>
      <c r="V843" s="37"/>
      <c r="W843" s="37"/>
      <c r="X843" s="51"/>
      <c r="AC843" s="37"/>
      <c r="AD843" s="37"/>
      <c r="AE843" s="7"/>
      <c r="AF843" s="48"/>
      <c r="AH843" s="10"/>
      <c r="AI843" s="37"/>
      <c r="AJ843" s="37"/>
      <c r="AK843" s="7"/>
      <c r="AL843" s="48"/>
      <c r="AN843" s="10"/>
      <c r="AO843" s="37"/>
      <c r="AP843" s="37"/>
      <c r="AQ843" s="7"/>
      <c r="AR843" s="40"/>
      <c r="AS843" s="10"/>
      <c r="AT843" s="37"/>
      <c r="AU843" s="37"/>
      <c r="AV843" s="51"/>
      <c r="BA843" s="37"/>
      <c r="BB843" s="37"/>
      <c r="BC843" s="7"/>
      <c r="BD843" s="48"/>
      <c r="BF843" s="10"/>
      <c r="BG843" s="37"/>
      <c r="BH843" s="37"/>
      <c r="BI843" s="7"/>
      <c r="BJ843" s="48"/>
      <c r="BL843" s="10"/>
      <c r="BM843" s="37"/>
      <c r="BN843" s="37"/>
      <c r="BO843" s="7"/>
      <c r="BP843" s="40"/>
      <c r="BQ843" s="10"/>
      <c r="BR843" s="37"/>
      <c r="BS843" s="37"/>
      <c r="BT843" s="51"/>
      <c r="BY843" s="37"/>
      <c r="BZ843" s="37"/>
      <c r="CA843" s="7"/>
      <c r="CB843" s="48"/>
      <c r="CD843" s="10"/>
      <c r="CE843" s="37"/>
      <c r="CF843" s="37"/>
      <c r="CG843" s="7"/>
      <c r="CH843" s="48"/>
      <c r="CJ843" s="10"/>
      <c r="CK843" s="37"/>
      <c r="CL843" s="37"/>
      <c r="CM843" s="7"/>
      <c r="CN843" s="40"/>
      <c r="CO843" s="10"/>
      <c r="CP843" s="37"/>
      <c r="CQ843" s="37"/>
      <c r="CR843" s="51"/>
      <c r="CT843" s="40"/>
      <c r="CU843" s="10"/>
      <c r="CV843" s="37"/>
      <c r="CW843" s="37"/>
      <c r="CX843" s="51"/>
    </row>
    <row r="844" spans="5:102" x14ac:dyDescent="0.2">
      <c r="E844" s="37"/>
      <c r="F844" s="37"/>
      <c r="G844" s="7"/>
      <c r="H844" s="48"/>
      <c r="J844" s="10"/>
      <c r="K844" s="37"/>
      <c r="L844" s="37"/>
      <c r="M844" s="7"/>
      <c r="N844" s="48"/>
      <c r="P844" s="10"/>
      <c r="Q844" s="37"/>
      <c r="R844" s="37"/>
      <c r="S844" s="7"/>
      <c r="T844" s="40"/>
      <c r="U844" s="10"/>
      <c r="V844" s="37"/>
      <c r="W844" s="37"/>
      <c r="X844" s="51"/>
      <c r="AC844" s="37"/>
      <c r="AD844" s="37"/>
      <c r="AE844" s="7"/>
      <c r="AF844" s="48"/>
      <c r="AH844" s="10"/>
      <c r="AI844" s="37"/>
      <c r="AJ844" s="37"/>
      <c r="AK844" s="7"/>
      <c r="AL844" s="48"/>
      <c r="AN844" s="10"/>
      <c r="AO844" s="37"/>
      <c r="AP844" s="37"/>
      <c r="AQ844" s="7"/>
      <c r="AR844" s="40"/>
      <c r="AS844" s="10"/>
      <c r="AT844" s="37"/>
      <c r="AU844" s="37"/>
      <c r="AV844" s="51"/>
      <c r="BA844" s="37"/>
      <c r="BB844" s="37"/>
      <c r="BC844" s="7"/>
      <c r="BD844" s="48"/>
      <c r="BF844" s="10"/>
      <c r="BG844" s="37"/>
      <c r="BH844" s="37"/>
      <c r="BI844" s="7"/>
      <c r="BJ844" s="48"/>
      <c r="BL844" s="10"/>
      <c r="BM844" s="37"/>
      <c r="BN844" s="37"/>
      <c r="BO844" s="7"/>
      <c r="BP844" s="40"/>
      <c r="BQ844" s="10"/>
      <c r="BR844" s="37"/>
      <c r="BS844" s="37"/>
      <c r="BT844" s="51"/>
      <c r="BY844" s="37"/>
      <c r="BZ844" s="37"/>
      <c r="CA844" s="7"/>
      <c r="CB844" s="48"/>
      <c r="CD844" s="10"/>
      <c r="CE844" s="37"/>
      <c r="CF844" s="37"/>
      <c r="CG844" s="7"/>
      <c r="CH844" s="48"/>
      <c r="CJ844" s="10"/>
      <c r="CK844" s="37"/>
      <c r="CL844" s="37"/>
      <c r="CM844" s="7"/>
      <c r="CN844" s="40"/>
      <c r="CO844" s="10"/>
      <c r="CP844" s="37"/>
      <c r="CQ844" s="37"/>
      <c r="CR844" s="51"/>
      <c r="CT844" s="40"/>
      <c r="CU844" s="10"/>
      <c r="CV844" s="37"/>
      <c r="CW844" s="37"/>
      <c r="CX844" s="51"/>
    </row>
    <row r="845" spans="5:102" x14ac:dyDescent="0.2">
      <c r="E845" s="37"/>
      <c r="F845" s="37"/>
      <c r="G845" s="7"/>
      <c r="H845" s="48"/>
      <c r="J845" s="10"/>
      <c r="K845" s="37"/>
      <c r="L845" s="37"/>
      <c r="M845" s="7"/>
      <c r="N845" s="48"/>
      <c r="P845" s="10"/>
      <c r="Q845" s="37"/>
      <c r="R845" s="37"/>
      <c r="S845" s="7"/>
      <c r="T845" s="40"/>
      <c r="U845" s="10"/>
      <c r="V845" s="37"/>
      <c r="W845" s="37"/>
      <c r="X845" s="51"/>
      <c r="AC845" s="37"/>
      <c r="AD845" s="37"/>
      <c r="AE845" s="7"/>
      <c r="AF845" s="48"/>
      <c r="AH845" s="10"/>
      <c r="AI845" s="37"/>
      <c r="AJ845" s="37"/>
      <c r="AK845" s="7"/>
      <c r="AL845" s="48"/>
      <c r="AN845" s="10"/>
      <c r="AO845" s="37"/>
      <c r="AP845" s="37"/>
      <c r="AQ845" s="7"/>
      <c r="AR845" s="40"/>
      <c r="AS845" s="10"/>
      <c r="AT845" s="37"/>
      <c r="AU845" s="37"/>
      <c r="AV845" s="51"/>
      <c r="BA845" s="37"/>
      <c r="BB845" s="37"/>
      <c r="BC845" s="7"/>
      <c r="BD845" s="48"/>
      <c r="BF845" s="10"/>
      <c r="BG845" s="37"/>
      <c r="BH845" s="37"/>
      <c r="BI845" s="7"/>
      <c r="BJ845" s="48"/>
      <c r="BL845" s="10"/>
      <c r="BM845" s="37"/>
      <c r="BN845" s="37"/>
      <c r="BO845" s="7"/>
      <c r="BP845" s="40"/>
      <c r="BQ845" s="10"/>
      <c r="BR845" s="37"/>
      <c r="BS845" s="37"/>
      <c r="BT845" s="51"/>
      <c r="BY845" s="37"/>
      <c r="BZ845" s="37"/>
      <c r="CA845" s="7"/>
      <c r="CB845" s="48"/>
      <c r="CD845" s="10"/>
      <c r="CE845" s="37"/>
      <c r="CF845" s="37"/>
      <c r="CG845" s="7"/>
      <c r="CH845" s="48"/>
      <c r="CJ845" s="10"/>
      <c r="CK845" s="37"/>
      <c r="CL845" s="37"/>
      <c r="CM845" s="7"/>
      <c r="CN845" s="40"/>
      <c r="CO845" s="10"/>
      <c r="CP845" s="37"/>
      <c r="CQ845" s="37"/>
      <c r="CR845" s="51"/>
      <c r="CT845" s="40"/>
      <c r="CU845" s="10"/>
      <c r="CV845" s="37"/>
      <c r="CW845" s="37"/>
      <c r="CX845" s="51"/>
    </row>
    <row r="846" spans="5:102" x14ac:dyDescent="0.2">
      <c r="E846" s="37"/>
      <c r="F846" s="37"/>
      <c r="G846" s="7"/>
      <c r="H846" s="48"/>
      <c r="J846" s="10"/>
      <c r="K846" s="37"/>
      <c r="L846" s="37"/>
      <c r="M846" s="7"/>
      <c r="N846" s="48"/>
      <c r="P846" s="10"/>
      <c r="Q846" s="37"/>
      <c r="R846" s="37"/>
      <c r="S846" s="7"/>
      <c r="T846" s="40"/>
      <c r="U846" s="10"/>
      <c r="V846" s="37"/>
      <c r="W846" s="37"/>
      <c r="X846" s="51"/>
      <c r="AC846" s="37"/>
      <c r="AD846" s="37"/>
      <c r="AE846" s="7"/>
      <c r="AF846" s="48"/>
      <c r="AH846" s="10"/>
      <c r="AI846" s="37"/>
      <c r="AJ846" s="37"/>
      <c r="AK846" s="7"/>
      <c r="AL846" s="48"/>
      <c r="AN846" s="10"/>
      <c r="AO846" s="37"/>
      <c r="AP846" s="37"/>
      <c r="AQ846" s="7"/>
      <c r="AR846" s="40"/>
      <c r="AS846" s="10"/>
      <c r="AT846" s="37"/>
      <c r="AU846" s="37"/>
      <c r="AV846" s="51"/>
      <c r="BA846" s="37"/>
      <c r="BB846" s="37"/>
      <c r="BC846" s="7"/>
      <c r="BD846" s="48"/>
      <c r="BF846" s="10"/>
      <c r="BG846" s="37"/>
      <c r="BH846" s="37"/>
      <c r="BI846" s="7"/>
      <c r="BJ846" s="48"/>
      <c r="BL846" s="10"/>
      <c r="BM846" s="37"/>
      <c r="BN846" s="37"/>
      <c r="BO846" s="7"/>
      <c r="BP846" s="40"/>
      <c r="BQ846" s="10"/>
      <c r="BR846" s="37"/>
      <c r="BS846" s="37"/>
      <c r="BT846" s="51"/>
      <c r="BY846" s="37"/>
      <c r="BZ846" s="37"/>
      <c r="CA846" s="7"/>
      <c r="CB846" s="48"/>
      <c r="CD846" s="10"/>
      <c r="CE846" s="37"/>
      <c r="CF846" s="37"/>
      <c r="CG846" s="7"/>
      <c r="CH846" s="48"/>
      <c r="CJ846" s="10"/>
      <c r="CK846" s="37"/>
      <c r="CL846" s="37"/>
      <c r="CM846" s="7"/>
      <c r="CN846" s="40"/>
      <c r="CO846" s="10"/>
      <c r="CP846" s="37"/>
      <c r="CQ846" s="37"/>
      <c r="CR846" s="51"/>
      <c r="CT846" s="40"/>
      <c r="CU846" s="10"/>
      <c r="CV846" s="37"/>
      <c r="CW846" s="37"/>
      <c r="CX846" s="51"/>
    </row>
    <row r="847" spans="5:102" x14ac:dyDescent="0.2">
      <c r="E847" s="37"/>
      <c r="F847" s="37"/>
      <c r="G847" s="7"/>
      <c r="H847" s="48"/>
      <c r="J847" s="10"/>
      <c r="K847" s="37"/>
      <c r="L847" s="37"/>
      <c r="M847" s="7"/>
      <c r="N847" s="48"/>
      <c r="P847" s="10"/>
      <c r="Q847" s="37"/>
      <c r="R847" s="37"/>
      <c r="S847" s="7"/>
      <c r="T847" s="40"/>
      <c r="U847" s="10"/>
      <c r="V847" s="37"/>
      <c r="W847" s="37"/>
      <c r="X847" s="51"/>
      <c r="AC847" s="37"/>
      <c r="AD847" s="37"/>
      <c r="AE847" s="7"/>
      <c r="AF847" s="48"/>
      <c r="AH847" s="10"/>
      <c r="AI847" s="37"/>
      <c r="AJ847" s="37"/>
      <c r="AK847" s="7"/>
      <c r="AL847" s="48"/>
      <c r="AN847" s="10"/>
      <c r="AO847" s="37"/>
      <c r="AP847" s="37"/>
      <c r="AQ847" s="7"/>
      <c r="AR847" s="40"/>
      <c r="AS847" s="10"/>
      <c r="AT847" s="37"/>
      <c r="AU847" s="37"/>
      <c r="AV847" s="51"/>
      <c r="BA847" s="37"/>
      <c r="BB847" s="37"/>
      <c r="BC847" s="7"/>
      <c r="BD847" s="48"/>
      <c r="BF847" s="10"/>
      <c r="BG847" s="37"/>
      <c r="BH847" s="37"/>
      <c r="BI847" s="7"/>
      <c r="BJ847" s="48"/>
      <c r="BL847" s="10"/>
      <c r="BM847" s="37"/>
      <c r="BN847" s="37"/>
      <c r="BO847" s="7"/>
      <c r="BP847" s="40"/>
      <c r="BQ847" s="10"/>
      <c r="BR847" s="37"/>
      <c r="BS847" s="37"/>
      <c r="BT847" s="51"/>
      <c r="BY847" s="37"/>
      <c r="BZ847" s="37"/>
      <c r="CA847" s="7"/>
      <c r="CB847" s="48"/>
      <c r="CD847" s="10"/>
      <c r="CE847" s="37"/>
      <c r="CF847" s="37"/>
      <c r="CG847" s="7"/>
      <c r="CH847" s="48"/>
      <c r="CJ847" s="10"/>
      <c r="CK847" s="37"/>
      <c r="CL847" s="37"/>
      <c r="CM847" s="7"/>
      <c r="CN847" s="40"/>
      <c r="CO847" s="10"/>
      <c r="CP847" s="37"/>
      <c r="CQ847" s="37"/>
      <c r="CR847" s="51"/>
      <c r="CT847" s="40"/>
      <c r="CU847" s="10"/>
      <c r="CV847" s="37"/>
      <c r="CW847" s="37"/>
      <c r="CX847" s="51"/>
    </row>
    <row r="848" spans="5:102" x14ac:dyDescent="0.2">
      <c r="E848" s="37"/>
      <c r="F848" s="37"/>
      <c r="G848" s="7"/>
      <c r="H848" s="48"/>
      <c r="J848" s="10"/>
      <c r="K848" s="37"/>
      <c r="L848" s="37"/>
      <c r="M848" s="7"/>
      <c r="N848" s="48"/>
      <c r="P848" s="10"/>
      <c r="Q848" s="37"/>
      <c r="R848" s="37"/>
      <c r="S848" s="7"/>
      <c r="T848" s="40"/>
      <c r="U848" s="10"/>
      <c r="V848" s="37"/>
      <c r="W848" s="37"/>
      <c r="X848" s="51"/>
      <c r="AC848" s="37"/>
      <c r="AD848" s="37"/>
      <c r="AE848" s="7"/>
      <c r="AF848" s="48"/>
      <c r="AH848" s="10"/>
      <c r="AI848" s="37"/>
      <c r="AJ848" s="37"/>
      <c r="AK848" s="7"/>
      <c r="AL848" s="48"/>
      <c r="AN848" s="10"/>
      <c r="AO848" s="37"/>
      <c r="AP848" s="37"/>
      <c r="AQ848" s="7"/>
      <c r="AR848" s="40"/>
      <c r="AS848" s="10"/>
      <c r="AT848" s="37"/>
      <c r="AU848" s="37"/>
      <c r="AV848" s="51"/>
      <c r="BA848" s="37"/>
      <c r="BB848" s="37"/>
      <c r="BC848" s="7"/>
      <c r="BD848" s="48"/>
      <c r="BF848" s="10"/>
      <c r="BG848" s="37"/>
      <c r="BH848" s="37"/>
      <c r="BI848" s="7"/>
      <c r="BJ848" s="48"/>
      <c r="BL848" s="10"/>
      <c r="BM848" s="37"/>
      <c r="BN848" s="37"/>
      <c r="BO848" s="7"/>
      <c r="BP848" s="40"/>
      <c r="BQ848" s="10"/>
      <c r="BR848" s="37"/>
      <c r="BS848" s="37"/>
      <c r="BT848" s="51"/>
      <c r="BY848" s="37"/>
      <c r="BZ848" s="37"/>
      <c r="CA848" s="7"/>
      <c r="CB848" s="48"/>
      <c r="CD848" s="10"/>
      <c r="CE848" s="37"/>
      <c r="CF848" s="37"/>
      <c r="CG848" s="7"/>
      <c r="CH848" s="48"/>
      <c r="CJ848" s="10"/>
      <c r="CK848" s="37"/>
      <c r="CL848" s="37"/>
      <c r="CM848" s="7"/>
      <c r="CN848" s="40"/>
      <c r="CO848" s="10"/>
      <c r="CP848" s="37"/>
      <c r="CQ848" s="37"/>
      <c r="CR848" s="51"/>
      <c r="CT848" s="40"/>
      <c r="CU848" s="10"/>
      <c r="CV848" s="37"/>
      <c r="CW848" s="37"/>
      <c r="CX848" s="51"/>
    </row>
    <row r="849" spans="5:102" x14ac:dyDescent="0.2">
      <c r="E849" s="37"/>
      <c r="F849" s="37"/>
      <c r="G849" s="7"/>
      <c r="H849" s="48"/>
      <c r="J849" s="10"/>
      <c r="K849" s="37"/>
      <c r="L849" s="37"/>
      <c r="M849" s="7"/>
      <c r="N849" s="48"/>
      <c r="P849" s="10"/>
      <c r="Q849" s="37"/>
      <c r="R849" s="37"/>
      <c r="S849" s="7"/>
      <c r="T849" s="40"/>
      <c r="U849" s="10"/>
      <c r="V849" s="37"/>
      <c r="W849" s="37"/>
      <c r="X849" s="51"/>
      <c r="AC849" s="37"/>
      <c r="AD849" s="37"/>
      <c r="AE849" s="7"/>
      <c r="AF849" s="48"/>
      <c r="AH849" s="10"/>
      <c r="AI849" s="37"/>
      <c r="AJ849" s="37"/>
      <c r="AK849" s="7"/>
      <c r="AL849" s="48"/>
      <c r="AN849" s="10"/>
      <c r="AO849" s="37"/>
      <c r="AP849" s="37"/>
      <c r="AQ849" s="7"/>
      <c r="AR849" s="40"/>
      <c r="AS849" s="10"/>
      <c r="AT849" s="37"/>
      <c r="AU849" s="37"/>
      <c r="AV849" s="51"/>
      <c r="BA849" s="37"/>
      <c r="BB849" s="37"/>
      <c r="BC849" s="7"/>
      <c r="BD849" s="48"/>
      <c r="BF849" s="10"/>
      <c r="BG849" s="37"/>
      <c r="BH849" s="37"/>
      <c r="BI849" s="7"/>
      <c r="BJ849" s="48"/>
      <c r="BL849" s="10"/>
      <c r="BM849" s="37"/>
      <c r="BN849" s="37"/>
      <c r="BO849" s="7"/>
      <c r="BP849" s="40"/>
      <c r="BQ849" s="10"/>
      <c r="BR849" s="37"/>
      <c r="BS849" s="37"/>
      <c r="BT849" s="51"/>
      <c r="BY849" s="37"/>
      <c r="BZ849" s="37"/>
      <c r="CA849" s="7"/>
      <c r="CB849" s="48"/>
      <c r="CD849" s="10"/>
      <c r="CE849" s="37"/>
      <c r="CF849" s="37"/>
      <c r="CG849" s="7"/>
      <c r="CH849" s="48"/>
      <c r="CJ849" s="10"/>
      <c r="CK849" s="37"/>
      <c r="CL849" s="37"/>
      <c r="CM849" s="7"/>
      <c r="CN849" s="40"/>
      <c r="CO849" s="10"/>
      <c r="CP849" s="37"/>
      <c r="CQ849" s="37"/>
      <c r="CR849" s="51"/>
      <c r="CT849" s="40"/>
      <c r="CU849" s="10"/>
      <c r="CV849" s="37"/>
      <c r="CW849" s="37"/>
      <c r="CX849" s="51"/>
    </row>
    <row r="850" spans="5:102" x14ac:dyDescent="0.2">
      <c r="E850" s="37"/>
      <c r="F850" s="37"/>
      <c r="G850" s="7"/>
      <c r="H850" s="48"/>
      <c r="J850" s="10"/>
      <c r="K850" s="37"/>
      <c r="L850" s="37"/>
      <c r="M850" s="7"/>
      <c r="N850" s="48"/>
      <c r="P850" s="10"/>
      <c r="Q850" s="37"/>
      <c r="R850" s="37"/>
      <c r="S850" s="7"/>
      <c r="T850" s="40"/>
      <c r="U850" s="10"/>
      <c r="V850" s="37"/>
      <c r="W850" s="37"/>
      <c r="X850" s="51"/>
      <c r="AC850" s="37"/>
      <c r="AD850" s="37"/>
      <c r="AE850" s="7"/>
      <c r="AF850" s="48"/>
      <c r="AH850" s="10"/>
      <c r="AI850" s="37"/>
      <c r="AJ850" s="37"/>
      <c r="AK850" s="7"/>
      <c r="AL850" s="48"/>
      <c r="AN850" s="10"/>
      <c r="AO850" s="37"/>
      <c r="AP850" s="37"/>
      <c r="AQ850" s="7"/>
      <c r="AR850" s="40"/>
      <c r="AS850" s="10"/>
      <c r="AT850" s="37"/>
      <c r="AU850" s="37"/>
      <c r="AV850" s="51"/>
      <c r="BA850" s="37"/>
      <c r="BB850" s="37"/>
      <c r="BC850" s="7"/>
      <c r="BD850" s="48"/>
      <c r="BF850" s="10"/>
      <c r="BG850" s="37"/>
      <c r="BH850" s="37"/>
      <c r="BI850" s="7"/>
      <c r="BJ850" s="48"/>
      <c r="BL850" s="10"/>
      <c r="BM850" s="37"/>
      <c r="BN850" s="37"/>
      <c r="BO850" s="7"/>
      <c r="BP850" s="40"/>
      <c r="BQ850" s="10"/>
      <c r="BR850" s="37"/>
      <c r="BS850" s="37"/>
      <c r="BT850" s="51"/>
      <c r="BY850" s="37"/>
      <c r="BZ850" s="37"/>
      <c r="CA850" s="7"/>
      <c r="CB850" s="48"/>
      <c r="CD850" s="10"/>
      <c r="CE850" s="37"/>
      <c r="CF850" s="37"/>
      <c r="CG850" s="7"/>
      <c r="CH850" s="48"/>
      <c r="CJ850" s="10"/>
      <c r="CK850" s="37"/>
      <c r="CL850" s="37"/>
      <c r="CM850" s="7"/>
      <c r="CN850" s="40"/>
      <c r="CO850" s="10"/>
      <c r="CP850" s="37"/>
      <c r="CQ850" s="37"/>
      <c r="CR850" s="51"/>
      <c r="CT850" s="40"/>
      <c r="CU850" s="10"/>
      <c r="CV850" s="37"/>
      <c r="CW850" s="37"/>
      <c r="CX850" s="51"/>
    </row>
    <row r="851" spans="5:102" x14ac:dyDescent="0.2">
      <c r="E851" s="37"/>
      <c r="F851" s="37"/>
      <c r="G851" s="7"/>
      <c r="H851" s="48"/>
      <c r="J851" s="10"/>
      <c r="K851" s="37"/>
      <c r="L851" s="37"/>
      <c r="M851" s="7"/>
      <c r="N851" s="48"/>
      <c r="P851" s="10"/>
      <c r="Q851" s="37"/>
      <c r="R851" s="37"/>
      <c r="S851" s="7"/>
      <c r="T851" s="40"/>
      <c r="U851" s="10"/>
      <c r="V851" s="37"/>
      <c r="W851" s="37"/>
      <c r="X851" s="51"/>
      <c r="AC851" s="37"/>
      <c r="AD851" s="37"/>
      <c r="AE851" s="7"/>
      <c r="AF851" s="48"/>
      <c r="AH851" s="10"/>
      <c r="AI851" s="37"/>
      <c r="AJ851" s="37"/>
      <c r="AK851" s="7"/>
      <c r="AL851" s="48"/>
      <c r="AN851" s="10"/>
      <c r="AO851" s="37"/>
      <c r="AP851" s="37"/>
      <c r="AQ851" s="7"/>
      <c r="AR851" s="40"/>
      <c r="AS851" s="10"/>
      <c r="AT851" s="37"/>
      <c r="AU851" s="37"/>
      <c r="AV851" s="51"/>
      <c r="BA851" s="37"/>
      <c r="BB851" s="37"/>
      <c r="BC851" s="7"/>
      <c r="BD851" s="48"/>
      <c r="BF851" s="10"/>
      <c r="BG851" s="37"/>
      <c r="BH851" s="37"/>
      <c r="BI851" s="7"/>
      <c r="BJ851" s="48"/>
      <c r="BL851" s="10"/>
      <c r="BM851" s="37"/>
      <c r="BN851" s="37"/>
      <c r="BO851" s="7"/>
      <c r="BP851" s="40"/>
      <c r="BQ851" s="10"/>
      <c r="BR851" s="37"/>
      <c r="BS851" s="37"/>
      <c r="BT851" s="51"/>
      <c r="BY851" s="37"/>
      <c r="BZ851" s="37"/>
      <c r="CA851" s="7"/>
      <c r="CB851" s="48"/>
      <c r="CD851" s="10"/>
      <c r="CE851" s="37"/>
      <c r="CF851" s="37"/>
      <c r="CG851" s="7"/>
      <c r="CH851" s="48"/>
      <c r="CJ851" s="10"/>
      <c r="CK851" s="37"/>
      <c r="CL851" s="37"/>
      <c r="CM851" s="7"/>
      <c r="CN851" s="40"/>
      <c r="CO851" s="10"/>
      <c r="CP851" s="37"/>
      <c r="CQ851" s="37"/>
      <c r="CR851" s="51"/>
      <c r="CT851" s="40"/>
      <c r="CU851" s="10"/>
      <c r="CV851" s="37"/>
      <c r="CW851" s="37"/>
      <c r="CX851" s="51"/>
    </row>
    <row r="852" spans="5:102" x14ac:dyDescent="0.2">
      <c r="E852" s="37"/>
      <c r="F852" s="37"/>
      <c r="G852" s="7"/>
      <c r="H852" s="48"/>
      <c r="J852" s="10"/>
      <c r="K852" s="37"/>
      <c r="L852" s="37"/>
      <c r="M852" s="7"/>
      <c r="N852" s="48"/>
      <c r="P852" s="10"/>
      <c r="Q852" s="37"/>
      <c r="R852" s="37"/>
      <c r="S852" s="7"/>
      <c r="T852" s="40"/>
      <c r="U852" s="10"/>
      <c r="V852" s="37"/>
      <c r="W852" s="37"/>
      <c r="X852" s="51"/>
      <c r="AC852" s="37"/>
      <c r="AD852" s="37"/>
      <c r="AE852" s="7"/>
      <c r="AF852" s="48"/>
      <c r="AH852" s="10"/>
      <c r="AI852" s="37"/>
      <c r="AJ852" s="37"/>
      <c r="AK852" s="7"/>
      <c r="AL852" s="48"/>
      <c r="AN852" s="10"/>
      <c r="AO852" s="37"/>
      <c r="AP852" s="37"/>
      <c r="AQ852" s="7"/>
      <c r="AR852" s="40"/>
      <c r="AS852" s="10"/>
      <c r="AT852" s="37"/>
      <c r="AU852" s="37"/>
      <c r="AV852" s="51"/>
      <c r="BA852" s="37"/>
      <c r="BB852" s="37"/>
      <c r="BC852" s="7"/>
      <c r="BD852" s="48"/>
      <c r="BF852" s="10"/>
      <c r="BG852" s="37"/>
      <c r="BH852" s="37"/>
      <c r="BI852" s="7"/>
      <c r="BJ852" s="48"/>
      <c r="BL852" s="10"/>
      <c r="BM852" s="37"/>
      <c r="BN852" s="37"/>
      <c r="BO852" s="7"/>
      <c r="BP852" s="40"/>
      <c r="BQ852" s="10"/>
      <c r="BR852" s="37"/>
      <c r="BS852" s="37"/>
      <c r="BT852" s="51"/>
      <c r="BY852" s="37"/>
      <c r="BZ852" s="37"/>
      <c r="CA852" s="7"/>
      <c r="CB852" s="48"/>
      <c r="CD852" s="10"/>
      <c r="CE852" s="37"/>
      <c r="CF852" s="37"/>
      <c r="CG852" s="7"/>
      <c r="CH852" s="48"/>
      <c r="CJ852" s="10"/>
      <c r="CK852" s="37"/>
      <c r="CL852" s="37"/>
      <c r="CM852" s="7"/>
      <c r="CN852" s="40"/>
      <c r="CO852" s="10"/>
      <c r="CP852" s="37"/>
      <c r="CQ852" s="37"/>
      <c r="CR852" s="51"/>
      <c r="CT852" s="40"/>
      <c r="CU852" s="10"/>
      <c r="CV852" s="37"/>
      <c r="CW852" s="37"/>
      <c r="CX852" s="51"/>
    </row>
    <row r="853" spans="5:102" x14ac:dyDescent="0.2">
      <c r="E853" s="37"/>
      <c r="F853" s="37"/>
      <c r="G853" s="7"/>
      <c r="H853" s="48"/>
      <c r="J853" s="10"/>
      <c r="K853" s="37"/>
      <c r="L853" s="37"/>
      <c r="M853" s="7"/>
      <c r="N853" s="48"/>
      <c r="P853" s="10"/>
      <c r="Q853" s="37"/>
      <c r="R853" s="37"/>
      <c r="S853" s="7"/>
      <c r="T853" s="40"/>
      <c r="U853" s="10"/>
      <c r="V853" s="37"/>
      <c r="W853" s="37"/>
      <c r="X853" s="51"/>
      <c r="AC853" s="37"/>
      <c r="AD853" s="37"/>
      <c r="AE853" s="7"/>
      <c r="AF853" s="48"/>
      <c r="AH853" s="10"/>
      <c r="AI853" s="37"/>
      <c r="AJ853" s="37"/>
      <c r="AK853" s="7"/>
      <c r="AL853" s="48"/>
      <c r="AN853" s="10"/>
      <c r="AO853" s="37"/>
      <c r="AP853" s="37"/>
      <c r="AQ853" s="7"/>
      <c r="AR853" s="40"/>
      <c r="AS853" s="10"/>
      <c r="AT853" s="37"/>
      <c r="AU853" s="37"/>
      <c r="AV853" s="51"/>
      <c r="BA853" s="37"/>
      <c r="BB853" s="37"/>
      <c r="BC853" s="7"/>
      <c r="BD853" s="48"/>
      <c r="BF853" s="10"/>
      <c r="BG853" s="37"/>
      <c r="BH853" s="37"/>
      <c r="BI853" s="7"/>
      <c r="BJ853" s="48"/>
      <c r="BL853" s="10"/>
      <c r="BM853" s="37"/>
      <c r="BN853" s="37"/>
      <c r="BO853" s="7"/>
      <c r="BP853" s="40"/>
      <c r="BQ853" s="10"/>
      <c r="BR853" s="37"/>
      <c r="BS853" s="37"/>
      <c r="BT853" s="51"/>
      <c r="BY853" s="37"/>
      <c r="BZ853" s="37"/>
      <c r="CA853" s="7"/>
      <c r="CB853" s="48"/>
      <c r="CD853" s="10"/>
      <c r="CE853" s="37"/>
      <c r="CF853" s="37"/>
      <c r="CG853" s="7"/>
      <c r="CH853" s="48"/>
      <c r="CJ853" s="10"/>
      <c r="CK853" s="37"/>
      <c r="CL853" s="37"/>
      <c r="CM853" s="7"/>
      <c r="CN853" s="40"/>
      <c r="CO853" s="10"/>
      <c r="CP853" s="37"/>
      <c r="CQ853" s="37"/>
      <c r="CR853" s="51"/>
      <c r="CT853" s="40"/>
      <c r="CU853" s="10"/>
      <c r="CV853" s="37"/>
      <c r="CW853" s="37"/>
      <c r="CX853" s="51"/>
    </row>
    <row r="854" spans="5:102" x14ac:dyDescent="0.2">
      <c r="E854" s="37"/>
      <c r="F854" s="37"/>
      <c r="G854" s="7"/>
      <c r="H854" s="48"/>
      <c r="J854" s="10"/>
      <c r="K854" s="37"/>
      <c r="L854" s="37"/>
      <c r="M854" s="7"/>
      <c r="N854" s="48"/>
      <c r="P854" s="10"/>
      <c r="Q854" s="37"/>
      <c r="R854" s="37"/>
      <c r="S854" s="7"/>
      <c r="T854" s="40"/>
      <c r="U854" s="10"/>
      <c r="V854" s="37"/>
      <c r="W854" s="37"/>
      <c r="X854" s="51"/>
      <c r="AC854" s="37"/>
      <c r="AD854" s="37"/>
      <c r="AE854" s="7"/>
      <c r="AF854" s="48"/>
      <c r="AH854" s="10"/>
      <c r="AI854" s="37"/>
      <c r="AJ854" s="37"/>
      <c r="AK854" s="7"/>
      <c r="AL854" s="48"/>
      <c r="AN854" s="10"/>
      <c r="AO854" s="37"/>
      <c r="AP854" s="37"/>
      <c r="AQ854" s="7"/>
      <c r="AR854" s="40"/>
      <c r="AS854" s="10"/>
      <c r="AT854" s="37"/>
      <c r="AU854" s="37"/>
      <c r="AV854" s="51"/>
      <c r="BA854" s="37"/>
      <c r="BB854" s="37"/>
      <c r="BC854" s="7"/>
      <c r="BD854" s="48"/>
      <c r="BF854" s="10"/>
      <c r="BG854" s="37"/>
      <c r="BH854" s="37"/>
      <c r="BI854" s="7"/>
      <c r="BJ854" s="48"/>
      <c r="BL854" s="10"/>
      <c r="BM854" s="37"/>
      <c r="BN854" s="37"/>
      <c r="BO854" s="7"/>
      <c r="BP854" s="40"/>
      <c r="BQ854" s="10"/>
      <c r="BR854" s="37"/>
      <c r="BS854" s="37"/>
      <c r="BT854" s="51"/>
      <c r="BY854" s="37"/>
      <c r="BZ854" s="37"/>
      <c r="CA854" s="7"/>
      <c r="CB854" s="48"/>
      <c r="CD854" s="10"/>
      <c r="CE854" s="37"/>
      <c r="CF854" s="37"/>
      <c r="CG854" s="7"/>
      <c r="CH854" s="48"/>
      <c r="CJ854" s="10"/>
      <c r="CK854" s="37"/>
      <c r="CL854" s="37"/>
      <c r="CM854" s="7"/>
      <c r="CN854" s="40"/>
      <c r="CO854" s="10"/>
      <c r="CP854" s="37"/>
      <c r="CQ854" s="37"/>
      <c r="CR854" s="51"/>
      <c r="CT854" s="40"/>
      <c r="CU854" s="10"/>
      <c r="CV854" s="37"/>
      <c r="CW854" s="37"/>
      <c r="CX854" s="51"/>
    </row>
    <row r="855" spans="5:102" x14ac:dyDescent="0.2">
      <c r="E855" s="37"/>
      <c r="F855" s="37"/>
      <c r="G855" s="7"/>
      <c r="H855" s="48"/>
      <c r="J855" s="10"/>
      <c r="K855" s="37"/>
      <c r="L855" s="37"/>
      <c r="M855" s="7"/>
      <c r="N855" s="48"/>
      <c r="P855" s="10"/>
      <c r="Q855" s="37"/>
      <c r="R855" s="37"/>
      <c r="S855" s="7"/>
      <c r="T855" s="40"/>
      <c r="U855" s="10"/>
      <c r="V855" s="37"/>
      <c r="W855" s="37"/>
      <c r="X855" s="51"/>
      <c r="AC855" s="37"/>
      <c r="AD855" s="37"/>
      <c r="AE855" s="7"/>
      <c r="AF855" s="48"/>
      <c r="AH855" s="10"/>
      <c r="AI855" s="37"/>
      <c r="AJ855" s="37"/>
      <c r="AK855" s="7"/>
      <c r="AL855" s="48"/>
      <c r="AN855" s="10"/>
      <c r="AO855" s="37"/>
      <c r="AP855" s="37"/>
      <c r="AQ855" s="7"/>
      <c r="AR855" s="40"/>
      <c r="AS855" s="10"/>
      <c r="AT855" s="37"/>
      <c r="AU855" s="37"/>
      <c r="AV855" s="51"/>
      <c r="BA855" s="37"/>
      <c r="BB855" s="37"/>
      <c r="BC855" s="7"/>
      <c r="BD855" s="48"/>
      <c r="BF855" s="10"/>
      <c r="BG855" s="37"/>
      <c r="BH855" s="37"/>
      <c r="BI855" s="7"/>
      <c r="BJ855" s="48"/>
      <c r="BL855" s="10"/>
      <c r="BM855" s="37"/>
      <c r="BN855" s="37"/>
      <c r="BO855" s="7"/>
      <c r="BP855" s="40"/>
      <c r="BQ855" s="10"/>
      <c r="BR855" s="37"/>
      <c r="BS855" s="37"/>
      <c r="BT855" s="51"/>
      <c r="BY855" s="37"/>
      <c r="BZ855" s="37"/>
      <c r="CA855" s="7"/>
      <c r="CB855" s="48"/>
      <c r="CD855" s="10"/>
      <c r="CE855" s="37"/>
      <c r="CF855" s="37"/>
      <c r="CG855" s="7"/>
      <c r="CH855" s="48"/>
      <c r="CJ855" s="10"/>
      <c r="CK855" s="37"/>
      <c r="CL855" s="37"/>
      <c r="CM855" s="7"/>
      <c r="CN855" s="40"/>
      <c r="CO855" s="10"/>
      <c r="CP855" s="37"/>
      <c r="CQ855" s="37"/>
      <c r="CR855" s="51"/>
      <c r="CT855" s="40"/>
      <c r="CU855" s="10"/>
      <c r="CV855" s="37"/>
      <c r="CW855" s="37"/>
      <c r="CX855" s="51"/>
    </row>
    <row r="856" spans="5:102" x14ac:dyDescent="0.2">
      <c r="E856" s="37"/>
      <c r="F856" s="37"/>
      <c r="G856" s="7"/>
      <c r="H856" s="48"/>
      <c r="J856" s="10"/>
      <c r="K856" s="37"/>
      <c r="L856" s="37"/>
      <c r="M856" s="7"/>
      <c r="N856" s="48"/>
      <c r="P856" s="10"/>
      <c r="Q856" s="37"/>
      <c r="R856" s="37"/>
      <c r="S856" s="7"/>
      <c r="T856" s="40"/>
      <c r="U856" s="10"/>
      <c r="V856" s="37"/>
      <c r="W856" s="37"/>
      <c r="X856" s="51"/>
      <c r="AC856" s="37"/>
      <c r="AD856" s="37"/>
      <c r="AE856" s="7"/>
      <c r="AF856" s="48"/>
      <c r="AH856" s="10"/>
      <c r="AI856" s="37"/>
      <c r="AJ856" s="37"/>
      <c r="AK856" s="7"/>
      <c r="AL856" s="48"/>
      <c r="AN856" s="10"/>
      <c r="AO856" s="37"/>
      <c r="AP856" s="37"/>
      <c r="AQ856" s="7"/>
      <c r="AR856" s="40"/>
      <c r="AS856" s="10"/>
      <c r="AT856" s="37"/>
      <c r="AU856" s="37"/>
      <c r="AV856" s="51"/>
      <c r="BA856" s="37"/>
      <c r="BB856" s="37"/>
      <c r="BC856" s="7"/>
      <c r="BD856" s="48"/>
      <c r="BF856" s="10"/>
      <c r="BG856" s="37"/>
      <c r="BH856" s="37"/>
      <c r="BI856" s="7"/>
      <c r="BJ856" s="48"/>
      <c r="BL856" s="10"/>
      <c r="BM856" s="37"/>
      <c r="BN856" s="37"/>
      <c r="BO856" s="7"/>
      <c r="BP856" s="40"/>
      <c r="BQ856" s="10"/>
      <c r="BR856" s="37"/>
      <c r="BS856" s="37"/>
      <c r="BT856" s="51"/>
      <c r="BY856" s="37"/>
      <c r="BZ856" s="37"/>
      <c r="CA856" s="7"/>
      <c r="CB856" s="48"/>
      <c r="CD856" s="10"/>
      <c r="CE856" s="37"/>
      <c r="CF856" s="37"/>
      <c r="CG856" s="7"/>
      <c r="CH856" s="48"/>
      <c r="CJ856" s="10"/>
      <c r="CK856" s="37"/>
      <c r="CL856" s="37"/>
      <c r="CM856" s="7"/>
      <c r="CN856" s="40"/>
      <c r="CO856" s="10"/>
      <c r="CP856" s="37"/>
      <c r="CQ856" s="37"/>
      <c r="CR856" s="51"/>
      <c r="CT856" s="40"/>
      <c r="CU856" s="10"/>
      <c r="CV856" s="37"/>
      <c r="CW856" s="37"/>
      <c r="CX856" s="51"/>
    </row>
    <row r="857" spans="5:102" x14ac:dyDescent="0.2">
      <c r="E857" s="37"/>
      <c r="F857" s="37"/>
      <c r="G857" s="7"/>
      <c r="H857" s="48"/>
      <c r="J857" s="10"/>
      <c r="K857" s="37"/>
      <c r="L857" s="37"/>
      <c r="M857" s="7"/>
      <c r="N857" s="48"/>
      <c r="P857" s="10"/>
      <c r="Q857" s="37"/>
      <c r="R857" s="37"/>
      <c r="S857" s="7"/>
      <c r="T857" s="40"/>
      <c r="U857" s="10"/>
      <c r="V857" s="37"/>
      <c r="W857" s="37"/>
      <c r="X857" s="51"/>
      <c r="AC857" s="37"/>
      <c r="AD857" s="37"/>
      <c r="AE857" s="7"/>
      <c r="AF857" s="48"/>
      <c r="AH857" s="10"/>
      <c r="AI857" s="37"/>
      <c r="AJ857" s="37"/>
      <c r="AK857" s="7"/>
      <c r="AL857" s="48"/>
      <c r="AN857" s="10"/>
      <c r="AO857" s="37"/>
      <c r="AP857" s="37"/>
      <c r="AQ857" s="7"/>
      <c r="AR857" s="40"/>
      <c r="AS857" s="10"/>
      <c r="AT857" s="37"/>
      <c r="AU857" s="37"/>
      <c r="AV857" s="51"/>
      <c r="BA857" s="37"/>
      <c r="BB857" s="37"/>
      <c r="BC857" s="7"/>
      <c r="BD857" s="48"/>
      <c r="BF857" s="10"/>
      <c r="BG857" s="37"/>
      <c r="BH857" s="37"/>
      <c r="BI857" s="7"/>
      <c r="BJ857" s="48"/>
      <c r="BL857" s="10"/>
      <c r="BM857" s="37"/>
      <c r="BN857" s="37"/>
      <c r="BO857" s="7"/>
      <c r="BP857" s="40"/>
      <c r="BQ857" s="10"/>
      <c r="BR857" s="37"/>
      <c r="BS857" s="37"/>
      <c r="BT857" s="51"/>
      <c r="BY857" s="37"/>
      <c r="BZ857" s="37"/>
      <c r="CA857" s="7"/>
      <c r="CB857" s="48"/>
      <c r="CD857" s="10"/>
      <c r="CE857" s="37"/>
      <c r="CF857" s="37"/>
      <c r="CG857" s="7"/>
      <c r="CH857" s="48"/>
      <c r="CJ857" s="10"/>
      <c r="CK857" s="37"/>
      <c r="CL857" s="37"/>
      <c r="CM857" s="7"/>
      <c r="CN857" s="40"/>
      <c r="CO857" s="10"/>
      <c r="CP857" s="37"/>
      <c r="CQ857" s="37"/>
      <c r="CR857" s="51"/>
      <c r="CT857" s="40"/>
      <c r="CU857" s="10"/>
      <c r="CV857" s="37"/>
      <c r="CW857" s="37"/>
      <c r="CX857" s="51"/>
    </row>
    <row r="858" spans="5:102" x14ac:dyDescent="0.2">
      <c r="E858" s="37"/>
      <c r="F858" s="37"/>
      <c r="G858" s="7"/>
      <c r="H858" s="48"/>
      <c r="J858" s="10"/>
      <c r="K858" s="37"/>
      <c r="L858" s="37"/>
      <c r="M858" s="7"/>
      <c r="N858" s="48"/>
      <c r="P858" s="10"/>
      <c r="Q858" s="37"/>
      <c r="R858" s="37"/>
      <c r="S858" s="7"/>
      <c r="T858" s="40"/>
      <c r="U858" s="10"/>
      <c r="V858" s="37"/>
      <c r="W858" s="37"/>
      <c r="X858" s="51"/>
      <c r="AC858" s="37"/>
      <c r="AD858" s="37"/>
      <c r="AE858" s="7"/>
      <c r="AF858" s="48"/>
      <c r="AH858" s="10"/>
      <c r="AI858" s="37"/>
      <c r="AJ858" s="37"/>
      <c r="AK858" s="7"/>
      <c r="AL858" s="48"/>
      <c r="AN858" s="10"/>
      <c r="AO858" s="37"/>
      <c r="AP858" s="37"/>
      <c r="AQ858" s="7"/>
      <c r="AR858" s="40"/>
      <c r="AS858" s="10"/>
      <c r="AT858" s="37"/>
      <c r="AU858" s="37"/>
      <c r="AV858" s="51"/>
      <c r="BA858" s="37"/>
      <c r="BB858" s="37"/>
      <c r="BC858" s="7"/>
      <c r="BD858" s="48"/>
      <c r="BF858" s="10"/>
      <c r="BG858" s="37"/>
      <c r="BH858" s="37"/>
      <c r="BI858" s="7"/>
      <c r="BJ858" s="48"/>
      <c r="BL858" s="10"/>
      <c r="BM858" s="37"/>
      <c r="BN858" s="37"/>
      <c r="BO858" s="7"/>
      <c r="BP858" s="40"/>
      <c r="BQ858" s="10"/>
      <c r="BR858" s="37"/>
      <c r="BS858" s="37"/>
      <c r="BT858" s="51"/>
      <c r="BY858" s="37"/>
      <c r="BZ858" s="37"/>
      <c r="CA858" s="7"/>
      <c r="CB858" s="48"/>
      <c r="CD858" s="10"/>
      <c r="CE858" s="37"/>
      <c r="CF858" s="37"/>
      <c r="CG858" s="7"/>
      <c r="CH858" s="48"/>
      <c r="CJ858" s="10"/>
      <c r="CK858" s="37"/>
      <c r="CL858" s="37"/>
      <c r="CM858" s="7"/>
      <c r="CN858" s="40"/>
      <c r="CO858" s="10"/>
      <c r="CP858" s="37"/>
      <c r="CQ858" s="37"/>
      <c r="CR858" s="51"/>
      <c r="CT858" s="40"/>
      <c r="CU858" s="10"/>
      <c r="CV858" s="37"/>
      <c r="CW858" s="37"/>
      <c r="CX858" s="51"/>
    </row>
    <row r="859" spans="5:102" x14ac:dyDescent="0.2">
      <c r="E859" s="37"/>
      <c r="F859" s="37"/>
      <c r="G859" s="7"/>
      <c r="H859" s="48"/>
      <c r="J859" s="10"/>
      <c r="K859" s="37"/>
      <c r="L859" s="37"/>
      <c r="M859" s="7"/>
      <c r="N859" s="48"/>
      <c r="P859" s="10"/>
      <c r="Q859" s="37"/>
      <c r="R859" s="37"/>
      <c r="S859" s="7"/>
      <c r="T859" s="40"/>
      <c r="U859" s="10"/>
      <c r="V859" s="37"/>
      <c r="W859" s="37"/>
      <c r="X859" s="51"/>
      <c r="AC859" s="37"/>
      <c r="AD859" s="37"/>
      <c r="AE859" s="7"/>
      <c r="AF859" s="48"/>
      <c r="AH859" s="10"/>
      <c r="AI859" s="37"/>
      <c r="AJ859" s="37"/>
      <c r="AK859" s="7"/>
      <c r="AL859" s="48"/>
      <c r="AN859" s="10"/>
      <c r="AO859" s="37"/>
      <c r="AP859" s="37"/>
      <c r="AQ859" s="7"/>
      <c r="AR859" s="40"/>
      <c r="AS859" s="10"/>
      <c r="AT859" s="37"/>
      <c r="AU859" s="37"/>
      <c r="AV859" s="51"/>
      <c r="BA859" s="37"/>
      <c r="BB859" s="37"/>
      <c r="BC859" s="7"/>
      <c r="BD859" s="48"/>
      <c r="BF859" s="10"/>
      <c r="BG859" s="37"/>
      <c r="BH859" s="37"/>
      <c r="BI859" s="7"/>
      <c r="BJ859" s="48"/>
      <c r="BL859" s="10"/>
      <c r="BM859" s="37"/>
      <c r="BN859" s="37"/>
      <c r="BO859" s="7"/>
      <c r="BP859" s="40"/>
      <c r="BQ859" s="10"/>
      <c r="BR859" s="37"/>
      <c r="BS859" s="37"/>
      <c r="BT859" s="51"/>
      <c r="BY859" s="37"/>
      <c r="BZ859" s="37"/>
      <c r="CA859" s="7"/>
      <c r="CB859" s="48"/>
      <c r="CD859" s="10"/>
      <c r="CE859" s="37"/>
      <c r="CF859" s="37"/>
      <c r="CG859" s="7"/>
      <c r="CH859" s="48"/>
      <c r="CJ859" s="10"/>
      <c r="CK859" s="37"/>
      <c r="CL859" s="37"/>
      <c r="CM859" s="7"/>
      <c r="CN859" s="40"/>
      <c r="CO859" s="10"/>
      <c r="CP859" s="37"/>
      <c r="CQ859" s="37"/>
      <c r="CR859" s="51"/>
      <c r="CT859" s="40"/>
      <c r="CU859" s="10"/>
      <c r="CV859" s="37"/>
      <c r="CW859" s="37"/>
      <c r="CX859" s="51"/>
    </row>
    <row r="860" spans="5:102" x14ac:dyDescent="0.2">
      <c r="E860" s="37"/>
      <c r="F860" s="37"/>
      <c r="G860" s="7"/>
      <c r="H860" s="48"/>
      <c r="J860" s="10"/>
      <c r="K860" s="37"/>
      <c r="L860" s="37"/>
      <c r="M860" s="7"/>
      <c r="N860" s="48"/>
      <c r="P860" s="10"/>
      <c r="Q860" s="37"/>
      <c r="R860" s="37"/>
      <c r="S860" s="7"/>
      <c r="T860" s="40"/>
      <c r="U860" s="10"/>
      <c r="V860" s="37"/>
      <c r="W860" s="37"/>
      <c r="X860" s="51"/>
      <c r="AC860" s="37"/>
      <c r="AD860" s="37"/>
      <c r="AE860" s="7"/>
      <c r="AF860" s="48"/>
      <c r="AH860" s="10"/>
      <c r="AI860" s="37"/>
      <c r="AJ860" s="37"/>
      <c r="AK860" s="7"/>
      <c r="AL860" s="48"/>
      <c r="AN860" s="10"/>
      <c r="AO860" s="37"/>
      <c r="AP860" s="37"/>
      <c r="AQ860" s="7"/>
      <c r="AR860" s="40"/>
      <c r="AS860" s="10"/>
      <c r="AT860" s="37"/>
      <c r="AU860" s="37"/>
      <c r="AV860" s="51"/>
      <c r="BA860" s="37"/>
      <c r="BB860" s="37"/>
      <c r="BC860" s="7"/>
      <c r="BD860" s="48"/>
      <c r="BF860" s="10"/>
      <c r="BG860" s="37"/>
      <c r="BH860" s="37"/>
      <c r="BI860" s="7"/>
      <c r="BJ860" s="48"/>
      <c r="BL860" s="10"/>
      <c r="BM860" s="37"/>
      <c r="BN860" s="37"/>
      <c r="BO860" s="7"/>
      <c r="BP860" s="40"/>
      <c r="BQ860" s="10"/>
      <c r="BR860" s="37"/>
      <c r="BS860" s="37"/>
      <c r="BT860" s="51"/>
      <c r="BY860" s="37"/>
      <c r="BZ860" s="37"/>
      <c r="CA860" s="7"/>
      <c r="CB860" s="48"/>
      <c r="CD860" s="10"/>
      <c r="CE860" s="37"/>
      <c r="CF860" s="37"/>
      <c r="CG860" s="7"/>
      <c r="CH860" s="48"/>
      <c r="CJ860" s="10"/>
      <c r="CK860" s="37"/>
      <c r="CL860" s="37"/>
      <c r="CM860" s="7"/>
      <c r="CN860" s="40"/>
      <c r="CO860" s="10"/>
      <c r="CP860" s="37"/>
      <c r="CQ860" s="37"/>
      <c r="CR860" s="51"/>
      <c r="CT860" s="40"/>
      <c r="CU860" s="10"/>
      <c r="CV860" s="37"/>
      <c r="CW860" s="37"/>
      <c r="CX860" s="51"/>
    </row>
    <row r="861" spans="5:102" x14ac:dyDescent="0.2">
      <c r="E861" s="37"/>
      <c r="F861" s="37"/>
      <c r="G861" s="7"/>
      <c r="H861" s="48"/>
      <c r="J861" s="10"/>
      <c r="K861" s="37"/>
      <c r="L861" s="37"/>
      <c r="M861" s="7"/>
      <c r="N861" s="48"/>
      <c r="P861" s="10"/>
      <c r="Q861" s="37"/>
      <c r="R861" s="37"/>
      <c r="S861" s="7"/>
      <c r="T861" s="40"/>
      <c r="U861" s="10"/>
      <c r="V861" s="37"/>
      <c r="W861" s="37"/>
      <c r="X861" s="51"/>
      <c r="AC861" s="37"/>
      <c r="AD861" s="37"/>
      <c r="AE861" s="7"/>
      <c r="AF861" s="48"/>
      <c r="AH861" s="10"/>
      <c r="AI861" s="37"/>
      <c r="AJ861" s="37"/>
      <c r="AK861" s="7"/>
      <c r="AL861" s="48"/>
      <c r="AN861" s="10"/>
      <c r="AO861" s="37"/>
      <c r="AP861" s="37"/>
      <c r="AQ861" s="7"/>
      <c r="AR861" s="40"/>
      <c r="AS861" s="10"/>
      <c r="AT861" s="37"/>
      <c r="AU861" s="37"/>
      <c r="AV861" s="51"/>
      <c r="BA861" s="37"/>
      <c r="BB861" s="37"/>
      <c r="BC861" s="7"/>
      <c r="BD861" s="48"/>
      <c r="BF861" s="10"/>
      <c r="BG861" s="37"/>
      <c r="BH861" s="37"/>
      <c r="BI861" s="7"/>
      <c r="BJ861" s="48"/>
      <c r="BL861" s="10"/>
      <c r="BM861" s="37"/>
      <c r="BN861" s="37"/>
      <c r="BO861" s="7"/>
      <c r="BP861" s="40"/>
      <c r="BQ861" s="10"/>
      <c r="BR861" s="37"/>
      <c r="BS861" s="37"/>
      <c r="BT861" s="51"/>
      <c r="BY861" s="37"/>
      <c r="BZ861" s="37"/>
      <c r="CA861" s="7"/>
      <c r="CB861" s="48"/>
      <c r="CD861" s="10"/>
      <c r="CE861" s="37"/>
      <c r="CF861" s="37"/>
      <c r="CG861" s="7"/>
      <c r="CH861" s="48"/>
      <c r="CJ861" s="10"/>
      <c r="CK861" s="37"/>
      <c r="CL861" s="37"/>
      <c r="CM861" s="7"/>
      <c r="CN861" s="40"/>
      <c r="CO861" s="10"/>
      <c r="CP861" s="37"/>
      <c r="CQ861" s="37"/>
      <c r="CR861" s="51"/>
      <c r="CT861" s="40"/>
      <c r="CU861" s="10"/>
      <c r="CV861" s="37"/>
      <c r="CW861" s="37"/>
      <c r="CX861" s="51"/>
    </row>
    <row r="862" spans="5:102" x14ac:dyDescent="0.2">
      <c r="E862" s="37"/>
      <c r="F862" s="37"/>
      <c r="G862" s="7"/>
      <c r="H862" s="48"/>
      <c r="J862" s="10"/>
      <c r="K862" s="37"/>
      <c r="L862" s="37"/>
      <c r="M862" s="7"/>
      <c r="N862" s="48"/>
      <c r="P862" s="10"/>
      <c r="Q862" s="37"/>
      <c r="R862" s="37"/>
      <c r="S862" s="7"/>
      <c r="T862" s="40"/>
      <c r="U862" s="10"/>
      <c r="V862" s="37"/>
      <c r="W862" s="37"/>
      <c r="X862" s="51"/>
      <c r="AC862" s="37"/>
      <c r="AD862" s="37"/>
      <c r="AE862" s="7"/>
      <c r="AF862" s="48"/>
      <c r="AH862" s="10"/>
      <c r="AI862" s="37"/>
      <c r="AJ862" s="37"/>
      <c r="AK862" s="7"/>
      <c r="AL862" s="48"/>
      <c r="AN862" s="10"/>
      <c r="AO862" s="37"/>
      <c r="AP862" s="37"/>
      <c r="AQ862" s="7"/>
      <c r="AR862" s="40"/>
      <c r="AS862" s="10"/>
      <c r="AT862" s="37"/>
      <c r="AU862" s="37"/>
      <c r="AV862" s="51"/>
      <c r="BA862" s="37"/>
      <c r="BB862" s="37"/>
      <c r="BC862" s="7"/>
      <c r="BD862" s="48"/>
      <c r="BF862" s="10"/>
      <c r="BG862" s="37"/>
      <c r="BH862" s="37"/>
      <c r="BI862" s="7"/>
      <c r="BJ862" s="48"/>
      <c r="BL862" s="10"/>
      <c r="BM862" s="37"/>
      <c r="BN862" s="37"/>
      <c r="BO862" s="7"/>
      <c r="BP862" s="40"/>
      <c r="BQ862" s="10"/>
      <c r="BR862" s="37"/>
      <c r="BS862" s="37"/>
      <c r="BT862" s="51"/>
      <c r="BY862" s="37"/>
      <c r="BZ862" s="37"/>
      <c r="CA862" s="7"/>
      <c r="CB862" s="48"/>
      <c r="CD862" s="10"/>
      <c r="CE862" s="37"/>
      <c r="CF862" s="37"/>
      <c r="CG862" s="7"/>
      <c r="CH862" s="48"/>
      <c r="CJ862" s="10"/>
      <c r="CK862" s="37"/>
      <c r="CL862" s="37"/>
      <c r="CM862" s="7"/>
      <c r="CN862" s="40"/>
      <c r="CO862" s="10"/>
      <c r="CP862" s="37"/>
      <c r="CQ862" s="37"/>
      <c r="CR862" s="51"/>
      <c r="CT862" s="40"/>
      <c r="CU862" s="10"/>
      <c r="CV862" s="37"/>
      <c r="CW862" s="37"/>
      <c r="CX862" s="51"/>
    </row>
    <row r="863" spans="5:102" x14ac:dyDescent="0.2">
      <c r="E863" s="37"/>
      <c r="F863" s="37"/>
      <c r="G863" s="7"/>
      <c r="H863" s="48"/>
      <c r="J863" s="10"/>
      <c r="K863" s="37"/>
      <c r="L863" s="37"/>
      <c r="M863" s="7"/>
      <c r="N863" s="48"/>
      <c r="P863" s="10"/>
      <c r="Q863" s="37"/>
      <c r="R863" s="37"/>
      <c r="S863" s="7"/>
      <c r="T863" s="40"/>
      <c r="U863" s="10"/>
      <c r="V863" s="37"/>
      <c r="W863" s="37"/>
      <c r="X863" s="51"/>
      <c r="AC863" s="37"/>
      <c r="AD863" s="37"/>
      <c r="AE863" s="7"/>
      <c r="AF863" s="48"/>
      <c r="AH863" s="10"/>
      <c r="AI863" s="37"/>
      <c r="AJ863" s="37"/>
      <c r="AK863" s="7"/>
      <c r="AL863" s="48"/>
      <c r="AN863" s="10"/>
      <c r="AO863" s="37"/>
      <c r="AP863" s="37"/>
      <c r="AQ863" s="7"/>
      <c r="AR863" s="40"/>
      <c r="AS863" s="10"/>
      <c r="AT863" s="37"/>
      <c r="AU863" s="37"/>
      <c r="AV863" s="51"/>
      <c r="BA863" s="37"/>
      <c r="BB863" s="37"/>
      <c r="BC863" s="7"/>
      <c r="BD863" s="48"/>
      <c r="BF863" s="10"/>
      <c r="BG863" s="37"/>
      <c r="BH863" s="37"/>
      <c r="BI863" s="7"/>
      <c r="BJ863" s="48"/>
      <c r="BL863" s="10"/>
      <c r="BM863" s="37"/>
      <c r="BN863" s="37"/>
      <c r="BO863" s="7"/>
      <c r="BP863" s="40"/>
      <c r="BQ863" s="10"/>
      <c r="BR863" s="37"/>
      <c r="BS863" s="37"/>
      <c r="BT863" s="51"/>
      <c r="BY863" s="37"/>
      <c r="BZ863" s="37"/>
      <c r="CA863" s="7"/>
      <c r="CB863" s="48"/>
      <c r="CD863" s="10"/>
      <c r="CE863" s="37"/>
      <c r="CF863" s="37"/>
      <c r="CG863" s="7"/>
      <c r="CH863" s="48"/>
      <c r="CJ863" s="10"/>
      <c r="CK863" s="37"/>
      <c r="CL863" s="37"/>
      <c r="CM863" s="7"/>
      <c r="CN863" s="40"/>
      <c r="CO863" s="10"/>
      <c r="CP863" s="37"/>
      <c r="CQ863" s="37"/>
      <c r="CR863" s="51"/>
      <c r="CT863" s="40"/>
      <c r="CU863" s="10"/>
      <c r="CV863" s="37"/>
      <c r="CW863" s="37"/>
      <c r="CX863" s="51"/>
    </row>
    <row r="864" spans="5:102" x14ac:dyDescent="0.2">
      <c r="E864" s="37"/>
      <c r="F864" s="37"/>
      <c r="G864" s="7"/>
      <c r="H864" s="48"/>
      <c r="J864" s="10"/>
      <c r="K864" s="37"/>
      <c r="L864" s="37"/>
      <c r="M864" s="7"/>
      <c r="N864" s="48"/>
      <c r="P864" s="10"/>
      <c r="Q864" s="37"/>
      <c r="R864" s="37"/>
      <c r="S864" s="7"/>
      <c r="T864" s="40"/>
      <c r="U864" s="10"/>
      <c r="V864" s="37"/>
      <c r="W864" s="37"/>
      <c r="X864" s="51"/>
      <c r="AC864" s="37"/>
      <c r="AD864" s="37"/>
      <c r="AE864" s="7"/>
      <c r="AF864" s="48"/>
      <c r="AH864" s="10"/>
      <c r="AI864" s="37"/>
      <c r="AJ864" s="37"/>
      <c r="AK864" s="7"/>
      <c r="AL864" s="48"/>
      <c r="AN864" s="10"/>
      <c r="AO864" s="37"/>
      <c r="AP864" s="37"/>
      <c r="AQ864" s="7"/>
      <c r="AR864" s="40"/>
      <c r="AS864" s="10"/>
      <c r="AT864" s="37"/>
      <c r="AU864" s="37"/>
      <c r="AV864" s="51"/>
      <c r="BA864" s="37"/>
      <c r="BB864" s="37"/>
      <c r="BC864" s="7"/>
      <c r="BD864" s="48"/>
      <c r="BF864" s="10"/>
      <c r="BG864" s="37"/>
      <c r="BH864" s="37"/>
      <c r="BI864" s="7"/>
      <c r="BJ864" s="48"/>
      <c r="BL864" s="10"/>
      <c r="BM864" s="37"/>
      <c r="BN864" s="37"/>
      <c r="BO864" s="7"/>
      <c r="BP864" s="40"/>
      <c r="BQ864" s="10"/>
      <c r="BR864" s="37"/>
      <c r="BS864" s="37"/>
      <c r="BT864" s="51"/>
      <c r="BY864" s="37"/>
      <c r="BZ864" s="37"/>
      <c r="CA864" s="7"/>
      <c r="CB864" s="48"/>
      <c r="CD864" s="10"/>
      <c r="CE864" s="37"/>
      <c r="CF864" s="37"/>
      <c r="CG864" s="7"/>
      <c r="CH864" s="48"/>
      <c r="CJ864" s="10"/>
      <c r="CK864" s="37"/>
      <c r="CL864" s="37"/>
      <c r="CM864" s="7"/>
      <c r="CN864" s="40"/>
      <c r="CO864" s="10"/>
      <c r="CP864" s="37"/>
      <c r="CQ864" s="37"/>
      <c r="CR864" s="51"/>
      <c r="CT864" s="40"/>
      <c r="CU864" s="10"/>
      <c r="CV864" s="37"/>
      <c r="CW864" s="37"/>
      <c r="CX864" s="51"/>
    </row>
    <row r="865" spans="5:102" x14ac:dyDescent="0.2">
      <c r="E865" s="37"/>
      <c r="F865" s="37"/>
      <c r="G865" s="7"/>
      <c r="H865" s="48"/>
      <c r="J865" s="10"/>
      <c r="K865" s="37"/>
      <c r="L865" s="37"/>
      <c r="M865" s="7"/>
      <c r="N865" s="48"/>
      <c r="P865" s="10"/>
      <c r="Q865" s="37"/>
      <c r="R865" s="37"/>
      <c r="S865" s="7"/>
      <c r="T865" s="40"/>
      <c r="U865" s="10"/>
      <c r="V865" s="37"/>
      <c r="W865" s="37"/>
      <c r="X865" s="51"/>
      <c r="AC865" s="37"/>
      <c r="AD865" s="37"/>
      <c r="AE865" s="7"/>
      <c r="AF865" s="48"/>
      <c r="AH865" s="10"/>
      <c r="AI865" s="37"/>
      <c r="AJ865" s="37"/>
      <c r="AK865" s="7"/>
      <c r="AL865" s="48"/>
      <c r="AN865" s="10"/>
      <c r="AO865" s="37"/>
      <c r="AP865" s="37"/>
      <c r="AQ865" s="7"/>
      <c r="AR865" s="40"/>
      <c r="AS865" s="10"/>
      <c r="AT865" s="37"/>
      <c r="AU865" s="37"/>
      <c r="AV865" s="51"/>
      <c r="BA865" s="37"/>
      <c r="BB865" s="37"/>
      <c r="BC865" s="7"/>
      <c r="BD865" s="48"/>
      <c r="BF865" s="10"/>
      <c r="BG865" s="37"/>
      <c r="BH865" s="37"/>
      <c r="BI865" s="7"/>
      <c r="BJ865" s="48"/>
      <c r="BL865" s="10"/>
      <c r="BM865" s="37"/>
      <c r="BN865" s="37"/>
      <c r="BO865" s="7"/>
      <c r="BP865" s="40"/>
      <c r="BQ865" s="10"/>
      <c r="BR865" s="37"/>
      <c r="BS865" s="37"/>
      <c r="BT865" s="51"/>
      <c r="BY865" s="37"/>
      <c r="BZ865" s="37"/>
      <c r="CA865" s="7"/>
      <c r="CB865" s="48"/>
      <c r="CD865" s="10"/>
      <c r="CE865" s="37"/>
      <c r="CF865" s="37"/>
      <c r="CG865" s="7"/>
      <c r="CH865" s="48"/>
      <c r="CJ865" s="10"/>
      <c r="CK865" s="37"/>
      <c r="CL865" s="37"/>
      <c r="CM865" s="7"/>
      <c r="CN865" s="40"/>
      <c r="CO865" s="10"/>
      <c r="CP865" s="37"/>
      <c r="CQ865" s="37"/>
      <c r="CR865" s="51"/>
      <c r="CT865" s="40"/>
      <c r="CU865" s="10"/>
      <c r="CV865" s="37"/>
      <c r="CW865" s="37"/>
      <c r="CX865" s="51"/>
    </row>
    <row r="866" spans="5:102" x14ac:dyDescent="0.2">
      <c r="E866" s="37"/>
      <c r="F866" s="37"/>
      <c r="G866" s="7"/>
      <c r="H866" s="48"/>
      <c r="J866" s="10"/>
      <c r="K866" s="37"/>
      <c r="L866" s="37"/>
      <c r="M866" s="7"/>
      <c r="N866" s="48"/>
      <c r="P866" s="10"/>
      <c r="Q866" s="37"/>
      <c r="R866" s="37"/>
      <c r="S866" s="7"/>
      <c r="T866" s="40"/>
      <c r="U866" s="10"/>
      <c r="V866" s="37"/>
      <c r="W866" s="37"/>
      <c r="X866" s="51"/>
      <c r="AC866" s="37"/>
      <c r="AD866" s="37"/>
      <c r="AE866" s="7"/>
      <c r="AF866" s="48"/>
      <c r="AH866" s="10"/>
      <c r="AI866" s="37"/>
      <c r="AJ866" s="37"/>
      <c r="AK866" s="7"/>
      <c r="AL866" s="48"/>
      <c r="AN866" s="10"/>
      <c r="AO866" s="37"/>
      <c r="AP866" s="37"/>
      <c r="AQ866" s="7"/>
      <c r="AR866" s="40"/>
      <c r="AS866" s="10"/>
      <c r="AT866" s="37"/>
      <c r="AU866" s="37"/>
      <c r="AV866" s="51"/>
      <c r="BA866" s="37"/>
      <c r="BB866" s="37"/>
      <c r="BC866" s="7"/>
      <c r="BD866" s="48"/>
      <c r="BF866" s="10"/>
      <c r="BG866" s="37"/>
      <c r="BH866" s="37"/>
      <c r="BI866" s="7"/>
      <c r="BJ866" s="48"/>
      <c r="BL866" s="10"/>
      <c r="BM866" s="37"/>
      <c r="BN866" s="37"/>
      <c r="BO866" s="7"/>
      <c r="BP866" s="40"/>
      <c r="BQ866" s="10"/>
      <c r="BR866" s="37"/>
      <c r="BS866" s="37"/>
      <c r="BT866" s="51"/>
      <c r="BY866" s="37"/>
      <c r="BZ866" s="37"/>
      <c r="CA866" s="7"/>
      <c r="CB866" s="48"/>
      <c r="CD866" s="10"/>
      <c r="CE866" s="37"/>
      <c r="CF866" s="37"/>
      <c r="CG866" s="7"/>
      <c r="CH866" s="48"/>
      <c r="CJ866" s="10"/>
      <c r="CK866" s="37"/>
      <c r="CL866" s="37"/>
      <c r="CM866" s="7"/>
      <c r="CN866" s="40"/>
      <c r="CO866" s="10"/>
      <c r="CP866" s="37"/>
      <c r="CQ866" s="37"/>
      <c r="CR866" s="51"/>
      <c r="CT866" s="40"/>
      <c r="CU866" s="10"/>
      <c r="CV866" s="37"/>
      <c r="CW866" s="37"/>
      <c r="CX866" s="51"/>
    </row>
    <row r="867" spans="5:102" x14ac:dyDescent="0.2">
      <c r="E867" s="37"/>
      <c r="F867" s="37"/>
      <c r="G867" s="7"/>
      <c r="H867" s="48"/>
      <c r="J867" s="10"/>
      <c r="K867" s="37"/>
      <c r="L867" s="37"/>
      <c r="M867" s="7"/>
      <c r="N867" s="48"/>
      <c r="P867" s="10"/>
      <c r="Q867" s="37"/>
      <c r="R867" s="37"/>
      <c r="S867" s="7"/>
      <c r="T867" s="40"/>
      <c r="U867" s="10"/>
      <c r="V867" s="37"/>
      <c r="W867" s="37"/>
      <c r="X867" s="51"/>
      <c r="AC867" s="37"/>
      <c r="AD867" s="37"/>
      <c r="AE867" s="7"/>
      <c r="AF867" s="48"/>
      <c r="AH867" s="10"/>
      <c r="AI867" s="37"/>
      <c r="AJ867" s="37"/>
      <c r="AK867" s="7"/>
      <c r="AL867" s="48"/>
      <c r="AN867" s="10"/>
      <c r="AO867" s="37"/>
      <c r="AP867" s="37"/>
      <c r="AQ867" s="7"/>
      <c r="AR867" s="40"/>
      <c r="AS867" s="10"/>
      <c r="AT867" s="37"/>
      <c r="AU867" s="37"/>
      <c r="AV867" s="51"/>
      <c r="BA867" s="37"/>
      <c r="BB867" s="37"/>
      <c r="BC867" s="7"/>
      <c r="BD867" s="48"/>
      <c r="BF867" s="10"/>
      <c r="BG867" s="37"/>
      <c r="BH867" s="37"/>
      <c r="BI867" s="7"/>
      <c r="BJ867" s="48"/>
      <c r="BL867" s="10"/>
      <c r="BM867" s="37"/>
      <c r="BN867" s="37"/>
      <c r="BO867" s="7"/>
      <c r="BP867" s="40"/>
      <c r="BQ867" s="10"/>
      <c r="BR867" s="37"/>
      <c r="BS867" s="37"/>
      <c r="BT867" s="51"/>
      <c r="BY867" s="37"/>
      <c r="BZ867" s="37"/>
      <c r="CA867" s="7"/>
      <c r="CB867" s="48"/>
      <c r="CD867" s="10"/>
      <c r="CE867" s="37"/>
      <c r="CF867" s="37"/>
      <c r="CG867" s="7"/>
      <c r="CH867" s="48"/>
      <c r="CJ867" s="10"/>
      <c r="CK867" s="37"/>
      <c r="CL867" s="37"/>
      <c r="CM867" s="7"/>
      <c r="CN867" s="40"/>
      <c r="CO867" s="10"/>
      <c r="CP867" s="37"/>
      <c r="CQ867" s="37"/>
      <c r="CR867" s="51"/>
      <c r="CT867" s="40"/>
      <c r="CU867" s="10"/>
      <c r="CV867" s="37"/>
      <c r="CW867" s="37"/>
      <c r="CX867" s="51"/>
    </row>
    <row r="868" spans="5:102" x14ac:dyDescent="0.2">
      <c r="E868" s="37"/>
      <c r="F868" s="37"/>
      <c r="G868" s="7"/>
      <c r="H868" s="48"/>
      <c r="J868" s="10"/>
      <c r="K868" s="37"/>
      <c r="L868" s="37"/>
      <c r="M868" s="7"/>
      <c r="N868" s="48"/>
      <c r="P868" s="10"/>
      <c r="Q868" s="37"/>
      <c r="R868" s="37"/>
      <c r="S868" s="7"/>
      <c r="T868" s="40"/>
      <c r="U868" s="10"/>
      <c r="V868" s="37"/>
      <c r="W868" s="37"/>
      <c r="X868" s="51"/>
      <c r="AC868" s="37"/>
      <c r="AD868" s="37"/>
      <c r="AE868" s="7"/>
      <c r="AF868" s="48"/>
      <c r="AH868" s="10"/>
      <c r="AI868" s="37"/>
      <c r="AJ868" s="37"/>
      <c r="AK868" s="7"/>
      <c r="AL868" s="48"/>
      <c r="AN868" s="10"/>
      <c r="AO868" s="37"/>
      <c r="AP868" s="37"/>
      <c r="AQ868" s="7"/>
      <c r="AR868" s="40"/>
      <c r="AS868" s="10"/>
      <c r="AT868" s="37"/>
      <c r="AU868" s="37"/>
      <c r="AV868" s="51"/>
      <c r="BA868" s="37"/>
      <c r="BB868" s="37"/>
      <c r="BC868" s="7"/>
      <c r="BD868" s="48"/>
      <c r="BF868" s="10"/>
      <c r="BG868" s="37"/>
      <c r="BH868" s="37"/>
      <c r="BI868" s="7"/>
      <c r="BJ868" s="48"/>
      <c r="BL868" s="10"/>
      <c r="BM868" s="37"/>
      <c r="BN868" s="37"/>
      <c r="BO868" s="7"/>
      <c r="BP868" s="40"/>
      <c r="BQ868" s="10"/>
      <c r="BR868" s="37"/>
      <c r="BS868" s="37"/>
      <c r="BT868" s="51"/>
      <c r="BY868" s="37"/>
      <c r="BZ868" s="37"/>
      <c r="CA868" s="7"/>
      <c r="CB868" s="48"/>
      <c r="CD868" s="10"/>
      <c r="CE868" s="37"/>
      <c r="CF868" s="37"/>
      <c r="CG868" s="7"/>
      <c r="CH868" s="48"/>
      <c r="CJ868" s="10"/>
      <c r="CK868" s="37"/>
      <c r="CL868" s="37"/>
      <c r="CM868" s="7"/>
      <c r="CN868" s="40"/>
      <c r="CO868" s="10"/>
      <c r="CP868" s="37"/>
      <c r="CQ868" s="37"/>
      <c r="CR868" s="51"/>
      <c r="CT868" s="40"/>
      <c r="CU868" s="10"/>
      <c r="CV868" s="37"/>
      <c r="CW868" s="37"/>
      <c r="CX868" s="51"/>
    </row>
    <row r="869" spans="5:102" x14ac:dyDescent="0.2">
      <c r="E869" s="37"/>
      <c r="F869" s="37"/>
      <c r="G869" s="7"/>
      <c r="H869" s="48"/>
      <c r="J869" s="10"/>
      <c r="K869" s="37"/>
      <c r="L869" s="37"/>
      <c r="M869" s="7"/>
      <c r="N869" s="48"/>
      <c r="P869" s="10"/>
      <c r="Q869" s="37"/>
      <c r="R869" s="37"/>
      <c r="S869" s="7"/>
      <c r="T869" s="40"/>
      <c r="U869" s="10"/>
      <c r="V869" s="37"/>
      <c r="W869" s="37"/>
      <c r="X869" s="51"/>
      <c r="AC869" s="37"/>
      <c r="AD869" s="37"/>
      <c r="AE869" s="7"/>
      <c r="AF869" s="48"/>
      <c r="AH869" s="10"/>
      <c r="AI869" s="37"/>
      <c r="AJ869" s="37"/>
      <c r="AK869" s="7"/>
      <c r="AL869" s="48"/>
      <c r="AN869" s="10"/>
      <c r="AO869" s="37"/>
      <c r="AP869" s="37"/>
      <c r="AQ869" s="7"/>
      <c r="AR869" s="40"/>
      <c r="AS869" s="10"/>
      <c r="AT869" s="37"/>
      <c r="AU869" s="37"/>
      <c r="AV869" s="51"/>
      <c r="BA869" s="37"/>
      <c r="BB869" s="37"/>
      <c r="BC869" s="7"/>
      <c r="BD869" s="48"/>
      <c r="BF869" s="10"/>
      <c r="BG869" s="37"/>
      <c r="BH869" s="37"/>
      <c r="BI869" s="7"/>
      <c r="BJ869" s="48"/>
      <c r="BL869" s="10"/>
      <c r="BM869" s="37"/>
      <c r="BN869" s="37"/>
      <c r="BO869" s="7"/>
      <c r="BP869" s="40"/>
      <c r="BQ869" s="10"/>
      <c r="BR869" s="37"/>
      <c r="BS869" s="37"/>
      <c r="BT869" s="51"/>
      <c r="BY869" s="37"/>
      <c r="BZ869" s="37"/>
      <c r="CA869" s="7"/>
      <c r="CB869" s="48"/>
      <c r="CD869" s="10"/>
      <c r="CE869" s="37"/>
      <c r="CF869" s="37"/>
      <c r="CG869" s="7"/>
      <c r="CH869" s="48"/>
      <c r="CJ869" s="10"/>
      <c r="CK869" s="37"/>
      <c r="CL869" s="37"/>
      <c r="CM869" s="7"/>
      <c r="CN869" s="40"/>
      <c r="CO869" s="10"/>
      <c r="CP869" s="37"/>
      <c r="CQ869" s="37"/>
      <c r="CR869" s="51"/>
      <c r="CT869" s="40"/>
      <c r="CU869" s="10"/>
      <c r="CV869" s="37"/>
      <c r="CW869" s="37"/>
      <c r="CX869" s="51"/>
    </row>
    <row r="870" spans="5:102" x14ac:dyDescent="0.2">
      <c r="E870" s="37"/>
      <c r="F870" s="37"/>
      <c r="G870" s="7"/>
      <c r="H870" s="48"/>
      <c r="J870" s="10"/>
      <c r="K870" s="37"/>
      <c r="L870" s="37"/>
      <c r="M870" s="7"/>
      <c r="N870" s="48"/>
      <c r="P870" s="10"/>
      <c r="Q870" s="37"/>
      <c r="R870" s="37"/>
      <c r="S870" s="7"/>
      <c r="T870" s="40"/>
      <c r="U870" s="10"/>
      <c r="V870" s="37"/>
      <c r="W870" s="37"/>
      <c r="X870" s="51"/>
      <c r="AC870" s="37"/>
      <c r="AD870" s="37"/>
      <c r="AE870" s="7"/>
      <c r="AF870" s="48"/>
      <c r="AH870" s="10"/>
      <c r="AI870" s="37"/>
      <c r="AJ870" s="37"/>
      <c r="AK870" s="7"/>
      <c r="AL870" s="48"/>
      <c r="AN870" s="10"/>
      <c r="AO870" s="37"/>
      <c r="AP870" s="37"/>
      <c r="AQ870" s="7"/>
      <c r="AR870" s="40"/>
      <c r="AS870" s="10"/>
      <c r="AT870" s="37"/>
      <c r="AU870" s="37"/>
      <c r="AV870" s="51"/>
      <c r="BA870" s="37"/>
      <c r="BB870" s="37"/>
      <c r="BC870" s="7"/>
      <c r="BD870" s="48"/>
      <c r="BF870" s="10"/>
      <c r="BG870" s="37"/>
      <c r="BH870" s="37"/>
      <c r="BI870" s="7"/>
      <c r="BJ870" s="48"/>
      <c r="BL870" s="10"/>
      <c r="BM870" s="37"/>
      <c r="BN870" s="37"/>
      <c r="BO870" s="7"/>
      <c r="BP870" s="40"/>
      <c r="BQ870" s="10"/>
      <c r="BR870" s="37"/>
      <c r="BS870" s="37"/>
      <c r="BT870" s="51"/>
      <c r="BY870" s="37"/>
      <c r="BZ870" s="37"/>
      <c r="CA870" s="7"/>
      <c r="CB870" s="48"/>
      <c r="CD870" s="10"/>
      <c r="CE870" s="37"/>
      <c r="CF870" s="37"/>
      <c r="CG870" s="7"/>
      <c r="CH870" s="48"/>
      <c r="CJ870" s="10"/>
      <c r="CK870" s="37"/>
      <c r="CL870" s="37"/>
      <c r="CM870" s="7"/>
      <c r="CN870" s="40"/>
      <c r="CO870" s="10"/>
      <c r="CP870" s="37"/>
      <c r="CQ870" s="37"/>
      <c r="CR870" s="51"/>
      <c r="CT870" s="40"/>
      <c r="CU870" s="10"/>
      <c r="CV870" s="37"/>
      <c r="CW870" s="37"/>
      <c r="CX870" s="51"/>
    </row>
    <row r="871" spans="5:102" x14ac:dyDescent="0.2">
      <c r="E871" s="37"/>
      <c r="F871" s="37"/>
      <c r="G871" s="7"/>
      <c r="H871" s="48"/>
      <c r="J871" s="10"/>
      <c r="K871" s="37"/>
      <c r="L871" s="37"/>
      <c r="M871" s="7"/>
      <c r="N871" s="48"/>
      <c r="P871" s="10"/>
      <c r="Q871" s="37"/>
      <c r="R871" s="37"/>
      <c r="S871" s="7"/>
      <c r="T871" s="40"/>
      <c r="U871" s="10"/>
      <c r="V871" s="37"/>
      <c r="W871" s="37"/>
      <c r="X871" s="51"/>
      <c r="AC871" s="37"/>
      <c r="AD871" s="37"/>
      <c r="AE871" s="7"/>
      <c r="AF871" s="48"/>
      <c r="AH871" s="10"/>
      <c r="AI871" s="37"/>
      <c r="AJ871" s="37"/>
      <c r="AK871" s="7"/>
      <c r="AL871" s="48"/>
      <c r="AN871" s="10"/>
      <c r="AO871" s="37"/>
      <c r="AP871" s="37"/>
      <c r="AQ871" s="7"/>
      <c r="AR871" s="40"/>
      <c r="AS871" s="10"/>
      <c r="AT871" s="37"/>
      <c r="AU871" s="37"/>
      <c r="AV871" s="51"/>
      <c r="BA871" s="37"/>
      <c r="BB871" s="37"/>
      <c r="BC871" s="7"/>
      <c r="BD871" s="48"/>
      <c r="BF871" s="10"/>
      <c r="BG871" s="37"/>
      <c r="BH871" s="37"/>
      <c r="BI871" s="7"/>
      <c r="BJ871" s="48"/>
      <c r="BL871" s="10"/>
      <c r="BM871" s="37"/>
      <c r="BN871" s="37"/>
      <c r="BO871" s="7"/>
      <c r="BP871" s="40"/>
      <c r="BQ871" s="10"/>
      <c r="BR871" s="37"/>
      <c r="BS871" s="37"/>
      <c r="BT871" s="51"/>
      <c r="BY871" s="37"/>
      <c r="BZ871" s="37"/>
      <c r="CA871" s="7"/>
      <c r="CB871" s="48"/>
      <c r="CD871" s="10"/>
      <c r="CE871" s="37"/>
      <c r="CF871" s="37"/>
      <c r="CG871" s="7"/>
      <c r="CH871" s="48"/>
      <c r="CJ871" s="10"/>
      <c r="CK871" s="37"/>
      <c r="CL871" s="37"/>
      <c r="CM871" s="7"/>
      <c r="CN871" s="40"/>
      <c r="CO871" s="10"/>
      <c r="CP871" s="37"/>
      <c r="CQ871" s="37"/>
      <c r="CR871" s="51"/>
      <c r="CT871" s="40"/>
      <c r="CU871" s="10"/>
      <c r="CV871" s="37"/>
      <c r="CW871" s="37"/>
      <c r="CX871" s="51"/>
    </row>
    <row r="872" spans="5:102" x14ac:dyDescent="0.2">
      <c r="E872" s="37"/>
      <c r="F872" s="37"/>
      <c r="G872" s="7"/>
      <c r="H872" s="48"/>
      <c r="J872" s="10"/>
      <c r="K872" s="37"/>
      <c r="L872" s="37"/>
      <c r="M872" s="7"/>
      <c r="N872" s="48"/>
      <c r="P872" s="10"/>
      <c r="Q872" s="37"/>
      <c r="R872" s="37"/>
      <c r="S872" s="7"/>
      <c r="T872" s="40"/>
      <c r="U872" s="10"/>
      <c r="V872" s="37"/>
      <c r="W872" s="37"/>
      <c r="X872" s="51"/>
      <c r="AC872" s="37"/>
      <c r="AD872" s="37"/>
      <c r="AE872" s="7"/>
      <c r="AF872" s="48"/>
      <c r="AH872" s="10"/>
      <c r="AI872" s="37"/>
      <c r="AJ872" s="37"/>
      <c r="AK872" s="7"/>
      <c r="AL872" s="48"/>
      <c r="AN872" s="10"/>
      <c r="AO872" s="37"/>
      <c r="AP872" s="37"/>
      <c r="AQ872" s="7"/>
      <c r="AR872" s="40"/>
      <c r="AS872" s="10"/>
      <c r="AT872" s="37"/>
      <c r="AU872" s="37"/>
      <c r="AV872" s="51"/>
      <c r="BA872" s="37"/>
      <c r="BB872" s="37"/>
      <c r="BC872" s="7"/>
      <c r="BD872" s="48"/>
      <c r="BF872" s="10"/>
      <c r="BG872" s="37"/>
      <c r="BH872" s="37"/>
      <c r="BI872" s="7"/>
      <c r="BJ872" s="48"/>
      <c r="BL872" s="10"/>
      <c r="BM872" s="37"/>
      <c r="BN872" s="37"/>
      <c r="BO872" s="7"/>
      <c r="BP872" s="40"/>
      <c r="BQ872" s="10"/>
      <c r="BR872" s="37"/>
      <c r="BS872" s="37"/>
      <c r="BT872" s="51"/>
      <c r="BY872" s="37"/>
      <c r="BZ872" s="37"/>
      <c r="CA872" s="7"/>
      <c r="CB872" s="48"/>
      <c r="CD872" s="10"/>
      <c r="CE872" s="37"/>
      <c r="CF872" s="37"/>
      <c r="CG872" s="7"/>
      <c r="CH872" s="48"/>
      <c r="CJ872" s="10"/>
      <c r="CK872" s="37"/>
      <c r="CL872" s="37"/>
      <c r="CM872" s="7"/>
      <c r="CN872" s="40"/>
      <c r="CO872" s="10"/>
      <c r="CP872" s="37"/>
      <c r="CQ872" s="37"/>
      <c r="CR872" s="51"/>
      <c r="CT872" s="40"/>
      <c r="CU872" s="10"/>
      <c r="CV872" s="37"/>
      <c r="CW872" s="37"/>
      <c r="CX872" s="51"/>
    </row>
    <row r="873" spans="5:102" x14ac:dyDescent="0.2">
      <c r="E873" s="37"/>
      <c r="F873" s="37"/>
      <c r="G873" s="7"/>
      <c r="H873" s="48"/>
      <c r="J873" s="10"/>
      <c r="K873" s="37"/>
      <c r="L873" s="37"/>
      <c r="M873" s="7"/>
      <c r="N873" s="48"/>
      <c r="P873" s="10"/>
      <c r="Q873" s="37"/>
      <c r="R873" s="37"/>
      <c r="S873" s="7"/>
      <c r="T873" s="40"/>
      <c r="U873" s="10"/>
      <c r="V873" s="37"/>
      <c r="W873" s="37"/>
      <c r="X873" s="51"/>
      <c r="AC873" s="37"/>
      <c r="AD873" s="37"/>
      <c r="AE873" s="7"/>
      <c r="AF873" s="48"/>
      <c r="AH873" s="10"/>
      <c r="AI873" s="37"/>
      <c r="AJ873" s="37"/>
      <c r="AK873" s="7"/>
      <c r="AL873" s="48"/>
      <c r="AN873" s="10"/>
      <c r="AO873" s="37"/>
      <c r="AP873" s="37"/>
      <c r="AQ873" s="7"/>
      <c r="AR873" s="40"/>
      <c r="AS873" s="10"/>
      <c r="AT873" s="37"/>
      <c r="AU873" s="37"/>
      <c r="AV873" s="51"/>
      <c r="BA873" s="37"/>
      <c r="BB873" s="37"/>
      <c r="BC873" s="7"/>
      <c r="BD873" s="48"/>
      <c r="BF873" s="10"/>
      <c r="BG873" s="37"/>
      <c r="BH873" s="37"/>
      <c r="BI873" s="7"/>
      <c r="BJ873" s="48"/>
      <c r="BL873" s="10"/>
      <c r="BM873" s="37"/>
      <c r="BN873" s="37"/>
      <c r="BO873" s="7"/>
      <c r="BP873" s="40"/>
      <c r="BQ873" s="10"/>
      <c r="BR873" s="37"/>
      <c r="BS873" s="37"/>
      <c r="BT873" s="51"/>
      <c r="BY873" s="37"/>
      <c r="BZ873" s="37"/>
      <c r="CA873" s="7"/>
      <c r="CB873" s="48"/>
      <c r="CD873" s="10"/>
      <c r="CE873" s="37"/>
      <c r="CF873" s="37"/>
      <c r="CG873" s="7"/>
      <c r="CH873" s="48"/>
      <c r="CJ873" s="10"/>
      <c r="CK873" s="37"/>
      <c r="CL873" s="37"/>
      <c r="CM873" s="7"/>
      <c r="CN873" s="40"/>
      <c r="CO873" s="10"/>
      <c r="CP873" s="37"/>
      <c r="CQ873" s="37"/>
      <c r="CR873" s="51"/>
      <c r="CT873" s="40"/>
      <c r="CU873" s="10"/>
      <c r="CV873" s="37"/>
      <c r="CW873" s="37"/>
      <c r="CX873" s="51"/>
    </row>
    <row r="874" spans="5:102" x14ac:dyDescent="0.2">
      <c r="E874" s="37"/>
      <c r="F874" s="37"/>
      <c r="G874" s="7"/>
      <c r="H874" s="48"/>
      <c r="J874" s="10"/>
      <c r="K874" s="37"/>
      <c r="L874" s="37"/>
      <c r="M874" s="7"/>
      <c r="N874" s="48"/>
      <c r="P874" s="10"/>
      <c r="Q874" s="37"/>
      <c r="R874" s="37"/>
      <c r="S874" s="7"/>
      <c r="T874" s="40"/>
      <c r="U874" s="10"/>
      <c r="V874" s="37"/>
      <c r="W874" s="37"/>
      <c r="X874" s="51"/>
      <c r="AC874" s="37"/>
      <c r="AD874" s="37"/>
      <c r="AE874" s="7"/>
      <c r="AF874" s="48"/>
      <c r="AH874" s="10"/>
      <c r="AI874" s="37"/>
      <c r="AJ874" s="37"/>
      <c r="AK874" s="7"/>
      <c r="AL874" s="48"/>
      <c r="AN874" s="10"/>
      <c r="AO874" s="37"/>
      <c r="AP874" s="37"/>
      <c r="AQ874" s="7"/>
      <c r="AR874" s="40"/>
      <c r="AS874" s="10"/>
      <c r="AT874" s="37"/>
      <c r="AU874" s="37"/>
      <c r="AV874" s="51"/>
      <c r="BA874" s="37"/>
      <c r="BB874" s="37"/>
      <c r="BC874" s="7"/>
      <c r="BD874" s="48"/>
      <c r="BF874" s="10"/>
      <c r="BG874" s="37"/>
      <c r="BH874" s="37"/>
      <c r="BI874" s="7"/>
      <c r="BJ874" s="48"/>
      <c r="BL874" s="10"/>
      <c r="BM874" s="37"/>
      <c r="BN874" s="37"/>
      <c r="BO874" s="7"/>
      <c r="BP874" s="40"/>
      <c r="BQ874" s="10"/>
      <c r="BR874" s="37"/>
      <c r="BS874" s="37"/>
      <c r="BT874" s="51"/>
      <c r="BY874" s="37"/>
      <c r="BZ874" s="37"/>
      <c r="CA874" s="7"/>
      <c r="CB874" s="48"/>
      <c r="CD874" s="10"/>
      <c r="CE874" s="37"/>
      <c r="CF874" s="37"/>
      <c r="CG874" s="7"/>
      <c r="CH874" s="48"/>
      <c r="CJ874" s="10"/>
      <c r="CK874" s="37"/>
      <c r="CL874" s="37"/>
      <c r="CM874" s="7"/>
      <c r="CN874" s="40"/>
      <c r="CO874" s="10"/>
      <c r="CP874" s="37"/>
      <c r="CQ874" s="37"/>
      <c r="CR874" s="51"/>
      <c r="CT874" s="40"/>
      <c r="CU874" s="10"/>
      <c r="CV874" s="37"/>
      <c r="CW874" s="37"/>
      <c r="CX874" s="51"/>
    </row>
    <row r="875" spans="5:102" x14ac:dyDescent="0.2">
      <c r="E875" s="37"/>
      <c r="F875" s="37"/>
      <c r="G875" s="7"/>
      <c r="H875" s="48"/>
      <c r="J875" s="10"/>
      <c r="K875" s="37"/>
      <c r="L875" s="37"/>
      <c r="M875" s="7"/>
      <c r="N875" s="48"/>
      <c r="P875" s="10"/>
      <c r="Q875" s="37"/>
      <c r="R875" s="37"/>
      <c r="S875" s="7"/>
      <c r="T875" s="40"/>
      <c r="U875" s="10"/>
      <c r="V875" s="37"/>
      <c r="W875" s="37"/>
      <c r="X875" s="51"/>
      <c r="AC875" s="37"/>
      <c r="AD875" s="37"/>
      <c r="AE875" s="7"/>
      <c r="AF875" s="48"/>
      <c r="AH875" s="10"/>
      <c r="AI875" s="37"/>
      <c r="AJ875" s="37"/>
      <c r="AK875" s="7"/>
      <c r="AL875" s="48"/>
      <c r="AN875" s="10"/>
      <c r="AO875" s="37"/>
      <c r="AP875" s="37"/>
      <c r="AQ875" s="7"/>
      <c r="AR875" s="40"/>
      <c r="AS875" s="10"/>
      <c r="AT875" s="37"/>
      <c r="AU875" s="37"/>
      <c r="AV875" s="51"/>
      <c r="BA875" s="37"/>
      <c r="BB875" s="37"/>
      <c r="BC875" s="7"/>
      <c r="BD875" s="48"/>
      <c r="BF875" s="10"/>
      <c r="BG875" s="37"/>
      <c r="BH875" s="37"/>
      <c r="BI875" s="7"/>
      <c r="BJ875" s="48"/>
      <c r="BL875" s="10"/>
      <c r="BM875" s="37"/>
      <c r="BN875" s="37"/>
      <c r="BO875" s="7"/>
      <c r="BP875" s="40"/>
      <c r="BQ875" s="10"/>
      <c r="BR875" s="37"/>
      <c r="BS875" s="37"/>
      <c r="BT875" s="51"/>
      <c r="BY875" s="37"/>
      <c r="BZ875" s="37"/>
      <c r="CA875" s="7"/>
      <c r="CB875" s="48"/>
      <c r="CD875" s="10"/>
      <c r="CE875" s="37"/>
      <c r="CF875" s="37"/>
      <c r="CG875" s="7"/>
      <c r="CH875" s="48"/>
      <c r="CJ875" s="10"/>
      <c r="CK875" s="37"/>
      <c r="CL875" s="37"/>
      <c r="CM875" s="7"/>
      <c r="CN875" s="40"/>
      <c r="CO875" s="10"/>
      <c r="CP875" s="37"/>
      <c r="CQ875" s="37"/>
      <c r="CR875" s="51"/>
      <c r="CT875" s="40"/>
      <c r="CU875" s="10"/>
      <c r="CV875" s="37"/>
      <c r="CW875" s="37"/>
      <c r="CX875" s="51"/>
    </row>
    <row r="876" spans="5:102" x14ac:dyDescent="0.2">
      <c r="E876" s="37"/>
      <c r="F876" s="37"/>
      <c r="G876" s="7"/>
      <c r="H876" s="48"/>
      <c r="J876" s="10"/>
      <c r="K876" s="37"/>
      <c r="L876" s="37"/>
      <c r="M876" s="7"/>
      <c r="N876" s="48"/>
      <c r="P876" s="10"/>
      <c r="Q876" s="37"/>
      <c r="R876" s="37"/>
      <c r="S876" s="7"/>
      <c r="T876" s="40"/>
      <c r="U876" s="10"/>
      <c r="V876" s="37"/>
      <c r="W876" s="37"/>
      <c r="X876" s="51"/>
      <c r="AC876" s="37"/>
      <c r="AD876" s="37"/>
      <c r="AE876" s="7"/>
      <c r="AF876" s="48"/>
      <c r="AH876" s="10"/>
      <c r="AI876" s="37"/>
      <c r="AJ876" s="37"/>
      <c r="AK876" s="7"/>
      <c r="AL876" s="48"/>
      <c r="AN876" s="10"/>
      <c r="AO876" s="37"/>
      <c r="AP876" s="37"/>
      <c r="AQ876" s="7"/>
      <c r="AR876" s="40"/>
      <c r="AS876" s="10"/>
      <c r="AT876" s="37"/>
      <c r="AU876" s="37"/>
      <c r="AV876" s="51"/>
      <c r="BA876" s="37"/>
      <c r="BB876" s="37"/>
      <c r="BC876" s="7"/>
      <c r="BD876" s="48"/>
      <c r="BF876" s="10"/>
      <c r="BG876" s="37"/>
      <c r="BH876" s="37"/>
      <c r="BI876" s="7"/>
      <c r="BJ876" s="48"/>
      <c r="BL876" s="10"/>
      <c r="BM876" s="37"/>
      <c r="BN876" s="37"/>
      <c r="BO876" s="7"/>
      <c r="BP876" s="40"/>
      <c r="BQ876" s="10"/>
      <c r="BR876" s="37"/>
      <c r="BS876" s="37"/>
      <c r="BT876" s="51"/>
      <c r="BY876" s="37"/>
      <c r="BZ876" s="37"/>
      <c r="CA876" s="7"/>
      <c r="CB876" s="48"/>
      <c r="CD876" s="10"/>
      <c r="CE876" s="37"/>
      <c r="CF876" s="37"/>
      <c r="CG876" s="7"/>
      <c r="CH876" s="48"/>
      <c r="CJ876" s="10"/>
      <c r="CK876" s="37"/>
      <c r="CL876" s="37"/>
      <c r="CM876" s="7"/>
      <c r="CN876" s="40"/>
      <c r="CO876" s="10"/>
      <c r="CP876" s="37"/>
      <c r="CQ876" s="37"/>
      <c r="CR876" s="51"/>
      <c r="CT876" s="40"/>
      <c r="CU876" s="10"/>
      <c r="CV876" s="37"/>
      <c r="CW876" s="37"/>
      <c r="CX876" s="51"/>
    </row>
    <row r="877" spans="5:102" x14ac:dyDescent="0.2">
      <c r="E877" s="37"/>
      <c r="F877" s="37"/>
      <c r="G877" s="7"/>
      <c r="H877" s="48"/>
      <c r="J877" s="10"/>
      <c r="K877" s="37"/>
      <c r="L877" s="37"/>
      <c r="M877" s="7"/>
      <c r="N877" s="48"/>
      <c r="P877" s="10"/>
      <c r="Q877" s="37"/>
      <c r="R877" s="37"/>
      <c r="S877" s="7"/>
      <c r="T877" s="40"/>
      <c r="U877" s="10"/>
      <c r="V877" s="37"/>
      <c r="W877" s="37"/>
      <c r="X877" s="51"/>
      <c r="AC877" s="37"/>
      <c r="AD877" s="37"/>
      <c r="AE877" s="7"/>
      <c r="AF877" s="48"/>
      <c r="AH877" s="10"/>
      <c r="AI877" s="37"/>
      <c r="AJ877" s="37"/>
      <c r="AK877" s="7"/>
      <c r="AL877" s="48"/>
      <c r="AN877" s="10"/>
      <c r="AO877" s="37"/>
      <c r="AP877" s="37"/>
      <c r="AQ877" s="7"/>
      <c r="AR877" s="40"/>
      <c r="AS877" s="10"/>
      <c r="AT877" s="37"/>
      <c r="AU877" s="37"/>
      <c r="AV877" s="51"/>
      <c r="BA877" s="37"/>
      <c r="BB877" s="37"/>
      <c r="BC877" s="7"/>
      <c r="BD877" s="48"/>
      <c r="BF877" s="10"/>
      <c r="BG877" s="37"/>
      <c r="BH877" s="37"/>
      <c r="BI877" s="7"/>
      <c r="BJ877" s="48"/>
      <c r="BL877" s="10"/>
      <c r="BM877" s="37"/>
      <c r="BN877" s="37"/>
      <c r="BO877" s="7"/>
      <c r="BP877" s="40"/>
      <c r="BQ877" s="10"/>
      <c r="BR877" s="37"/>
      <c r="BS877" s="37"/>
      <c r="BT877" s="51"/>
      <c r="BY877" s="37"/>
      <c r="BZ877" s="37"/>
      <c r="CA877" s="7"/>
      <c r="CB877" s="48"/>
      <c r="CD877" s="10"/>
      <c r="CE877" s="37"/>
      <c r="CF877" s="37"/>
      <c r="CG877" s="7"/>
      <c r="CH877" s="48"/>
      <c r="CJ877" s="10"/>
      <c r="CK877" s="37"/>
      <c r="CL877" s="37"/>
      <c r="CM877" s="7"/>
      <c r="CN877" s="40"/>
      <c r="CO877" s="10"/>
      <c r="CP877" s="37"/>
      <c r="CQ877" s="37"/>
      <c r="CR877" s="51"/>
      <c r="CT877" s="40"/>
      <c r="CU877" s="10"/>
      <c r="CV877" s="37"/>
      <c r="CW877" s="37"/>
      <c r="CX877" s="51"/>
    </row>
    <row r="878" spans="5:102" x14ac:dyDescent="0.2">
      <c r="E878" s="37"/>
      <c r="F878" s="37"/>
      <c r="G878" s="7"/>
      <c r="H878" s="48"/>
      <c r="J878" s="10"/>
      <c r="K878" s="37"/>
      <c r="L878" s="37"/>
      <c r="M878" s="7"/>
      <c r="N878" s="48"/>
      <c r="P878" s="10"/>
      <c r="Q878" s="37"/>
      <c r="R878" s="37"/>
      <c r="S878" s="7"/>
      <c r="T878" s="40"/>
      <c r="U878" s="10"/>
      <c r="V878" s="37"/>
      <c r="W878" s="37"/>
      <c r="X878" s="51"/>
      <c r="AC878" s="37"/>
      <c r="AD878" s="37"/>
      <c r="AE878" s="7"/>
      <c r="AF878" s="48"/>
      <c r="AH878" s="10"/>
      <c r="AI878" s="37"/>
      <c r="AJ878" s="37"/>
      <c r="AK878" s="7"/>
      <c r="AL878" s="48"/>
      <c r="AN878" s="10"/>
      <c r="AO878" s="37"/>
      <c r="AP878" s="37"/>
      <c r="AQ878" s="7"/>
      <c r="AR878" s="40"/>
      <c r="AS878" s="10"/>
      <c r="AT878" s="37"/>
      <c r="AU878" s="37"/>
      <c r="AV878" s="51"/>
      <c r="BA878" s="37"/>
      <c r="BB878" s="37"/>
      <c r="BC878" s="7"/>
      <c r="BD878" s="48"/>
      <c r="BF878" s="10"/>
      <c r="BG878" s="37"/>
      <c r="BH878" s="37"/>
      <c r="BI878" s="7"/>
      <c r="BJ878" s="48"/>
      <c r="BL878" s="10"/>
      <c r="BM878" s="37"/>
      <c r="BN878" s="37"/>
      <c r="BO878" s="7"/>
      <c r="BP878" s="40"/>
      <c r="BQ878" s="10"/>
      <c r="BR878" s="37"/>
      <c r="BS878" s="37"/>
      <c r="BT878" s="51"/>
      <c r="BY878" s="37"/>
      <c r="BZ878" s="37"/>
      <c r="CA878" s="7"/>
      <c r="CB878" s="48"/>
      <c r="CD878" s="10"/>
      <c r="CE878" s="37"/>
      <c r="CF878" s="37"/>
      <c r="CG878" s="7"/>
      <c r="CH878" s="48"/>
      <c r="CJ878" s="10"/>
      <c r="CK878" s="37"/>
      <c r="CL878" s="37"/>
      <c r="CM878" s="7"/>
      <c r="CN878" s="40"/>
      <c r="CO878" s="10"/>
      <c r="CP878" s="37"/>
      <c r="CQ878" s="37"/>
      <c r="CR878" s="51"/>
      <c r="CT878" s="40"/>
      <c r="CU878" s="10"/>
      <c r="CV878" s="37"/>
      <c r="CW878" s="37"/>
      <c r="CX878" s="51"/>
    </row>
    <row r="879" spans="5:102" x14ac:dyDescent="0.2">
      <c r="E879" s="37"/>
      <c r="F879" s="37"/>
      <c r="G879" s="7"/>
      <c r="H879" s="48"/>
      <c r="J879" s="10"/>
      <c r="K879" s="37"/>
      <c r="L879" s="37"/>
      <c r="M879" s="7"/>
      <c r="N879" s="48"/>
      <c r="P879" s="10"/>
      <c r="Q879" s="37"/>
      <c r="R879" s="37"/>
      <c r="S879" s="7"/>
      <c r="T879" s="40"/>
      <c r="U879" s="10"/>
      <c r="V879" s="37"/>
      <c r="W879" s="37"/>
      <c r="X879" s="51"/>
      <c r="AC879" s="37"/>
      <c r="AD879" s="37"/>
      <c r="AE879" s="7"/>
      <c r="AF879" s="48"/>
      <c r="AH879" s="10"/>
      <c r="AI879" s="37"/>
      <c r="AJ879" s="37"/>
      <c r="AK879" s="7"/>
      <c r="AL879" s="48"/>
      <c r="AN879" s="10"/>
      <c r="AO879" s="37"/>
      <c r="AP879" s="37"/>
      <c r="AQ879" s="7"/>
      <c r="AR879" s="40"/>
      <c r="AS879" s="10"/>
      <c r="AT879" s="37"/>
      <c r="AU879" s="37"/>
      <c r="AV879" s="51"/>
      <c r="BA879" s="37"/>
      <c r="BB879" s="37"/>
      <c r="BC879" s="7"/>
      <c r="BD879" s="48"/>
      <c r="BF879" s="10"/>
      <c r="BG879" s="37"/>
      <c r="BH879" s="37"/>
      <c r="BI879" s="7"/>
      <c r="BJ879" s="48"/>
      <c r="BL879" s="10"/>
      <c r="BM879" s="37"/>
      <c r="BN879" s="37"/>
      <c r="BO879" s="7"/>
      <c r="BP879" s="40"/>
      <c r="BQ879" s="10"/>
      <c r="BR879" s="37"/>
      <c r="BS879" s="37"/>
      <c r="BT879" s="51"/>
      <c r="BY879" s="37"/>
      <c r="BZ879" s="37"/>
      <c r="CA879" s="7"/>
      <c r="CB879" s="48"/>
      <c r="CD879" s="10"/>
      <c r="CE879" s="37"/>
      <c r="CF879" s="37"/>
      <c r="CG879" s="7"/>
      <c r="CH879" s="48"/>
      <c r="CJ879" s="10"/>
      <c r="CK879" s="37"/>
      <c r="CL879" s="37"/>
      <c r="CM879" s="7"/>
      <c r="CN879" s="40"/>
      <c r="CO879" s="10"/>
      <c r="CP879" s="37"/>
      <c r="CQ879" s="37"/>
      <c r="CR879" s="51"/>
      <c r="CT879" s="40"/>
      <c r="CU879" s="10"/>
      <c r="CV879" s="37"/>
      <c r="CW879" s="37"/>
      <c r="CX879" s="51"/>
    </row>
    <row r="880" spans="5:102" x14ac:dyDescent="0.2">
      <c r="E880" s="37"/>
      <c r="F880" s="37"/>
      <c r="G880" s="7"/>
      <c r="H880" s="48"/>
      <c r="J880" s="10"/>
      <c r="K880" s="37"/>
      <c r="L880" s="37"/>
      <c r="M880" s="7"/>
      <c r="N880" s="48"/>
      <c r="P880" s="10"/>
      <c r="Q880" s="37"/>
      <c r="R880" s="37"/>
      <c r="S880" s="7"/>
      <c r="T880" s="40"/>
      <c r="U880" s="10"/>
      <c r="V880" s="37"/>
      <c r="W880" s="37"/>
      <c r="X880" s="51"/>
      <c r="AC880" s="37"/>
      <c r="AD880" s="37"/>
      <c r="AE880" s="7"/>
      <c r="AF880" s="48"/>
      <c r="AH880" s="10"/>
      <c r="AI880" s="37"/>
      <c r="AJ880" s="37"/>
      <c r="AK880" s="7"/>
      <c r="AL880" s="48"/>
      <c r="AN880" s="10"/>
      <c r="AO880" s="37"/>
      <c r="AP880" s="37"/>
      <c r="AQ880" s="7"/>
      <c r="AR880" s="40"/>
      <c r="AS880" s="10"/>
      <c r="AT880" s="37"/>
      <c r="AU880" s="37"/>
      <c r="AV880" s="51"/>
      <c r="BA880" s="37"/>
      <c r="BB880" s="37"/>
      <c r="BC880" s="7"/>
      <c r="BD880" s="48"/>
      <c r="BF880" s="10"/>
      <c r="BG880" s="37"/>
      <c r="BH880" s="37"/>
      <c r="BI880" s="7"/>
      <c r="BJ880" s="48"/>
      <c r="BL880" s="10"/>
      <c r="BM880" s="37"/>
      <c r="BN880" s="37"/>
      <c r="BO880" s="7"/>
      <c r="BP880" s="40"/>
      <c r="BQ880" s="10"/>
      <c r="BR880" s="37"/>
      <c r="BS880" s="37"/>
      <c r="BT880" s="51"/>
      <c r="BY880" s="37"/>
      <c r="BZ880" s="37"/>
      <c r="CA880" s="7"/>
      <c r="CB880" s="48"/>
      <c r="CD880" s="10"/>
      <c r="CE880" s="37"/>
      <c r="CF880" s="37"/>
      <c r="CG880" s="7"/>
      <c r="CH880" s="48"/>
      <c r="CJ880" s="10"/>
      <c r="CK880" s="37"/>
      <c r="CL880" s="37"/>
      <c r="CM880" s="7"/>
      <c r="CN880" s="40"/>
      <c r="CO880" s="10"/>
      <c r="CP880" s="37"/>
      <c r="CQ880" s="37"/>
      <c r="CR880" s="51"/>
      <c r="CT880" s="40"/>
      <c r="CU880" s="10"/>
      <c r="CV880" s="37"/>
      <c r="CW880" s="37"/>
      <c r="CX880" s="51"/>
    </row>
    <row r="881" spans="5:102" x14ac:dyDescent="0.2">
      <c r="E881" s="37"/>
      <c r="F881" s="37"/>
      <c r="G881" s="7"/>
      <c r="H881" s="48"/>
      <c r="J881" s="10"/>
      <c r="K881" s="37"/>
      <c r="L881" s="37"/>
      <c r="M881" s="7"/>
      <c r="N881" s="48"/>
      <c r="P881" s="10"/>
      <c r="Q881" s="37"/>
      <c r="R881" s="37"/>
      <c r="S881" s="7"/>
      <c r="T881" s="40"/>
      <c r="U881" s="10"/>
      <c r="V881" s="37"/>
      <c r="W881" s="37"/>
      <c r="X881" s="51"/>
      <c r="AC881" s="37"/>
      <c r="AD881" s="37"/>
      <c r="AE881" s="7"/>
      <c r="AF881" s="48"/>
      <c r="AH881" s="10"/>
      <c r="AI881" s="37"/>
      <c r="AJ881" s="37"/>
      <c r="AK881" s="7"/>
      <c r="AL881" s="48"/>
      <c r="AN881" s="10"/>
      <c r="AO881" s="37"/>
      <c r="AP881" s="37"/>
      <c r="AQ881" s="7"/>
      <c r="AR881" s="40"/>
      <c r="AS881" s="10"/>
      <c r="AT881" s="37"/>
      <c r="AU881" s="37"/>
      <c r="AV881" s="51"/>
      <c r="BA881" s="37"/>
      <c r="BB881" s="37"/>
      <c r="BC881" s="7"/>
      <c r="BD881" s="48"/>
      <c r="BF881" s="10"/>
      <c r="BG881" s="37"/>
      <c r="BH881" s="37"/>
      <c r="BI881" s="7"/>
      <c r="BJ881" s="48"/>
      <c r="BL881" s="10"/>
      <c r="BM881" s="37"/>
      <c r="BN881" s="37"/>
      <c r="BO881" s="7"/>
      <c r="BP881" s="40"/>
      <c r="BQ881" s="10"/>
      <c r="BR881" s="37"/>
      <c r="BS881" s="37"/>
      <c r="BT881" s="51"/>
      <c r="BY881" s="37"/>
      <c r="BZ881" s="37"/>
      <c r="CA881" s="7"/>
      <c r="CB881" s="48"/>
      <c r="CD881" s="10"/>
      <c r="CE881" s="37"/>
      <c r="CF881" s="37"/>
      <c r="CG881" s="7"/>
      <c r="CH881" s="48"/>
      <c r="CJ881" s="10"/>
      <c r="CK881" s="37"/>
      <c r="CL881" s="37"/>
      <c r="CM881" s="7"/>
      <c r="CN881" s="40"/>
      <c r="CO881" s="10"/>
      <c r="CP881" s="37"/>
      <c r="CQ881" s="37"/>
      <c r="CR881" s="51"/>
      <c r="CT881" s="40"/>
      <c r="CU881" s="10"/>
      <c r="CV881" s="37"/>
      <c r="CW881" s="37"/>
      <c r="CX881" s="51"/>
    </row>
    <row r="882" spans="5:102" x14ac:dyDescent="0.2">
      <c r="E882" s="37"/>
      <c r="F882" s="37"/>
      <c r="G882" s="7"/>
      <c r="H882" s="48"/>
      <c r="J882" s="10"/>
      <c r="K882" s="37"/>
      <c r="L882" s="37"/>
      <c r="M882" s="7"/>
      <c r="N882" s="48"/>
      <c r="P882" s="10"/>
      <c r="Q882" s="37"/>
      <c r="R882" s="37"/>
      <c r="S882" s="7"/>
      <c r="T882" s="40"/>
      <c r="U882" s="10"/>
      <c r="V882" s="37"/>
      <c r="W882" s="37"/>
      <c r="X882" s="51"/>
      <c r="AC882" s="37"/>
      <c r="AD882" s="37"/>
      <c r="AE882" s="7"/>
      <c r="AF882" s="48"/>
      <c r="AH882" s="10"/>
      <c r="AI882" s="37"/>
      <c r="AJ882" s="37"/>
      <c r="AK882" s="7"/>
      <c r="AL882" s="48"/>
      <c r="AN882" s="10"/>
      <c r="AO882" s="37"/>
      <c r="AP882" s="37"/>
      <c r="AQ882" s="7"/>
      <c r="AR882" s="40"/>
      <c r="AS882" s="10"/>
      <c r="AT882" s="37"/>
      <c r="AU882" s="37"/>
      <c r="AV882" s="51"/>
      <c r="BA882" s="37"/>
      <c r="BB882" s="37"/>
      <c r="BC882" s="7"/>
      <c r="BD882" s="48"/>
      <c r="BF882" s="10"/>
      <c r="BG882" s="37"/>
      <c r="BH882" s="37"/>
      <c r="BI882" s="7"/>
      <c r="BJ882" s="48"/>
      <c r="BL882" s="10"/>
      <c r="BM882" s="37"/>
      <c r="BN882" s="37"/>
      <c r="BO882" s="7"/>
      <c r="BP882" s="40"/>
      <c r="BQ882" s="10"/>
      <c r="BR882" s="37"/>
      <c r="BS882" s="37"/>
      <c r="BT882" s="51"/>
      <c r="BY882" s="37"/>
      <c r="BZ882" s="37"/>
      <c r="CA882" s="7"/>
      <c r="CB882" s="48"/>
      <c r="CD882" s="10"/>
      <c r="CE882" s="37"/>
      <c r="CF882" s="37"/>
      <c r="CG882" s="7"/>
      <c r="CH882" s="48"/>
      <c r="CJ882" s="10"/>
      <c r="CK882" s="37"/>
      <c r="CL882" s="37"/>
      <c r="CM882" s="7"/>
      <c r="CN882" s="40"/>
      <c r="CO882" s="10"/>
      <c r="CP882" s="37"/>
      <c r="CQ882" s="37"/>
      <c r="CR882" s="51"/>
      <c r="CT882" s="40"/>
      <c r="CU882" s="10"/>
      <c r="CV882" s="37"/>
      <c r="CW882" s="37"/>
      <c r="CX882" s="51"/>
    </row>
    <row r="883" spans="5:102" x14ac:dyDescent="0.2">
      <c r="E883" s="37"/>
      <c r="F883" s="37"/>
      <c r="G883" s="7"/>
      <c r="H883" s="48"/>
      <c r="J883" s="10"/>
      <c r="K883" s="37"/>
      <c r="L883" s="37"/>
      <c r="M883" s="7"/>
      <c r="N883" s="48"/>
      <c r="P883" s="10"/>
      <c r="Q883" s="37"/>
      <c r="R883" s="37"/>
      <c r="S883" s="7"/>
      <c r="T883" s="40"/>
      <c r="U883" s="10"/>
      <c r="V883" s="37"/>
      <c r="W883" s="37"/>
      <c r="X883" s="51"/>
      <c r="AC883" s="37"/>
      <c r="AD883" s="37"/>
      <c r="AE883" s="7"/>
      <c r="AF883" s="48"/>
      <c r="AH883" s="10"/>
      <c r="AI883" s="37"/>
      <c r="AJ883" s="37"/>
      <c r="AK883" s="7"/>
      <c r="AL883" s="48"/>
      <c r="AN883" s="10"/>
      <c r="AO883" s="37"/>
      <c r="AP883" s="37"/>
      <c r="AQ883" s="7"/>
      <c r="AR883" s="40"/>
      <c r="AS883" s="10"/>
      <c r="AT883" s="37"/>
      <c r="AU883" s="37"/>
      <c r="AV883" s="51"/>
      <c r="BA883" s="37"/>
      <c r="BB883" s="37"/>
      <c r="BC883" s="7"/>
      <c r="BD883" s="48"/>
      <c r="BF883" s="10"/>
      <c r="BG883" s="37"/>
      <c r="BH883" s="37"/>
      <c r="BI883" s="7"/>
      <c r="BJ883" s="48"/>
      <c r="BL883" s="10"/>
      <c r="BM883" s="37"/>
      <c r="BN883" s="37"/>
      <c r="BO883" s="7"/>
      <c r="BP883" s="40"/>
      <c r="BQ883" s="10"/>
      <c r="BR883" s="37"/>
      <c r="BS883" s="37"/>
      <c r="BT883" s="51"/>
      <c r="BY883" s="37"/>
      <c r="BZ883" s="37"/>
      <c r="CA883" s="7"/>
      <c r="CB883" s="48"/>
      <c r="CD883" s="10"/>
      <c r="CE883" s="37"/>
      <c r="CF883" s="37"/>
      <c r="CG883" s="7"/>
      <c r="CH883" s="48"/>
      <c r="CJ883" s="10"/>
      <c r="CK883" s="37"/>
      <c r="CL883" s="37"/>
      <c r="CM883" s="7"/>
      <c r="CN883" s="40"/>
      <c r="CO883" s="10"/>
      <c r="CP883" s="37"/>
      <c r="CQ883" s="37"/>
      <c r="CR883" s="51"/>
      <c r="CT883" s="40"/>
      <c r="CU883" s="10"/>
      <c r="CV883" s="37"/>
      <c r="CW883" s="37"/>
      <c r="CX883" s="51"/>
    </row>
    <row r="884" spans="5:102" x14ac:dyDescent="0.2">
      <c r="E884" s="37"/>
      <c r="F884" s="37"/>
      <c r="G884" s="7"/>
      <c r="H884" s="48"/>
      <c r="J884" s="10"/>
      <c r="K884" s="37"/>
      <c r="L884" s="37"/>
      <c r="M884" s="7"/>
      <c r="N884" s="48"/>
      <c r="P884" s="10"/>
      <c r="Q884" s="37"/>
      <c r="R884" s="37"/>
      <c r="S884" s="7"/>
      <c r="T884" s="40"/>
      <c r="U884" s="10"/>
      <c r="V884" s="37"/>
      <c r="W884" s="37"/>
      <c r="X884" s="51"/>
      <c r="AC884" s="37"/>
      <c r="AD884" s="37"/>
      <c r="AE884" s="7"/>
      <c r="AF884" s="48"/>
      <c r="AH884" s="10"/>
      <c r="AI884" s="37"/>
      <c r="AJ884" s="37"/>
      <c r="AK884" s="7"/>
      <c r="AL884" s="48"/>
      <c r="AN884" s="10"/>
      <c r="AO884" s="37"/>
      <c r="AP884" s="37"/>
      <c r="AQ884" s="7"/>
      <c r="AR884" s="40"/>
      <c r="AS884" s="10"/>
      <c r="AT884" s="37"/>
      <c r="AU884" s="37"/>
      <c r="AV884" s="51"/>
      <c r="BA884" s="37"/>
      <c r="BB884" s="37"/>
      <c r="BC884" s="7"/>
      <c r="BD884" s="48"/>
      <c r="BF884" s="10"/>
      <c r="BG884" s="37"/>
      <c r="BH884" s="37"/>
      <c r="BI884" s="7"/>
      <c r="BJ884" s="48"/>
      <c r="BL884" s="10"/>
      <c r="BM884" s="37"/>
      <c r="BN884" s="37"/>
      <c r="BO884" s="7"/>
      <c r="BP884" s="40"/>
      <c r="BQ884" s="10"/>
      <c r="BR884" s="37"/>
      <c r="BS884" s="37"/>
      <c r="BT884" s="51"/>
      <c r="BY884" s="37"/>
      <c r="BZ884" s="37"/>
      <c r="CA884" s="7"/>
      <c r="CB884" s="48"/>
      <c r="CD884" s="10"/>
      <c r="CE884" s="37"/>
      <c r="CF884" s="37"/>
      <c r="CG884" s="7"/>
      <c r="CH884" s="48"/>
      <c r="CJ884" s="10"/>
      <c r="CK884" s="37"/>
      <c r="CL884" s="37"/>
      <c r="CM884" s="7"/>
      <c r="CN884" s="40"/>
      <c r="CO884" s="10"/>
      <c r="CP884" s="37"/>
      <c r="CQ884" s="37"/>
      <c r="CR884" s="51"/>
      <c r="CT884" s="40"/>
      <c r="CU884" s="10"/>
      <c r="CV884" s="37"/>
      <c r="CW884" s="37"/>
      <c r="CX884" s="51"/>
    </row>
    <row r="885" spans="5:102" x14ac:dyDescent="0.2">
      <c r="E885" s="37"/>
      <c r="F885" s="37"/>
      <c r="G885" s="7"/>
      <c r="H885" s="48"/>
      <c r="J885" s="10"/>
      <c r="K885" s="37"/>
      <c r="L885" s="37"/>
      <c r="M885" s="7"/>
      <c r="N885" s="48"/>
      <c r="P885" s="10"/>
      <c r="Q885" s="37"/>
      <c r="R885" s="37"/>
      <c r="S885" s="7"/>
      <c r="T885" s="40"/>
      <c r="U885" s="10"/>
      <c r="V885" s="37"/>
      <c r="W885" s="37"/>
      <c r="X885" s="51"/>
      <c r="AC885" s="37"/>
      <c r="AD885" s="37"/>
      <c r="AE885" s="7"/>
      <c r="AF885" s="48"/>
      <c r="AH885" s="10"/>
      <c r="AI885" s="37"/>
      <c r="AJ885" s="37"/>
      <c r="AK885" s="7"/>
      <c r="AL885" s="48"/>
      <c r="AN885" s="10"/>
      <c r="AO885" s="37"/>
      <c r="AP885" s="37"/>
      <c r="AQ885" s="7"/>
      <c r="AR885" s="40"/>
      <c r="AS885" s="10"/>
      <c r="AT885" s="37"/>
      <c r="AU885" s="37"/>
      <c r="AV885" s="51"/>
      <c r="BA885" s="37"/>
      <c r="BB885" s="37"/>
      <c r="BC885" s="7"/>
      <c r="BD885" s="48"/>
      <c r="BF885" s="10"/>
      <c r="BG885" s="37"/>
      <c r="BH885" s="37"/>
      <c r="BI885" s="7"/>
      <c r="BJ885" s="48"/>
      <c r="BL885" s="10"/>
      <c r="BM885" s="37"/>
      <c r="BN885" s="37"/>
      <c r="BO885" s="7"/>
      <c r="BP885" s="40"/>
      <c r="BQ885" s="10"/>
      <c r="BR885" s="37"/>
      <c r="BS885" s="37"/>
      <c r="BT885" s="51"/>
      <c r="BY885" s="37"/>
      <c r="BZ885" s="37"/>
      <c r="CA885" s="7"/>
      <c r="CB885" s="48"/>
      <c r="CD885" s="10"/>
      <c r="CE885" s="37"/>
      <c r="CF885" s="37"/>
      <c r="CG885" s="7"/>
      <c r="CH885" s="48"/>
      <c r="CJ885" s="10"/>
      <c r="CK885" s="37"/>
      <c r="CL885" s="37"/>
      <c r="CM885" s="7"/>
      <c r="CN885" s="40"/>
      <c r="CO885" s="10"/>
      <c r="CP885" s="37"/>
      <c r="CQ885" s="37"/>
      <c r="CR885" s="51"/>
      <c r="CT885" s="40"/>
      <c r="CU885" s="10"/>
      <c r="CV885" s="37"/>
      <c r="CW885" s="37"/>
      <c r="CX885" s="51"/>
    </row>
    <row r="886" spans="5:102" x14ac:dyDescent="0.2">
      <c r="E886" s="37"/>
      <c r="F886" s="37"/>
      <c r="G886" s="7"/>
      <c r="H886" s="48"/>
      <c r="J886" s="10"/>
      <c r="K886" s="37"/>
      <c r="L886" s="37"/>
      <c r="M886" s="7"/>
      <c r="N886" s="48"/>
      <c r="P886" s="10"/>
      <c r="Q886" s="37"/>
      <c r="R886" s="37"/>
      <c r="S886" s="7"/>
      <c r="T886" s="40"/>
      <c r="U886" s="10"/>
      <c r="V886" s="37"/>
      <c r="W886" s="37"/>
      <c r="X886" s="51"/>
      <c r="AC886" s="37"/>
      <c r="AD886" s="37"/>
      <c r="AE886" s="7"/>
      <c r="AF886" s="48"/>
      <c r="AH886" s="10"/>
      <c r="AI886" s="37"/>
      <c r="AJ886" s="37"/>
      <c r="AK886" s="7"/>
      <c r="AL886" s="48"/>
      <c r="AN886" s="10"/>
      <c r="AO886" s="37"/>
      <c r="AP886" s="37"/>
      <c r="AQ886" s="7"/>
      <c r="AR886" s="40"/>
      <c r="AS886" s="10"/>
      <c r="AT886" s="37"/>
      <c r="AU886" s="37"/>
      <c r="AV886" s="51"/>
      <c r="BA886" s="37"/>
      <c r="BB886" s="37"/>
      <c r="BC886" s="7"/>
      <c r="BD886" s="48"/>
      <c r="BF886" s="10"/>
      <c r="BG886" s="37"/>
      <c r="BH886" s="37"/>
      <c r="BI886" s="7"/>
      <c r="BJ886" s="48"/>
      <c r="BL886" s="10"/>
      <c r="BM886" s="37"/>
      <c r="BN886" s="37"/>
      <c r="BO886" s="7"/>
      <c r="BP886" s="40"/>
      <c r="BQ886" s="10"/>
      <c r="BR886" s="37"/>
      <c r="BS886" s="37"/>
      <c r="BT886" s="51"/>
      <c r="BY886" s="37"/>
      <c r="BZ886" s="37"/>
      <c r="CA886" s="7"/>
      <c r="CB886" s="48"/>
      <c r="CD886" s="10"/>
      <c r="CE886" s="37"/>
      <c r="CF886" s="37"/>
      <c r="CG886" s="7"/>
      <c r="CH886" s="48"/>
      <c r="CJ886" s="10"/>
      <c r="CK886" s="37"/>
      <c r="CL886" s="37"/>
      <c r="CM886" s="7"/>
      <c r="CN886" s="40"/>
      <c r="CO886" s="10"/>
      <c r="CP886" s="37"/>
      <c r="CQ886" s="37"/>
      <c r="CR886" s="51"/>
      <c r="CT886" s="40"/>
      <c r="CU886" s="10"/>
      <c r="CV886" s="37"/>
      <c r="CW886" s="37"/>
      <c r="CX886" s="51"/>
    </row>
    <row r="887" spans="5:102" x14ac:dyDescent="0.2">
      <c r="E887" s="37"/>
      <c r="F887" s="37"/>
      <c r="G887" s="7"/>
      <c r="H887" s="48"/>
      <c r="J887" s="10"/>
      <c r="K887" s="37"/>
      <c r="L887" s="37"/>
      <c r="M887" s="7"/>
      <c r="N887" s="48"/>
      <c r="P887" s="10"/>
      <c r="Q887" s="37"/>
      <c r="R887" s="37"/>
      <c r="S887" s="7"/>
      <c r="T887" s="40"/>
      <c r="U887" s="10"/>
      <c r="V887" s="37"/>
      <c r="W887" s="37"/>
      <c r="X887" s="51"/>
      <c r="AC887" s="37"/>
      <c r="AD887" s="37"/>
      <c r="AE887" s="7"/>
      <c r="AF887" s="48"/>
      <c r="AH887" s="10"/>
      <c r="AI887" s="37"/>
      <c r="AJ887" s="37"/>
      <c r="AK887" s="7"/>
      <c r="AL887" s="48"/>
      <c r="AN887" s="10"/>
      <c r="AO887" s="37"/>
      <c r="AP887" s="37"/>
      <c r="AQ887" s="7"/>
      <c r="AR887" s="40"/>
      <c r="AS887" s="10"/>
      <c r="AT887" s="37"/>
      <c r="AU887" s="37"/>
      <c r="AV887" s="51"/>
      <c r="BA887" s="37"/>
      <c r="BB887" s="37"/>
      <c r="BC887" s="7"/>
      <c r="BD887" s="48"/>
      <c r="BF887" s="10"/>
      <c r="BG887" s="37"/>
      <c r="BH887" s="37"/>
      <c r="BI887" s="7"/>
      <c r="BJ887" s="48"/>
      <c r="BL887" s="10"/>
      <c r="BM887" s="37"/>
      <c r="BN887" s="37"/>
      <c r="BO887" s="7"/>
      <c r="BP887" s="40"/>
      <c r="BQ887" s="10"/>
      <c r="BR887" s="37"/>
      <c r="BS887" s="37"/>
      <c r="BT887" s="51"/>
      <c r="BY887" s="37"/>
      <c r="BZ887" s="37"/>
      <c r="CA887" s="7"/>
      <c r="CB887" s="48"/>
      <c r="CD887" s="10"/>
      <c r="CE887" s="37"/>
      <c r="CF887" s="37"/>
      <c r="CG887" s="7"/>
      <c r="CH887" s="48"/>
      <c r="CJ887" s="10"/>
      <c r="CK887" s="37"/>
      <c r="CL887" s="37"/>
      <c r="CM887" s="7"/>
      <c r="CN887" s="40"/>
      <c r="CO887" s="10"/>
      <c r="CP887" s="37"/>
      <c r="CQ887" s="37"/>
      <c r="CR887" s="51"/>
      <c r="CT887" s="40"/>
      <c r="CU887" s="10"/>
      <c r="CV887" s="37"/>
      <c r="CW887" s="37"/>
      <c r="CX887" s="51"/>
    </row>
    <row r="888" spans="5:102" x14ac:dyDescent="0.2">
      <c r="E888" s="37"/>
      <c r="F888" s="37"/>
      <c r="G888" s="7"/>
      <c r="H888" s="48"/>
      <c r="J888" s="10"/>
      <c r="K888" s="37"/>
      <c r="L888" s="37"/>
      <c r="M888" s="7"/>
      <c r="N888" s="48"/>
      <c r="P888" s="10"/>
      <c r="Q888" s="37"/>
      <c r="R888" s="37"/>
      <c r="S888" s="7"/>
      <c r="T888" s="40"/>
      <c r="U888" s="10"/>
      <c r="V888" s="37"/>
      <c r="W888" s="37"/>
      <c r="X888" s="51"/>
      <c r="AC888" s="37"/>
      <c r="AD888" s="37"/>
      <c r="AE888" s="7"/>
      <c r="AF888" s="48"/>
      <c r="AH888" s="10"/>
      <c r="AI888" s="37"/>
      <c r="AJ888" s="37"/>
      <c r="AK888" s="7"/>
      <c r="AL888" s="48"/>
      <c r="AN888" s="10"/>
      <c r="AO888" s="37"/>
      <c r="AP888" s="37"/>
      <c r="AQ888" s="7"/>
      <c r="AR888" s="40"/>
      <c r="AS888" s="10"/>
      <c r="AT888" s="37"/>
      <c r="AU888" s="37"/>
      <c r="AV888" s="51"/>
      <c r="BA888" s="37"/>
      <c r="BB888" s="37"/>
      <c r="BC888" s="7"/>
      <c r="BD888" s="48"/>
      <c r="BF888" s="10"/>
      <c r="BG888" s="37"/>
      <c r="BH888" s="37"/>
      <c r="BI888" s="7"/>
      <c r="BJ888" s="48"/>
      <c r="BL888" s="10"/>
      <c r="BM888" s="37"/>
      <c r="BN888" s="37"/>
      <c r="BO888" s="7"/>
      <c r="BP888" s="40"/>
      <c r="BQ888" s="10"/>
      <c r="BR888" s="37"/>
      <c r="BS888" s="37"/>
      <c r="BT888" s="51"/>
      <c r="BY888" s="37"/>
      <c r="BZ888" s="37"/>
      <c r="CA888" s="7"/>
      <c r="CB888" s="48"/>
      <c r="CD888" s="10"/>
      <c r="CE888" s="37"/>
      <c r="CF888" s="37"/>
      <c r="CG888" s="7"/>
      <c r="CH888" s="48"/>
      <c r="CJ888" s="10"/>
      <c r="CK888" s="37"/>
      <c r="CL888" s="37"/>
      <c r="CM888" s="7"/>
      <c r="CN888" s="40"/>
      <c r="CO888" s="10"/>
      <c r="CP888" s="37"/>
      <c r="CQ888" s="37"/>
      <c r="CR888" s="51"/>
      <c r="CT888" s="40"/>
      <c r="CU888" s="10"/>
      <c r="CV888" s="37"/>
      <c r="CW888" s="37"/>
      <c r="CX888" s="51"/>
    </row>
    <row r="889" spans="5:102" x14ac:dyDescent="0.2">
      <c r="E889" s="37"/>
      <c r="F889" s="37"/>
      <c r="G889" s="7"/>
      <c r="H889" s="48"/>
      <c r="J889" s="10"/>
      <c r="K889" s="37"/>
      <c r="L889" s="37"/>
      <c r="M889" s="7"/>
      <c r="N889" s="48"/>
      <c r="P889" s="10"/>
      <c r="Q889" s="37"/>
      <c r="R889" s="37"/>
      <c r="S889" s="7"/>
      <c r="T889" s="40"/>
      <c r="U889" s="10"/>
      <c r="V889" s="37"/>
      <c r="W889" s="37"/>
      <c r="X889" s="51"/>
      <c r="AC889" s="37"/>
      <c r="AD889" s="37"/>
      <c r="AE889" s="7"/>
      <c r="AF889" s="48"/>
      <c r="AH889" s="10"/>
      <c r="AI889" s="37"/>
      <c r="AJ889" s="37"/>
      <c r="AK889" s="7"/>
      <c r="AL889" s="48"/>
      <c r="AN889" s="10"/>
      <c r="AO889" s="37"/>
      <c r="AP889" s="37"/>
      <c r="AQ889" s="7"/>
      <c r="AR889" s="40"/>
      <c r="AS889" s="10"/>
      <c r="AT889" s="37"/>
      <c r="AU889" s="37"/>
      <c r="AV889" s="51"/>
      <c r="BA889" s="37"/>
      <c r="BB889" s="37"/>
      <c r="BC889" s="7"/>
      <c r="BD889" s="48"/>
      <c r="BF889" s="10"/>
      <c r="BG889" s="37"/>
      <c r="BH889" s="37"/>
      <c r="BI889" s="7"/>
      <c r="BJ889" s="48"/>
      <c r="BL889" s="10"/>
      <c r="BM889" s="37"/>
      <c r="BN889" s="37"/>
      <c r="BO889" s="7"/>
      <c r="BP889" s="40"/>
      <c r="BQ889" s="10"/>
      <c r="BR889" s="37"/>
      <c r="BS889" s="37"/>
      <c r="BT889" s="51"/>
      <c r="BY889" s="37"/>
      <c r="BZ889" s="37"/>
      <c r="CA889" s="7"/>
      <c r="CB889" s="48"/>
      <c r="CD889" s="10"/>
      <c r="CE889" s="37"/>
      <c r="CF889" s="37"/>
      <c r="CG889" s="7"/>
      <c r="CH889" s="48"/>
      <c r="CJ889" s="10"/>
      <c r="CK889" s="37"/>
      <c r="CL889" s="37"/>
      <c r="CM889" s="7"/>
      <c r="CN889" s="40"/>
      <c r="CO889" s="10"/>
      <c r="CP889" s="37"/>
      <c r="CQ889" s="37"/>
      <c r="CR889" s="51"/>
      <c r="CT889" s="40"/>
      <c r="CU889" s="10"/>
      <c r="CV889" s="37"/>
      <c r="CW889" s="37"/>
      <c r="CX889" s="51"/>
    </row>
    <row r="890" spans="5:102" x14ac:dyDescent="0.2">
      <c r="E890" s="37"/>
      <c r="F890" s="37"/>
      <c r="G890" s="7"/>
      <c r="H890" s="48"/>
      <c r="J890" s="10"/>
      <c r="K890" s="37"/>
      <c r="L890" s="37"/>
      <c r="M890" s="7"/>
      <c r="N890" s="48"/>
      <c r="P890" s="10"/>
      <c r="Q890" s="37"/>
      <c r="R890" s="37"/>
      <c r="S890" s="7"/>
      <c r="T890" s="40"/>
      <c r="U890" s="10"/>
      <c r="V890" s="37"/>
      <c r="W890" s="37"/>
      <c r="X890" s="51"/>
      <c r="AC890" s="37"/>
      <c r="AD890" s="37"/>
      <c r="AE890" s="7"/>
      <c r="AF890" s="48"/>
      <c r="AH890" s="10"/>
      <c r="AI890" s="37"/>
      <c r="AJ890" s="37"/>
      <c r="AK890" s="7"/>
      <c r="AL890" s="48"/>
      <c r="AN890" s="10"/>
      <c r="AO890" s="37"/>
      <c r="AP890" s="37"/>
      <c r="AQ890" s="7"/>
      <c r="AR890" s="40"/>
      <c r="AS890" s="10"/>
      <c r="AT890" s="37"/>
      <c r="AU890" s="37"/>
      <c r="AV890" s="51"/>
      <c r="BA890" s="37"/>
      <c r="BB890" s="37"/>
      <c r="BC890" s="7"/>
      <c r="BD890" s="48"/>
      <c r="BF890" s="10"/>
      <c r="BG890" s="37"/>
      <c r="BH890" s="37"/>
      <c r="BI890" s="7"/>
      <c r="BJ890" s="48"/>
      <c r="BL890" s="10"/>
      <c r="BM890" s="37"/>
      <c r="BN890" s="37"/>
      <c r="BO890" s="7"/>
      <c r="BP890" s="40"/>
      <c r="BQ890" s="10"/>
      <c r="BR890" s="37"/>
      <c r="BS890" s="37"/>
      <c r="BT890" s="51"/>
      <c r="BY890" s="37"/>
      <c r="BZ890" s="37"/>
      <c r="CA890" s="7"/>
      <c r="CB890" s="48"/>
      <c r="CD890" s="10"/>
      <c r="CE890" s="37"/>
      <c r="CF890" s="37"/>
      <c r="CG890" s="7"/>
      <c r="CH890" s="48"/>
      <c r="CJ890" s="10"/>
      <c r="CK890" s="37"/>
      <c r="CL890" s="37"/>
      <c r="CM890" s="7"/>
      <c r="CN890" s="40"/>
      <c r="CO890" s="10"/>
      <c r="CP890" s="37"/>
      <c r="CQ890" s="37"/>
      <c r="CR890" s="51"/>
      <c r="CT890" s="40"/>
      <c r="CU890" s="10"/>
      <c r="CV890" s="37"/>
      <c r="CW890" s="37"/>
      <c r="CX890" s="51"/>
    </row>
    <row r="891" spans="5:102" x14ac:dyDescent="0.2">
      <c r="E891" s="37"/>
      <c r="F891" s="37"/>
      <c r="G891" s="7"/>
      <c r="H891" s="48"/>
      <c r="J891" s="10"/>
      <c r="K891" s="37"/>
      <c r="L891" s="37"/>
      <c r="M891" s="7"/>
      <c r="N891" s="48"/>
      <c r="P891" s="10"/>
      <c r="Q891" s="37"/>
      <c r="R891" s="37"/>
      <c r="S891" s="7"/>
      <c r="T891" s="40"/>
      <c r="U891" s="10"/>
      <c r="V891" s="37"/>
      <c r="W891" s="37"/>
      <c r="X891" s="51"/>
      <c r="AC891" s="37"/>
      <c r="AD891" s="37"/>
      <c r="AE891" s="7"/>
      <c r="AF891" s="48"/>
      <c r="AH891" s="10"/>
      <c r="AI891" s="37"/>
      <c r="AJ891" s="37"/>
      <c r="AK891" s="7"/>
      <c r="AL891" s="48"/>
      <c r="AN891" s="10"/>
      <c r="AO891" s="37"/>
      <c r="AP891" s="37"/>
      <c r="AQ891" s="7"/>
      <c r="AR891" s="40"/>
      <c r="AS891" s="10"/>
      <c r="AT891" s="37"/>
      <c r="AU891" s="37"/>
      <c r="AV891" s="51"/>
      <c r="BA891" s="37"/>
      <c r="BB891" s="37"/>
      <c r="BC891" s="7"/>
      <c r="BD891" s="48"/>
      <c r="BF891" s="10"/>
      <c r="BG891" s="37"/>
      <c r="BH891" s="37"/>
      <c r="BI891" s="7"/>
      <c r="BJ891" s="48"/>
      <c r="BL891" s="10"/>
      <c r="BM891" s="37"/>
      <c r="BN891" s="37"/>
      <c r="BO891" s="7"/>
      <c r="BP891" s="40"/>
      <c r="BQ891" s="10"/>
      <c r="BR891" s="37"/>
      <c r="BS891" s="37"/>
      <c r="BT891" s="51"/>
      <c r="BY891" s="37"/>
      <c r="BZ891" s="37"/>
      <c r="CA891" s="7"/>
      <c r="CB891" s="48"/>
      <c r="CD891" s="10"/>
      <c r="CE891" s="37"/>
      <c r="CF891" s="37"/>
      <c r="CG891" s="7"/>
      <c r="CH891" s="48"/>
      <c r="CJ891" s="10"/>
      <c r="CK891" s="37"/>
      <c r="CL891" s="37"/>
      <c r="CM891" s="7"/>
      <c r="CN891" s="40"/>
      <c r="CO891" s="10"/>
      <c r="CP891" s="37"/>
      <c r="CQ891" s="37"/>
      <c r="CR891" s="51"/>
      <c r="CT891" s="40"/>
      <c r="CU891" s="10"/>
      <c r="CV891" s="37"/>
      <c r="CW891" s="37"/>
      <c r="CX891" s="51"/>
    </row>
    <row r="892" spans="5:102" x14ac:dyDescent="0.2">
      <c r="E892" s="37"/>
      <c r="F892" s="37"/>
      <c r="G892" s="7"/>
      <c r="H892" s="48"/>
      <c r="J892" s="10"/>
      <c r="K892" s="37"/>
      <c r="L892" s="37"/>
      <c r="M892" s="7"/>
      <c r="N892" s="48"/>
      <c r="P892" s="10"/>
      <c r="Q892" s="37"/>
      <c r="R892" s="37"/>
      <c r="S892" s="7"/>
      <c r="T892" s="40"/>
      <c r="U892" s="10"/>
      <c r="V892" s="37"/>
      <c r="W892" s="37"/>
      <c r="X892" s="51"/>
      <c r="AC892" s="37"/>
      <c r="AD892" s="37"/>
      <c r="AE892" s="7"/>
      <c r="AF892" s="48"/>
      <c r="AH892" s="10"/>
      <c r="AI892" s="37"/>
      <c r="AJ892" s="37"/>
      <c r="AK892" s="7"/>
      <c r="AL892" s="48"/>
      <c r="AN892" s="10"/>
      <c r="AO892" s="37"/>
      <c r="AP892" s="37"/>
      <c r="AQ892" s="7"/>
      <c r="AR892" s="40"/>
      <c r="AS892" s="10"/>
      <c r="AT892" s="37"/>
      <c r="AU892" s="37"/>
      <c r="AV892" s="51"/>
      <c r="BA892" s="37"/>
      <c r="BB892" s="37"/>
      <c r="BC892" s="7"/>
      <c r="BD892" s="48"/>
      <c r="BF892" s="10"/>
      <c r="BG892" s="37"/>
      <c r="BH892" s="37"/>
      <c r="BI892" s="7"/>
      <c r="BJ892" s="48"/>
      <c r="BL892" s="10"/>
      <c r="BM892" s="37"/>
      <c r="BN892" s="37"/>
      <c r="BO892" s="7"/>
      <c r="BP892" s="40"/>
      <c r="BQ892" s="10"/>
      <c r="BR892" s="37"/>
      <c r="BS892" s="37"/>
      <c r="BT892" s="51"/>
      <c r="BY892" s="37"/>
      <c r="BZ892" s="37"/>
      <c r="CA892" s="7"/>
      <c r="CB892" s="48"/>
      <c r="CD892" s="10"/>
      <c r="CE892" s="37"/>
      <c r="CF892" s="37"/>
      <c r="CG892" s="7"/>
      <c r="CH892" s="48"/>
      <c r="CJ892" s="10"/>
      <c r="CK892" s="37"/>
      <c r="CL892" s="37"/>
      <c r="CM892" s="7"/>
      <c r="CN892" s="40"/>
      <c r="CO892" s="10"/>
      <c r="CP892" s="37"/>
      <c r="CQ892" s="37"/>
      <c r="CR892" s="51"/>
      <c r="CT892" s="40"/>
      <c r="CU892" s="10"/>
      <c r="CV892" s="37"/>
      <c r="CW892" s="37"/>
      <c r="CX892" s="51"/>
    </row>
    <row r="893" spans="5:102" x14ac:dyDescent="0.2">
      <c r="E893" s="37"/>
      <c r="F893" s="37"/>
      <c r="G893" s="7"/>
      <c r="H893" s="48"/>
      <c r="J893" s="10"/>
      <c r="K893" s="37"/>
      <c r="L893" s="37"/>
      <c r="M893" s="7"/>
      <c r="N893" s="48"/>
      <c r="P893" s="10"/>
      <c r="Q893" s="37"/>
      <c r="R893" s="37"/>
      <c r="S893" s="7"/>
      <c r="T893" s="40"/>
      <c r="U893" s="10"/>
      <c r="V893" s="37"/>
      <c r="W893" s="37"/>
      <c r="X893" s="51"/>
      <c r="AC893" s="37"/>
      <c r="AD893" s="37"/>
      <c r="AE893" s="7"/>
      <c r="AF893" s="48"/>
      <c r="AH893" s="10"/>
      <c r="AI893" s="37"/>
      <c r="AJ893" s="37"/>
      <c r="AK893" s="7"/>
      <c r="AL893" s="48"/>
      <c r="AN893" s="10"/>
      <c r="AO893" s="37"/>
      <c r="AP893" s="37"/>
      <c r="AQ893" s="7"/>
      <c r="AR893" s="40"/>
      <c r="AS893" s="10"/>
      <c r="AT893" s="37"/>
      <c r="AU893" s="37"/>
      <c r="AV893" s="51"/>
      <c r="BA893" s="37"/>
      <c r="BB893" s="37"/>
      <c r="BC893" s="7"/>
      <c r="BD893" s="48"/>
      <c r="BF893" s="10"/>
      <c r="BG893" s="37"/>
      <c r="BH893" s="37"/>
      <c r="BI893" s="7"/>
      <c r="BJ893" s="48"/>
      <c r="BL893" s="10"/>
      <c r="BM893" s="37"/>
      <c r="BN893" s="37"/>
      <c r="BO893" s="7"/>
      <c r="BP893" s="40"/>
      <c r="BQ893" s="10"/>
      <c r="BR893" s="37"/>
      <c r="BS893" s="37"/>
      <c r="BT893" s="51"/>
      <c r="BY893" s="37"/>
      <c r="BZ893" s="37"/>
      <c r="CA893" s="7"/>
      <c r="CB893" s="48"/>
      <c r="CD893" s="10"/>
      <c r="CE893" s="37"/>
      <c r="CF893" s="37"/>
      <c r="CG893" s="7"/>
      <c r="CH893" s="48"/>
      <c r="CJ893" s="10"/>
      <c r="CK893" s="37"/>
      <c r="CL893" s="37"/>
      <c r="CM893" s="7"/>
      <c r="CN893" s="40"/>
      <c r="CO893" s="10"/>
      <c r="CP893" s="37"/>
      <c r="CQ893" s="37"/>
      <c r="CR893" s="51"/>
      <c r="CT893" s="40"/>
      <c r="CU893" s="10"/>
      <c r="CV893" s="37"/>
      <c r="CW893" s="37"/>
      <c r="CX893" s="51"/>
    </row>
    <row r="894" spans="5:102" x14ac:dyDescent="0.2">
      <c r="E894" s="37"/>
      <c r="F894" s="37"/>
      <c r="G894" s="7"/>
      <c r="H894" s="48"/>
      <c r="J894" s="10"/>
      <c r="K894" s="37"/>
      <c r="L894" s="37"/>
      <c r="M894" s="7"/>
      <c r="N894" s="48"/>
      <c r="P894" s="10"/>
      <c r="Q894" s="37"/>
      <c r="R894" s="37"/>
      <c r="S894" s="7"/>
      <c r="T894" s="40"/>
      <c r="U894" s="10"/>
      <c r="V894" s="37"/>
      <c r="W894" s="37"/>
      <c r="X894" s="51"/>
      <c r="AC894" s="37"/>
      <c r="AD894" s="37"/>
      <c r="AE894" s="7"/>
      <c r="AF894" s="48"/>
      <c r="AH894" s="10"/>
      <c r="AI894" s="37"/>
      <c r="AJ894" s="37"/>
      <c r="AK894" s="7"/>
      <c r="AL894" s="48"/>
      <c r="AN894" s="10"/>
      <c r="AO894" s="37"/>
      <c r="AP894" s="37"/>
      <c r="AQ894" s="7"/>
      <c r="AR894" s="40"/>
      <c r="AS894" s="10"/>
      <c r="AT894" s="37"/>
      <c r="AU894" s="37"/>
      <c r="AV894" s="51"/>
      <c r="BA894" s="37"/>
      <c r="BB894" s="37"/>
      <c r="BC894" s="7"/>
      <c r="BD894" s="48"/>
      <c r="BF894" s="10"/>
      <c r="BG894" s="37"/>
      <c r="BH894" s="37"/>
      <c r="BI894" s="7"/>
      <c r="BJ894" s="48"/>
      <c r="BL894" s="10"/>
      <c r="BM894" s="37"/>
      <c r="BN894" s="37"/>
      <c r="BO894" s="7"/>
      <c r="BP894" s="40"/>
      <c r="BQ894" s="10"/>
      <c r="BR894" s="37"/>
      <c r="BS894" s="37"/>
      <c r="BT894" s="51"/>
      <c r="BY894" s="37"/>
      <c r="BZ894" s="37"/>
      <c r="CA894" s="7"/>
      <c r="CB894" s="48"/>
      <c r="CD894" s="10"/>
      <c r="CE894" s="37"/>
      <c r="CF894" s="37"/>
      <c r="CG894" s="7"/>
      <c r="CH894" s="48"/>
      <c r="CJ894" s="10"/>
      <c r="CK894" s="37"/>
      <c r="CL894" s="37"/>
      <c r="CM894" s="7"/>
      <c r="CN894" s="40"/>
      <c r="CO894" s="10"/>
      <c r="CP894" s="37"/>
      <c r="CQ894" s="37"/>
      <c r="CR894" s="51"/>
      <c r="CT894" s="40"/>
      <c r="CU894" s="10"/>
      <c r="CV894" s="37"/>
      <c r="CW894" s="37"/>
      <c r="CX894" s="51"/>
    </row>
    <row r="895" spans="5:102" x14ac:dyDescent="0.2">
      <c r="E895" s="37"/>
      <c r="F895" s="37"/>
      <c r="G895" s="7"/>
      <c r="H895" s="48"/>
      <c r="J895" s="10"/>
      <c r="K895" s="37"/>
      <c r="L895" s="37"/>
      <c r="M895" s="7"/>
      <c r="N895" s="48"/>
      <c r="P895" s="10"/>
      <c r="Q895" s="37"/>
      <c r="R895" s="37"/>
      <c r="S895" s="7"/>
      <c r="T895" s="40"/>
      <c r="U895" s="10"/>
      <c r="V895" s="37"/>
      <c r="W895" s="37"/>
      <c r="X895" s="51"/>
      <c r="AC895" s="37"/>
      <c r="AD895" s="37"/>
      <c r="AE895" s="7"/>
      <c r="AF895" s="48"/>
      <c r="AH895" s="10"/>
      <c r="AI895" s="37"/>
      <c r="AJ895" s="37"/>
      <c r="AK895" s="7"/>
      <c r="AL895" s="48"/>
      <c r="AN895" s="10"/>
      <c r="AO895" s="37"/>
      <c r="AP895" s="37"/>
      <c r="AQ895" s="7"/>
      <c r="AR895" s="40"/>
      <c r="AS895" s="10"/>
      <c r="AT895" s="37"/>
      <c r="AU895" s="37"/>
      <c r="AV895" s="51"/>
      <c r="BA895" s="37"/>
      <c r="BB895" s="37"/>
      <c r="BC895" s="7"/>
      <c r="BD895" s="48"/>
      <c r="BF895" s="10"/>
      <c r="BG895" s="37"/>
      <c r="BH895" s="37"/>
      <c r="BI895" s="7"/>
      <c r="BJ895" s="48"/>
      <c r="BL895" s="10"/>
      <c r="BM895" s="37"/>
      <c r="BN895" s="37"/>
      <c r="BO895" s="7"/>
      <c r="BP895" s="40"/>
      <c r="BQ895" s="10"/>
      <c r="BR895" s="37"/>
      <c r="BS895" s="37"/>
      <c r="BT895" s="51"/>
      <c r="BY895" s="37"/>
      <c r="BZ895" s="37"/>
      <c r="CA895" s="7"/>
      <c r="CB895" s="48"/>
      <c r="CD895" s="10"/>
      <c r="CE895" s="37"/>
      <c r="CF895" s="37"/>
      <c r="CG895" s="7"/>
      <c r="CH895" s="48"/>
      <c r="CJ895" s="10"/>
      <c r="CK895" s="37"/>
      <c r="CL895" s="37"/>
      <c r="CM895" s="7"/>
      <c r="CN895" s="40"/>
      <c r="CO895" s="10"/>
      <c r="CP895" s="37"/>
      <c r="CQ895" s="37"/>
      <c r="CR895" s="51"/>
      <c r="CT895" s="40"/>
      <c r="CU895" s="10"/>
      <c r="CV895" s="37"/>
      <c r="CW895" s="37"/>
      <c r="CX895" s="51"/>
    </row>
    <row r="896" spans="5:102" x14ac:dyDescent="0.2">
      <c r="E896" s="37"/>
      <c r="F896" s="37"/>
      <c r="G896" s="7"/>
      <c r="H896" s="48"/>
      <c r="J896" s="10"/>
      <c r="K896" s="37"/>
      <c r="L896" s="37"/>
      <c r="M896" s="7"/>
      <c r="N896" s="48"/>
      <c r="P896" s="10"/>
      <c r="Q896" s="37"/>
      <c r="R896" s="37"/>
      <c r="S896" s="7"/>
      <c r="T896" s="40"/>
      <c r="U896" s="10"/>
      <c r="V896" s="37"/>
      <c r="W896" s="37"/>
      <c r="X896" s="51"/>
      <c r="AC896" s="37"/>
      <c r="AD896" s="37"/>
      <c r="AE896" s="7"/>
      <c r="AF896" s="48"/>
      <c r="AH896" s="10"/>
      <c r="AI896" s="37"/>
      <c r="AJ896" s="37"/>
      <c r="AK896" s="7"/>
      <c r="AL896" s="48"/>
      <c r="AN896" s="10"/>
      <c r="AO896" s="37"/>
      <c r="AP896" s="37"/>
      <c r="AQ896" s="7"/>
      <c r="AR896" s="40"/>
      <c r="AS896" s="10"/>
      <c r="AT896" s="37"/>
      <c r="AU896" s="37"/>
      <c r="AV896" s="51"/>
      <c r="BA896" s="37"/>
      <c r="BB896" s="37"/>
      <c r="BC896" s="7"/>
      <c r="BD896" s="48"/>
      <c r="BF896" s="10"/>
      <c r="BG896" s="37"/>
      <c r="BH896" s="37"/>
      <c r="BI896" s="7"/>
      <c r="BJ896" s="48"/>
      <c r="BL896" s="10"/>
      <c r="BM896" s="37"/>
      <c r="BN896" s="37"/>
      <c r="BO896" s="7"/>
      <c r="BP896" s="40"/>
      <c r="BQ896" s="10"/>
      <c r="BR896" s="37"/>
      <c r="BS896" s="37"/>
      <c r="BT896" s="51"/>
      <c r="BY896" s="37"/>
      <c r="BZ896" s="37"/>
      <c r="CA896" s="7"/>
      <c r="CB896" s="48"/>
      <c r="CD896" s="10"/>
      <c r="CE896" s="37"/>
      <c r="CF896" s="37"/>
      <c r="CG896" s="7"/>
      <c r="CH896" s="48"/>
      <c r="CJ896" s="10"/>
      <c r="CK896" s="37"/>
      <c r="CL896" s="37"/>
      <c r="CM896" s="7"/>
      <c r="CN896" s="40"/>
      <c r="CO896" s="10"/>
      <c r="CP896" s="37"/>
      <c r="CQ896" s="37"/>
      <c r="CR896" s="51"/>
      <c r="CT896" s="40"/>
      <c r="CU896" s="10"/>
      <c r="CV896" s="37"/>
      <c r="CW896" s="37"/>
      <c r="CX896" s="51"/>
    </row>
    <row r="897" spans="5:102" x14ac:dyDescent="0.2">
      <c r="E897" s="37"/>
      <c r="F897" s="37"/>
      <c r="G897" s="7"/>
      <c r="H897" s="48"/>
      <c r="J897" s="10"/>
      <c r="K897" s="37"/>
      <c r="L897" s="37"/>
      <c r="M897" s="7"/>
      <c r="N897" s="48"/>
      <c r="P897" s="10"/>
      <c r="Q897" s="37"/>
      <c r="R897" s="37"/>
      <c r="S897" s="7"/>
      <c r="T897" s="40"/>
      <c r="U897" s="10"/>
      <c r="V897" s="37"/>
      <c r="W897" s="37"/>
      <c r="X897" s="51"/>
      <c r="AC897" s="37"/>
      <c r="AD897" s="37"/>
      <c r="AE897" s="7"/>
      <c r="AF897" s="48"/>
      <c r="AH897" s="10"/>
      <c r="AI897" s="37"/>
      <c r="AJ897" s="37"/>
      <c r="AK897" s="7"/>
      <c r="AL897" s="48"/>
      <c r="AN897" s="10"/>
      <c r="AO897" s="37"/>
      <c r="AP897" s="37"/>
      <c r="AQ897" s="7"/>
      <c r="AR897" s="40"/>
      <c r="AS897" s="10"/>
      <c r="AT897" s="37"/>
      <c r="AU897" s="37"/>
      <c r="AV897" s="51"/>
      <c r="BA897" s="37"/>
      <c r="BB897" s="37"/>
      <c r="BC897" s="7"/>
      <c r="BD897" s="48"/>
      <c r="BF897" s="10"/>
      <c r="BG897" s="37"/>
      <c r="BH897" s="37"/>
      <c r="BI897" s="7"/>
      <c r="BJ897" s="48"/>
      <c r="BL897" s="10"/>
      <c r="BM897" s="37"/>
      <c r="BN897" s="37"/>
      <c r="BO897" s="7"/>
      <c r="BP897" s="40"/>
      <c r="BQ897" s="10"/>
      <c r="BR897" s="37"/>
      <c r="BS897" s="37"/>
      <c r="BT897" s="51"/>
      <c r="BY897" s="37"/>
      <c r="BZ897" s="37"/>
      <c r="CA897" s="7"/>
      <c r="CB897" s="48"/>
      <c r="CD897" s="10"/>
      <c r="CE897" s="37"/>
      <c r="CF897" s="37"/>
      <c r="CG897" s="7"/>
      <c r="CH897" s="48"/>
      <c r="CJ897" s="10"/>
      <c r="CK897" s="37"/>
      <c r="CL897" s="37"/>
      <c r="CM897" s="7"/>
      <c r="CN897" s="40"/>
      <c r="CO897" s="10"/>
      <c r="CP897" s="37"/>
      <c r="CQ897" s="37"/>
      <c r="CR897" s="51"/>
      <c r="CT897" s="40"/>
      <c r="CU897" s="10"/>
      <c r="CV897" s="37"/>
      <c r="CW897" s="37"/>
      <c r="CX897" s="51"/>
    </row>
    <row r="898" spans="5:102" x14ac:dyDescent="0.2">
      <c r="E898" s="37"/>
      <c r="F898" s="37"/>
      <c r="G898" s="7"/>
      <c r="H898" s="48"/>
      <c r="J898" s="10"/>
      <c r="K898" s="37"/>
      <c r="L898" s="37"/>
      <c r="M898" s="7"/>
      <c r="N898" s="48"/>
      <c r="P898" s="10"/>
      <c r="Q898" s="37"/>
      <c r="R898" s="37"/>
      <c r="S898" s="7"/>
      <c r="T898" s="40"/>
      <c r="U898" s="10"/>
      <c r="V898" s="37"/>
      <c r="W898" s="37"/>
      <c r="X898" s="51"/>
      <c r="AC898" s="37"/>
      <c r="AD898" s="37"/>
      <c r="AE898" s="7"/>
      <c r="AF898" s="48"/>
      <c r="AH898" s="10"/>
      <c r="AI898" s="37"/>
      <c r="AJ898" s="37"/>
      <c r="AK898" s="7"/>
      <c r="AL898" s="48"/>
      <c r="AN898" s="10"/>
      <c r="AO898" s="37"/>
      <c r="AP898" s="37"/>
      <c r="AQ898" s="7"/>
      <c r="AR898" s="40"/>
      <c r="AS898" s="10"/>
      <c r="AT898" s="37"/>
      <c r="AU898" s="37"/>
      <c r="AV898" s="51"/>
      <c r="BA898" s="37"/>
      <c r="BB898" s="37"/>
      <c r="BC898" s="7"/>
      <c r="BD898" s="48"/>
      <c r="BF898" s="10"/>
      <c r="BG898" s="37"/>
      <c r="BH898" s="37"/>
      <c r="BI898" s="7"/>
      <c r="BJ898" s="48"/>
      <c r="BL898" s="10"/>
      <c r="BM898" s="37"/>
      <c r="BN898" s="37"/>
      <c r="BO898" s="7"/>
      <c r="BP898" s="40"/>
      <c r="BQ898" s="10"/>
      <c r="BR898" s="37"/>
      <c r="BS898" s="37"/>
      <c r="BT898" s="51"/>
      <c r="BY898" s="37"/>
      <c r="BZ898" s="37"/>
      <c r="CA898" s="7"/>
      <c r="CB898" s="48"/>
      <c r="CD898" s="10"/>
      <c r="CE898" s="37"/>
      <c r="CF898" s="37"/>
      <c r="CG898" s="7"/>
      <c r="CH898" s="48"/>
      <c r="CJ898" s="10"/>
      <c r="CK898" s="37"/>
      <c r="CL898" s="37"/>
      <c r="CM898" s="7"/>
      <c r="CN898" s="40"/>
      <c r="CO898" s="10"/>
      <c r="CP898" s="37"/>
      <c r="CQ898" s="37"/>
      <c r="CR898" s="51"/>
      <c r="CT898" s="40"/>
      <c r="CU898" s="10"/>
      <c r="CV898" s="37"/>
      <c r="CW898" s="37"/>
      <c r="CX898" s="51"/>
    </row>
    <row r="899" spans="5:102" x14ac:dyDescent="0.2">
      <c r="E899" s="37"/>
      <c r="F899" s="37"/>
      <c r="G899" s="7"/>
      <c r="H899" s="48"/>
      <c r="J899" s="10"/>
      <c r="K899" s="37"/>
      <c r="L899" s="37"/>
      <c r="M899" s="7"/>
      <c r="N899" s="48"/>
      <c r="P899" s="10"/>
      <c r="Q899" s="37"/>
      <c r="R899" s="37"/>
      <c r="S899" s="7"/>
      <c r="T899" s="40"/>
      <c r="U899" s="10"/>
      <c r="V899" s="37"/>
      <c r="W899" s="37"/>
      <c r="X899" s="51"/>
      <c r="AC899" s="37"/>
      <c r="AD899" s="37"/>
      <c r="AE899" s="7"/>
      <c r="AF899" s="48"/>
      <c r="AH899" s="10"/>
      <c r="AI899" s="37"/>
      <c r="AJ899" s="37"/>
      <c r="AK899" s="7"/>
      <c r="AL899" s="48"/>
      <c r="AN899" s="10"/>
      <c r="AO899" s="37"/>
      <c r="AP899" s="37"/>
      <c r="AQ899" s="7"/>
      <c r="AR899" s="40"/>
      <c r="AS899" s="10"/>
      <c r="AT899" s="37"/>
      <c r="AU899" s="37"/>
      <c r="AV899" s="51"/>
      <c r="BA899" s="37"/>
      <c r="BB899" s="37"/>
      <c r="BC899" s="7"/>
      <c r="BD899" s="48"/>
      <c r="BF899" s="10"/>
      <c r="BG899" s="37"/>
      <c r="BH899" s="37"/>
      <c r="BI899" s="7"/>
      <c r="BJ899" s="48"/>
      <c r="BL899" s="10"/>
      <c r="BM899" s="37"/>
      <c r="BN899" s="37"/>
      <c r="BO899" s="7"/>
      <c r="BP899" s="40"/>
      <c r="BQ899" s="10"/>
      <c r="BR899" s="37"/>
      <c r="BS899" s="37"/>
      <c r="BT899" s="51"/>
      <c r="BY899" s="37"/>
      <c r="BZ899" s="37"/>
      <c r="CA899" s="7"/>
      <c r="CB899" s="48"/>
      <c r="CD899" s="10"/>
      <c r="CE899" s="37"/>
      <c r="CF899" s="37"/>
      <c r="CG899" s="7"/>
      <c r="CH899" s="48"/>
      <c r="CJ899" s="10"/>
      <c r="CK899" s="37"/>
      <c r="CL899" s="37"/>
      <c r="CM899" s="7"/>
      <c r="CN899" s="40"/>
      <c r="CO899" s="10"/>
      <c r="CP899" s="37"/>
      <c r="CQ899" s="37"/>
      <c r="CR899" s="51"/>
      <c r="CT899" s="40"/>
      <c r="CU899" s="10"/>
      <c r="CV899" s="37"/>
      <c r="CW899" s="37"/>
      <c r="CX899" s="51"/>
    </row>
    <row r="900" spans="5:102" x14ac:dyDescent="0.2">
      <c r="E900" s="37"/>
      <c r="F900" s="37"/>
      <c r="G900" s="7"/>
      <c r="H900" s="48"/>
      <c r="J900" s="10"/>
      <c r="K900" s="37"/>
      <c r="L900" s="37"/>
      <c r="M900" s="7"/>
      <c r="N900" s="48"/>
      <c r="P900" s="10"/>
      <c r="Q900" s="37"/>
      <c r="R900" s="37"/>
      <c r="S900" s="7"/>
      <c r="T900" s="40"/>
      <c r="U900" s="10"/>
      <c r="V900" s="37"/>
      <c r="W900" s="37"/>
      <c r="X900" s="51"/>
      <c r="AC900" s="37"/>
      <c r="AD900" s="37"/>
      <c r="AE900" s="7"/>
      <c r="AF900" s="48"/>
      <c r="AH900" s="10"/>
      <c r="AI900" s="37"/>
      <c r="AJ900" s="37"/>
      <c r="AK900" s="7"/>
      <c r="AL900" s="48"/>
      <c r="AN900" s="10"/>
      <c r="AO900" s="37"/>
      <c r="AP900" s="37"/>
      <c r="AQ900" s="7"/>
      <c r="AR900" s="40"/>
      <c r="AS900" s="10"/>
      <c r="AT900" s="37"/>
      <c r="AU900" s="37"/>
      <c r="AV900" s="51"/>
      <c r="BA900" s="37"/>
      <c r="BB900" s="37"/>
      <c r="BC900" s="7"/>
      <c r="BD900" s="48"/>
      <c r="BF900" s="10"/>
      <c r="BG900" s="37"/>
      <c r="BH900" s="37"/>
      <c r="BI900" s="7"/>
      <c r="BJ900" s="48"/>
      <c r="BL900" s="10"/>
      <c r="BM900" s="37"/>
      <c r="BN900" s="37"/>
      <c r="BO900" s="7"/>
      <c r="BP900" s="40"/>
      <c r="BQ900" s="10"/>
      <c r="BR900" s="37"/>
      <c r="BS900" s="37"/>
      <c r="BT900" s="51"/>
      <c r="BY900" s="37"/>
      <c r="BZ900" s="37"/>
      <c r="CA900" s="7"/>
      <c r="CB900" s="48"/>
      <c r="CD900" s="10"/>
      <c r="CE900" s="37"/>
      <c r="CF900" s="37"/>
      <c r="CG900" s="7"/>
      <c r="CH900" s="48"/>
      <c r="CJ900" s="10"/>
      <c r="CK900" s="37"/>
      <c r="CL900" s="37"/>
      <c r="CM900" s="7"/>
      <c r="CN900" s="40"/>
      <c r="CO900" s="10"/>
      <c r="CP900" s="37"/>
      <c r="CQ900" s="37"/>
      <c r="CR900" s="51"/>
      <c r="CT900" s="40"/>
      <c r="CU900" s="10"/>
      <c r="CV900" s="37"/>
      <c r="CW900" s="37"/>
      <c r="CX900" s="51"/>
    </row>
    <row r="901" spans="5:102" x14ac:dyDescent="0.2">
      <c r="E901" s="37"/>
      <c r="F901" s="37"/>
      <c r="G901" s="7"/>
      <c r="H901" s="48"/>
      <c r="J901" s="10"/>
      <c r="K901" s="37"/>
      <c r="L901" s="37"/>
      <c r="M901" s="7"/>
      <c r="N901" s="48"/>
      <c r="P901" s="10"/>
      <c r="Q901" s="37"/>
      <c r="R901" s="37"/>
      <c r="S901" s="7"/>
      <c r="T901" s="40"/>
      <c r="U901" s="10"/>
      <c r="V901" s="37"/>
      <c r="W901" s="37"/>
      <c r="X901" s="51"/>
      <c r="AC901" s="37"/>
      <c r="AD901" s="37"/>
      <c r="AE901" s="7"/>
      <c r="AF901" s="48"/>
      <c r="AH901" s="10"/>
      <c r="AI901" s="37"/>
      <c r="AJ901" s="37"/>
      <c r="AK901" s="7"/>
      <c r="AL901" s="48"/>
      <c r="AN901" s="10"/>
      <c r="AO901" s="37"/>
      <c r="AP901" s="37"/>
      <c r="AQ901" s="7"/>
      <c r="AR901" s="40"/>
      <c r="AS901" s="10"/>
      <c r="AT901" s="37"/>
      <c r="AU901" s="37"/>
      <c r="AV901" s="51"/>
      <c r="BA901" s="37"/>
      <c r="BB901" s="37"/>
      <c r="BC901" s="7"/>
      <c r="BD901" s="48"/>
      <c r="BF901" s="10"/>
      <c r="BG901" s="37"/>
      <c r="BH901" s="37"/>
      <c r="BI901" s="7"/>
      <c r="BJ901" s="48"/>
      <c r="BL901" s="10"/>
      <c r="BM901" s="37"/>
      <c r="BN901" s="37"/>
      <c r="BO901" s="7"/>
      <c r="BP901" s="40"/>
      <c r="BQ901" s="10"/>
      <c r="BR901" s="37"/>
      <c r="BS901" s="37"/>
      <c r="BT901" s="51"/>
      <c r="BY901" s="37"/>
      <c r="BZ901" s="37"/>
      <c r="CA901" s="7"/>
      <c r="CB901" s="48"/>
      <c r="CD901" s="10"/>
      <c r="CE901" s="37"/>
      <c r="CF901" s="37"/>
      <c r="CG901" s="7"/>
      <c r="CH901" s="48"/>
      <c r="CJ901" s="10"/>
      <c r="CK901" s="37"/>
      <c r="CL901" s="37"/>
      <c r="CM901" s="7"/>
      <c r="CN901" s="40"/>
      <c r="CO901" s="10"/>
      <c r="CP901" s="37"/>
      <c r="CQ901" s="37"/>
      <c r="CR901" s="51"/>
      <c r="CT901" s="40"/>
      <c r="CU901" s="10"/>
      <c r="CV901" s="37"/>
      <c r="CW901" s="37"/>
      <c r="CX901" s="51"/>
    </row>
    <row r="902" spans="5:102" x14ac:dyDescent="0.2">
      <c r="E902" s="37"/>
      <c r="F902" s="37"/>
      <c r="G902" s="7"/>
      <c r="H902" s="48"/>
      <c r="J902" s="10"/>
      <c r="K902" s="37"/>
      <c r="L902" s="37"/>
      <c r="M902" s="7"/>
      <c r="N902" s="48"/>
      <c r="P902" s="10"/>
      <c r="Q902" s="37"/>
      <c r="R902" s="37"/>
      <c r="S902" s="7"/>
      <c r="T902" s="40"/>
      <c r="U902" s="10"/>
      <c r="V902" s="37"/>
      <c r="W902" s="37"/>
      <c r="X902" s="51"/>
      <c r="AC902" s="37"/>
      <c r="AD902" s="37"/>
      <c r="AE902" s="7"/>
      <c r="AF902" s="48"/>
      <c r="AH902" s="10"/>
      <c r="AI902" s="37"/>
      <c r="AJ902" s="37"/>
      <c r="AK902" s="7"/>
      <c r="AL902" s="48"/>
      <c r="AN902" s="10"/>
      <c r="AO902" s="37"/>
      <c r="AP902" s="37"/>
      <c r="AQ902" s="7"/>
      <c r="AR902" s="40"/>
      <c r="AS902" s="10"/>
      <c r="AT902" s="37"/>
      <c r="AU902" s="37"/>
      <c r="AV902" s="51"/>
      <c r="BA902" s="37"/>
      <c r="BB902" s="37"/>
      <c r="BC902" s="7"/>
      <c r="BD902" s="48"/>
      <c r="BF902" s="10"/>
      <c r="BG902" s="37"/>
      <c r="BH902" s="37"/>
      <c r="BI902" s="7"/>
      <c r="BJ902" s="48"/>
      <c r="BL902" s="10"/>
      <c r="BM902" s="37"/>
      <c r="BN902" s="37"/>
      <c r="BO902" s="7"/>
      <c r="BP902" s="40"/>
      <c r="BQ902" s="10"/>
      <c r="BR902" s="37"/>
      <c r="BS902" s="37"/>
      <c r="BT902" s="51"/>
      <c r="BY902" s="37"/>
      <c r="BZ902" s="37"/>
      <c r="CA902" s="7"/>
      <c r="CB902" s="48"/>
      <c r="CD902" s="10"/>
      <c r="CE902" s="37"/>
      <c r="CF902" s="37"/>
      <c r="CG902" s="7"/>
      <c r="CH902" s="48"/>
      <c r="CJ902" s="10"/>
      <c r="CK902" s="37"/>
      <c r="CL902" s="37"/>
      <c r="CM902" s="7"/>
      <c r="CN902" s="40"/>
      <c r="CO902" s="10"/>
      <c r="CP902" s="37"/>
      <c r="CQ902" s="37"/>
      <c r="CR902" s="51"/>
      <c r="CT902" s="40"/>
      <c r="CU902" s="10"/>
      <c r="CV902" s="37"/>
      <c r="CW902" s="37"/>
      <c r="CX902" s="51"/>
    </row>
    <row r="903" spans="5:102" x14ac:dyDescent="0.2">
      <c r="E903" s="37"/>
      <c r="F903" s="37"/>
      <c r="G903" s="7"/>
      <c r="H903" s="48"/>
      <c r="J903" s="10"/>
      <c r="K903" s="37"/>
      <c r="L903" s="37"/>
      <c r="M903" s="7"/>
      <c r="N903" s="48"/>
      <c r="P903" s="10"/>
      <c r="Q903" s="37"/>
      <c r="R903" s="37"/>
      <c r="S903" s="7"/>
      <c r="T903" s="40"/>
      <c r="U903" s="10"/>
      <c r="V903" s="37"/>
      <c r="W903" s="37"/>
      <c r="X903" s="51"/>
      <c r="AC903" s="37"/>
      <c r="AD903" s="37"/>
      <c r="AE903" s="7"/>
      <c r="AF903" s="48"/>
      <c r="AH903" s="10"/>
      <c r="AI903" s="37"/>
      <c r="AJ903" s="37"/>
      <c r="AK903" s="7"/>
      <c r="AL903" s="48"/>
      <c r="AN903" s="10"/>
      <c r="AO903" s="37"/>
      <c r="AP903" s="37"/>
      <c r="AQ903" s="7"/>
      <c r="AR903" s="40"/>
      <c r="AS903" s="10"/>
      <c r="AT903" s="37"/>
      <c r="AU903" s="37"/>
      <c r="AV903" s="51"/>
      <c r="BA903" s="37"/>
      <c r="BB903" s="37"/>
      <c r="BC903" s="7"/>
      <c r="BD903" s="48"/>
      <c r="BF903" s="10"/>
      <c r="BG903" s="37"/>
      <c r="BH903" s="37"/>
      <c r="BI903" s="7"/>
      <c r="BJ903" s="48"/>
      <c r="BL903" s="10"/>
      <c r="BM903" s="37"/>
      <c r="BN903" s="37"/>
      <c r="BO903" s="7"/>
      <c r="BP903" s="40"/>
      <c r="BQ903" s="10"/>
      <c r="BR903" s="37"/>
      <c r="BS903" s="37"/>
      <c r="BT903" s="51"/>
      <c r="BY903" s="37"/>
      <c r="BZ903" s="37"/>
      <c r="CA903" s="7"/>
      <c r="CB903" s="48"/>
      <c r="CD903" s="10"/>
      <c r="CE903" s="37"/>
      <c r="CF903" s="37"/>
      <c r="CG903" s="7"/>
      <c r="CH903" s="48"/>
      <c r="CJ903" s="10"/>
      <c r="CK903" s="37"/>
      <c r="CL903" s="37"/>
      <c r="CM903" s="7"/>
      <c r="CN903" s="40"/>
      <c r="CO903" s="10"/>
      <c r="CP903" s="37"/>
      <c r="CQ903" s="37"/>
      <c r="CR903" s="51"/>
      <c r="CT903" s="40"/>
      <c r="CU903" s="10"/>
      <c r="CV903" s="37"/>
      <c r="CW903" s="37"/>
      <c r="CX903" s="51"/>
    </row>
    <row r="904" spans="5:102" x14ac:dyDescent="0.2">
      <c r="E904" s="37"/>
      <c r="F904" s="37"/>
      <c r="G904" s="7"/>
      <c r="H904" s="48"/>
      <c r="J904" s="10"/>
      <c r="K904" s="37"/>
      <c r="L904" s="37"/>
      <c r="M904" s="7"/>
      <c r="N904" s="48"/>
      <c r="P904" s="10"/>
      <c r="Q904" s="37"/>
      <c r="R904" s="37"/>
      <c r="S904" s="7"/>
      <c r="T904" s="40"/>
      <c r="U904" s="10"/>
      <c r="V904" s="37"/>
      <c r="W904" s="37"/>
      <c r="X904" s="51"/>
      <c r="AC904" s="37"/>
      <c r="AD904" s="37"/>
      <c r="AE904" s="7"/>
      <c r="AF904" s="48"/>
      <c r="AH904" s="10"/>
      <c r="AI904" s="37"/>
      <c r="AJ904" s="37"/>
      <c r="AK904" s="7"/>
      <c r="AL904" s="48"/>
      <c r="AN904" s="10"/>
      <c r="AO904" s="37"/>
      <c r="AP904" s="37"/>
      <c r="AQ904" s="7"/>
      <c r="AR904" s="40"/>
      <c r="AS904" s="10"/>
      <c r="AT904" s="37"/>
      <c r="AU904" s="37"/>
      <c r="AV904" s="51"/>
      <c r="BA904" s="37"/>
      <c r="BB904" s="37"/>
      <c r="BC904" s="7"/>
      <c r="BD904" s="48"/>
      <c r="BF904" s="10"/>
      <c r="BG904" s="37"/>
      <c r="BH904" s="37"/>
      <c r="BI904" s="7"/>
      <c r="BJ904" s="48"/>
      <c r="BL904" s="10"/>
      <c r="BM904" s="37"/>
      <c r="BN904" s="37"/>
      <c r="BO904" s="7"/>
      <c r="BP904" s="40"/>
      <c r="BQ904" s="10"/>
      <c r="BR904" s="37"/>
      <c r="BS904" s="37"/>
      <c r="BT904" s="51"/>
      <c r="BY904" s="37"/>
      <c r="BZ904" s="37"/>
      <c r="CA904" s="7"/>
      <c r="CB904" s="48"/>
      <c r="CD904" s="10"/>
      <c r="CE904" s="37"/>
      <c r="CF904" s="37"/>
      <c r="CG904" s="7"/>
      <c r="CH904" s="48"/>
      <c r="CJ904" s="10"/>
      <c r="CK904" s="37"/>
      <c r="CL904" s="37"/>
      <c r="CM904" s="7"/>
      <c r="CN904" s="40"/>
      <c r="CO904" s="10"/>
      <c r="CP904" s="37"/>
      <c r="CQ904" s="37"/>
      <c r="CR904" s="51"/>
      <c r="CT904" s="40"/>
      <c r="CU904" s="10"/>
      <c r="CV904" s="37"/>
      <c r="CW904" s="37"/>
      <c r="CX904" s="51"/>
    </row>
    <row r="905" spans="5:102" x14ac:dyDescent="0.2">
      <c r="E905" s="37"/>
      <c r="F905" s="37"/>
      <c r="G905" s="7"/>
      <c r="H905" s="48"/>
      <c r="J905" s="10"/>
      <c r="K905" s="37"/>
      <c r="L905" s="37"/>
      <c r="M905" s="7"/>
      <c r="N905" s="48"/>
      <c r="P905" s="10"/>
      <c r="Q905" s="37"/>
      <c r="R905" s="37"/>
      <c r="S905" s="7"/>
      <c r="T905" s="40"/>
      <c r="U905" s="10"/>
      <c r="V905" s="37"/>
      <c r="W905" s="37"/>
      <c r="X905" s="51"/>
      <c r="AC905" s="37"/>
      <c r="AD905" s="37"/>
      <c r="AE905" s="7"/>
      <c r="AF905" s="48"/>
      <c r="AH905" s="10"/>
      <c r="AI905" s="37"/>
      <c r="AJ905" s="37"/>
      <c r="AK905" s="7"/>
      <c r="AL905" s="48"/>
      <c r="AN905" s="10"/>
      <c r="AO905" s="37"/>
      <c r="AP905" s="37"/>
      <c r="AQ905" s="7"/>
      <c r="AR905" s="40"/>
      <c r="AS905" s="10"/>
      <c r="AT905" s="37"/>
      <c r="AU905" s="37"/>
      <c r="AV905" s="51"/>
      <c r="BA905" s="37"/>
      <c r="BB905" s="37"/>
      <c r="BC905" s="7"/>
      <c r="BD905" s="48"/>
      <c r="BF905" s="10"/>
      <c r="BG905" s="37"/>
      <c r="BH905" s="37"/>
      <c r="BI905" s="7"/>
      <c r="BJ905" s="48"/>
      <c r="BL905" s="10"/>
      <c r="BM905" s="37"/>
      <c r="BN905" s="37"/>
      <c r="BO905" s="7"/>
      <c r="BP905" s="40"/>
      <c r="BQ905" s="10"/>
      <c r="BR905" s="37"/>
      <c r="BS905" s="37"/>
      <c r="BT905" s="51"/>
      <c r="BY905" s="37"/>
      <c r="BZ905" s="37"/>
      <c r="CA905" s="7"/>
      <c r="CB905" s="48"/>
      <c r="CD905" s="10"/>
      <c r="CE905" s="37"/>
      <c r="CF905" s="37"/>
      <c r="CG905" s="7"/>
      <c r="CH905" s="48"/>
      <c r="CJ905" s="10"/>
      <c r="CK905" s="37"/>
      <c r="CL905" s="37"/>
      <c r="CM905" s="7"/>
      <c r="CN905" s="40"/>
      <c r="CO905" s="10"/>
      <c r="CP905" s="37"/>
      <c r="CQ905" s="37"/>
      <c r="CR905" s="51"/>
      <c r="CT905" s="40"/>
      <c r="CU905" s="10"/>
      <c r="CV905" s="37"/>
      <c r="CW905" s="37"/>
      <c r="CX905" s="51"/>
    </row>
    <row r="906" spans="5:102" x14ac:dyDescent="0.2">
      <c r="E906" s="37"/>
      <c r="F906" s="37"/>
      <c r="G906" s="7"/>
      <c r="H906" s="48"/>
      <c r="J906" s="10"/>
      <c r="K906" s="37"/>
      <c r="L906" s="37"/>
      <c r="M906" s="7"/>
      <c r="N906" s="48"/>
      <c r="P906" s="10"/>
      <c r="Q906" s="37"/>
      <c r="R906" s="37"/>
      <c r="S906" s="7"/>
      <c r="T906" s="40"/>
      <c r="U906" s="10"/>
      <c r="V906" s="37"/>
      <c r="W906" s="37"/>
      <c r="X906" s="51"/>
      <c r="AC906" s="37"/>
      <c r="AD906" s="37"/>
      <c r="AE906" s="7"/>
      <c r="AF906" s="48"/>
      <c r="AH906" s="10"/>
      <c r="AI906" s="37"/>
      <c r="AJ906" s="37"/>
      <c r="AK906" s="7"/>
      <c r="AL906" s="48"/>
      <c r="AN906" s="10"/>
      <c r="AO906" s="37"/>
      <c r="AP906" s="37"/>
      <c r="AQ906" s="7"/>
      <c r="AR906" s="40"/>
      <c r="AS906" s="10"/>
      <c r="AT906" s="37"/>
      <c r="AU906" s="37"/>
      <c r="AV906" s="51"/>
      <c r="BA906" s="37"/>
      <c r="BB906" s="37"/>
      <c r="BC906" s="7"/>
      <c r="BD906" s="48"/>
      <c r="BF906" s="10"/>
      <c r="BG906" s="37"/>
      <c r="BH906" s="37"/>
      <c r="BI906" s="7"/>
      <c r="BJ906" s="48"/>
      <c r="BL906" s="10"/>
      <c r="BM906" s="37"/>
      <c r="BN906" s="37"/>
      <c r="BO906" s="7"/>
      <c r="BP906" s="40"/>
      <c r="BQ906" s="10"/>
      <c r="BR906" s="37"/>
      <c r="BS906" s="37"/>
      <c r="BT906" s="51"/>
      <c r="BY906" s="37"/>
      <c r="BZ906" s="37"/>
      <c r="CA906" s="7"/>
      <c r="CB906" s="48"/>
      <c r="CD906" s="10"/>
      <c r="CE906" s="37"/>
      <c r="CF906" s="37"/>
      <c r="CG906" s="7"/>
      <c r="CH906" s="48"/>
      <c r="CJ906" s="10"/>
      <c r="CK906" s="37"/>
      <c r="CL906" s="37"/>
      <c r="CM906" s="7"/>
      <c r="CN906" s="40"/>
      <c r="CO906" s="10"/>
      <c r="CP906" s="37"/>
      <c r="CQ906" s="37"/>
      <c r="CR906" s="51"/>
      <c r="CT906" s="40"/>
      <c r="CU906" s="10"/>
      <c r="CV906" s="37"/>
      <c r="CW906" s="37"/>
      <c r="CX906" s="51"/>
    </row>
    <row r="907" spans="5:102" x14ac:dyDescent="0.2">
      <c r="E907" s="37"/>
      <c r="F907" s="37"/>
      <c r="G907" s="7"/>
      <c r="H907" s="48"/>
      <c r="J907" s="10"/>
      <c r="K907" s="37"/>
      <c r="L907" s="37"/>
      <c r="M907" s="7"/>
      <c r="N907" s="48"/>
      <c r="P907" s="10"/>
      <c r="Q907" s="37"/>
      <c r="R907" s="37"/>
      <c r="S907" s="7"/>
      <c r="T907" s="40"/>
      <c r="U907" s="10"/>
      <c r="V907" s="37"/>
      <c r="W907" s="37"/>
      <c r="X907" s="51"/>
      <c r="AC907" s="37"/>
      <c r="AD907" s="37"/>
      <c r="AE907" s="7"/>
      <c r="AF907" s="48"/>
      <c r="AH907" s="10"/>
      <c r="AI907" s="37"/>
      <c r="AJ907" s="37"/>
      <c r="AK907" s="7"/>
      <c r="AL907" s="48"/>
      <c r="AN907" s="10"/>
      <c r="AO907" s="37"/>
      <c r="AP907" s="37"/>
      <c r="AQ907" s="7"/>
      <c r="AR907" s="40"/>
      <c r="AS907" s="10"/>
      <c r="AT907" s="37"/>
      <c r="AU907" s="37"/>
      <c r="AV907" s="51"/>
      <c r="BA907" s="37"/>
      <c r="BB907" s="37"/>
      <c r="BC907" s="7"/>
      <c r="BD907" s="48"/>
      <c r="BF907" s="10"/>
      <c r="BG907" s="37"/>
      <c r="BH907" s="37"/>
      <c r="BI907" s="7"/>
      <c r="BJ907" s="48"/>
      <c r="BL907" s="10"/>
      <c r="BM907" s="37"/>
      <c r="BN907" s="37"/>
      <c r="BO907" s="7"/>
      <c r="BP907" s="40"/>
      <c r="BQ907" s="10"/>
      <c r="BR907" s="37"/>
      <c r="BS907" s="37"/>
      <c r="BT907" s="51"/>
      <c r="BY907" s="37"/>
      <c r="BZ907" s="37"/>
      <c r="CA907" s="7"/>
      <c r="CB907" s="48"/>
      <c r="CD907" s="10"/>
      <c r="CE907" s="37"/>
      <c r="CF907" s="37"/>
      <c r="CG907" s="7"/>
      <c r="CH907" s="48"/>
      <c r="CJ907" s="10"/>
      <c r="CK907" s="37"/>
      <c r="CL907" s="37"/>
      <c r="CM907" s="7"/>
      <c r="CN907" s="40"/>
      <c r="CO907" s="10"/>
      <c r="CP907" s="37"/>
      <c r="CQ907" s="37"/>
      <c r="CR907" s="51"/>
      <c r="CT907" s="40"/>
      <c r="CU907" s="10"/>
      <c r="CV907" s="37"/>
      <c r="CW907" s="37"/>
      <c r="CX907" s="51"/>
    </row>
    <row r="908" spans="5:102" x14ac:dyDescent="0.2">
      <c r="E908" s="37"/>
      <c r="F908" s="37"/>
      <c r="G908" s="7"/>
      <c r="H908" s="48"/>
      <c r="J908" s="10"/>
      <c r="K908" s="37"/>
      <c r="L908" s="37"/>
      <c r="M908" s="7"/>
      <c r="N908" s="48"/>
      <c r="P908" s="10"/>
      <c r="Q908" s="37"/>
      <c r="R908" s="37"/>
      <c r="S908" s="7"/>
      <c r="T908" s="40"/>
      <c r="U908" s="10"/>
      <c r="V908" s="37"/>
      <c r="W908" s="37"/>
      <c r="X908" s="51"/>
      <c r="AC908" s="37"/>
      <c r="AD908" s="37"/>
      <c r="AE908" s="7"/>
      <c r="AF908" s="48"/>
      <c r="AH908" s="10"/>
      <c r="AI908" s="37"/>
      <c r="AJ908" s="37"/>
      <c r="AK908" s="7"/>
      <c r="AL908" s="48"/>
      <c r="AN908" s="10"/>
      <c r="AO908" s="37"/>
      <c r="AP908" s="37"/>
      <c r="AQ908" s="7"/>
      <c r="AR908" s="40"/>
      <c r="AS908" s="10"/>
      <c r="AT908" s="37"/>
      <c r="AU908" s="37"/>
      <c r="AV908" s="51"/>
      <c r="BA908" s="37"/>
      <c r="BB908" s="37"/>
      <c r="BC908" s="7"/>
      <c r="BD908" s="48"/>
      <c r="BF908" s="10"/>
      <c r="BG908" s="37"/>
      <c r="BH908" s="37"/>
      <c r="BI908" s="7"/>
      <c r="BJ908" s="48"/>
      <c r="BL908" s="10"/>
      <c r="BM908" s="37"/>
      <c r="BN908" s="37"/>
      <c r="BO908" s="7"/>
      <c r="BP908" s="40"/>
      <c r="BQ908" s="10"/>
      <c r="BR908" s="37"/>
      <c r="BS908" s="37"/>
      <c r="BT908" s="51"/>
      <c r="BY908" s="37"/>
      <c r="BZ908" s="37"/>
      <c r="CA908" s="7"/>
      <c r="CB908" s="48"/>
      <c r="CD908" s="10"/>
      <c r="CE908" s="37"/>
      <c r="CF908" s="37"/>
      <c r="CG908" s="7"/>
      <c r="CH908" s="48"/>
      <c r="CJ908" s="10"/>
      <c r="CK908" s="37"/>
      <c r="CL908" s="37"/>
      <c r="CM908" s="7"/>
      <c r="CN908" s="40"/>
      <c r="CO908" s="10"/>
      <c r="CP908" s="37"/>
      <c r="CQ908" s="37"/>
      <c r="CR908" s="51"/>
      <c r="CT908" s="40"/>
      <c r="CU908" s="10"/>
      <c r="CV908" s="37"/>
      <c r="CW908" s="37"/>
      <c r="CX908" s="51"/>
    </row>
    <row r="909" spans="5:102" x14ac:dyDescent="0.2">
      <c r="E909" s="37"/>
      <c r="F909" s="37"/>
      <c r="G909" s="7"/>
      <c r="H909" s="48"/>
      <c r="J909" s="10"/>
      <c r="K909" s="37"/>
      <c r="L909" s="37"/>
      <c r="M909" s="7"/>
      <c r="N909" s="48"/>
      <c r="P909" s="10"/>
      <c r="Q909" s="37"/>
      <c r="R909" s="37"/>
      <c r="S909" s="7"/>
      <c r="T909" s="40"/>
      <c r="U909" s="10"/>
      <c r="V909" s="37"/>
      <c r="W909" s="37"/>
      <c r="X909" s="51"/>
      <c r="AC909" s="37"/>
      <c r="AD909" s="37"/>
      <c r="AE909" s="7"/>
      <c r="AF909" s="48"/>
      <c r="AH909" s="10"/>
      <c r="AI909" s="37"/>
      <c r="AJ909" s="37"/>
      <c r="AK909" s="7"/>
      <c r="AL909" s="48"/>
      <c r="AN909" s="10"/>
      <c r="AO909" s="37"/>
      <c r="AP909" s="37"/>
      <c r="AQ909" s="7"/>
      <c r="AR909" s="40"/>
      <c r="AS909" s="10"/>
      <c r="AT909" s="37"/>
      <c r="AU909" s="37"/>
      <c r="AV909" s="51"/>
      <c r="BA909" s="37"/>
      <c r="BB909" s="37"/>
      <c r="BC909" s="7"/>
      <c r="BD909" s="48"/>
      <c r="BF909" s="10"/>
      <c r="BG909" s="37"/>
      <c r="BH909" s="37"/>
      <c r="BI909" s="7"/>
      <c r="BJ909" s="48"/>
      <c r="BL909" s="10"/>
      <c r="BM909" s="37"/>
      <c r="BN909" s="37"/>
      <c r="BO909" s="7"/>
      <c r="BP909" s="40"/>
      <c r="BQ909" s="10"/>
      <c r="BR909" s="37"/>
      <c r="BS909" s="37"/>
      <c r="BT909" s="51"/>
      <c r="BY909" s="37"/>
      <c r="BZ909" s="37"/>
      <c r="CA909" s="7"/>
      <c r="CB909" s="48"/>
      <c r="CD909" s="10"/>
      <c r="CE909" s="37"/>
      <c r="CF909" s="37"/>
      <c r="CG909" s="7"/>
      <c r="CH909" s="48"/>
      <c r="CJ909" s="10"/>
      <c r="CK909" s="37"/>
      <c r="CL909" s="37"/>
      <c r="CM909" s="7"/>
      <c r="CN909" s="40"/>
      <c r="CO909" s="10"/>
      <c r="CP909" s="37"/>
      <c r="CQ909" s="37"/>
      <c r="CR909" s="51"/>
      <c r="CT909" s="40"/>
      <c r="CU909" s="10"/>
      <c r="CV909" s="37"/>
      <c r="CW909" s="37"/>
      <c r="CX909" s="51"/>
    </row>
    <row r="910" spans="5:102" x14ac:dyDescent="0.2">
      <c r="E910" s="37"/>
      <c r="F910" s="37"/>
      <c r="G910" s="7"/>
      <c r="H910" s="48"/>
      <c r="J910" s="10"/>
      <c r="K910" s="37"/>
      <c r="L910" s="37"/>
      <c r="M910" s="7"/>
      <c r="N910" s="48"/>
      <c r="P910" s="10"/>
      <c r="Q910" s="37"/>
      <c r="R910" s="37"/>
      <c r="S910" s="7"/>
      <c r="T910" s="40"/>
      <c r="U910" s="10"/>
      <c r="V910" s="37"/>
      <c r="W910" s="37"/>
      <c r="X910" s="51"/>
      <c r="AC910" s="37"/>
      <c r="AD910" s="37"/>
      <c r="AE910" s="7"/>
      <c r="AF910" s="48"/>
      <c r="AH910" s="10"/>
      <c r="AI910" s="37"/>
      <c r="AJ910" s="37"/>
      <c r="AK910" s="7"/>
      <c r="AL910" s="48"/>
      <c r="AN910" s="10"/>
      <c r="AO910" s="37"/>
      <c r="AP910" s="37"/>
      <c r="AQ910" s="7"/>
      <c r="AR910" s="40"/>
      <c r="AS910" s="10"/>
      <c r="AT910" s="37"/>
      <c r="AU910" s="37"/>
      <c r="AV910" s="51"/>
      <c r="BA910" s="37"/>
      <c r="BB910" s="37"/>
      <c r="BC910" s="7"/>
      <c r="BD910" s="48"/>
      <c r="BF910" s="10"/>
      <c r="BG910" s="37"/>
      <c r="BH910" s="37"/>
      <c r="BI910" s="7"/>
      <c r="BJ910" s="48"/>
      <c r="BL910" s="10"/>
      <c r="BM910" s="37"/>
      <c r="BN910" s="37"/>
      <c r="BO910" s="7"/>
      <c r="BP910" s="40"/>
      <c r="BQ910" s="10"/>
      <c r="BR910" s="37"/>
      <c r="BS910" s="37"/>
      <c r="BT910" s="51"/>
      <c r="BY910" s="37"/>
      <c r="BZ910" s="37"/>
      <c r="CA910" s="7"/>
      <c r="CB910" s="48"/>
      <c r="CD910" s="10"/>
      <c r="CE910" s="37"/>
      <c r="CF910" s="37"/>
      <c r="CG910" s="7"/>
      <c r="CH910" s="48"/>
      <c r="CJ910" s="10"/>
      <c r="CK910" s="37"/>
      <c r="CL910" s="37"/>
      <c r="CM910" s="7"/>
      <c r="CN910" s="40"/>
      <c r="CO910" s="10"/>
      <c r="CP910" s="37"/>
      <c r="CQ910" s="37"/>
      <c r="CR910" s="51"/>
      <c r="CT910" s="40"/>
      <c r="CU910" s="10"/>
      <c r="CV910" s="37"/>
      <c r="CW910" s="37"/>
      <c r="CX910" s="51"/>
    </row>
    <row r="911" spans="5:102" x14ac:dyDescent="0.2">
      <c r="E911" s="37"/>
      <c r="F911" s="37"/>
      <c r="G911" s="7"/>
      <c r="H911" s="48"/>
      <c r="J911" s="10"/>
      <c r="K911" s="37"/>
      <c r="L911" s="37"/>
      <c r="M911" s="7"/>
      <c r="N911" s="48"/>
      <c r="P911" s="10"/>
      <c r="Q911" s="37"/>
      <c r="R911" s="37"/>
      <c r="S911" s="7"/>
      <c r="T911" s="40"/>
      <c r="U911" s="10"/>
      <c r="V911" s="37"/>
      <c r="W911" s="37"/>
      <c r="X911" s="51"/>
      <c r="AC911" s="37"/>
      <c r="AD911" s="37"/>
      <c r="AE911" s="7"/>
      <c r="AF911" s="48"/>
      <c r="AH911" s="10"/>
      <c r="AI911" s="37"/>
      <c r="AJ911" s="37"/>
      <c r="AK911" s="7"/>
      <c r="AL911" s="48"/>
      <c r="AN911" s="10"/>
      <c r="AO911" s="37"/>
      <c r="AP911" s="37"/>
      <c r="AQ911" s="7"/>
      <c r="AR911" s="40"/>
      <c r="AS911" s="10"/>
      <c r="AT911" s="37"/>
      <c r="AU911" s="37"/>
      <c r="AV911" s="51"/>
      <c r="BA911" s="37"/>
      <c r="BB911" s="37"/>
      <c r="BC911" s="7"/>
      <c r="BD911" s="48"/>
      <c r="BF911" s="10"/>
      <c r="BG911" s="37"/>
      <c r="BH911" s="37"/>
      <c r="BI911" s="7"/>
      <c r="BJ911" s="48"/>
      <c r="BL911" s="10"/>
      <c r="BM911" s="37"/>
      <c r="BN911" s="37"/>
      <c r="BO911" s="7"/>
      <c r="BP911" s="40"/>
      <c r="BQ911" s="10"/>
      <c r="BR911" s="37"/>
      <c r="BS911" s="37"/>
      <c r="BT911" s="51"/>
      <c r="BY911" s="37"/>
      <c r="BZ911" s="37"/>
      <c r="CA911" s="7"/>
      <c r="CB911" s="48"/>
      <c r="CD911" s="10"/>
      <c r="CE911" s="37"/>
      <c r="CF911" s="37"/>
      <c r="CG911" s="7"/>
      <c r="CH911" s="48"/>
      <c r="CJ911" s="10"/>
      <c r="CK911" s="37"/>
      <c r="CL911" s="37"/>
      <c r="CM911" s="7"/>
      <c r="CN911" s="40"/>
      <c r="CO911" s="10"/>
      <c r="CP911" s="37"/>
      <c r="CQ911" s="37"/>
      <c r="CR911" s="51"/>
      <c r="CT911" s="40"/>
      <c r="CU911" s="10"/>
      <c r="CV911" s="37"/>
      <c r="CW911" s="37"/>
      <c r="CX911" s="51"/>
    </row>
    <row r="912" spans="5:102" x14ac:dyDescent="0.2">
      <c r="E912" s="37"/>
      <c r="F912" s="37"/>
      <c r="G912" s="7"/>
      <c r="H912" s="48"/>
      <c r="J912" s="10"/>
      <c r="K912" s="37"/>
      <c r="L912" s="37"/>
      <c r="M912" s="7"/>
      <c r="N912" s="48"/>
      <c r="P912" s="10"/>
      <c r="Q912" s="37"/>
      <c r="R912" s="37"/>
      <c r="S912" s="7"/>
      <c r="T912" s="40"/>
      <c r="U912" s="10"/>
      <c r="V912" s="37"/>
      <c r="W912" s="37"/>
      <c r="X912" s="51"/>
      <c r="AC912" s="37"/>
      <c r="AD912" s="37"/>
      <c r="AE912" s="7"/>
      <c r="AF912" s="48"/>
      <c r="AH912" s="10"/>
      <c r="AI912" s="37"/>
      <c r="AJ912" s="37"/>
      <c r="AK912" s="7"/>
      <c r="AL912" s="48"/>
      <c r="AN912" s="10"/>
      <c r="AO912" s="37"/>
      <c r="AP912" s="37"/>
      <c r="AQ912" s="7"/>
      <c r="AR912" s="40"/>
      <c r="AS912" s="10"/>
      <c r="AT912" s="37"/>
      <c r="AU912" s="37"/>
      <c r="AV912" s="51"/>
      <c r="BA912" s="37"/>
      <c r="BB912" s="37"/>
      <c r="BC912" s="7"/>
      <c r="BD912" s="48"/>
      <c r="BF912" s="10"/>
      <c r="BG912" s="37"/>
      <c r="BH912" s="37"/>
      <c r="BI912" s="7"/>
      <c r="BJ912" s="48"/>
      <c r="BL912" s="10"/>
      <c r="BM912" s="37"/>
      <c r="BN912" s="37"/>
      <c r="BO912" s="7"/>
      <c r="BP912" s="40"/>
      <c r="BQ912" s="10"/>
      <c r="BR912" s="37"/>
      <c r="BS912" s="37"/>
      <c r="BT912" s="51"/>
      <c r="BY912" s="37"/>
      <c r="BZ912" s="37"/>
      <c r="CA912" s="7"/>
      <c r="CB912" s="48"/>
      <c r="CD912" s="10"/>
      <c r="CE912" s="37"/>
      <c r="CF912" s="37"/>
      <c r="CG912" s="7"/>
      <c r="CH912" s="48"/>
      <c r="CJ912" s="10"/>
      <c r="CK912" s="37"/>
      <c r="CL912" s="37"/>
      <c r="CM912" s="7"/>
      <c r="CN912" s="40"/>
      <c r="CO912" s="10"/>
      <c r="CP912" s="37"/>
      <c r="CQ912" s="37"/>
      <c r="CR912" s="51"/>
      <c r="CT912" s="40"/>
      <c r="CU912" s="10"/>
      <c r="CV912" s="37"/>
      <c r="CW912" s="37"/>
      <c r="CX912" s="51"/>
    </row>
    <row r="913" spans="5:102" x14ac:dyDescent="0.2">
      <c r="E913" s="37"/>
      <c r="F913" s="37"/>
      <c r="G913" s="7"/>
      <c r="H913" s="48"/>
      <c r="J913" s="10"/>
      <c r="K913" s="37"/>
      <c r="L913" s="37"/>
      <c r="M913" s="7"/>
      <c r="N913" s="48"/>
      <c r="P913" s="10"/>
      <c r="Q913" s="37"/>
      <c r="R913" s="37"/>
      <c r="S913" s="7"/>
      <c r="T913" s="40"/>
      <c r="U913" s="10"/>
      <c r="V913" s="37"/>
      <c r="W913" s="37"/>
      <c r="X913" s="51"/>
      <c r="AC913" s="37"/>
      <c r="AD913" s="37"/>
      <c r="AE913" s="7"/>
      <c r="AF913" s="48"/>
      <c r="AH913" s="10"/>
      <c r="AI913" s="37"/>
      <c r="AJ913" s="37"/>
      <c r="AK913" s="7"/>
      <c r="AL913" s="48"/>
      <c r="AN913" s="10"/>
      <c r="AO913" s="37"/>
      <c r="AP913" s="37"/>
      <c r="AQ913" s="7"/>
      <c r="AR913" s="40"/>
      <c r="AS913" s="10"/>
      <c r="AT913" s="37"/>
      <c r="AU913" s="37"/>
      <c r="AV913" s="51"/>
      <c r="BA913" s="37"/>
      <c r="BB913" s="37"/>
      <c r="BC913" s="7"/>
      <c r="BD913" s="48"/>
      <c r="BF913" s="10"/>
      <c r="BG913" s="37"/>
      <c r="BH913" s="37"/>
      <c r="BI913" s="7"/>
      <c r="BJ913" s="48"/>
      <c r="BL913" s="10"/>
      <c r="BM913" s="37"/>
      <c r="BN913" s="37"/>
      <c r="BO913" s="7"/>
      <c r="BP913" s="40"/>
      <c r="BQ913" s="10"/>
      <c r="BR913" s="37"/>
      <c r="BS913" s="37"/>
      <c r="BT913" s="51"/>
      <c r="BY913" s="37"/>
      <c r="BZ913" s="37"/>
      <c r="CA913" s="7"/>
      <c r="CB913" s="48"/>
      <c r="CD913" s="10"/>
      <c r="CE913" s="37"/>
      <c r="CF913" s="37"/>
      <c r="CG913" s="7"/>
      <c r="CH913" s="48"/>
      <c r="CJ913" s="10"/>
      <c r="CK913" s="37"/>
      <c r="CL913" s="37"/>
      <c r="CM913" s="7"/>
      <c r="CN913" s="40"/>
      <c r="CO913" s="10"/>
      <c r="CP913" s="37"/>
      <c r="CQ913" s="37"/>
      <c r="CR913" s="51"/>
      <c r="CT913" s="40"/>
      <c r="CU913" s="10"/>
      <c r="CV913" s="37"/>
      <c r="CW913" s="37"/>
      <c r="CX913" s="51"/>
    </row>
    <row r="914" spans="5:102" x14ac:dyDescent="0.2">
      <c r="E914" s="37"/>
      <c r="F914" s="37"/>
      <c r="G914" s="7"/>
      <c r="H914" s="48"/>
      <c r="J914" s="10"/>
      <c r="K914" s="37"/>
      <c r="L914" s="37"/>
      <c r="M914" s="7"/>
      <c r="N914" s="48"/>
      <c r="P914" s="10"/>
      <c r="Q914" s="37"/>
      <c r="R914" s="37"/>
      <c r="S914" s="7"/>
      <c r="T914" s="40"/>
      <c r="U914" s="10"/>
      <c r="V914" s="37"/>
      <c r="W914" s="37"/>
      <c r="X914" s="51"/>
      <c r="AC914" s="37"/>
      <c r="AD914" s="37"/>
      <c r="AE914" s="7"/>
      <c r="AF914" s="48"/>
      <c r="AH914" s="10"/>
      <c r="AI914" s="37"/>
      <c r="AJ914" s="37"/>
      <c r="AK914" s="7"/>
      <c r="AL914" s="48"/>
      <c r="AN914" s="10"/>
      <c r="AO914" s="37"/>
      <c r="AP914" s="37"/>
      <c r="AQ914" s="7"/>
      <c r="AR914" s="40"/>
      <c r="AS914" s="10"/>
      <c r="AT914" s="37"/>
      <c r="AU914" s="37"/>
      <c r="AV914" s="51"/>
      <c r="BA914" s="37"/>
      <c r="BB914" s="37"/>
      <c r="BC914" s="7"/>
      <c r="BD914" s="48"/>
      <c r="BF914" s="10"/>
      <c r="BG914" s="37"/>
      <c r="BH914" s="37"/>
      <c r="BI914" s="7"/>
      <c r="BJ914" s="48"/>
      <c r="BL914" s="10"/>
      <c r="BM914" s="37"/>
      <c r="BN914" s="37"/>
      <c r="BO914" s="7"/>
      <c r="BP914" s="40"/>
      <c r="BQ914" s="10"/>
      <c r="BR914" s="37"/>
      <c r="BS914" s="37"/>
      <c r="BT914" s="51"/>
      <c r="BY914" s="37"/>
      <c r="BZ914" s="37"/>
      <c r="CA914" s="7"/>
      <c r="CB914" s="48"/>
      <c r="CD914" s="10"/>
      <c r="CE914" s="37"/>
      <c r="CF914" s="37"/>
      <c r="CG914" s="7"/>
      <c r="CH914" s="48"/>
      <c r="CJ914" s="10"/>
      <c r="CK914" s="37"/>
      <c r="CL914" s="37"/>
      <c r="CM914" s="7"/>
      <c r="CN914" s="40"/>
      <c r="CO914" s="10"/>
      <c r="CP914" s="37"/>
      <c r="CQ914" s="37"/>
      <c r="CR914" s="51"/>
      <c r="CT914" s="40"/>
      <c r="CU914" s="10"/>
      <c r="CV914" s="37"/>
      <c r="CW914" s="37"/>
      <c r="CX914" s="51"/>
    </row>
    <row r="915" spans="5:102" x14ac:dyDescent="0.2">
      <c r="E915" s="37"/>
      <c r="F915" s="37"/>
      <c r="G915" s="7"/>
      <c r="H915" s="48"/>
      <c r="J915" s="10"/>
      <c r="K915" s="37"/>
      <c r="L915" s="37"/>
      <c r="M915" s="7"/>
      <c r="N915" s="48"/>
      <c r="P915" s="10"/>
      <c r="Q915" s="37"/>
      <c r="R915" s="37"/>
      <c r="S915" s="7"/>
      <c r="T915" s="40"/>
      <c r="U915" s="10"/>
      <c r="V915" s="37"/>
      <c r="W915" s="37"/>
      <c r="X915" s="51"/>
      <c r="AC915" s="37"/>
      <c r="AD915" s="37"/>
      <c r="AE915" s="7"/>
      <c r="AF915" s="48"/>
      <c r="AH915" s="10"/>
      <c r="AI915" s="37"/>
      <c r="AJ915" s="37"/>
      <c r="AK915" s="7"/>
      <c r="AL915" s="48"/>
      <c r="AN915" s="10"/>
      <c r="AO915" s="37"/>
      <c r="AP915" s="37"/>
      <c r="AQ915" s="7"/>
      <c r="AR915" s="40"/>
      <c r="AS915" s="10"/>
      <c r="AT915" s="37"/>
      <c r="AU915" s="37"/>
      <c r="AV915" s="51"/>
      <c r="BA915" s="37"/>
      <c r="BB915" s="37"/>
      <c r="BC915" s="7"/>
      <c r="BD915" s="48"/>
      <c r="BF915" s="10"/>
      <c r="BG915" s="37"/>
      <c r="BH915" s="37"/>
      <c r="BI915" s="7"/>
      <c r="BJ915" s="48"/>
      <c r="BL915" s="10"/>
      <c r="BM915" s="37"/>
      <c r="BN915" s="37"/>
      <c r="BO915" s="7"/>
      <c r="BP915" s="40"/>
      <c r="BQ915" s="10"/>
      <c r="BR915" s="37"/>
      <c r="BS915" s="37"/>
      <c r="BT915" s="51"/>
      <c r="BY915" s="37"/>
      <c r="BZ915" s="37"/>
      <c r="CA915" s="7"/>
      <c r="CB915" s="48"/>
      <c r="CD915" s="10"/>
      <c r="CE915" s="37"/>
      <c r="CF915" s="37"/>
      <c r="CG915" s="7"/>
      <c r="CH915" s="48"/>
      <c r="CJ915" s="10"/>
      <c r="CK915" s="37"/>
      <c r="CL915" s="37"/>
      <c r="CM915" s="7"/>
      <c r="CN915" s="40"/>
      <c r="CO915" s="10"/>
      <c r="CP915" s="37"/>
      <c r="CQ915" s="37"/>
      <c r="CR915" s="51"/>
      <c r="CT915" s="40"/>
      <c r="CU915" s="10"/>
      <c r="CV915" s="37"/>
      <c r="CW915" s="37"/>
      <c r="CX915" s="51"/>
    </row>
    <row r="916" spans="5:102" x14ac:dyDescent="0.2">
      <c r="E916" s="37"/>
      <c r="F916" s="37"/>
      <c r="G916" s="7"/>
      <c r="H916" s="48"/>
      <c r="J916" s="10"/>
      <c r="K916" s="37"/>
      <c r="L916" s="37"/>
      <c r="M916" s="7"/>
      <c r="N916" s="48"/>
      <c r="P916" s="10"/>
      <c r="Q916" s="37"/>
      <c r="R916" s="37"/>
      <c r="S916" s="7"/>
      <c r="T916" s="40"/>
      <c r="U916" s="10"/>
      <c r="V916" s="37"/>
      <c r="W916" s="37"/>
      <c r="X916" s="51"/>
      <c r="AC916" s="37"/>
      <c r="AD916" s="37"/>
      <c r="AE916" s="7"/>
      <c r="AF916" s="48"/>
      <c r="AH916" s="10"/>
      <c r="AI916" s="37"/>
      <c r="AJ916" s="37"/>
      <c r="AK916" s="7"/>
      <c r="AL916" s="48"/>
      <c r="AN916" s="10"/>
      <c r="AO916" s="37"/>
      <c r="AP916" s="37"/>
      <c r="AQ916" s="7"/>
      <c r="AR916" s="40"/>
      <c r="AS916" s="10"/>
      <c r="AT916" s="37"/>
      <c r="AU916" s="37"/>
      <c r="AV916" s="51"/>
      <c r="BA916" s="37"/>
      <c r="BB916" s="37"/>
      <c r="BC916" s="7"/>
      <c r="BD916" s="48"/>
      <c r="BF916" s="10"/>
      <c r="BG916" s="37"/>
      <c r="BH916" s="37"/>
      <c r="BI916" s="7"/>
      <c r="BJ916" s="48"/>
      <c r="BL916" s="10"/>
      <c r="BM916" s="37"/>
      <c r="BN916" s="37"/>
      <c r="BO916" s="7"/>
      <c r="BP916" s="40"/>
      <c r="BQ916" s="10"/>
      <c r="BR916" s="37"/>
      <c r="BS916" s="37"/>
      <c r="BT916" s="51"/>
      <c r="BY916" s="37"/>
      <c r="BZ916" s="37"/>
      <c r="CA916" s="7"/>
      <c r="CB916" s="48"/>
      <c r="CD916" s="10"/>
      <c r="CE916" s="37"/>
      <c r="CF916" s="37"/>
      <c r="CG916" s="7"/>
      <c r="CH916" s="48"/>
      <c r="CJ916" s="10"/>
      <c r="CK916" s="37"/>
      <c r="CL916" s="37"/>
      <c r="CM916" s="7"/>
      <c r="CN916" s="40"/>
      <c r="CO916" s="10"/>
      <c r="CP916" s="37"/>
      <c r="CQ916" s="37"/>
      <c r="CR916" s="51"/>
      <c r="CT916" s="40"/>
      <c r="CU916" s="10"/>
      <c r="CV916" s="37"/>
      <c r="CW916" s="37"/>
      <c r="CX916" s="51"/>
    </row>
    <row r="917" spans="5:102" x14ac:dyDescent="0.2">
      <c r="E917" s="37"/>
      <c r="F917" s="37"/>
      <c r="G917" s="7"/>
      <c r="H917" s="48"/>
      <c r="J917" s="10"/>
      <c r="K917" s="37"/>
      <c r="L917" s="37"/>
      <c r="M917" s="7"/>
      <c r="N917" s="48"/>
      <c r="P917" s="10"/>
      <c r="Q917" s="37"/>
      <c r="R917" s="37"/>
      <c r="S917" s="7"/>
      <c r="T917" s="40"/>
      <c r="U917" s="10"/>
      <c r="V917" s="37"/>
      <c r="W917" s="37"/>
      <c r="X917" s="51"/>
      <c r="AC917" s="37"/>
      <c r="AD917" s="37"/>
      <c r="AE917" s="7"/>
      <c r="AF917" s="48"/>
      <c r="AH917" s="10"/>
      <c r="AI917" s="37"/>
      <c r="AJ917" s="37"/>
      <c r="AK917" s="7"/>
      <c r="AL917" s="48"/>
      <c r="AN917" s="10"/>
      <c r="AO917" s="37"/>
      <c r="AP917" s="37"/>
      <c r="AQ917" s="7"/>
      <c r="AR917" s="40"/>
      <c r="AS917" s="10"/>
      <c r="AT917" s="37"/>
      <c r="AU917" s="37"/>
      <c r="AV917" s="51"/>
      <c r="BA917" s="37"/>
      <c r="BB917" s="37"/>
      <c r="BC917" s="7"/>
      <c r="BD917" s="48"/>
      <c r="BF917" s="10"/>
      <c r="BG917" s="37"/>
      <c r="BH917" s="37"/>
      <c r="BI917" s="7"/>
      <c r="BJ917" s="48"/>
      <c r="BL917" s="10"/>
      <c r="BM917" s="37"/>
      <c r="BN917" s="37"/>
      <c r="BO917" s="7"/>
      <c r="BP917" s="40"/>
      <c r="BQ917" s="10"/>
      <c r="BR917" s="37"/>
      <c r="BS917" s="37"/>
      <c r="BT917" s="51"/>
      <c r="BY917" s="37"/>
      <c r="BZ917" s="37"/>
      <c r="CA917" s="7"/>
      <c r="CB917" s="48"/>
      <c r="CD917" s="10"/>
      <c r="CE917" s="37"/>
      <c r="CF917" s="37"/>
      <c r="CG917" s="7"/>
      <c r="CH917" s="48"/>
      <c r="CJ917" s="10"/>
      <c r="CK917" s="37"/>
      <c r="CL917" s="37"/>
      <c r="CM917" s="7"/>
      <c r="CN917" s="40"/>
      <c r="CO917" s="10"/>
      <c r="CP917" s="37"/>
      <c r="CQ917" s="37"/>
      <c r="CR917" s="51"/>
      <c r="CT917" s="40"/>
      <c r="CU917" s="10"/>
      <c r="CV917" s="37"/>
      <c r="CW917" s="37"/>
      <c r="CX917" s="51"/>
    </row>
    <row r="918" spans="5:102" x14ac:dyDescent="0.2">
      <c r="E918" s="37"/>
      <c r="F918" s="37"/>
      <c r="G918" s="7"/>
      <c r="H918" s="48"/>
      <c r="J918" s="10"/>
      <c r="K918" s="37"/>
      <c r="L918" s="37"/>
      <c r="M918" s="7"/>
      <c r="N918" s="48"/>
      <c r="P918" s="10"/>
      <c r="Q918" s="37"/>
      <c r="R918" s="37"/>
      <c r="S918" s="7"/>
      <c r="T918" s="40"/>
      <c r="U918" s="10"/>
      <c r="V918" s="37"/>
      <c r="W918" s="37"/>
      <c r="X918" s="51"/>
      <c r="AC918" s="37"/>
      <c r="AD918" s="37"/>
      <c r="AE918" s="7"/>
      <c r="AF918" s="48"/>
      <c r="AH918" s="10"/>
      <c r="AI918" s="37"/>
      <c r="AJ918" s="37"/>
      <c r="AK918" s="7"/>
      <c r="AL918" s="48"/>
      <c r="AN918" s="10"/>
      <c r="AO918" s="37"/>
      <c r="AP918" s="37"/>
      <c r="AQ918" s="7"/>
      <c r="AR918" s="40"/>
      <c r="AS918" s="10"/>
      <c r="AT918" s="37"/>
      <c r="AU918" s="37"/>
      <c r="AV918" s="51"/>
      <c r="BA918" s="37"/>
      <c r="BB918" s="37"/>
      <c r="BC918" s="7"/>
      <c r="BD918" s="48"/>
      <c r="BF918" s="10"/>
      <c r="BG918" s="37"/>
      <c r="BH918" s="37"/>
      <c r="BI918" s="7"/>
      <c r="BJ918" s="48"/>
      <c r="BL918" s="10"/>
      <c r="BM918" s="37"/>
      <c r="BN918" s="37"/>
      <c r="BO918" s="7"/>
      <c r="BP918" s="40"/>
      <c r="BQ918" s="10"/>
      <c r="BR918" s="37"/>
      <c r="BS918" s="37"/>
      <c r="BT918" s="51"/>
      <c r="BY918" s="37"/>
      <c r="BZ918" s="37"/>
      <c r="CA918" s="7"/>
      <c r="CB918" s="48"/>
      <c r="CD918" s="10"/>
      <c r="CE918" s="37"/>
      <c r="CF918" s="37"/>
      <c r="CG918" s="7"/>
      <c r="CH918" s="48"/>
      <c r="CJ918" s="10"/>
      <c r="CK918" s="37"/>
      <c r="CL918" s="37"/>
      <c r="CM918" s="7"/>
      <c r="CN918" s="40"/>
      <c r="CO918" s="10"/>
      <c r="CP918" s="37"/>
      <c r="CQ918" s="37"/>
      <c r="CR918" s="51"/>
      <c r="CT918" s="40"/>
      <c r="CU918" s="10"/>
      <c r="CV918" s="37"/>
      <c r="CW918" s="37"/>
      <c r="CX918" s="51"/>
    </row>
    <row r="919" spans="5:102" x14ac:dyDescent="0.2">
      <c r="E919" s="37"/>
      <c r="F919" s="37"/>
      <c r="G919" s="7"/>
      <c r="H919" s="48"/>
      <c r="J919" s="10"/>
      <c r="K919" s="37"/>
      <c r="L919" s="37"/>
      <c r="M919" s="7"/>
      <c r="N919" s="48"/>
      <c r="P919" s="10"/>
      <c r="Q919" s="37"/>
      <c r="R919" s="37"/>
      <c r="S919" s="7"/>
      <c r="T919" s="40"/>
      <c r="U919" s="10"/>
      <c r="V919" s="37"/>
      <c r="W919" s="37"/>
      <c r="X919" s="51"/>
      <c r="AC919" s="37"/>
      <c r="AD919" s="37"/>
      <c r="AE919" s="7"/>
      <c r="AF919" s="48"/>
      <c r="AH919" s="10"/>
      <c r="AI919" s="37"/>
      <c r="AJ919" s="37"/>
      <c r="AK919" s="7"/>
      <c r="AL919" s="48"/>
      <c r="AN919" s="10"/>
      <c r="AO919" s="37"/>
      <c r="AP919" s="37"/>
      <c r="AQ919" s="7"/>
      <c r="AR919" s="40"/>
      <c r="AS919" s="10"/>
      <c r="AT919" s="37"/>
      <c r="AU919" s="37"/>
      <c r="AV919" s="51"/>
      <c r="BA919" s="37"/>
      <c r="BB919" s="37"/>
      <c r="BC919" s="7"/>
      <c r="BD919" s="48"/>
      <c r="BF919" s="10"/>
      <c r="BG919" s="37"/>
      <c r="BH919" s="37"/>
      <c r="BI919" s="7"/>
      <c r="BJ919" s="48"/>
      <c r="BL919" s="10"/>
      <c r="BM919" s="37"/>
      <c r="BN919" s="37"/>
      <c r="BO919" s="7"/>
      <c r="BP919" s="40"/>
      <c r="BQ919" s="10"/>
      <c r="BR919" s="37"/>
      <c r="BS919" s="37"/>
      <c r="BT919" s="51"/>
      <c r="BY919" s="37"/>
      <c r="BZ919" s="37"/>
      <c r="CA919" s="7"/>
      <c r="CB919" s="48"/>
      <c r="CD919" s="10"/>
      <c r="CE919" s="37"/>
      <c r="CF919" s="37"/>
      <c r="CG919" s="7"/>
      <c r="CH919" s="48"/>
      <c r="CJ919" s="10"/>
      <c r="CK919" s="37"/>
      <c r="CL919" s="37"/>
      <c r="CM919" s="7"/>
      <c r="CN919" s="40"/>
      <c r="CO919" s="10"/>
      <c r="CP919" s="37"/>
      <c r="CQ919" s="37"/>
      <c r="CR919" s="51"/>
      <c r="CT919" s="40"/>
      <c r="CU919" s="10"/>
      <c r="CV919" s="37"/>
      <c r="CW919" s="37"/>
      <c r="CX919" s="51"/>
    </row>
    <row r="920" spans="5:102" x14ac:dyDescent="0.2">
      <c r="E920" s="37"/>
      <c r="F920" s="37"/>
      <c r="G920" s="7"/>
      <c r="H920" s="48"/>
      <c r="J920" s="10"/>
      <c r="K920" s="37"/>
      <c r="L920" s="37"/>
      <c r="M920" s="7"/>
      <c r="N920" s="48"/>
      <c r="P920" s="10"/>
      <c r="Q920" s="37"/>
      <c r="R920" s="37"/>
      <c r="S920" s="7"/>
      <c r="T920" s="40"/>
      <c r="U920" s="10"/>
      <c r="V920" s="37"/>
      <c r="W920" s="37"/>
      <c r="X920" s="51"/>
      <c r="AC920" s="37"/>
      <c r="AD920" s="37"/>
      <c r="AE920" s="7"/>
      <c r="AF920" s="48"/>
      <c r="AH920" s="10"/>
      <c r="AI920" s="37"/>
      <c r="AJ920" s="37"/>
      <c r="AK920" s="7"/>
      <c r="AL920" s="48"/>
      <c r="AN920" s="10"/>
      <c r="AO920" s="37"/>
      <c r="AP920" s="37"/>
      <c r="AQ920" s="7"/>
      <c r="AR920" s="40"/>
      <c r="AS920" s="10"/>
      <c r="AT920" s="37"/>
      <c r="AU920" s="37"/>
      <c r="AV920" s="51"/>
      <c r="BA920" s="37"/>
      <c r="BB920" s="37"/>
      <c r="BC920" s="7"/>
      <c r="BD920" s="48"/>
      <c r="BF920" s="10"/>
      <c r="BG920" s="37"/>
      <c r="BH920" s="37"/>
      <c r="BI920" s="7"/>
      <c r="BJ920" s="48"/>
      <c r="BL920" s="10"/>
      <c r="BM920" s="37"/>
      <c r="BN920" s="37"/>
      <c r="BO920" s="7"/>
      <c r="BP920" s="40"/>
      <c r="BQ920" s="10"/>
      <c r="BR920" s="37"/>
      <c r="BS920" s="37"/>
      <c r="BT920" s="51"/>
      <c r="BY920" s="37"/>
      <c r="BZ920" s="37"/>
      <c r="CA920" s="7"/>
      <c r="CB920" s="48"/>
      <c r="CD920" s="10"/>
      <c r="CE920" s="37"/>
      <c r="CF920" s="37"/>
      <c r="CG920" s="7"/>
      <c r="CH920" s="48"/>
      <c r="CJ920" s="10"/>
      <c r="CK920" s="37"/>
      <c r="CL920" s="37"/>
      <c r="CM920" s="7"/>
      <c r="CN920" s="40"/>
      <c r="CO920" s="10"/>
      <c r="CP920" s="37"/>
      <c r="CQ920" s="37"/>
      <c r="CR920" s="51"/>
      <c r="CT920" s="40"/>
      <c r="CU920" s="10"/>
      <c r="CV920" s="37"/>
      <c r="CW920" s="37"/>
      <c r="CX920" s="51"/>
    </row>
    <row r="921" spans="5:102" x14ac:dyDescent="0.2">
      <c r="E921" s="37"/>
      <c r="F921" s="37"/>
      <c r="G921" s="7"/>
      <c r="H921" s="48"/>
      <c r="J921" s="10"/>
      <c r="K921" s="37"/>
      <c r="L921" s="37"/>
      <c r="M921" s="7"/>
      <c r="N921" s="48"/>
      <c r="P921" s="10"/>
      <c r="Q921" s="37"/>
      <c r="R921" s="37"/>
      <c r="S921" s="7"/>
      <c r="T921" s="40"/>
      <c r="U921" s="10"/>
      <c r="V921" s="37"/>
      <c r="W921" s="37"/>
      <c r="X921" s="51"/>
      <c r="AC921" s="37"/>
      <c r="AD921" s="37"/>
      <c r="AE921" s="7"/>
      <c r="AF921" s="48"/>
      <c r="AH921" s="10"/>
      <c r="AI921" s="37"/>
      <c r="AJ921" s="37"/>
      <c r="AK921" s="7"/>
      <c r="AL921" s="48"/>
      <c r="AN921" s="10"/>
      <c r="AO921" s="37"/>
      <c r="AP921" s="37"/>
      <c r="AQ921" s="7"/>
      <c r="AR921" s="40"/>
      <c r="AS921" s="10"/>
      <c r="AT921" s="37"/>
      <c r="AU921" s="37"/>
      <c r="AV921" s="51"/>
      <c r="BA921" s="37"/>
      <c r="BB921" s="37"/>
      <c r="BC921" s="7"/>
      <c r="BD921" s="48"/>
      <c r="BF921" s="10"/>
      <c r="BG921" s="37"/>
      <c r="BH921" s="37"/>
      <c r="BI921" s="7"/>
      <c r="BJ921" s="48"/>
      <c r="BL921" s="10"/>
      <c r="BM921" s="37"/>
      <c r="BN921" s="37"/>
      <c r="BO921" s="7"/>
      <c r="BP921" s="40"/>
      <c r="BQ921" s="10"/>
      <c r="BR921" s="37"/>
      <c r="BS921" s="37"/>
      <c r="BT921" s="51"/>
      <c r="BY921" s="37"/>
      <c r="BZ921" s="37"/>
      <c r="CA921" s="7"/>
      <c r="CB921" s="48"/>
      <c r="CD921" s="10"/>
      <c r="CE921" s="37"/>
      <c r="CF921" s="37"/>
      <c r="CG921" s="7"/>
      <c r="CH921" s="48"/>
      <c r="CJ921" s="10"/>
      <c r="CK921" s="37"/>
      <c r="CL921" s="37"/>
      <c r="CM921" s="7"/>
      <c r="CN921" s="40"/>
      <c r="CO921" s="10"/>
      <c r="CP921" s="37"/>
      <c r="CQ921" s="37"/>
      <c r="CR921" s="51"/>
      <c r="CT921" s="40"/>
      <c r="CU921" s="10"/>
      <c r="CV921" s="37"/>
      <c r="CW921" s="37"/>
      <c r="CX921" s="51"/>
    </row>
    <row r="922" spans="5:102" x14ac:dyDescent="0.2">
      <c r="E922" s="37"/>
      <c r="F922" s="37"/>
      <c r="G922" s="7"/>
      <c r="H922" s="48"/>
      <c r="J922" s="10"/>
      <c r="K922" s="37"/>
      <c r="L922" s="37"/>
      <c r="M922" s="7"/>
      <c r="N922" s="48"/>
      <c r="P922" s="10"/>
      <c r="Q922" s="37"/>
      <c r="R922" s="37"/>
      <c r="S922" s="7"/>
      <c r="T922" s="40"/>
      <c r="U922" s="10"/>
      <c r="V922" s="37"/>
      <c r="W922" s="37"/>
      <c r="X922" s="51"/>
      <c r="AC922" s="37"/>
      <c r="AD922" s="37"/>
      <c r="AE922" s="7"/>
      <c r="AF922" s="48"/>
      <c r="AH922" s="10"/>
      <c r="AI922" s="37"/>
      <c r="AJ922" s="37"/>
      <c r="AK922" s="7"/>
      <c r="AL922" s="48"/>
      <c r="AN922" s="10"/>
      <c r="AO922" s="37"/>
      <c r="AP922" s="37"/>
      <c r="AQ922" s="7"/>
      <c r="AR922" s="40"/>
      <c r="AS922" s="10"/>
      <c r="AT922" s="37"/>
      <c r="AU922" s="37"/>
      <c r="AV922" s="51"/>
      <c r="BA922" s="37"/>
      <c r="BB922" s="37"/>
      <c r="BC922" s="7"/>
      <c r="BD922" s="48"/>
      <c r="BF922" s="10"/>
      <c r="BG922" s="37"/>
      <c r="BH922" s="37"/>
      <c r="BI922" s="7"/>
      <c r="BJ922" s="48"/>
      <c r="BL922" s="10"/>
      <c r="BM922" s="37"/>
      <c r="BN922" s="37"/>
      <c r="BO922" s="7"/>
      <c r="BP922" s="40"/>
      <c r="BQ922" s="10"/>
      <c r="BR922" s="37"/>
      <c r="BS922" s="37"/>
      <c r="BT922" s="51"/>
      <c r="BY922" s="37"/>
      <c r="BZ922" s="37"/>
      <c r="CA922" s="7"/>
      <c r="CB922" s="48"/>
      <c r="CD922" s="10"/>
      <c r="CE922" s="37"/>
      <c r="CF922" s="37"/>
      <c r="CG922" s="7"/>
      <c r="CH922" s="48"/>
      <c r="CJ922" s="10"/>
      <c r="CK922" s="37"/>
      <c r="CL922" s="37"/>
      <c r="CM922" s="7"/>
      <c r="CN922" s="40"/>
      <c r="CO922" s="10"/>
      <c r="CP922" s="37"/>
      <c r="CQ922" s="37"/>
      <c r="CR922" s="51"/>
      <c r="CT922" s="40"/>
      <c r="CU922" s="10"/>
      <c r="CV922" s="37"/>
      <c r="CW922" s="37"/>
      <c r="CX922" s="51"/>
    </row>
    <row r="923" spans="5:102" x14ac:dyDescent="0.2">
      <c r="E923" s="37"/>
      <c r="F923" s="37"/>
      <c r="G923" s="7"/>
      <c r="H923" s="48"/>
      <c r="J923" s="10"/>
      <c r="K923" s="37"/>
      <c r="L923" s="37"/>
      <c r="M923" s="7"/>
      <c r="N923" s="48"/>
      <c r="P923" s="10"/>
      <c r="Q923" s="37"/>
      <c r="R923" s="37"/>
      <c r="S923" s="7"/>
      <c r="T923" s="40"/>
      <c r="U923" s="10"/>
      <c r="V923" s="37"/>
      <c r="W923" s="37"/>
      <c r="X923" s="51"/>
      <c r="AC923" s="37"/>
      <c r="AD923" s="37"/>
      <c r="AE923" s="7"/>
      <c r="AF923" s="48"/>
      <c r="AH923" s="10"/>
      <c r="AI923" s="37"/>
      <c r="AJ923" s="37"/>
      <c r="AK923" s="7"/>
      <c r="AL923" s="48"/>
      <c r="AN923" s="10"/>
      <c r="AO923" s="37"/>
      <c r="AP923" s="37"/>
      <c r="AQ923" s="7"/>
      <c r="AR923" s="40"/>
      <c r="AS923" s="10"/>
      <c r="AT923" s="37"/>
      <c r="AU923" s="37"/>
      <c r="AV923" s="51"/>
      <c r="BA923" s="37"/>
      <c r="BB923" s="37"/>
      <c r="BC923" s="7"/>
      <c r="BD923" s="48"/>
      <c r="BF923" s="10"/>
      <c r="BG923" s="37"/>
      <c r="BH923" s="37"/>
      <c r="BI923" s="7"/>
      <c r="BJ923" s="48"/>
      <c r="BL923" s="10"/>
      <c r="BM923" s="37"/>
      <c r="BN923" s="37"/>
      <c r="BO923" s="7"/>
      <c r="BP923" s="40"/>
      <c r="BQ923" s="10"/>
      <c r="BR923" s="37"/>
      <c r="BS923" s="37"/>
      <c r="BT923" s="51"/>
      <c r="BY923" s="37"/>
      <c r="BZ923" s="37"/>
      <c r="CA923" s="7"/>
      <c r="CB923" s="48"/>
      <c r="CD923" s="10"/>
      <c r="CE923" s="37"/>
      <c r="CF923" s="37"/>
      <c r="CG923" s="7"/>
      <c r="CH923" s="48"/>
      <c r="CJ923" s="10"/>
      <c r="CK923" s="37"/>
      <c r="CL923" s="37"/>
      <c r="CM923" s="7"/>
      <c r="CN923" s="40"/>
      <c r="CO923" s="10"/>
      <c r="CP923" s="37"/>
      <c r="CQ923" s="37"/>
      <c r="CR923" s="51"/>
      <c r="CT923" s="40"/>
      <c r="CU923" s="10"/>
      <c r="CV923" s="37"/>
      <c r="CW923" s="37"/>
      <c r="CX923" s="51"/>
    </row>
    <row r="924" spans="5:102" x14ac:dyDescent="0.2">
      <c r="E924" s="37"/>
      <c r="F924" s="37"/>
      <c r="G924" s="7"/>
      <c r="H924" s="48"/>
      <c r="J924" s="10"/>
      <c r="K924" s="37"/>
      <c r="L924" s="37"/>
      <c r="M924" s="7"/>
      <c r="N924" s="48"/>
      <c r="P924" s="10"/>
      <c r="Q924" s="37"/>
      <c r="R924" s="37"/>
      <c r="S924" s="7"/>
      <c r="T924" s="40"/>
      <c r="U924" s="10"/>
      <c r="V924" s="37"/>
      <c r="W924" s="37"/>
      <c r="X924" s="51"/>
      <c r="AC924" s="37"/>
      <c r="AD924" s="37"/>
      <c r="AE924" s="7"/>
      <c r="AF924" s="48"/>
      <c r="AH924" s="10"/>
      <c r="AI924" s="37"/>
      <c r="AJ924" s="37"/>
      <c r="AK924" s="7"/>
      <c r="AL924" s="48"/>
      <c r="AN924" s="10"/>
      <c r="AO924" s="37"/>
      <c r="AP924" s="37"/>
      <c r="AQ924" s="7"/>
      <c r="AR924" s="40"/>
      <c r="AS924" s="10"/>
      <c r="AT924" s="37"/>
      <c r="AU924" s="37"/>
      <c r="AV924" s="51"/>
      <c r="BA924" s="37"/>
      <c r="BB924" s="37"/>
      <c r="BC924" s="7"/>
      <c r="BD924" s="48"/>
      <c r="BF924" s="10"/>
      <c r="BG924" s="37"/>
      <c r="BH924" s="37"/>
      <c r="BI924" s="7"/>
      <c r="BJ924" s="48"/>
      <c r="BL924" s="10"/>
      <c r="BM924" s="37"/>
      <c r="BN924" s="37"/>
      <c r="BO924" s="7"/>
      <c r="BP924" s="40"/>
      <c r="BQ924" s="10"/>
      <c r="BR924" s="37"/>
      <c r="BS924" s="37"/>
      <c r="BT924" s="51"/>
      <c r="BY924" s="37"/>
      <c r="BZ924" s="37"/>
      <c r="CA924" s="7"/>
      <c r="CB924" s="48"/>
      <c r="CD924" s="10"/>
      <c r="CE924" s="37"/>
      <c r="CF924" s="37"/>
      <c r="CG924" s="7"/>
      <c r="CH924" s="48"/>
      <c r="CJ924" s="10"/>
      <c r="CK924" s="37"/>
      <c r="CL924" s="37"/>
      <c r="CM924" s="7"/>
      <c r="CN924" s="40"/>
      <c r="CO924" s="10"/>
      <c r="CP924" s="37"/>
      <c r="CQ924" s="37"/>
      <c r="CR924" s="51"/>
      <c r="CT924" s="40"/>
      <c r="CU924" s="10"/>
      <c r="CV924" s="37"/>
      <c r="CW924" s="37"/>
      <c r="CX924" s="51"/>
    </row>
    <row r="925" spans="5:102" x14ac:dyDescent="0.2">
      <c r="E925" s="37"/>
      <c r="F925" s="37"/>
      <c r="G925" s="7"/>
      <c r="H925" s="48"/>
      <c r="J925" s="10"/>
      <c r="K925" s="37"/>
      <c r="L925" s="37"/>
      <c r="M925" s="7"/>
      <c r="N925" s="48"/>
      <c r="P925" s="10"/>
      <c r="Q925" s="37"/>
      <c r="R925" s="37"/>
      <c r="S925" s="7"/>
      <c r="T925" s="40"/>
      <c r="U925" s="10"/>
      <c r="V925" s="37"/>
      <c r="W925" s="37"/>
      <c r="X925" s="51"/>
      <c r="AC925" s="37"/>
      <c r="AD925" s="37"/>
      <c r="AE925" s="7"/>
      <c r="AF925" s="48"/>
      <c r="AH925" s="10"/>
      <c r="AI925" s="37"/>
      <c r="AJ925" s="37"/>
      <c r="AK925" s="7"/>
      <c r="AL925" s="48"/>
      <c r="AN925" s="10"/>
      <c r="AO925" s="37"/>
      <c r="AP925" s="37"/>
      <c r="AQ925" s="7"/>
      <c r="AR925" s="40"/>
      <c r="AS925" s="10"/>
      <c r="AT925" s="37"/>
      <c r="AU925" s="37"/>
      <c r="AV925" s="51"/>
      <c r="BA925" s="37"/>
      <c r="BB925" s="37"/>
      <c r="BC925" s="7"/>
      <c r="BD925" s="48"/>
      <c r="BF925" s="10"/>
      <c r="BG925" s="37"/>
      <c r="BH925" s="37"/>
      <c r="BI925" s="7"/>
      <c r="BJ925" s="48"/>
      <c r="BL925" s="10"/>
      <c r="BM925" s="37"/>
      <c r="BN925" s="37"/>
      <c r="BO925" s="7"/>
      <c r="BP925" s="40"/>
      <c r="BQ925" s="10"/>
      <c r="BR925" s="37"/>
      <c r="BS925" s="37"/>
      <c r="BT925" s="51"/>
      <c r="BY925" s="37"/>
      <c r="BZ925" s="37"/>
      <c r="CA925" s="7"/>
      <c r="CB925" s="48"/>
      <c r="CD925" s="10"/>
      <c r="CE925" s="37"/>
      <c r="CF925" s="37"/>
      <c r="CG925" s="7"/>
      <c r="CH925" s="48"/>
      <c r="CJ925" s="10"/>
      <c r="CK925" s="37"/>
      <c r="CL925" s="37"/>
      <c r="CM925" s="7"/>
      <c r="CN925" s="40"/>
      <c r="CO925" s="10"/>
      <c r="CP925" s="37"/>
      <c r="CQ925" s="37"/>
      <c r="CR925" s="51"/>
      <c r="CT925" s="40"/>
      <c r="CU925" s="10"/>
      <c r="CV925" s="37"/>
      <c r="CW925" s="37"/>
      <c r="CX925" s="51"/>
    </row>
    <row r="926" spans="5:102" x14ac:dyDescent="0.2">
      <c r="E926" s="37"/>
      <c r="F926" s="37"/>
      <c r="G926" s="7"/>
      <c r="H926" s="48"/>
      <c r="J926" s="10"/>
      <c r="K926" s="37"/>
      <c r="L926" s="37"/>
      <c r="M926" s="7"/>
      <c r="N926" s="48"/>
      <c r="P926" s="10"/>
      <c r="Q926" s="37"/>
      <c r="R926" s="37"/>
      <c r="S926" s="7"/>
      <c r="T926" s="40"/>
      <c r="U926" s="10"/>
      <c r="V926" s="37"/>
      <c r="W926" s="37"/>
      <c r="X926" s="51"/>
      <c r="AC926" s="37"/>
      <c r="AD926" s="37"/>
      <c r="AE926" s="7"/>
      <c r="AF926" s="48"/>
      <c r="AH926" s="10"/>
      <c r="AI926" s="37"/>
      <c r="AJ926" s="37"/>
      <c r="AK926" s="7"/>
      <c r="AL926" s="48"/>
      <c r="AN926" s="10"/>
      <c r="AO926" s="37"/>
      <c r="AP926" s="37"/>
      <c r="AQ926" s="7"/>
      <c r="AR926" s="40"/>
      <c r="AS926" s="10"/>
      <c r="AT926" s="37"/>
      <c r="AU926" s="37"/>
      <c r="AV926" s="51"/>
      <c r="BA926" s="37"/>
      <c r="BB926" s="37"/>
      <c r="BC926" s="7"/>
      <c r="BD926" s="48"/>
      <c r="BF926" s="10"/>
      <c r="BG926" s="37"/>
      <c r="BH926" s="37"/>
      <c r="BI926" s="7"/>
      <c r="BJ926" s="48"/>
      <c r="BL926" s="10"/>
      <c r="BM926" s="37"/>
      <c r="BN926" s="37"/>
      <c r="BO926" s="7"/>
      <c r="BP926" s="40"/>
      <c r="BQ926" s="10"/>
      <c r="BR926" s="37"/>
      <c r="BS926" s="37"/>
      <c r="BT926" s="51"/>
      <c r="BY926" s="37"/>
      <c r="BZ926" s="37"/>
      <c r="CA926" s="7"/>
      <c r="CB926" s="48"/>
      <c r="CD926" s="10"/>
      <c r="CE926" s="37"/>
      <c r="CF926" s="37"/>
      <c r="CG926" s="7"/>
      <c r="CH926" s="48"/>
      <c r="CJ926" s="10"/>
      <c r="CK926" s="37"/>
      <c r="CL926" s="37"/>
      <c r="CM926" s="7"/>
      <c r="CN926" s="40"/>
      <c r="CO926" s="10"/>
      <c r="CP926" s="37"/>
      <c r="CQ926" s="37"/>
      <c r="CR926" s="51"/>
      <c r="CT926" s="40"/>
      <c r="CU926" s="10"/>
      <c r="CV926" s="37"/>
      <c r="CW926" s="37"/>
      <c r="CX926" s="51"/>
    </row>
    <row r="927" spans="5:102" x14ac:dyDescent="0.2">
      <c r="E927" s="37"/>
      <c r="F927" s="37"/>
      <c r="G927" s="7"/>
      <c r="H927" s="48"/>
      <c r="J927" s="10"/>
      <c r="K927" s="37"/>
      <c r="L927" s="37"/>
      <c r="M927" s="7"/>
      <c r="N927" s="48"/>
      <c r="P927" s="10"/>
      <c r="Q927" s="37"/>
      <c r="R927" s="37"/>
      <c r="S927" s="7"/>
      <c r="T927" s="40"/>
      <c r="U927" s="10"/>
      <c r="V927" s="37"/>
      <c r="W927" s="37"/>
      <c r="X927" s="51"/>
      <c r="AC927" s="37"/>
      <c r="AD927" s="37"/>
      <c r="AE927" s="7"/>
      <c r="AF927" s="48"/>
      <c r="AH927" s="10"/>
      <c r="AI927" s="37"/>
      <c r="AJ927" s="37"/>
      <c r="AK927" s="7"/>
      <c r="AL927" s="48"/>
      <c r="AN927" s="10"/>
      <c r="AO927" s="37"/>
      <c r="AP927" s="37"/>
      <c r="AQ927" s="7"/>
      <c r="AR927" s="40"/>
      <c r="AS927" s="10"/>
      <c r="AT927" s="37"/>
      <c r="AU927" s="37"/>
      <c r="AV927" s="51"/>
      <c r="BA927" s="37"/>
      <c r="BB927" s="37"/>
      <c r="BC927" s="7"/>
      <c r="BD927" s="48"/>
      <c r="BF927" s="10"/>
      <c r="BG927" s="37"/>
      <c r="BH927" s="37"/>
      <c r="BI927" s="7"/>
      <c r="BJ927" s="48"/>
      <c r="BL927" s="10"/>
      <c r="BM927" s="37"/>
      <c r="BN927" s="37"/>
      <c r="BO927" s="7"/>
      <c r="BP927" s="40"/>
      <c r="BQ927" s="10"/>
      <c r="BR927" s="37"/>
      <c r="BS927" s="37"/>
      <c r="BT927" s="51"/>
      <c r="BY927" s="37"/>
      <c r="BZ927" s="37"/>
      <c r="CA927" s="7"/>
      <c r="CB927" s="48"/>
      <c r="CD927" s="10"/>
      <c r="CE927" s="37"/>
      <c r="CF927" s="37"/>
      <c r="CG927" s="7"/>
      <c r="CH927" s="48"/>
      <c r="CJ927" s="10"/>
      <c r="CK927" s="37"/>
      <c r="CL927" s="37"/>
      <c r="CM927" s="7"/>
      <c r="CN927" s="40"/>
      <c r="CO927" s="10"/>
      <c r="CP927" s="37"/>
      <c r="CQ927" s="37"/>
      <c r="CR927" s="51"/>
      <c r="CT927" s="40"/>
      <c r="CU927" s="10"/>
      <c r="CV927" s="37"/>
      <c r="CW927" s="37"/>
      <c r="CX927" s="51"/>
    </row>
    <row r="928" spans="5:102" x14ac:dyDescent="0.2">
      <c r="E928" s="37"/>
      <c r="F928" s="37"/>
      <c r="G928" s="7"/>
      <c r="H928" s="48"/>
      <c r="J928" s="10"/>
      <c r="K928" s="37"/>
      <c r="L928" s="37"/>
      <c r="M928" s="7"/>
      <c r="N928" s="48"/>
      <c r="P928" s="10"/>
      <c r="Q928" s="37"/>
      <c r="R928" s="37"/>
      <c r="S928" s="7"/>
      <c r="T928" s="40"/>
      <c r="U928" s="10"/>
      <c r="V928" s="37"/>
      <c r="W928" s="37"/>
      <c r="X928" s="51"/>
      <c r="AC928" s="37"/>
      <c r="AD928" s="37"/>
      <c r="AE928" s="7"/>
      <c r="AF928" s="48"/>
      <c r="AH928" s="10"/>
      <c r="AI928" s="37"/>
      <c r="AJ928" s="37"/>
      <c r="AK928" s="7"/>
      <c r="AL928" s="48"/>
      <c r="AN928" s="10"/>
      <c r="AO928" s="37"/>
      <c r="AP928" s="37"/>
      <c r="AQ928" s="7"/>
      <c r="AR928" s="40"/>
      <c r="AS928" s="10"/>
      <c r="AT928" s="37"/>
      <c r="AU928" s="37"/>
      <c r="AV928" s="51"/>
      <c r="BA928" s="37"/>
      <c r="BB928" s="37"/>
      <c r="BC928" s="7"/>
      <c r="BD928" s="48"/>
      <c r="BF928" s="10"/>
      <c r="BG928" s="37"/>
      <c r="BH928" s="37"/>
      <c r="BI928" s="7"/>
      <c r="BJ928" s="48"/>
      <c r="BL928" s="10"/>
      <c r="BM928" s="37"/>
      <c r="BN928" s="37"/>
      <c r="BO928" s="7"/>
      <c r="BP928" s="40"/>
      <c r="BQ928" s="10"/>
      <c r="BR928" s="37"/>
      <c r="BS928" s="37"/>
      <c r="BT928" s="51"/>
      <c r="BY928" s="37"/>
      <c r="BZ928" s="37"/>
      <c r="CA928" s="7"/>
      <c r="CB928" s="48"/>
      <c r="CD928" s="10"/>
      <c r="CE928" s="37"/>
      <c r="CF928" s="37"/>
      <c r="CG928" s="7"/>
      <c r="CH928" s="48"/>
      <c r="CJ928" s="10"/>
      <c r="CK928" s="37"/>
      <c r="CL928" s="37"/>
      <c r="CM928" s="7"/>
      <c r="CN928" s="40"/>
      <c r="CO928" s="10"/>
      <c r="CP928" s="37"/>
      <c r="CQ928" s="37"/>
      <c r="CR928" s="51"/>
      <c r="CT928" s="40"/>
      <c r="CU928" s="10"/>
      <c r="CV928" s="37"/>
      <c r="CW928" s="37"/>
      <c r="CX928" s="51"/>
    </row>
    <row r="929" spans="5:102" x14ac:dyDescent="0.2">
      <c r="E929" s="37"/>
      <c r="F929" s="37"/>
      <c r="G929" s="7"/>
      <c r="H929" s="48"/>
      <c r="J929" s="10"/>
      <c r="K929" s="37"/>
      <c r="L929" s="37"/>
      <c r="M929" s="7"/>
      <c r="N929" s="48"/>
      <c r="P929" s="10"/>
      <c r="Q929" s="37"/>
      <c r="R929" s="37"/>
      <c r="S929" s="7"/>
      <c r="T929" s="40"/>
      <c r="U929" s="10"/>
      <c r="V929" s="37"/>
      <c r="W929" s="37"/>
      <c r="X929" s="51"/>
      <c r="AC929" s="37"/>
      <c r="AD929" s="37"/>
      <c r="AE929" s="7"/>
      <c r="AF929" s="48"/>
      <c r="AH929" s="10"/>
      <c r="AI929" s="37"/>
      <c r="AJ929" s="37"/>
      <c r="AK929" s="7"/>
      <c r="AL929" s="48"/>
      <c r="AN929" s="10"/>
      <c r="AO929" s="37"/>
      <c r="AP929" s="37"/>
      <c r="AQ929" s="7"/>
      <c r="AR929" s="40"/>
      <c r="AS929" s="10"/>
      <c r="AT929" s="37"/>
      <c r="AU929" s="37"/>
      <c r="AV929" s="51"/>
      <c r="BA929" s="37"/>
      <c r="BB929" s="37"/>
      <c r="BC929" s="7"/>
      <c r="BD929" s="48"/>
      <c r="BF929" s="10"/>
      <c r="BG929" s="37"/>
      <c r="BH929" s="37"/>
      <c r="BI929" s="7"/>
      <c r="BJ929" s="48"/>
      <c r="BL929" s="10"/>
      <c r="BM929" s="37"/>
      <c r="BN929" s="37"/>
      <c r="BO929" s="7"/>
      <c r="BP929" s="40"/>
      <c r="BQ929" s="10"/>
      <c r="BR929" s="37"/>
      <c r="BS929" s="37"/>
      <c r="BT929" s="51"/>
      <c r="BY929" s="37"/>
      <c r="BZ929" s="37"/>
      <c r="CA929" s="7"/>
      <c r="CB929" s="48"/>
      <c r="CD929" s="10"/>
      <c r="CE929" s="37"/>
      <c r="CF929" s="37"/>
      <c r="CG929" s="7"/>
      <c r="CH929" s="48"/>
      <c r="CJ929" s="10"/>
      <c r="CK929" s="37"/>
      <c r="CL929" s="37"/>
      <c r="CM929" s="7"/>
      <c r="CN929" s="40"/>
      <c r="CO929" s="10"/>
      <c r="CP929" s="37"/>
      <c r="CQ929" s="37"/>
      <c r="CR929" s="51"/>
      <c r="CT929" s="40"/>
      <c r="CU929" s="10"/>
      <c r="CV929" s="37"/>
      <c r="CW929" s="37"/>
      <c r="CX929" s="51"/>
    </row>
    <row r="930" spans="5:102" x14ac:dyDescent="0.2">
      <c r="E930" s="37"/>
      <c r="F930" s="37"/>
      <c r="G930" s="7"/>
      <c r="H930" s="48"/>
      <c r="J930" s="10"/>
      <c r="K930" s="37"/>
      <c r="L930" s="37"/>
      <c r="M930" s="7"/>
      <c r="N930" s="48"/>
      <c r="P930" s="10"/>
      <c r="Q930" s="37"/>
      <c r="R930" s="37"/>
      <c r="S930" s="7"/>
      <c r="T930" s="40"/>
      <c r="U930" s="10"/>
      <c r="V930" s="37"/>
      <c r="W930" s="37"/>
      <c r="X930" s="51"/>
      <c r="AC930" s="37"/>
      <c r="AD930" s="37"/>
      <c r="AE930" s="7"/>
      <c r="AF930" s="48"/>
      <c r="AH930" s="10"/>
      <c r="AI930" s="37"/>
      <c r="AJ930" s="37"/>
      <c r="AK930" s="7"/>
      <c r="AL930" s="48"/>
      <c r="AN930" s="10"/>
      <c r="AO930" s="37"/>
      <c r="AP930" s="37"/>
      <c r="AQ930" s="7"/>
      <c r="AR930" s="40"/>
      <c r="AS930" s="10"/>
      <c r="AT930" s="37"/>
      <c r="AU930" s="37"/>
      <c r="AV930" s="51"/>
      <c r="BA930" s="37"/>
      <c r="BB930" s="37"/>
      <c r="BC930" s="7"/>
      <c r="BD930" s="48"/>
      <c r="BF930" s="10"/>
      <c r="BG930" s="37"/>
      <c r="BH930" s="37"/>
      <c r="BI930" s="7"/>
      <c r="BJ930" s="48"/>
      <c r="BL930" s="10"/>
      <c r="BM930" s="37"/>
      <c r="BN930" s="37"/>
      <c r="BO930" s="7"/>
      <c r="BP930" s="40"/>
      <c r="BQ930" s="10"/>
      <c r="BR930" s="37"/>
      <c r="BS930" s="37"/>
      <c r="BT930" s="51"/>
      <c r="BY930" s="37"/>
      <c r="BZ930" s="37"/>
      <c r="CA930" s="7"/>
      <c r="CB930" s="48"/>
      <c r="CD930" s="10"/>
      <c r="CE930" s="37"/>
      <c r="CF930" s="37"/>
      <c r="CG930" s="7"/>
      <c r="CH930" s="48"/>
      <c r="CJ930" s="10"/>
      <c r="CK930" s="37"/>
      <c r="CL930" s="37"/>
      <c r="CM930" s="7"/>
      <c r="CN930" s="40"/>
      <c r="CO930" s="10"/>
      <c r="CP930" s="37"/>
      <c r="CQ930" s="37"/>
      <c r="CR930" s="51"/>
      <c r="CT930" s="40"/>
      <c r="CU930" s="10"/>
      <c r="CV930" s="37"/>
      <c r="CW930" s="37"/>
      <c r="CX930" s="51"/>
    </row>
    <row r="931" spans="5:102" x14ac:dyDescent="0.2">
      <c r="E931" s="37"/>
      <c r="F931" s="37"/>
      <c r="G931" s="7"/>
      <c r="H931" s="48"/>
      <c r="J931" s="10"/>
      <c r="K931" s="37"/>
      <c r="L931" s="37"/>
      <c r="M931" s="7"/>
      <c r="N931" s="48"/>
      <c r="P931" s="10"/>
      <c r="Q931" s="37"/>
      <c r="R931" s="37"/>
      <c r="S931" s="7"/>
      <c r="T931" s="40"/>
      <c r="U931" s="10"/>
      <c r="V931" s="37"/>
      <c r="W931" s="37"/>
      <c r="X931" s="51"/>
      <c r="AC931" s="37"/>
      <c r="AD931" s="37"/>
      <c r="AE931" s="7"/>
      <c r="AF931" s="48"/>
      <c r="AH931" s="10"/>
      <c r="AI931" s="37"/>
      <c r="AJ931" s="37"/>
      <c r="AK931" s="7"/>
      <c r="AL931" s="48"/>
      <c r="AN931" s="10"/>
      <c r="AO931" s="37"/>
      <c r="AP931" s="37"/>
      <c r="AQ931" s="7"/>
      <c r="AR931" s="40"/>
      <c r="AS931" s="10"/>
      <c r="AT931" s="37"/>
      <c r="AU931" s="37"/>
      <c r="AV931" s="51"/>
      <c r="BA931" s="37"/>
      <c r="BB931" s="37"/>
      <c r="BC931" s="7"/>
      <c r="BD931" s="48"/>
      <c r="BF931" s="10"/>
      <c r="BG931" s="37"/>
      <c r="BH931" s="37"/>
      <c r="BI931" s="7"/>
      <c r="BJ931" s="48"/>
      <c r="BL931" s="10"/>
      <c r="BM931" s="37"/>
      <c r="BN931" s="37"/>
      <c r="BO931" s="7"/>
      <c r="BP931" s="40"/>
      <c r="BQ931" s="10"/>
      <c r="BR931" s="37"/>
      <c r="BS931" s="37"/>
      <c r="BT931" s="51"/>
      <c r="BY931" s="37"/>
      <c r="BZ931" s="37"/>
      <c r="CA931" s="7"/>
      <c r="CB931" s="48"/>
      <c r="CD931" s="10"/>
      <c r="CE931" s="37"/>
      <c r="CF931" s="37"/>
      <c r="CG931" s="7"/>
      <c r="CH931" s="48"/>
      <c r="CJ931" s="10"/>
      <c r="CK931" s="37"/>
      <c r="CL931" s="37"/>
      <c r="CM931" s="7"/>
      <c r="CN931" s="40"/>
      <c r="CO931" s="10"/>
      <c r="CP931" s="37"/>
      <c r="CQ931" s="37"/>
      <c r="CR931" s="51"/>
      <c r="CT931" s="40"/>
      <c r="CU931" s="10"/>
      <c r="CV931" s="37"/>
      <c r="CW931" s="37"/>
      <c r="CX931" s="51"/>
    </row>
    <row r="932" spans="5:102" x14ac:dyDescent="0.2">
      <c r="E932" s="37"/>
      <c r="F932" s="37"/>
      <c r="G932" s="7"/>
      <c r="H932" s="48"/>
      <c r="J932" s="10"/>
      <c r="K932" s="37"/>
      <c r="L932" s="37"/>
      <c r="M932" s="7"/>
      <c r="N932" s="48"/>
      <c r="P932" s="10"/>
      <c r="Q932" s="37"/>
      <c r="R932" s="37"/>
      <c r="S932" s="7"/>
      <c r="T932" s="40"/>
      <c r="U932" s="10"/>
      <c r="V932" s="37"/>
      <c r="W932" s="37"/>
      <c r="X932" s="51"/>
      <c r="AC932" s="37"/>
      <c r="AD932" s="37"/>
      <c r="AE932" s="7"/>
      <c r="AF932" s="48"/>
      <c r="AH932" s="10"/>
      <c r="AI932" s="37"/>
      <c r="AJ932" s="37"/>
      <c r="AK932" s="7"/>
      <c r="AL932" s="48"/>
      <c r="AN932" s="10"/>
      <c r="AO932" s="37"/>
      <c r="AP932" s="37"/>
      <c r="AQ932" s="7"/>
      <c r="AR932" s="40"/>
      <c r="AS932" s="10"/>
      <c r="AT932" s="37"/>
      <c r="AU932" s="37"/>
      <c r="AV932" s="51"/>
      <c r="BA932" s="37"/>
      <c r="BB932" s="37"/>
      <c r="BC932" s="7"/>
      <c r="BD932" s="48"/>
      <c r="BF932" s="10"/>
      <c r="BG932" s="37"/>
      <c r="BH932" s="37"/>
      <c r="BI932" s="7"/>
      <c r="BJ932" s="48"/>
      <c r="BL932" s="10"/>
      <c r="BM932" s="37"/>
      <c r="BN932" s="37"/>
      <c r="BO932" s="7"/>
      <c r="BP932" s="40"/>
      <c r="BQ932" s="10"/>
      <c r="BR932" s="37"/>
      <c r="BS932" s="37"/>
      <c r="BT932" s="51"/>
      <c r="BY932" s="37"/>
      <c r="BZ932" s="37"/>
      <c r="CA932" s="7"/>
      <c r="CB932" s="48"/>
      <c r="CD932" s="10"/>
      <c r="CE932" s="37"/>
      <c r="CF932" s="37"/>
      <c r="CG932" s="7"/>
      <c r="CH932" s="48"/>
      <c r="CJ932" s="10"/>
      <c r="CK932" s="37"/>
      <c r="CL932" s="37"/>
      <c r="CM932" s="7"/>
      <c r="CN932" s="40"/>
      <c r="CO932" s="10"/>
      <c r="CP932" s="37"/>
      <c r="CQ932" s="37"/>
      <c r="CR932" s="51"/>
      <c r="CT932" s="40"/>
      <c r="CU932" s="10"/>
      <c r="CV932" s="37"/>
      <c r="CW932" s="37"/>
      <c r="CX932" s="51"/>
    </row>
    <row r="933" spans="5:102" x14ac:dyDescent="0.2">
      <c r="E933" s="37"/>
      <c r="F933" s="37"/>
      <c r="G933" s="7"/>
      <c r="H933" s="48"/>
      <c r="J933" s="10"/>
      <c r="K933" s="37"/>
      <c r="L933" s="37"/>
      <c r="M933" s="7"/>
      <c r="N933" s="48"/>
      <c r="P933" s="10"/>
      <c r="Q933" s="37"/>
      <c r="R933" s="37"/>
      <c r="S933" s="7"/>
      <c r="T933" s="40"/>
      <c r="U933" s="10"/>
      <c r="V933" s="37"/>
      <c r="W933" s="37"/>
      <c r="X933" s="51"/>
      <c r="AC933" s="37"/>
      <c r="AD933" s="37"/>
      <c r="AE933" s="7"/>
      <c r="AF933" s="48"/>
      <c r="AH933" s="10"/>
      <c r="AI933" s="37"/>
      <c r="AJ933" s="37"/>
      <c r="AK933" s="7"/>
      <c r="AL933" s="48"/>
      <c r="AN933" s="10"/>
      <c r="AO933" s="37"/>
      <c r="AP933" s="37"/>
      <c r="AQ933" s="7"/>
      <c r="AR933" s="40"/>
      <c r="AS933" s="10"/>
      <c r="AT933" s="37"/>
      <c r="AU933" s="37"/>
      <c r="AV933" s="51"/>
      <c r="BA933" s="37"/>
      <c r="BB933" s="37"/>
      <c r="BC933" s="7"/>
      <c r="BD933" s="48"/>
      <c r="BF933" s="10"/>
      <c r="BG933" s="37"/>
      <c r="BH933" s="37"/>
      <c r="BI933" s="7"/>
      <c r="BJ933" s="48"/>
      <c r="BL933" s="10"/>
      <c r="BM933" s="37"/>
      <c r="BN933" s="37"/>
      <c r="BO933" s="7"/>
      <c r="BP933" s="40"/>
      <c r="BQ933" s="10"/>
      <c r="BR933" s="37"/>
      <c r="BS933" s="37"/>
      <c r="BT933" s="51"/>
      <c r="BY933" s="37"/>
      <c r="BZ933" s="37"/>
      <c r="CA933" s="7"/>
      <c r="CB933" s="48"/>
      <c r="CD933" s="10"/>
      <c r="CE933" s="37"/>
      <c r="CF933" s="37"/>
      <c r="CG933" s="7"/>
      <c r="CH933" s="48"/>
      <c r="CJ933" s="10"/>
      <c r="CK933" s="37"/>
      <c r="CL933" s="37"/>
      <c r="CM933" s="7"/>
      <c r="CN933" s="40"/>
      <c r="CO933" s="10"/>
      <c r="CP933" s="37"/>
      <c r="CQ933" s="37"/>
      <c r="CR933" s="51"/>
      <c r="CT933" s="40"/>
      <c r="CU933" s="10"/>
      <c r="CV933" s="37"/>
      <c r="CW933" s="37"/>
      <c r="CX933" s="51"/>
    </row>
    <row r="934" spans="5:102" x14ac:dyDescent="0.2">
      <c r="E934" s="37"/>
      <c r="F934" s="37"/>
      <c r="G934" s="7"/>
      <c r="H934" s="48"/>
      <c r="J934" s="10"/>
      <c r="K934" s="37"/>
      <c r="L934" s="37"/>
      <c r="M934" s="7"/>
      <c r="N934" s="48"/>
      <c r="P934" s="10"/>
      <c r="Q934" s="37"/>
      <c r="R934" s="37"/>
      <c r="S934" s="7"/>
      <c r="T934" s="40"/>
      <c r="U934" s="10"/>
      <c r="V934" s="37"/>
      <c r="W934" s="37"/>
      <c r="X934" s="51"/>
      <c r="AC934" s="37"/>
      <c r="AD934" s="37"/>
      <c r="AE934" s="7"/>
      <c r="AF934" s="48"/>
      <c r="AH934" s="10"/>
      <c r="AI934" s="37"/>
      <c r="AJ934" s="37"/>
      <c r="AK934" s="7"/>
      <c r="AL934" s="48"/>
      <c r="AN934" s="10"/>
      <c r="AO934" s="37"/>
      <c r="AP934" s="37"/>
      <c r="AQ934" s="7"/>
      <c r="AR934" s="40"/>
      <c r="AS934" s="10"/>
      <c r="AT934" s="37"/>
      <c r="AU934" s="37"/>
      <c r="AV934" s="51"/>
      <c r="BA934" s="37"/>
      <c r="BB934" s="37"/>
      <c r="BC934" s="7"/>
      <c r="BD934" s="48"/>
      <c r="BF934" s="10"/>
      <c r="BG934" s="37"/>
      <c r="BH934" s="37"/>
      <c r="BI934" s="7"/>
      <c r="BJ934" s="48"/>
      <c r="BL934" s="10"/>
      <c r="BM934" s="37"/>
      <c r="BN934" s="37"/>
      <c r="BO934" s="7"/>
      <c r="BP934" s="40"/>
      <c r="BQ934" s="10"/>
      <c r="BR934" s="37"/>
      <c r="BS934" s="37"/>
      <c r="BT934" s="51"/>
      <c r="BY934" s="37"/>
      <c r="BZ934" s="37"/>
      <c r="CA934" s="7"/>
      <c r="CB934" s="48"/>
      <c r="CD934" s="10"/>
      <c r="CE934" s="37"/>
      <c r="CF934" s="37"/>
      <c r="CG934" s="7"/>
      <c r="CH934" s="48"/>
      <c r="CJ934" s="10"/>
      <c r="CK934" s="37"/>
      <c r="CL934" s="37"/>
      <c r="CM934" s="7"/>
      <c r="CN934" s="40"/>
      <c r="CO934" s="10"/>
      <c r="CP934" s="37"/>
      <c r="CQ934" s="37"/>
      <c r="CR934" s="51"/>
      <c r="CT934" s="40"/>
      <c r="CU934" s="10"/>
      <c r="CV934" s="37"/>
      <c r="CW934" s="37"/>
      <c r="CX934" s="51"/>
    </row>
    <row r="935" spans="5:102" x14ac:dyDescent="0.2">
      <c r="E935" s="37"/>
      <c r="F935" s="37"/>
      <c r="G935" s="7"/>
      <c r="H935" s="48"/>
      <c r="J935" s="10"/>
      <c r="K935" s="37"/>
      <c r="L935" s="37"/>
      <c r="M935" s="7"/>
      <c r="N935" s="48"/>
      <c r="P935" s="10"/>
      <c r="Q935" s="37"/>
      <c r="R935" s="37"/>
      <c r="S935" s="7"/>
      <c r="T935" s="40"/>
      <c r="U935" s="10"/>
      <c r="V935" s="37"/>
      <c r="W935" s="37"/>
      <c r="X935" s="51"/>
      <c r="AC935" s="37"/>
      <c r="AD935" s="37"/>
      <c r="AE935" s="7"/>
      <c r="AF935" s="48"/>
      <c r="AH935" s="10"/>
      <c r="AI935" s="37"/>
      <c r="AJ935" s="37"/>
      <c r="AK935" s="7"/>
      <c r="AL935" s="48"/>
      <c r="AN935" s="10"/>
      <c r="AO935" s="37"/>
      <c r="AP935" s="37"/>
      <c r="AQ935" s="7"/>
      <c r="AR935" s="40"/>
      <c r="AS935" s="10"/>
      <c r="AT935" s="37"/>
      <c r="AU935" s="37"/>
      <c r="AV935" s="51"/>
      <c r="BA935" s="37"/>
      <c r="BB935" s="37"/>
      <c r="BC935" s="7"/>
      <c r="BD935" s="48"/>
      <c r="BF935" s="10"/>
      <c r="BG935" s="37"/>
      <c r="BH935" s="37"/>
      <c r="BI935" s="7"/>
      <c r="BJ935" s="48"/>
      <c r="BL935" s="10"/>
      <c r="BM935" s="37"/>
      <c r="BN935" s="37"/>
      <c r="BO935" s="7"/>
      <c r="BP935" s="40"/>
      <c r="BQ935" s="10"/>
      <c r="BR935" s="37"/>
      <c r="BS935" s="37"/>
      <c r="BT935" s="51"/>
      <c r="BY935" s="37"/>
      <c r="BZ935" s="37"/>
      <c r="CA935" s="7"/>
      <c r="CB935" s="48"/>
      <c r="CD935" s="10"/>
      <c r="CE935" s="37"/>
      <c r="CF935" s="37"/>
      <c r="CG935" s="7"/>
      <c r="CH935" s="48"/>
      <c r="CJ935" s="10"/>
      <c r="CK935" s="37"/>
      <c r="CL935" s="37"/>
      <c r="CM935" s="7"/>
      <c r="CN935" s="40"/>
      <c r="CO935" s="10"/>
      <c r="CP935" s="37"/>
      <c r="CQ935" s="37"/>
      <c r="CR935" s="51"/>
      <c r="CT935" s="40"/>
      <c r="CU935" s="10"/>
      <c r="CV935" s="37"/>
      <c r="CW935" s="37"/>
      <c r="CX935" s="51"/>
    </row>
    <row r="936" spans="5:102" x14ac:dyDescent="0.2">
      <c r="E936" s="37"/>
      <c r="F936" s="37"/>
      <c r="G936" s="7"/>
      <c r="H936" s="48"/>
      <c r="J936" s="10"/>
      <c r="K936" s="37"/>
      <c r="L936" s="37"/>
      <c r="M936" s="7"/>
      <c r="N936" s="48"/>
      <c r="P936" s="10"/>
      <c r="Q936" s="37"/>
      <c r="R936" s="37"/>
      <c r="S936" s="7"/>
      <c r="T936" s="40"/>
      <c r="U936" s="10"/>
      <c r="V936" s="37"/>
      <c r="W936" s="37"/>
      <c r="X936" s="51"/>
      <c r="AC936" s="37"/>
      <c r="AD936" s="37"/>
      <c r="AE936" s="7"/>
      <c r="AF936" s="48"/>
      <c r="AH936" s="10"/>
      <c r="AI936" s="37"/>
      <c r="AJ936" s="37"/>
      <c r="AK936" s="7"/>
      <c r="AL936" s="48"/>
      <c r="AN936" s="10"/>
      <c r="AO936" s="37"/>
      <c r="AP936" s="37"/>
      <c r="AQ936" s="7"/>
      <c r="AR936" s="40"/>
      <c r="AS936" s="10"/>
      <c r="AT936" s="37"/>
      <c r="AU936" s="37"/>
      <c r="AV936" s="51"/>
      <c r="BA936" s="37"/>
      <c r="BB936" s="37"/>
      <c r="BC936" s="7"/>
      <c r="BD936" s="48"/>
      <c r="BF936" s="10"/>
      <c r="BG936" s="37"/>
      <c r="BH936" s="37"/>
      <c r="BI936" s="7"/>
      <c r="BJ936" s="48"/>
      <c r="BL936" s="10"/>
      <c r="BM936" s="37"/>
      <c r="BN936" s="37"/>
      <c r="BO936" s="7"/>
      <c r="BP936" s="40"/>
      <c r="BQ936" s="10"/>
      <c r="BR936" s="37"/>
      <c r="BS936" s="37"/>
      <c r="BT936" s="51"/>
      <c r="BY936" s="37"/>
      <c r="BZ936" s="37"/>
      <c r="CA936" s="7"/>
      <c r="CB936" s="48"/>
      <c r="CD936" s="10"/>
      <c r="CE936" s="37"/>
      <c r="CF936" s="37"/>
      <c r="CG936" s="7"/>
      <c r="CH936" s="48"/>
      <c r="CJ936" s="10"/>
      <c r="CK936" s="37"/>
      <c r="CL936" s="37"/>
      <c r="CM936" s="7"/>
      <c r="CN936" s="40"/>
      <c r="CO936" s="10"/>
      <c r="CP936" s="37"/>
      <c r="CQ936" s="37"/>
      <c r="CR936" s="51"/>
      <c r="CT936" s="40"/>
      <c r="CU936" s="10"/>
      <c r="CV936" s="37"/>
      <c r="CW936" s="37"/>
      <c r="CX936" s="51"/>
    </row>
    <row r="937" spans="5:102" x14ac:dyDescent="0.2">
      <c r="E937" s="37"/>
      <c r="F937" s="37"/>
      <c r="G937" s="7"/>
      <c r="H937" s="48"/>
      <c r="J937" s="10"/>
      <c r="K937" s="37"/>
      <c r="L937" s="37"/>
      <c r="M937" s="7"/>
      <c r="N937" s="48"/>
      <c r="P937" s="10"/>
      <c r="Q937" s="37"/>
      <c r="R937" s="37"/>
      <c r="S937" s="7"/>
      <c r="T937" s="40"/>
      <c r="U937" s="10"/>
      <c r="V937" s="37"/>
      <c r="W937" s="37"/>
      <c r="X937" s="51"/>
      <c r="AC937" s="37"/>
      <c r="AD937" s="37"/>
      <c r="AE937" s="7"/>
      <c r="AF937" s="48"/>
      <c r="AH937" s="10"/>
      <c r="AI937" s="37"/>
      <c r="AJ937" s="37"/>
      <c r="AK937" s="7"/>
      <c r="AL937" s="48"/>
      <c r="AN937" s="10"/>
      <c r="AO937" s="37"/>
      <c r="AP937" s="37"/>
      <c r="AQ937" s="7"/>
      <c r="AR937" s="40"/>
      <c r="AS937" s="10"/>
      <c r="AT937" s="37"/>
      <c r="AU937" s="37"/>
      <c r="AV937" s="51"/>
      <c r="BA937" s="37"/>
      <c r="BB937" s="37"/>
      <c r="BC937" s="7"/>
      <c r="BD937" s="48"/>
      <c r="BF937" s="10"/>
      <c r="BG937" s="37"/>
      <c r="BH937" s="37"/>
      <c r="BI937" s="7"/>
      <c r="BJ937" s="48"/>
      <c r="BL937" s="10"/>
      <c r="BM937" s="37"/>
      <c r="BN937" s="37"/>
      <c r="BO937" s="7"/>
      <c r="BP937" s="40"/>
      <c r="BQ937" s="10"/>
      <c r="BR937" s="37"/>
      <c r="BS937" s="37"/>
      <c r="BT937" s="51"/>
      <c r="BY937" s="37"/>
      <c r="BZ937" s="37"/>
      <c r="CA937" s="7"/>
      <c r="CB937" s="48"/>
      <c r="CD937" s="10"/>
      <c r="CE937" s="37"/>
      <c r="CF937" s="37"/>
      <c r="CG937" s="7"/>
      <c r="CH937" s="48"/>
      <c r="CJ937" s="10"/>
      <c r="CK937" s="37"/>
      <c r="CL937" s="37"/>
      <c r="CM937" s="7"/>
      <c r="CN937" s="40"/>
      <c r="CO937" s="10"/>
      <c r="CP937" s="37"/>
      <c r="CQ937" s="37"/>
      <c r="CR937" s="51"/>
      <c r="CT937" s="40"/>
      <c r="CU937" s="10"/>
      <c r="CV937" s="37"/>
      <c r="CW937" s="37"/>
      <c r="CX937" s="51"/>
    </row>
    <row r="938" spans="5:102" x14ac:dyDescent="0.2">
      <c r="E938" s="37"/>
      <c r="F938" s="37"/>
      <c r="G938" s="7"/>
      <c r="H938" s="48"/>
      <c r="J938" s="10"/>
      <c r="K938" s="37"/>
      <c r="L938" s="37"/>
      <c r="M938" s="7"/>
      <c r="N938" s="48"/>
      <c r="P938" s="10"/>
      <c r="Q938" s="37"/>
      <c r="R938" s="37"/>
      <c r="S938" s="7"/>
      <c r="T938" s="40"/>
      <c r="U938" s="10"/>
      <c r="V938" s="37"/>
      <c r="W938" s="37"/>
      <c r="X938" s="51"/>
      <c r="AC938" s="37"/>
      <c r="AD938" s="37"/>
      <c r="AE938" s="7"/>
      <c r="AF938" s="48"/>
      <c r="AH938" s="10"/>
      <c r="AI938" s="37"/>
      <c r="AJ938" s="37"/>
      <c r="AK938" s="7"/>
      <c r="AL938" s="48"/>
      <c r="AN938" s="10"/>
      <c r="AO938" s="37"/>
      <c r="AP938" s="37"/>
      <c r="AQ938" s="7"/>
      <c r="AR938" s="40"/>
      <c r="AS938" s="10"/>
      <c r="AT938" s="37"/>
      <c r="AU938" s="37"/>
      <c r="AV938" s="51"/>
      <c r="BA938" s="37"/>
      <c r="BB938" s="37"/>
      <c r="BC938" s="7"/>
      <c r="BD938" s="48"/>
      <c r="BF938" s="10"/>
      <c r="BG938" s="37"/>
      <c r="BH938" s="37"/>
      <c r="BI938" s="7"/>
      <c r="BJ938" s="48"/>
      <c r="BL938" s="10"/>
      <c r="BM938" s="37"/>
      <c r="BN938" s="37"/>
      <c r="BO938" s="7"/>
      <c r="BP938" s="40"/>
      <c r="BQ938" s="10"/>
      <c r="BR938" s="37"/>
      <c r="BS938" s="37"/>
      <c r="BT938" s="51"/>
      <c r="BY938" s="37"/>
      <c r="BZ938" s="37"/>
      <c r="CA938" s="7"/>
      <c r="CB938" s="48"/>
      <c r="CD938" s="10"/>
      <c r="CE938" s="37"/>
      <c r="CF938" s="37"/>
      <c r="CG938" s="7"/>
      <c r="CH938" s="48"/>
      <c r="CJ938" s="10"/>
      <c r="CK938" s="37"/>
      <c r="CL938" s="37"/>
      <c r="CM938" s="7"/>
      <c r="CN938" s="40"/>
      <c r="CO938" s="10"/>
      <c r="CP938" s="37"/>
      <c r="CQ938" s="37"/>
      <c r="CR938" s="51"/>
      <c r="CT938" s="40"/>
      <c r="CU938" s="10"/>
      <c r="CV938" s="37"/>
      <c r="CW938" s="37"/>
      <c r="CX938" s="51"/>
    </row>
    <row r="939" spans="5:102" x14ac:dyDescent="0.2">
      <c r="E939" s="37"/>
      <c r="F939" s="37"/>
      <c r="G939" s="7"/>
      <c r="H939" s="48"/>
      <c r="J939" s="10"/>
      <c r="K939" s="37"/>
      <c r="L939" s="37"/>
      <c r="M939" s="7"/>
      <c r="N939" s="48"/>
      <c r="P939" s="10"/>
      <c r="Q939" s="37"/>
      <c r="R939" s="37"/>
      <c r="S939" s="7"/>
      <c r="T939" s="40"/>
      <c r="U939" s="10"/>
      <c r="V939" s="37"/>
      <c r="W939" s="37"/>
      <c r="X939" s="51"/>
      <c r="AC939" s="37"/>
      <c r="AD939" s="37"/>
      <c r="AE939" s="7"/>
      <c r="AF939" s="48"/>
      <c r="AH939" s="10"/>
      <c r="AI939" s="37"/>
      <c r="AJ939" s="37"/>
      <c r="AK939" s="7"/>
      <c r="AL939" s="48"/>
      <c r="AN939" s="10"/>
      <c r="AO939" s="37"/>
      <c r="AP939" s="37"/>
      <c r="AQ939" s="7"/>
      <c r="AR939" s="40"/>
      <c r="AS939" s="10"/>
      <c r="AT939" s="37"/>
      <c r="AU939" s="37"/>
      <c r="AV939" s="51"/>
      <c r="BA939" s="37"/>
      <c r="BB939" s="37"/>
      <c r="BC939" s="7"/>
      <c r="BD939" s="48"/>
      <c r="BF939" s="10"/>
      <c r="BG939" s="37"/>
      <c r="BH939" s="37"/>
      <c r="BI939" s="7"/>
      <c r="BJ939" s="48"/>
      <c r="BL939" s="10"/>
      <c r="BM939" s="37"/>
      <c r="BN939" s="37"/>
      <c r="BO939" s="7"/>
      <c r="BP939" s="40"/>
      <c r="BQ939" s="10"/>
      <c r="BR939" s="37"/>
      <c r="BS939" s="37"/>
      <c r="BT939" s="51"/>
      <c r="BY939" s="37"/>
      <c r="BZ939" s="37"/>
      <c r="CA939" s="7"/>
      <c r="CB939" s="48"/>
      <c r="CD939" s="10"/>
      <c r="CE939" s="37"/>
      <c r="CF939" s="37"/>
      <c r="CG939" s="7"/>
      <c r="CH939" s="48"/>
      <c r="CJ939" s="10"/>
      <c r="CK939" s="37"/>
      <c r="CL939" s="37"/>
      <c r="CM939" s="7"/>
      <c r="CN939" s="40"/>
      <c r="CO939" s="10"/>
      <c r="CP939" s="37"/>
      <c r="CQ939" s="37"/>
      <c r="CR939" s="51"/>
      <c r="CT939" s="40"/>
      <c r="CU939" s="10"/>
      <c r="CV939" s="37"/>
      <c r="CW939" s="37"/>
      <c r="CX939" s="51"/>
    </row>
    <row r="940" spans="5:102" x14ac:dyDescent="0.2">
      <c r="E940" s="37"/>
      <c r="F940" s="37"/>
      <c r="G940" s="7"/>
      <c r="H940" s="48"/>
      <c r="J940" s="10"/>
      <c r="K940" s="37"/>
      <c r="L940" s="37"/>
      <c r="M940" s="7"/>
      <c r="N940" s="48"/>
      <c r="P940" s="10"/>
      <c r="Q940" s="37"/>
      <c r="R940" s="37"/>
      <c r="S940" s="7"/>
      <c r="T940" s="40"/>
      <c r="U940" s="10"/>
      <c r="V940" s="37"/>
      <c r="W940" s="37"/>
      <c r="X940" s="51"/>
      <c r="AC940" s="37"/>
      <c r="AD940" s="37"/>
      <c r="AE940" s="7"/>
      <c r="AF940" s="48"/>
      <c r="AH940" s="10"/>
      <c r="AI940" s="37"/>
      <c r="AJ940" s="37"/>
      <c r="AK940" s="7"/>
      <c r="AL940" s="48"/>
      <c r="AN940" s="10"/>
      <c r="AO940" s="37"/>
      <c r="AP940" s="37"/>
      <c r="AQ940" s="7"/>
      <c r="AR940" s="40"/>
      <c r="AS940" s="10"/>
      <c r="AT940" s="37"/>
      <c r="AU940" s="37"/>
      <c r="AV940" s="51"/>
      <c r="BA940" s="37"/>
      <c r="BB940" s="37"/>
      <c r="BC940" s="7"/>
      <c r="BD940" s="48"/>
      <c r="BF940" s="10"/>
      <c r="BG940" s="37"/>
      <c r="BH940" s="37"/>
      <c r="BI940" s="7"/>
      <c r="BJ940" s="48"/>
      <c r="BL940" s="10"/>
      <c r="BM940" s="37"/>
      <c r="BN940" s="37"/>
      <c r="BO940" s="7"/>
      <c r="BP940" s="40"/>
      <c r="BQ940" s="10"/>
      <c r="BR940" s="37"/>
      <c r="BS940" s="37"/>
      <c r="BT940" s="51"/>
      <c r="BY940" s="37"/>
      <c r="BZ940" s="37"/>
      <c r="CA940" s="7"/>
      <c r="CB940" s="48"/>
      <c r="CD940" s="10"/>
      <c r="CE940" s="37"/>
      <c r="CF940" s="37"/>
      <c r="CG940" s="7"/>
      <c r="CH940" s="48"/>
      <c r="CJ940" s="10"/>
      <c r="CK940" s="37"/>
      <c r="CL940" s="37"/>
      <c r="CM940" s="7"/>
      <c r="CN940" s="40"/>
      <c r="CO940" s="10"/>
      <c r="CP940" s="37"/>
      <c r="CQ940" s="37"/>
      <c r="CR940" s="51"/>
      <c r="CT940" s="40"/>
      <c r="CU940" s="10"/>
      <c r="CV940" s="37"/>
      <c r="CW940" s="37"/>
      <c r="CX940" s="51"/>
    </row>
    <row r="941" spans="5:102" x14ac:dyDescent="0.2">
      <c r="E941" s="37"/>
      <c r="F941" s="37"/>
      <c r="G941" s="7"/>
      <c r="H941" s="48"/>
      <c r="J941" s="10"/>
      <c r="K941" s="37"/>
      <c r="L941" s="37"/>
      <c r="M941" s="7"/>
      <c r="N941" s="48"/>
      <c r="P941" s="10"/>
      <c r="Q941" s="37"/>
      <c r="R941" s="37"/>
      <c r="S941" s="7"/>
      <c r="T941" s="40"/>
      <c r="U941" s="10"/>
      <c r="V941" s="37"/>
      <c r="W941" s="37"/>
      <c r="X941" s="51"/>
      <c r="AC941" s="37"/>
      <c r="AD941" s="37"/>
      <c r="AE941" s="7"/>
      <c r="AF941" s="48"/>
      <c r="AH941" s="10"/>
      <c r="AI941" s="37"/>
      <c r="AJ941" s="37"/>
      <c r="AK941" s="7"/>
      <c r="AL941" s="48"/>
      <c r="AN941" s="10"/>
      <c r="AO941" s="37"/>
      <c r="AP941" s="37"/>
      <c r="AQ941" s="7"/>
      <c r="AR941" s="40"/>
      <c r="AS941" s="10"/>
      <c r="AT941" s="37"/>
      <c r="AU941" s="37"/>
      <c r="AV941" s="51"/>
      <c r="BA941" s="37"/>
      <c r="BB941" s="37"/>
      <c r="BC941" s="7"/>
      <c r="BD941" s="48"/>
      <c r="BF941" s="10"/>
      <c r="BG941" s="37"/>
      <c r="BH941" s="37"/>
      <c r="BI941" s="7"/>
      <c r="BJ941" s="48"/>
      <c r="BL941" s="10"/>
      <c r="BM941" s="37"/>
      <c r="BN941" s="37"/>
      <c r="BO941" s="7"/>
      <c r="BP941" s="40"/>
      <c r="BQ941" s="10"/>
      <c r="BR941" s="37"/>
      <c r="BS941" s="37"/>
      <c r="BT941" s="51"/>
      <c r="BY941" s="37"/>
      <c r="BZ941" s="37"/>
      <c r="CA941" s="7"/>
      <c r="CB941" s="48"/>
      <c r="CD941" s="10"/>
      <c r="CE941" s="37"/>
      <c r="CF941" s="37"/>
      <c r="CG941" s="7"/>
      <c r="CH941" s="48"/>
      <c r="CJ941" s="10"/>
      <c r="CK941" s="37"/>
      <c r="CL941" s="37"/>
      <c r="CM941" s="7"/>
      <c r="CN941" s="40"/>
      <c r="CO941" s="10"/>
      <c r="CP941" s="37"/>
      <c r="CQ941" s="37"/>
      <c r="CR941" s="51"/>
      <c r="CT941" s="40"/>
      <c r="CU941" s="10"/>
      <c r="CV941" s="37"/>
      <c r="CW941" s="37"/>
      <c r="CX941" s="51"/>
    </row>
    <row r="942" spans="5:102" x14ac:dyDescent="0.2">
      <c r="E942" s="37"/>
      <c r="F942" s="37"/>
      <c r="G942" s="7"/>
      <c r="H942" s="48"/>
      <c r="J942" s="10"/>
      <c r="K942" s="37"/>
      <c r="L942" s="37"/>
      <c r="M942" s="7"/>
      <c r="N942" s="48"/>
      <c r="P942" s="10"/>
      <c r="Q942" s="37"/>
      <c r="R942" s="37"/>
      <c r="S942" s="7"/>
      <c r="T942" s="40"/>
      <c r="U942" s="10"/>
      <c r="V942" s="37"/>
      <c r="W942" s="37"/>
      <c r="X942" s="51"/>
      <c r="AC942" s="37"/>
      <c r="AD942" s="37"/>
      <c r="AE942" s="7"/>
      <c r="AF942" s="48"/>
      <c r="AH942" s="10"/>
      <c r="AI942" s="37"/>
      <c r="AJ942" s="37"/>
      <c r="AK942" s="7"/>
      <c r="AL942" s="48"/>
      <c r="AN942" s="10"/>
      <c r="AO942" s="37"/>
      <c r="AP942" s="37"/>
      <c r="AQ942" s="7"/>
      <c r="AR942" s="40"/>
      <c r="AS942" s="10"/>
      <c r="AT942" s="37"/>
      <c r="AU942" s="37"/>
      <c r="AV942" s="51"/>
      <c r="BA942" s="37"/>
      <c r="BB942" s="37"/>
      <c r="BC942" s="7"/>
      <c r="BD942" s="48"/>
      <c r="BF942" s="10"/>
      <c r="BG942" s="37"/>
      <c r="BH942" s="37"/>
      <c r="BI942" s="7"/>
      <c r="BJ942" s="48"/>
      <c r="BL942" s="10"/>
      <c r="BM942" s="37"/>
      <c r="BN942" s="37"/>
      <c r="BO942" s="7"/>
      <c r="BP942" s="40"/>
      <c r="BQ942" s="10"/>
      <c r="BR942" s="37"/>
      <c r="BS942" s="37"/>
      <c r="BT942" s="51"/>
      <c r="BY942" s="37"/>
      <c r="BZ942" s="37"/>
      <c r="CA942" s="7"/>
      <c r="CB942" s="48"/>
      <c r="CD942" s="10"/>
      <c r="CE942" s="37"/>
      <c r="CF942" s="37"/>
      <c r="CG942" s="7"/>
      <c r="CH942" s="48"/>
      <c r="CJ942" s="10"/>
      <c r="CK942" s="37"/>
      <c r="CL942" s="37"/>
      <c r="CM942" s="7"/>
      <c r="CN942" s="40"/>
      <c r="CO942" s="10"/>
      <c r="CP942" s="37"/>
      <c r="CQ942" s="37"/>
      <c r="CR942" s="51"/>
      <c r="CT942" s="40"/>
      <c r="CU942" s="10"/>
      <c r="CV942" s="37"/>
      <c r="CW942" s="37"/>
      <c r="CX942" s="51"/>
    </row>
    <row r="943" spans="5:102" x14ac:dyDescent="0.2">
      <c r="E943" s="37"/>
      <c r="F943" s="37"/>
      <c r="G943" s="7"/>
      <c r="H943" s="48"/>
      <c r="J943" s="10"/>
      <c r="K943" s="37"/>
      <c r="L943" s="37"/>
      <c r="M943" s="7"/>
      <c r="N943" s="48"/>
      <c r="P943" s="10"/>
      <c r="Q943" s="37"/>
      <c r="R943" s="37"/>
      <c r="S943" s="7"/>
      <c r="T943" s="40"/>
      <c r="U943" s="10"/>
      <c r="V943" s="37"/>
      <c r="W943" s="37"/>
      <c r="X943" s="51"/>
      <c r="AC943" s="37"/>
      <c r="AD943" s="37"/>
      <c r="AE943" s="7"/>
      <c r="AF943" s="48"/>
      <c r="AH943" s="10"/>
      <c r="AI943" s="37"/>
      <c r="AJ943" s="37"/>
      <c r="AK943" s="7"/>
      <c r="AL943" s="48"/>
      <c r="AN943" s="10"/>
      <c r="AO943" s="37"/>
      <c r="AP943" s="37"/>
      <c r="AQ943" s="7"/>
      <c r="AR943" s="40"/>
      <c r="AS943" s="10"/>
      <c r="AT943" s="37"/>
      <c r="AU943" s="37"/>
      <c r="AV943" s="51"/>
      <c r="BA943" s="37"/>
      <c r="BB943" s="37"/>
      <c r="BC943" s="7"/>
      <c r="BD943" s="48"/>
      <c r="BF943" s="10"/>
      <c r="BG943" s="37"/>
      <c r="BH943" s="37"/>
      <c r="BI943" s="7"/>
      <c r="BJ943" s="48"/>
      <c r="BL943" s="10"/>
      <c r="BM943" s="37"/>
      <c r="BN943" s="37"/>
      <c r="BO943" s="7"/>
      <c r="BP943" s="40"/>
      <c r="BQ943" s="10"/>
      <c r="BR943" s="37"/>
      <c r="BS943" s="37"/>
      <c r="BT943" s="51"/>
      <c r="BY943" s="37"/>
      <c r="BZ943" s="37"/>
      <c r="CA943" s="7"/>
      <c r="CB943" s="48"/>
      <c r="CD943" s="10"/>
      <c r="CE943" s="37"/>
      <c r="CF943" s="37"/>
      <c r="CG943" s="7"/>
      <c r="CH943" s="48"/>
      <c r="CJ943" s="10"/>
      <c r="CK943" s="37"/>
      <c r="CL943" s="37"/>
      <c r="CM943" s="7"/>
      <c r="CN943" s="40"/>
      <c r="CO943" s="10"/>
      <c r="CP943" s="37"/>
      <c r="CQ943" s="37"/>
      <c r="CR943" s="51"/>
      <c r="CT943" s="40"/>
      <c r="CU943" s="10"/>
      <c r="CV943" s="37"/>
      <c r="CW943" s="37"/>
      <c r="CX943" s="51"/>
    </row>
    <row r="944" spans="5:102" x14ac:dyDescent="0.2">
      <c r="E944" s="37"/>
      <c r="F944" s="37"/>
      <c r="G944" s="7"/>
      <c r="H944" s="48"/>
      <c r="J944" s="10"/>
      <c r="K944" s="37"/>
      <c r="L944" s="37"/>
      <c r="M944" s="7"/>
      <c r="N944" s="48"/>
      <c r="P944" s="10"/>
      <c r="Q944" s="37"/>
      <c r="R944" s="37"/>
      <c r="S944" s="7"/>
      <c r="T944" s="40"/>
      <c r="U944" s="10"/>
      <c r="V944" s="37"/>
      <c r="W944" s="37"/>
      <c r="X944" s="51"/>
      <c r="AC944" s="37"/>
      <c r="AD944" s="37"/>
      <c r="AE944" s="7"/>
      <c r="AF944" s="48"/>
      <c r="AH944" s="10"/>
      <c r="AI944" s="37"/>
      <c r="AJ944" s="37"/>
      <c r="AK944" s="7"/>
      <c r="AL944" s="48"/>
      <c r="AN944" s="10"/>
      <c r="AO944" s="37"/>
      <c r="AP944" s="37"/>
      <c r="AQ944" s="7"/>
      <c r="AR944" s="40"/>
      <c r="AS944" s="10"/>
      <c r="AT944" s="37"/>
      <c r="AU944" s="37"/>
      <c r="AV944" s="51"/>
      <c r="BA944" s="37"/>
      <c r="BB944" s="37"/>
      <c r="BC944" s="7"/>
      <c r="BD944" s="48"/>
      <c r="BF944" s="10"/>
      <c r="BG944" s="37"/>
      <c r="BH944" s="37"/>
      <c r="BI944" s="7"/>
      <c r="BJ944" s="48"/>
      <c r="BL944" s="10"/>
      <c r="BM944" s="37"/>
      <c r="BN944" s="37"/>
      <c r="BO944" s="7"/>
      <c r="BP944" s="40"/>
      <c r="BQ944" s="10"/>
      <c r="BR944" s="37"/>
      <c r="BS944" s="37"/>
      <c r="BT944" s="51"/>
      <c r="BY944" s="37"/>
      <c r="BZ944" s="37"/>
      <c r="CA944" s="7"/>
      <c r="CB944" s="48"/>
      <c r="CD944" s="10"/>
      <c r="CE944" s="37"/>
      <c r="CF944" s="37"/>
      <c r="CG944" s="7"/>
      <c r="CH944" s="48"/>
      <c r="CJ944" s="10"/>
      <c r="CK944" s="37"/>
      <c r="CL944" s="37"/>
      <c r="CM944" s="7"/>
      <c r="CN944" s="40"/>
      <c r="CO944" s="10"/>
      <c r="CP944" s="37"/>
      <c r="CQ944" s="37"/>
      <c r="CR944" s="51"/>
      <c r="CT944" s="40"/>
      <c r="CU944" s="10"/>
      <c r="CV944" s="37"/>
      <c r="CW944" s="37"/>
      <c r="CX944" s="51"/>
    </row>
    <row r="945" spans="5:102" x14ac:dyDescent="0.2">
      <c r="E945" s="37"/>
      <c r="F945" s="37"/>
      <c r="G945" s="7"/>
      <c r="H945" s="48"/>
      <c r="J945" s="10"/>
      <c r="K945" s="37"/>
      <c r="L945" s="37"/>
      <c r="M945" s="7"/>
      <c r="N945" s="48"/>
      <c r="P945" s="10"/>
      <c r="Q945" s="37"/>
      <c r="R945" s="37"/>
      <c r="S945" s="7"/>
      <c r="T945" s="40"/>
      <c r="U945" s="10"/>
      <c r="V945" s="37"/>
      <c r="W945" s="37"/>
      <c r="X945" s="51"/>
      <c r="AC945" s="37"/>
      <c r="AD945" s="37"/>
      <c r="AE945" s="7"/>
      <c r="AF945" s="48"/>
      <c r="AH945" s="10"/>
      <c r="AI945" s="37"/>
      <c r="AJ945" s="37"/>
      <c r="AK945" s="7"/>
      <c r="AL945" s="48"/>
      <c r="AN945" s="10"/>
      <c r="AO945" s="37"/>
      <c r="AP945" s="37"/>
      <c r="AQ945" s="7"/>
      <c r="AR945" s="40"/>
      <c r="AS945" s="10"/>
      <c r="AT945" s="37"/>
      <c r="AU945" s="37"/>
      <c r="AV945" s="51"/>
      <c r="BA945" s="37"/>
      <c r="BB945" s="37"/>
      <c r="BC945" s="7"/>
      <c r="BD945" s="48"/>
      <c r="BF945" s="10"/>
      <c r="BG945" s="37"/>
      <c r="BH945" s="37"/>
      <c r="BI945" s="7"/>
      <c r="BJ945" s="48"/>
      <c r="BL945" s="10"/>
      <c r="BM945" s="37"/>
      <c r="BN945" s="37"/>
      <c r="BO945" s="7"/>
      <c r="BP945" s="40"/>
      <c r="BQ945" s="10"/>
      <c r="BR945" s="37"/>
      <c r="BS945" s="37"/>
      <c r="BT945" s="51"/>
      <c r="BY945" s="37"/>
      <c r="BZ945" s="37"/>
      <c r="CA945" s="7"/>
      <c r="CB945" s="48"/>
      <c r="CD945" s="10"/>
      <c r="CE945" s="37"/>
      <c r="CF945" s="37"/>
      <c r="CG945" s="7"/>
      <c r="CH945" s="48"/>
      <c r="CJ945" s="10"/>
      <c r="CK945" s="37"/>
      <c r="CL945" s="37"/>
      <c r="CM945" s="7"/>
      <c r="CN945" s="40"/>
      <c r="CO945" s="10"/>
      <c r="CP945" s="37"/>
      <c r="CQ945" s="37"/>
      <c r="CR945" s="51"/>
      <c r="CT945" s="40"/>
      <c r="CU945" s="10"/>
      <c r="CV945" s="37"/>
      <c r="CW945" s="37"/>
      <c r="CX945" s="51"/>
    </row>
    <row r="946" spans="5:102" x14ac:dyDescent="0.2">
      <c r="E946" s="37"/>
      <c r="F946" s="37"/>
      <c r="G946" s="7"/>
      <c r="H946" s="48"/>
      <c r="J946" s="10"/>
      <c r="K946" s="37"/>
      <c r="L946" s="37"/>
      <c r="M946" s="7"/>
      <c r="N946" s="48"/>
      <c r="P946" s="10"/>
      <c r="Q946" s="37"/>
      <c r="R946" s="37"/>
      <c r="S946" s="7"/>
      <c r="T946" s="40"/>
      <c r="U946" s="10"/>
      <c r="V946" s="37"/>
      <c r="W946" s="37"/>
      <c r="X946" s="51"/>
      <c r="AC946" s="37"/>
      <c r="AD946" s="37"/>
      <c r="AE946" s="7"/>
      <c r="AF946" s="48"/>
      <c r="AH946" s="10"/>
      <c r="AI946" s="37"/>
      <c r="AJ946" s="37"/>
      <c r="AK946" s="7"/>
      <c r="AL946" s="48"/>
      <c r="AN946" s="10"/>
      <c r="AO946" s="37"/>
      <c r="AP946" s="37"/>
      <c r="AQ946" s="7"/>
      <c r="AR946" s="40"/>
      <c r="AS946" s="10"/>
      <c r="AT946" s="37"/>
      <c r="AU946" s="37"/>
      <c r="AV946" s="51"/>
      <c r="BA946" s="37"/>
      <c r="BB946" s="37"/>
      <c r="BC946" s="7"/>
      <c r="BD946" s="48"/>
      <c r="BF946" s="10"/>
      <c r="BG946" s="37"/>
      <c r="BH946" s="37"/>
      <c r="BI946" s="7"/>
      <c r="BJ946" s="48"/>
      <c r="BL946" s="10"/>
      <c r="BM946" s="37"/>
      <c r="BN946" s="37"/>
      <c r="BO946" s="7"/>
      <c r="BP946" s="40"/>
      <c r="BQ946" s="10"/>
      <c r="BR946" s="37"/>
      <c r="BS946" s="37"/>
      <c r="BT946" s="51"/>
      <c r="BY946" s="37"/>
      <c r="BZ946" s="37"/>
      <c r="CA946" s="7"/>
      <c r="CB946" s="48"/>
      <c r="CD946" s="10"/>
      <c r="CE946" s="37"/>
      <c r="CF946" s="37"/>
      <c r="CG946" s="7"/>
      <c r="CH946" s="48"/>
      <c r="CJ946" s="10"/>
      <c r="CK946" s="37"/>
      <c r="CL946" s="37"/>
      <c r="CM946" s="7"/>
      <c r="CN946" s="40"/>
      <c r="CO946" s="10"/>
      <c r="CP946" s="37"/>
      <c r="CQ946" s="37"/>
      <c r="CR946" s="51"/>
      <c r="CT946" s="40"/>
      <c r="CU946" s="10"/>
      <c r="CV946" s="37"/>
      <c r="CW946" s="37"/>
      <c r="CX946" s="51"/>
    </row>
    <row r="947" spans="5:102" x14ac:dyDescent="0.2">
      <c r="E947" s="37"/>
      <c r="F947" s="37"/>
      <c r="G947" s="7"/>
      <c r="H947" s="48"/>
      <c r="J947" s="10"/>
      <c r="K947" s="37"/>
      <c r="L947" s="37"/>
      <c r="M947" s="7"/>
      <c r="N947" s="48"/>
      <c r="P947" s="10"/>
      <c r="Q947" s="37"/>
      <c r="R947" s="37"/>
      <c r="S947" s="7"/>
      <c r="T947" s="40"/>
      <c r="U947" s="10"/>
      <c r="V947" s="37"/>
      <c r="W947" s="37"/>
      <c r="X947" s="51"/>
      <c r="AC947" s="37"/>
      <c r="AD947" s="37"/>
      <c r="AE947" s="7"/>
      <c r="AF947" s="48"/>
      <c r="AH947" s="10"/>
      <c r="AI947" s="37"/>
      <c r="AJ947" s="37"/>
      <c r="AK947" s="7"/>
      <c r="AL947" s="48"/>
      <c r="AN947" s="10"/>
      <c r="AO947" s="37"/>
      <c r="AP947" s="37"/>
      <c r="AQ947" s="7"/>
      <c r="AR947" s="40"/>
      <c r="AS947" s="10"/>
      <c r="AT947" s="37"/>
      <c r="AU947" s="37"/>
      <c r="AV947" s="51"/>
      <c r="BA947" s="37"/>
      <c r="BB947" s="37"/>
      <c r="BC947" s="7"/>
      <c r="BD947" s="48"/>
      <c r="BF947" s="10"/>
      <c r="BG947" s="37"/>
      <c r="BH947" s="37"/>
      <c r="BI947" s="7"/>
      <c r="BJ947" s="48"/>
      <c r="BL947" s="10"/>
      <c r="BM947" s="37"/>
      <c r="BN947" s="37"/>
      <c r="BO947" s="7"/>
      <c r="BP947" s="40"/>
      <c r="BQ947" s="10"/>
      <c r="BR947" s="37"/>
      <c r="BS947" s="37"/>
      <c r="BT947" s="51"/>
      <c r="BY947" s="37"/>
      <c r="BZ947" s="37"/>
      <c r="CA947" s="7"/>
      <c r="CB947" s="48"/>
      <c r="CD947" s="10"/>
      <c r="CE947" s="37"/>
      <c r="CF947" s="37"/>
      <c r="CG947" s="7"/>
      <c r="CH947" s="48"/>
      <c r="CJ947" s="10"/>
      <c r="CK947" s="37"/>
      <c r="CL947" s="37"/>
      <c r="CM947" s="7"/>
      <c r="CN947" s="40"/>
      <c r="CO947" s="10"/>
      <c r="CP947" s="37"/>
      <c r="CQ947" s="37"/>
      <c r="CR947" s="51"/>
      <c r="CT947" s="40"/>
      <c r="CU947" s="10"/>
      <c r="CV947" s="37"/>
      <c r="CW947" s="37"/>
      <c r="CX947" s="51"/>
    </row>
    <row r="948" spans="5:102" x14ac:dyDescent="0.2">
      <c r="E948" s="37"/>
      <c r="F948" s="37"/>
      <c r="G948" s="7"/>
      <c r="H948" s="48"/>
      <c r="J948" s="10"/>
      <c r="K948" s="37"/>
      <c r="L948" s="37"/>
      <c r="M948" s="7"/>
      <c r="N948" s="48"/>
      <c r="P948" s="10"/>
      <c r="Q948" s="37"/>
      <c r="R948" s="37"/>
      <c r="S948" s="7"/>
      <c r="T948" s="40"/>
      <c r="U948" s="10"/>
      <c r="V948" s="37"/>
      <c r="W948" s="37"/>
      <c r="X948" s="51"/>
      <c r="AC948" s="37"/>
      <c r="AD948" s="37"/>
      <c r="AE948" s="7"/>
      <c r="AF948" s="48"/>
      <c r="AH948" s="10"/>
      <c r="AI948" s="37"/>
      <c r="AJ948" s="37"/>
      <c r="AK948" s="7"/>
      <c r="AL948" s="48"/>
      <c r="AN948" s="10"/>
      <c r="AO948" s="37"/>
      <c r="AP948" s="37"/>
      <c r="AQ948" s="7"/>
      <c r="AR948" s="40"/>
      <c r="AS948" s="10"/>
      <c r="AT948" s="37"/>
      <c r="AU948" s="37"/>
      <c r="AV948" s="51"/>
      <c r="BA948" s="37"/>
      <c r="BB948" s="37"/>
      <c r="BC948" s="7"/>
      <c r="BD948" s="48"/>
      <c r="BF948" s="10"/>
      <c r="BG948" s="37"/>
      <c r="BH948" s="37"/>
      <c r="BI948" s="7"/>
      <c r="BJ948" s="48"/>
      <c r="BL948" s="10"/>
      <c r="BM948" s="37"/>
      <c r="BN948" s="37"/>
      <c r="BO948" s="7"/>
      <c r="BP948" s="40"/>
      <c r="BQ948" s="10"/>
      <c r="BR948" s="37"/>
      <c r="BS948" s="37"/>
      <c r="BT948" s="51"/>
      <c r="BY948" s="37"/>
      <c r="BZ948" s="37"/>
      <c r="CA948" s="7"/>
      <c r="CB948" s="48"/>
      <c r="CD948" s="10"/>
      <c r="CE948" s="37"/>
      <c r="CF948" s="37"/>
      <c r="CG948" s="7"/>
      <c r="CH948" s="48"/>
      <c r="CJ948" s="10"/>
      <c r="CK948" s="37"/>
      <c r="CL948" s="37"/>
      <c r="CM948" s="7"/>
      <c r="CN948" s="40"/>
      <c r="CO948" s="10"/>
      <c r="CP948" s="37"/>
      <c r="CQ948" s="37"/>
      <c r="CR948" s="51"/>
      <c r="CT948" s="40"/>
      <c r="CU948" s="10"/>
      <c r="CV948" s="37"/>
      <c r="CW948" s="37"/>
      <c r="CX948" s="51"/>
    </row>
    <row r="949" spans="5:102" x14ac:dyDescent="0.2">
      <c r="E949" s="37"/>
      <c r="F949" s="37"/>
      <c r="G949" s="7"/>
      <c r="H949" s="48"/>
      <c r="J949" s="10"/>
      <c r="K949" s="37"/>
      <c r="L949" s="37"/>
      <c r="M949" s="7"/>
      <c r="N949" s="48"/>
      <c r="P949" s="10"/>
      <c r="Q949" s="37"/>
      <c r="R949" s="37"/>
      <c r="S949" s="7"/>
      <c r="T949" s="40"/>
      <c r="U949" s="10"/>
      <c r="V949" s="37"/>
      <c r="W949" s="37"/>
      <c r="X949" s="51"/>
      <c r="AC949" s="37"/>
      <c r="AD949" s="37"/>
      <c r="AE949" s="7"/>
      <c r="AF949" s="48"/>
      <c r="AH949" s="10"/>
      <c r="AI949" s="37"/>
      <c r="AJ949" s="37"/>
      <c r="AK949" s="7"/>
      <c r="AL949" s="48"/>
      <c r="AN949" s="10"/>
      <c r="AO949" s="37"/>
      <c r="AP949" s="37"/>
      <c r="AQ949" s="7"/>
      <c r="AR949" s="40"/>
      <c r="AS949" s="10"/>
      <c r="AT949" s="37"/>
      <c r="AU949" s="37"/>
      <c r="AV949" s="51"/>
      <c r="BA949" s="37"/>
      <c r="BB949" s="37"/>
      <c r="BC949" s="7"/>
      <c r="BD949" s="48"/>
      <c r="BF949" s="10"/>
      <c r="BG949" s="37"/>
      <c r="BH949" s="37"/>
      <c r="BI949" s="7"/>
      <c r="BJ949" s="48"/>
      <c r="BL949" s="10"/>
      <c r="BM949" s="37"/>
      <c r="BN949" s="37"/>
      <c r="BO949" s="7"/>
      <c r="BP949" s="40"/>
      <c r="BQ949" s="10"/>
      <c r="BR949" s="37"/>
      <c r="BS949" s="37"/>
      <c r="BT949" s="51"/>
      <c r="BY949" s="37"/>
      <c r="BZ949" s="37"/>
      <c r="CA949" s="7"/>
      <c r="CB949" s="48"/>
      <c r="CD949" s="10"/>
      <c r="CE949" s="37"/>
      <c r="CF949" s="37"/>
      <c r="CG949" s="7"/>
      <c r="CH949" s="48"/>
      <c r="CJ949" s="10"/>
      <c r="CK949" s="37"/>
      <c r="CL949" s="37"/>
      <c r="CM949" s="7"/>
      <c r="CN949" s="40"/>
      <c r="CO949" s="10"/>
      <c r="CP949" s="37"/>
      <c r="CQ949" s="37"/>
      <c r="CR949" s="51"/>
      <c r="CT949" s="40"/>
      <c r="CU949" s="10"/>
      <c r="CV949" s="37"/>
      <c r="CW949" s="37"/>
      <c r="CX949" s="51"/>
    </row>
    <row r="950" spans="5:102" x14ac:dyDescent="0.2">
      <c r="E950" s="37"/>
      <c r="F950" s="37"/>
      <c r="G950" s="7"/>
      <c r="H950" s="48"/>
      <c r="J950" s="10"/>
      <c r="K950" s="37"/>
      <c r="L950" s="37"/>
      <c r="M950" s="7"/>
      <c r="N950" s="48"/>
      <c r="P950" s="10"/>
      <c r="Q950" s="37"/>
      <c r="R950" s="37"/>
      <c r="S950" s="7"/>
      <c r="T950" s="40"/>
      <c r="U950" s="10"/>
      <c r="V950" s="37"/>
      <c r="W950" s="37"/>
      <c r="X950" s="51"/>
      <c r="AC950" s="37"/>
      <c r="AD950" s="37"/>
      <c r="AE950" s="7"/>
      <c r="AF950" s="48"/>
      <c r="AH950" s="10"/>
      <c r="AI950" s="37"/>
      <c r="AJ950" s="37"/>
      <c r="AK950" s="7"/>
      <c r="AL950" s="48"/>
      <c r="AN950" s="10"/>
      <c r="AO950" s="37"/>
      <c r="AP950" s="37"/>
      <c r="AQ950" s="7"/>
      <c r="AR950" s="40"/>
      <c r="AS950" s="10"/>
      <c r="AT950" s="37"/>
      <c r="AU950" s="37"/>
      <c r="AV950" s="51"/>
      <c r="BA950" s="37"/>
      <c r="BB950" s="37"/>
      <c r="BC950" s="7"/>
      <c r="BD950" s="48"/>
      <c r="BF950" s="10"/>
      <c r="BG950" s="37"/>
      <c r="BH950" s="37"/>
      <c r="BI950" s="7"/>
      <c r="BJ950" s="48"/>
      <c r="BL950" s="10"/>
      <c r="BM950" s="37"/>
      <c r="BN950" s="37"/>
      <c r="BO950" s="7"/>
      <c r="BP950" s="40"/>
      <c r="BQ950" s="10"/>
      <c r="BR950" s="37"/>
      <c r="BS950" s="37"/>
      <c r="BT950" s="51"/>
      <c r="BY950" s="37"/>
      <c r="BZ950" s="37"/>
      <c r="CA950" s="7"/>
      <c r="CB950" s="48"/>
      <c r="CD950" s="10"/>
      <c r="CE950" s="37"/>
      <c r="CF950" s="37"/>
      <c r="CG950" s="7"/>
      <c r="CH950" s="48"/>
      <c r="CJ950" s="10"/>
      <c r="CK950" s="37"/>
      <c r="CL950" s="37"/>
      <c r="CM950" s="7"/>
      <c r="CN950" s="40"/>
      <c r="CO950" s="10"/>
      <c r="CP950" s="37"/>
      <c r="CQ950" s="37"/>
      <c r="CR950" s="51"/>
      <c r="CT950" s="40"/>
      <c r="CU950" s="10"/>
      <c r="CV950" s="37"/>
      <c r="CW950" s="37"/>
      <c r="CX950" s="51"/>
    </row>
    <row r="951" spans="5:102" x14ac:dyDescent="0.2">
      <c r="E951" s="37"/>
      <c r="F951" s="37"/>
      <c r="G951" s="7"/>
      <c r="H951" s="48"/>
      <c r="J951" s="10"/>
      <c r="K951" s="37"/>
      <c r="L951" s="37"/>
      <c r="M951" s="7"/>
      <c r="N951" s="48"/>
      <c r="P951" s="10"/>
      <c r="Q951" s="37"/>
      <c r="R951" s="37"/>
      <c r="S951" s="7"/>
      <c r="T951" s="40"/>
      <c r="U951" s="10"/>
      <c r="V951" s="37"/>
      <c r="W951" s="37"/>
      <c r="X951" s="51"/>
      <c r="AC951" s="37"/>
      <c r="AD951" s="37"/>
      <c r="AE951" s="7"/>
      <c r="AF951" s="48"/>
      <c r="AH951" s="10"/>
      <c r="AI951" s="37"/>
      <c r="AJ951" s="37"/>
      <c r="AK951" s="7"/>
      <c r="AL951" s="48"/>
      <c r="AN951" s="10"/>
      <c r="AO951" s="37"/>
      <c r="AP951" s="37"/>
      <c r="AQ951" s="7"/>
      <c r="AR951" s="40"/>
      <c r="AS951" s="10"/>
      <c r="AT951" s="37"/>
      <c r="AU951" s="37"/>
      <c r="AV951" s="51"/>
      <c r="BA951" s="37"/>
      <c r="BB951" s="37"/>
      <c r="BC951" s="7"/>
      <c r="BD951" s="48"/>
      <c r="BF951" s="10"/>
      <c r="BG951" s="37"/>
      <c r="BH951" s="37"/>
      <c r="BI951" s="7"/>
      <c r="BJ951" s="48"/>
      <c r="BL951" s="10"/>
      <c r="BM951" s="37"/>
      <c r="BN951" s="37"/>
      <c r="BO951" s="7"/>
      <c r="BP951" s="40"/>
      <c r="BQ951" s="10"/>
      <c r="BR951" s="37"/>
      <c r="BS951" s="37"/>
      <c r="BT951" s="51"/>
      <c r="BY951" s="37"/>
      <c r="BZ951" s="37"/>
      <c r="CA951" s="7"/>
      <c r="CB951" s="48"/>
      <c r="CD951" s="10"/>
      <c r="CE951" s="37"/>
      <c r="CF951" s="37"/>
      <c r="CG951" s="7"/>
      <c r="CH951" s="48"/>
      <c r="CJ951" s="10"/>
      <c r="CK951" s="37"/>
      <c r="CL951" s="37"/>
      <c r="CM951" s="7"/>
      <c r="CN951" s="40"/>
      <c r="CO951" s="10"/>
      <c r="CP951" s="37"/>
      <c r="CQ951" s="37"/>
      <c r="CR951" s="51"/>
      <c r="CT951" s="40"/>
      <c r="CU951" s="10"/>
      <c r="CV951" s="37"/>
      <c r="CW951" s="37"/>
      <c r="CX951" s="51"/>
    </row>
    <row r="952" spans="5:102" x14ac:dyDescent="0.2">
      <c r="E952" s="37"/>
      <c r="F952" s="37"/>
      <c r="G952" s="7"/>
      <c r="H952" s="48"/>
      <c r="J952" s="10"/>
      <c r="K952" s="37"/>
      <c r="L952" s="37"/>
      <c r="M952" s="7"/>
      <c r="N952" s="48"/>
      <c r="P952" s="10"/>
      <c r="Q952" s="37"/>
      <c r="R952" s="37"/>
      <c r="S952" s="7"/>
      <c r="T952" s="40"/>
      <c r="U952" s="10"/>
      <c r="V952" s="37"/>
      <c r="W952" s="37"/>
      <c r="X952" s="51"/>
      <c r="AC952" s="37"/>
      <c r="AD952" s="37"/>
      <c r="AE952" s="7"/>
      <c r="AF952" s="48"/>
      <c r="AH952" s="10"/>
      <c r="AI952" s="37"/>
      <c r="AJ952" s="37"/>
      <c r="AK952" s="7"/>
      <c r="AL952" s="48"/>
      <c r="AN952" s="10"/>
      <c r="AO952" s="37"/>
      <c r="AP952" s="37"/>
      <c r="AQ952" s="7"/>
      <c r="AR952" s="40"/>
      <c r="AS952" s="10"/>
      <c r="AT952" s="37"/>
      <c r="AU952" s="37"/>
      <c r="AV952" s="51"/>
      <c r="BA952" s="37"/>
      <c r="BB952" s="37"/>
      <c r="BC952" s="7"/>
      <c r="BD952" s="48"/>
      <c r="BF952" s="10"/>
      <c r="BG952" s="37"/>
      <c r="BH952" s="37"/>
      <c r="BI952" s="7"/>
      <c r="BJ952" s="48"/>
      <c r="BL952" s="10"/>
      <c r="BM952" s="37"/>
      <c r="BN952" s="37"/>
      <c r="BO952" s="7"/>
      <c r="BP952" s="40"/>
      <c r="BQ952" s="10"/>
      <c r="BR952" s="37"/>
      <c r="BS952" s="37"/>
      <c r="BT952" s="51"/>
      <c r="BY952" s="37"/>
      <c r="BZ952" s="37"/>
      <c r="CA952" s="7"/>
      <c r="CB952" s="48"/>
      <c r="CD952" s="10"/>
      <c r="CE952" s="37"/>
      <c r="CF952" s="37"/>
      <c r="CG952" s="7"/>
      <c r="CH952" s="48"/>
      <c r="CJ952" s="10"/>
      <c r="CK952" s="37"/>
      <c r="CL952" s="37"/>
      <c r="CM952" s="7"/>
      <c r="CN952" s="40"/>
      <c r="CO952" s="10"/>
      <c r="CP952" s="37"/>
      <c r="CQ952" s="37"/>
      <c r="CR952" s="51"/>
      <c r="CT952" s="40"/>
      <c r="CU952" s="10"/>
      <c r="CV952" s="37"/>
      <c r="CW952" s="37"/>
      <c r="CX952" s="51"/>
    </row>
    <row r="953" spans="5:102" x14ac:dyDescent="0.2">
      <c r="E953" s="37"/>
      <c r="F953" s="37"/>
      <c r="G953" s="7"/>
      <c r="H953" s="48"/>
      <c r="J953" s="10"/>
      <c r="K953" s="37"/>
      <c r="L953" s="37"/>
      <c r="M953" s="7"/>
      <c r="N953" s="48"/>
      <c r="P953" s="10"/>
      <c r="Q953" s="37"/>
      <c r="R953" s="37"/>
      <c r="S953" s="7"/>
      <c r="T953" s="40"/>
      <c r="U953" s="10"/>
      <c r="V953" s="37"/>
      <c r="W953" s="37"/>
      <c r="X953" s="51"/>
      <c r="AC953" s="37"/>
      <c r="AD953" s="37"/>
      <c r="AE953" s="7"/>
      <c r="AF953" s="48"/>
      <c r="AH953" s="10"/>
      <c r="AI953" s="37"/>
      <c r="AJ953" s="37"/>
      <c r="AK953" s="7"/>
      <c r="AL953" s="48"/>
      <c r="AN953" s="10"/>
      <c r="AO953" s="37"/>
      <c r="AP953" s="37"/>
      <c r="AQ953" s="7"/>
      <c r="AR953" s="40"/>
      <c r="AS953" s="10"/>
      <c r="AT953" s="37"/>
      <c r="AU953" s="37"/>
      <c r="AV953" s="51"/>
      <c r="BA953" s="37"/>
      <c r="BB953" s="37"/>
      <c r="BC953" s="7"/>
      <c r="BD953" s="48"/>
      <c r="BF953" s="10"/>
      <c r="BG953" s="37"/>
      <c r="BH953" s="37"/>
      <c r="BI953" s="7"/>
      <c r="BJ953" s="48"/>
      <c r="BL953" s="10"/>
      <c r="BM953" s="37"/>
      <c r="BN953" s="37"/>
      <c r="BO953" s="7"/>
      <c r="BP953" s="40"/>
      <c r="BQ953" s="10"/>
      <c r="BR953" s="37"/>
      <c r="BS953" s="37"/>
      <c r="BT953" s="51"/>
      <c r="BY953" s="37"/>
      <c r="BZ953" s="37"/>
      <c r="CA953" s="7"/>
      <c r="CB953" s="48"/>
      <c r="CD953" s="10"/>
      <c r="CE953" s="37"/>
      <c r="CF953" s="37"/>
      <c r="CG953" s="7"/>
      <c r="CH953" s="48"/>
      <c r="CJ953" s="10"/>
      <c r="CK953" s="37"/>
      <c r="CL953" s="37"/>
      <c r="CM953" s="7"/>
      <c r="CN953" s="40"/>
      <c r="CO953" s="10"/>
      <c r="CP953" s="37"/>
      <c r="CQ953" s="37"/>
      <c r="CR953" s="51"/>
      <c r="CT953" s="40"/>
      <c r="CU953" s="10"/>
      <c r="CV953" s="37"/>
      <c r="CW953" s="37"/>
      <c r="CX953" s="51"/>
    </row>
    <row r="954" spans="5:102" x14ac:dyDescent="0.2">
      <c r="E954" s="37"/>
      <c r="F954" s="37"/>
      <c r="G954" s="7"/>
      <c r="H954" s="48"/>
      <c r="J954" s="10"/>
      <c r="K954" s="37"/>
      <c r="L954" s="37"/>
      <c r="M954" s="7"/>
      <c r="N954" s="48"/>
      <c r="P954" s="10"/>
      <c r="Q954" s="37"/>
      <c r="R954" s="37"/>
      <c r="S954" s="7"/>
      <c r="T954" s="40"/>
      <c r="U954" s="10"/>
      <c r="V954" s="37"/>
      <c r="W954" s="37"/>
      <c r="X954" s="51"/>
      <c r="AC954" s="37"/>
      <c r="AD954" s="37"/>
      <c r="AE954" s="7"/>
      <c r="AF954" s="48"/>
      <c r="AH954" s="10"/>
      <c r="AI954" s="37"/>
      <c r="AJ954" s="37"/>
      <c r="AK954" s="7"/>
      <c r="AL954" s="48"/>
      <c r="AN954" s="10"/>
      <c r="AO954" s="37"/>
      <c r="AP954" s="37"/>
      <c r="AQ954" s="7"/>
      <c r="AR954" s="40"/>
      <c r="AS954" s="10"/>
      <c r="AT954" s="37"/>
      <c r="AU954" s="37"/>
      <c r="AV954" s="51"/>
      <c r="BA954" s="37"/>
      <c r="BB954" s="37"/>
      <c r="BC954" s="7"/>
      <c r="BD954" s="48"/>
      <c r="BF954" s="10"/>
      <c r="BG954" s="37"/>
      <c r="BH954" s="37"/>
      <c r="BI954" s="7"/>
      <c r="BJ954" s="48"/>
      <c r="BL954" s="10"/>
      <c r="BM954" s="37"/>
      <c r="BN954" s="37"/>
      <c r="BO954" s="7"/>
      <c r="BP954" s="40"/>
      <c r="BQ954" s="10"/>
      <c r="BR954" s="37"/>
      <c r="BS954" s="37"/>
      <c r="BT954" s="51"/>
      <c r="BY954" s="37"/>
      <c r="BZ954" s="37"/>
      <c r="CA954" s="7"/>
      <c r="CB954" s="48"/>
      <c r="CD954" s="10"/>
      <c r="CE954" s="37"/>
      <c r="CF954" s="37"/>
      <c r="CG954" s="7"/>
      <c r="CH954" s="48"/>
      <c r="CJ954" s="10"/>
      <c r="CK954" s="37"/>
      <c r="CL954" s="37"/>
      <c r="CM954" s="7"/>
      <c r="CN954" s="40"/>
      <c r="CO954" s="10"/>
      <c r="CP954" s="37"/>
      <c r="CQ954" s="37"/>
      <c r="CR954" s="51"/>
      <c r="CT954" s="40"/>
      <c r="CU954" s="10"/>
      <c r="CV954" s="37"/>
      <c r="CW954" s="37"/>
      <c r="CX954" s="51"/>
    </row>
    <row r="955" spans="5:102" x14ac:dyDescent="0.2">
      <c r="E955" s="37"/>
      <c r="F955" s="37"/>
      <c r="G955" s="7"/>
      <c r="H955" s="48"/>
      <c r="J955" s="10"/>
      <c r="K955" s="37"/>
      <c r="L955" s="37"/>
      <c r="M955" s="7"/>
      <c r="N955" s="48"/>
      <c r="P955" s="10"/>
      <c r="Q955" s="37"/>
      <c r="R955" s="37"/>
      <c r="S955" s="7"/>
      <c r="T955" s="40"/>
      <c r="U955" s="10"/>
      <c r="V955" s="37"/>
      <c r="W955" s="37"/>
      <c r="X955" s="51"/>
      <c r="AC955" s="37"/>
      <c r="AD955" s="37"/>
      <c r="AE955" s="7"/>
      <c r="AF955" s="48"/>
      <c r="AH955" s="10"/>
      <c r="AI955" s="37"/>
      <c r="AJ955" s="37"/>
      <c r="AK955" s="7"/>
      <c r="AL955" s="48"/>
      <c r="AN955" s="10"/>
      <c r="AO955" s="37"/>
      <c r="AP955" s="37"/>
      <c r="AQ955" s="7"/>
      <c r="AR955" s="40"/>
      <c r="AS955" s="10"/>
      <c r="AT955" s="37"/>
      <c r="AU955" s="37"/>
      <c r="AV955" s="51"/>
      <c r="BA955" s="37"/>
      <c r="BB955" s="37"/>
      <c r="BC955" s="7"/>
      <c r="BD955" s="48"/>
      <c r="BF955" s="10"/>
      <c r="BG955" s="37"/>
      <c r="BH955" s="37"/>
      <c r="BI955" s="7"/>
      <c r="BJ955" s="48"/>
      <c r="BL955" s="10"/>
      <c r="BM955" s="37"/>
      <c r="BN955" s="37"/>
      <c r="BO955" s="7"/>
      <c r="BP955" s="40"/>
      <c r="BQ955" s="10"/>
      <c r="BR955" s="37"/>
      <c r="BS955" s="37"/>
      <c r="BT955" s="51"/>
      <c r="BY955" s="37"/>
      <c r="BZ955" s="37"/>
      <c r="CA955" s="7"/>
      <c r="CB955" s="48"/>
      <c r="CD955" s="10"/>
      <c r="CE955" s="37"/>
      <c r="CF955" s="37"/>
      <c r="CG955" s="7"/>
      <c r="CH955" s="48"/>
      <c r="CJ955" s="10"/>
      <c r="CK955" s="37"/>
      <c r="CL955" s="37"/>
      <c r="CM955" s="7"/>
      <c r="CN955" s="40"/>
      <c r="CO955" s="10"/>
      <c r="CP955" s="37"/>
      <c r="CQ955" s="37"/>
      <c r="CR955" s="51"/>
      <c r="CT955" s="40"/>
      <c r="CU955" s="10"/>
      <c r="CV955" s="37"/>
      <c r="CW955" s="37"/>
      <c r="CX955" s="51"/>
    </row>
    <row r="956" spans="5:102" x14ac:dyDescent="0.2">
      <c r="E956" s="37"/>
      <c r="F956" s="37"/>
      <c r="G956" s="7"/>
      <c r="H956" s="48"/>
      <c r="J956" s="10"/>
      <c r="K956" s="37"/>
      <c r="L956" s="37"/>
      <c r="M956" s="7"/>
      <c r="N956" s="48"/>
      <c r="P956" s="10"/>
      <c r="Q956" s="37"/>
      <c r="R956" s="37"/>
      <c r="S956" s="7"/>
      <c r="T956" s="40"/>
      <c r="U956" s="10"/>
      <c r="V956" s="37"/>
      <c r="W956" s="37"/>
      <c r="X956" s="51"/>
      <c r="AC956" s="37"/>
      <c r="AD956" s="37"/>
      <c r="AE956" s="7"/>
      <c r="AF956" s="48"/>
      <c r="AH956" s="10"/>
      <c r="AI956" s="37"/>
      <c r="AJ956" s="37"/>
      <c r="AK956" s="7"/>
      <c r="AL956" s="48"/>
      <c r="AN956" s="10"/>
      <c r="AO956" s="37"/>
      <c r="AP956" s="37"/>
      <c r="AQ956" s="7"/>
      <c r="AR956" s="40"/>
      <c r="AS956" s="10"/>
      <c r="AT956" s="37"/>
      <c r="AU956" s="37"/>
      <c r="AV956" s="51"/>
      <c r="BA956" s="37"/>
      <c r="BB956" s="37"/>
      <c r="BC956" s="7"/>
      <c r="BD956" s="48"/>
      <c r="BF956" s="10"/>
      <c r="BG956" s="37"/>
      <c r="BH956" s="37"/>
      <c r="BI956" s="7"/>
      <c r="BJ956" s="48"/>
      <c r="BL956" s="10"/>
      <c r="BM956" s="37"/>
      <c r="BN956" s="37"/>
      <c r="BO956" s="7"/>
      <c r="BP956" s="40"/>
      <c r="BQ956" s="10"/>
      <c r="BR956" s="37"/>
      <c r="BS956" s="37"/>
      <c r="BT956" s="51"/>
      <c r="BY956" s="37"/>
      <c r="BZ956" s="37"/>
      <c r="CA956" s="7"/>
      <c r="CB956" s="48"/>
      <c r="CD956" s="10"/>
      <c r="CE956" s="37"/>
      <c r="CF956" s="37"/>
      <c r="CG956" s="7"/>
      <c r="CH956" s="48"/>
      <c r="CJ956" s="10"/>
      <c r="CK956" s="37"/>
      <c r="CL956" s="37"/>
      <c r="CM956" s="7"/>
      <c r="CN956" s="40"/>
      <c r="CO956" s="10"/>
      <c r="CP956" s="37"/>
      <c r="CQ956" s="37"/>
      <c r="CR956" s="51"/>
      <c r="CT956" s="40"/>
      <c r="CU956" s="10"/>
      <c r="CV956" s="37"/>
      <c r="CW956" s="37"/>
      <c r="CX956" s="51"/>
    </row>
    <row r="957" spans="5:102" x14ac:dyDescent="0.2">
      <c r="E957" s="37"/>
      <c r="F957" s="37"/>
      <c r="G957" s="7"/>
      <c r="H957" s="48"/>
      <c r="J957" s="10"/>
      <c r="K957" s="37"/>
      <c r="L957" s="37"/>
      <c r="M957" s="7"/>
      <c r="N957" s="48"/>
      <c r="P957" s="10"/>
      <c r="Q957" s="37"/>
      <c r="R957" s="37"/>
      <c r="S957" s="7"/>
      <c r="T957" s="40"/>
      <c r="U957" s="10"/>
      <c r="V957" s="37"/>
      <c r="W957" s="37"/>
      <c r="X957" s="51"/>
      <c r="AC957" s="37"/>
      <c r="AD957" s="37"/>
      <c r="AE957" s="7"/>
      <c r="AF957" s="48"/>
      <c r="AH957" s="10"/>
      <c r="AI957" s="37"/>
      <c r="AJ957" s="37"/>
      <c r="AK957" s="7"/>
      <c r="AL957" s="48"/>
      <c r="AN957" s="10"/>
      <c r="AO957" s="37"/>
      <c r="AP957" s="37"/>
      <c r="AQ957" s="7"/>
      <c r="AR957" s="40"/>
      <c r="AS957" s="10"/>
      <c r="AT957" s="37"/>
      <c r="AU957" s="37"/>
      <c r="AV957" s="51"/>
      <c r="BA957" s="37"/>
      <c r="BB957" s="37"/>
      <c r="BC957" s="7"/>
      <c r="BD957" s="48"/>
      <c r="BF957" s="10"/>
      <c r="BG957" s="37"/>
      <c r="BH957" s="37"/>
      <c r="BI957" s="7"/>
      <c r="BJ957" s="48"/>
      <c r="BL957" s="10"/>
      <c r="BM957" s="37"/>
      <c r="BN957" s="37"/>
      <c r="BO957" s="7"/>
      <c r="BP957" s="40"/>
      <c r="BQ957" s="10"/>
      <c r="BR957" s="37"/>
      <c r="BS957" s="37"/>
      <c r="BT957" s="51"/>
      <c r="BY957" s="37"/>
      <c r="BZ957" s="37"/>
      <c r="CA957" s="7"/>
      <c r="CB957" s="48"/>
      <c r="CD957" s="10"/>
      <c r="CE957" s="37"/>
      <c r="CF957" s="37"/>
      <c r="CG957" s="7"/>
      <c r="CH957" s="48"/>
      <c r="CJ957" s="10"/>
      <c r="CK957" s="37"/>
      <c r="CL957" s="37"/>
      <c r="CM957" s="7"/>
      <c r="CN957" s="40"/>
      <c r="CO957" s="10"/>
      <c r="CP957" s="37"/>
      <c r="CQ957" s="37"/>
      <c r="CR957" s="51"/>
      <c r="CT957" s="40"/>
      <c r="CU957" s="10"/>
      <c r="CV957" s="37"/>
      <c r="CW957" s="37"/>
      <c r="CX957" s="51"/>
    </row>
    <row r="958" spans="5:102" x14ac:dyDescent="0.2">
      <c r="E958" s="37"/>
      <c r="F958" s="37"/>
      <c r="G958" s="7"/>
      <c r="H958" s="48"/>
      <c r="J958" s="10"/>
      <c r="K958" s="37"/>
      <c r="L958" s="37"/>
      <c r="M958" s="7"/>
      <c r="N958" s="48"/>
      <c r="P958" s="10"/>
      <c r="Q958" s="37"/>
      <c r="R958" s="37"/>
      <c r="S958" s="7"/>
      <c r="T958" s="40"/>
      <c r="U958" s="10"/>
      <c r="V958" s="37"/>
      <c r="W958" s="37"/>
      <c r="X958" s="51"/>
      <c r="AC958" s="37"/>
      <c r="AD958" s="37"/>
      <c r="AE958" s="7"/>
      <c r="AF958" s="48"/>
      <c r="AH958" s="10"/>
      <c r="AI958" s="37"/>
      <c r="AJ958" s="37"/>
      <c r="AK958" s="7"/>
      <c r="AL958" s="48"/>
      <c r="AN958" s="10"/>
      <c r="AO958" s="37"/>
      <c r="AP958" s="37"/>
      <c r="AQ958" s="7"/>
      <c r="AR958" s="40"/>
      <c r="AS958" s="10"/>
      <c r="AT958" s="37"/>
      <c r="AU958" s="37"/>
      <c r="AV958" s="51"/>
      <c r="BA958" s="37"/>
      <c r="BB958" s="37"/>
      <c r="BC958" s="7"/>
      <c r="BD958" s="48"/>
      <c r="BF958" s="10"/>
      <c r="BG958" s="37"/>
      <c r="BH958" s="37"/>
      <c r="BI958" s="7"/>
      <c r="BJ958" s="48"/>
      <c r="BL958" s="10"/>
      <c r="BM958" s="37"/>
      <c r="BN958" s="37"/>
      <c r="BO958" s="7"/>
      <c r="BP958" s="40"/>
      <c r="BQ958" s="10"/>
      <c r="BR958" s="37"/>
      <c r="BS958" s="37"/>
      <c r="BT958" s="51"/>
      <c r="BY958" s="37"/>
      <c r="BZ958" s="37"/>
      <c r="CA958" s="7"/>
      <c r="CB958" s="48"/>
      <c r="CD958" s="10"/>
      <c r="CE958" s="37"/>
      <c r="CF958" s="37"/>
      <c r="CG958" s="7"/>
      <c r="CH958" s="48"/>
      <c r="CJ958" s="10"/>
      <c r="CK958" s="37"/>
      <c r="CL958" s="37"/>
      <c r="CM958" s="7"/>
      <c r="CN958" s="40"/>
      <c r="CO958" s="10"/>
      <c r="CP958" s="37"/>
      <c r="CQ958" s="37"/>
      <c r="CR958" s="51"/>
      <c r="CT958" s="40"/>
      <c r="CU958" s="10"/>
      <c r="CV958" s="37"/>
      <c r="CW958" s="37"/>
      <c r="CX958" s="51"/>
    </row>
    <row r="959" spans="5:102" x14ac:dyDescent="0.2">
      <c r="E959" s="37"/>
      <c r="F959" s="37"/>
      <c r="G959" s="7"/>
      <c r="H959" s="48"/>
      <c r="J959" s="10"/>
      <c r="K959" s="37"/>
      <c r="L959" s="37"/>
      <c r="M959" s="7"/>
      <c r="N959" s="48"/>
      <c r="P959" s="10"/>
      <c r="Q959" s="37"/>
      <c r="R959" s="37"/>
      <c r="S959" s="7"/>
      <c r="T959" s="40"/>
      <c r="U959" s="10"/>
      <c r="V959" s="37"/>
      <c r="W959" s="37"/>
      <c r="X959" s="51"/>
      <c r="AC959" s="37"/>
      <c r="AD959" s="37"/>
      <c r="AE959" s="7"/>
      <c r="AF959" s="48"/>
      <c r="AH959" s="10"/>
      <c r="AI959" s="37"/>
      <c r="AJ959" s="37"/>
      <c r="AK959" s="7"/>
      <c r="AL959" s="48"/>
      <c r="AN959" s="10"/>
      <c r="AO959" s="37"/>
      <c r="AP959" s="37"/>
      <c r="AQ959" s="7"/>
      <c r="AR959" s="40"/>
      <c r="AS959" s="10"/>
      <c r="AT959" s="37"/>
      <c r="AU959" s="37"/>
      <c r="AV959" s="51"/>
      <c r="BA959" s="37"/>
      <c r="BB959" s="37"/>
      <c r="BC959" s="7"/>
      <c r="BD959" s="48"/>
      <c r="BF959" s="10"/>
      <c r="BG959" s="37"/>
      <c r="BH959" s="37"/>
      <c r="BI959" s="7"/>
      <c r="BJ959" s="48"/>
      <c r="BL959" s="10"/>
      <c r="BM959" s="37"/>
      <c r="BN959" s="37"/>
      <c r="BO959" s="7"/>
      <c r="BP959" s="40"/>
      <c r="BQ959" s="10"/>
      <c r="BR959" s="37"/>
      <c r="BS959" s="37"/>
      <c r="BT959" s="51"/>
      <c r="BY959" s="37"/>
      <c r="BZ959" s="37"/>
      <c r="CA959" s="7"/>
      <c r="CB959" s="48"/>
      <c r="CD959" s="10"/>
      <c r="CE959" s="37"/>
      <c r="CF959" s="37"/>
      <c r="CG959" s="7"/>
      <c r="CH959" s="48"/>
      <c r="CJ959" s="10"/>
      <c r="CK959" s="37"/>
      <c r="CL959" s="37"/>
      <c r="CM959" s="7"/>
      <c r="CN959" s="40"/>
      <c r="CO959" s="10"/>
      <c r="CP959" s="37"/>
      <c r="CQ959" s="37"/>
      <c r="CR959" s="51"/>
      <c r="CT959" s="40"/>
      <c r="CU959" s="10"/>
      <c r="CV959" s="37"/>
      <c r="CW959" s="37"/>
      <c r="CX959" s="51"/>
    </row>
    <row r="960" spans="5:102" x14ac:dyDescent="0.2">
      <c r="E960" s="37"/>
      <c r="F960" s="37"/>
      <c r="G960" s="7"/>
      <c r="H960" s="48"/>
      <c r="J960" s="10"/>
      <c r="K960" s="37"/>
      <c r="L960" s="37"/>
      <c r="M960" s="7"/>
      <c r="N960" s="48"/>
      <c r="P960" s="10"/>
      <c r="Q960" s="37"/>
      <c r="R960" s="37"/>
      <c r="S960" s="7"/>
      <c r="T960" s="40"/>
      <c r="U960" s="10"/>
      <c r="V960" s="37"/>
      <c r="W960" s="37"/>
      <c r="X960" s="51"/>
      <c r="AC960" s="37"/>
      <c r="AD960" s="37"/>
      <c r="AE960" s="7"/>
      <c r="AF960" s="48"/>
      <c r="AH960" s="10"/>
      <c r="AI960" s="37"/>
      <c r="AJ960" s="37"/>
      <c r="AK960" s="7"/>
      <c r="AL960" s="48"/>
      <c r="AN960" s="10"/>
      <c r="AO960" s="37"/>
      <c r="AP960" s="37"/>
      <c r="AQ960" s="7"/>
      <c r="AR960" s="40"/>
      <c r="AS960" s="10"/>
      <c r="AT960" s="37"/>
      <c r="AU960" s="37"/>
      <c r="AV960" s="51"/>
      <c r="BA960" s="37"/>
      <c r="BB960" s="37"/>
      <c r="BC960" s="7"/>
      <c r="BD960" s="48"/>
      <c r="BF960" s="10"/>
      <c r="BG960" s="37"/>
      <c r="BH960" s="37"/>
      <c r="BI960" s="7"/>
      <c r="BJ960" s="48"/>
      <c r="BL960" s="10"/>
      <c r="BM960" s="37"/>
      <c r="BN960" s="37"/>
      <c r="BO960" s="7"/>
      <c r="BP960" s="40"/>
      <c r="BQ960" s="10"/>
      <c r="BR960" s="37"/>
      <c r="BS960" s="37"/>
      <c r="BT960" s="51"/>
      <c r="BY960" s="37"/>
      <c r="BZ960" s="37"/>
      <c r="CA960" s="7"/>
      <c r="CB960" s="48"/>
      <c r="CD960" s="10"/>
      <c r="CE960" s="37"/>
      <c r="CF960" s="37"/>
      <c r="CG960" s="7"/>
      <c r="CH960" s="48"/>
      <c r="CJ960" s="10"/>
      <c r="CK960" s="37"/>
      <c r="CL960" s="37"/>
      <c r="CM960" s="7"/>
      <c r="CN960" s="40"/>
      <c r="CO960" s="10"/>
      <c r="CP960" s="37"/>
      <c r="CQ960" s="37"/>
      <c r="CR960" s="51"/>
      <c r="CT960" s="40"/>
      <c r="CU960" s="10"/>
      <c r="CV960" s="37"/>
      <c r="CW960" s="37"/>
      <c r="CX960" s="51"/>
    </row>
    <row r="961" spans="5:102" x14ac:dyDescent="0.2">
      <c r="E961" s="37"/>
      <c r="F961" s="37"/>
      <c r="G961" s="7"/>
      <c r="H961" s="48"/>
      <c r="J961" s="10"/>
      <c r="K961" s="37"/>
      <c r="L961" s="37"/>
      <c r="M961" s="7"/>
      <c r="N961" s="48"/>
      <c r="P961" s="10"/>
      <c r="Q961" s="37"/>
      <c r="R961" s="37"/>
      <c r="S961" s="7"/>
      <c r="T961" s="40"/>
      <c r="U961" s="10"/>
      <c r="V961" s="37"/>
      <c r="W961" s="37"/>
      <c r="X961" s="51"/>
      <c r="AC961" s="37"/>
      <c r="AD961" s="37"/>
      <c r="AE961" s="7"/>
      <c r="AF961" s="48"/>
      <c r="AH961" s="10"/>
      <c r="AI961" s="37"/>
      <c r="AJ961" s="37"/>
      <c r="AK961" s="7"/>
      <c r="AL961" s="48"/>
      <c r="AN961" s="10"/>
      <c r="AO961" s="37"/>
      <c r="AP961" s="37"/>
      <c r="AQ961" s="7"/>
      <c r="AR961" s="40"/>
      <c r="AS961" s="10"/>
      <c r="AT961" s="37"/>
      <c r="AU961" s="37"/>
      <c r="AV961" s="51"/>
      <c r="BA961" s="37"/>
      <c r="BB961" s="37"/>
      <c r="BC961" s="7"/>
      <c r="BD961" s="48"/>
      <c r="BF961" s="10"/>
      <c r="BG961" s="37"/>
      <c r="BH961" s="37"/>
      <c r="BI961" s="7"/>
      <c r="BJ961" s="48"/>
      <c r="BL961" s="10"/>
      <c r="BM961" s="37"/>
      <c r="BN961" s="37"/>
      <c r="BO961" s="7"/>
      <c r="BP961" s="40"/>
      <c r="BQ961" s="10"/>
      <c r="BR961" s="37"/>
      <c r="BS961" s="37"/>
      <c r="BT961" s="51"/>
      <c r="BY961" s="37"/>
      <c r="BZ961" s="37"/>
      <c r="CA961" s="7"/>
      <c r="CB961" s="48"/>
      <c r="CD961" s="10"/>
      <c r="CE961" s="37"/>
      <c r="CF961" s="37"/>
      <c r="CG961" s="7"/>
      <c r="CH961" s="48"/>
      <c r="CJ961" s="10"/>
      <c r="CK961" s="37"/>
      <c r="CL961" s="37"/>
      <c r="CM961" s="7"/>
      <c r="CN961" s="40"/>
      <c r="CO961" s="10"/>
      <c r="CP961" s="37"/>
      <c r="CQ961" s="37"/>
      <c r="CR961" s="51"/>
      <c r="CT961" s="40"/>
      <c r="CU961" s="10"/>
      <c r="CV961" s="37"/>
      <c r="CW961" s="37"/>
      <c r="CX961" s="51"/>
    </row>
    <row r="962" spans="5:102" x14ac:dyDescent="0.2">
      <c r="E962" s="37"/>
      <c r="F962" s="37"/>
      <c r="G962" s="7"/>
      <c r="H962" s="48"/>
      <c r="J962" s="10"/>
      <c r="K962" s="37"/>
      <c r="L962" s="37"/>
      <c r="M962" s="7"/>
      <c r="N962" s="48"/>
      <c r="P962" s="10"/>
      <c r="Q962" s="37"/>
      <c r="R962" s="37"/>
      <c r="S962" s="7"/>
      <c r="T962" s="40"/>
      <c r="U962" s="10"/>
      <c r="V962" s="37"/>
      <c r="W962" s="37"/>
      <c r="X962" s="51"/>
      <c r="AC962" s="37"/>
      <c r="AD962" s="37"/>
      <c r="AE962" s="7"/>
      <c r="AF962" s="48"/>
      <c r="AH962" s="10"/>
      <c r="AI962" s="37"/>
      <c r="AJ962" s="37"/>
      <c r="AK962" s="7"/>
      <c r="AL962" s="48"/>
      <c r="AN962" s="10"/>
      <c r="AO962" s="37"/>
      <c r="AP962" s="37"/>
      <c r="AQ962" s="7"/>
      <c r="AR962" s="40"/>
      <c r="AS962" s="10"/>
      <c r="AT962" s="37"/>
      <c r="AU962" s="37"/>
      <c r="AV962" s="51"/>
      <c r="BA962" s="37"/>
      <c r="BB962" s="37"/>
      <c r="BC962" s="7"/>
      <c r="BD962" s="48"/>
      <c r="BF962" s="10"/>
      <c r="BG962" s="37"/>
      <c r="BH962" s="37"/>
      <c r="BI962" s="7"/>
      <c r="BJ962" s="48"/>
      <c r="BL962" s="10"/>
      <c r="BM962" s="37"/>
      <c r="BN962" s="37"/>
      <c r="BO962" s="7"/>
      <c r="BP962" s="40"/>
      <c r="BQ962" s="10"/>
      <c r="BR962" s="37"/>
      <c r="BS962" s="37"/>
      <c r="BT962" s="51"/>
      <c r="BY962" s="37"/>
      <c r="BZ962" s="37"/>
      <c r="CA962" s="7"/>
      <c r="CB962" s="48"/>
      <c r="CD962" s="10"/>
      <c r="CE962" s="37"/>
      <c r="CF962" s="37"/>
      <c r="CG962" s="7"/>
      <c r="CH962" s="48"/>
      <c r="CJ962" s="10"/>
      <c r="CK962" s="37"/>
      <c r="CL962" s="37"/>
      <c r="CM962" s="7"/>
      <c r="CN962" s="40"/>
      <c r="CO962" s="10"/>
      <c r="CP962" s="37"/>
      <c r="CQ962" s="37"/>
      <c r="CR962" s="51"/>
      <c r="CT962" s="40"/>
      <c r="CU962" s="10"/>
      <c r="CV962" s="37"/>
      <c r="CW962" s="37"/>
      <c r="CX962" s="51"/>
    </row>
    <row r="963" spans="5:102" x14ac:dyDescent="0.2">
      <c r="E963" s="37"/>
      <c r="F963" s="37"/>
      <c r="G963" s="7"/>
      <c r="H963" s="48"/>
      <c r="J963" s="10"/>
      <c r="K963" s="37"/>
      <c r="L963" s="37"/>
      <c r="M963" s="7"/>
      <c r="N963" s="48"/>
      <c r="P963" s="10"/>
      <c r="Q963" s="37"/>
      <c r="R963" s="37"/>
      <c r="S963" s="7"/>
      <c r="T963" s="40"/>
      <c r="U963" s="10"/>
      <c r="V963" s="37"/>
      <c r="W963" s="37"/>
      <c r="X963" s="51"/>
      <c r="AC963" s="37"/>
      <c r="AD963" s="37"/>
      <c r="AE963" s="7"/>
      <c r="AF963" s="48"/>
      <c r="AH963" s="10"/>
      <c r="AI963" s="37"/>
      <c r="AJ963" s="37"/>
      <c r="AK963" s="7"/>
      <c r="AL963" s="48"/>
      <c r="AN963" s="10"/>
      <c r="AO963" s="37"/>
      <c r="AP963" s="37"/>
      <c r="AQ963" s="7"/>
      <c r="AR963" s="40"/>
      <c r="AS963" s="10"/>
      <c r="AT963" s="37"/>
      <c r="AU963" s="37"/>
      <c r="AV963" s="51"/>
      <c r="BA963" s="37"/>
      <c r="BB963" s="37"/>
      <c r="BC963" s="7"/>
      <c r="BD963" s="48"/>
      <c r="BF963" s="10"/>
      <c r="BG963" s="37"/>
      <c r="BH963" s="37"/>
      <c r="BI963" s="7"/>
      <c r="BJ963" s="48"/>
      <c r="BL963" s="10"/>
      <c r="BM963" s="37"/>
      <c r="BN963" s="37"/>
      <c r="BO963" s="7"/>
      <c r="BP963" s="40"/>
      <c r="BQ963" s="10"/>
      <c r="BR963" s="37"/>
      <c r="BS963" s="37"/>
      <c r="BT963" s="51"/>
      <c r="BY963" s="37"/>
      <c r="BZ963" s="37"/>
      <c r="CA963" s="7"/>
      <c r="CB963" s="48"/>
      <c r="CD963" s="10"/>
      <c r="CE963" s="37"/>
      <c r="CF963" s="37"/>
      <c r="CG963" s="7"/>
      <c r="CH963" s="48"/>
      <c r="CJ963" s="10"/>
      <c r="CK963" s="37"/>
      <c r="CL963" s="37"/>
      <c r="CM963" s="7"/>
      <c r="CN963" s="40"/>
      <c r="CO963" s="10"/>
      <c r="CP963" s="37"/>
      <c r="CQ963" s="37"/>
      <c r="CR963" s="51"/>
      <c r="CT963" s="40"/>
      <c r="CU963" s="10"/>
      <c r="CV963" s="37"/>
      <c r="CW963" s="37"/>
      <c r="CX963" s="51"/>
    </row>
    <row r="964" spans="5:102" x14ac:dyDescent="0.2">
      <c r="E964" s="37"/>
      <c r="F964" s="37"/>
      <c r="G964" s="7"/>
      <c r="H964" s="48"/>
      <c r="J964" s="10"/>
      <c r="K964" s="37"/>
      <c r="L964" s="37"/>
      <c r="M964" s="7"/>
      <c r="N964" s="48"/>
      <c r="P964" s="10"/>
      <c r="Q964" s="37"/>
      <c r="R964" s="37"/>
      <c r="S964" s="7"/>
      <c r="T964" s="40"/>
      <c r="U964" s="10"/>
      <c r="V964" s="37"/>
      <c r="W964" s="37"/>
      <c r="X964" s="51"/>
      <c r="AC964" s="37"/>
      <c r="AD964" s="37"/>
      <c r="AE964" s="7"/>
      <c r="AF964" s="48"/>
      <c r="AH964" s="10"/>
      <c r="AI964" s="37"/>
      <c r="AJ964" s="37"/>
      <c r="AK964" s="7"/>
      <c r="AL964" s="48"/>
      <c r="AN964" s="10"/>
      <c r="AO964" s="37"/>
      <c r="AP964" s="37"/>
      <c r="AQ964" s="7"/>
      <c r="AR964" s="40"/>
      <c r="AS964" s="10"/>
      <c r="AT964" s="37"/>
      <c r="AU964" s="37"/>
      <c r="AV964" s="51"/>
      <c r="BA964" s="37"/>
      <c r="BB964" s="37"/>
      <c r="BC964" s="7"/>
      <c r="BD964" s="48"/>
      <c r="BF964" s="10"/>
      <c r="BG964" s="37"/>
      <c r="BH964" s="37"/>
      <c r="BI964" s="7"/>
      <c r="BJ964" s="48"/>
      <c r="BL964" s="10"/>
      <c r="BM964" s="37"/>
      <c r="BN964" s="37"/>
      <c r="BO964" s="7"/>
      <c r="BP964" s="40"/>
      <c r="BQ964" s="10"/>
      <c r="BR964" s="37"/>
      <c r="BS964" s="37"/>
      <c r="BT964" s="51"/>
      <c r="BY964" s="37"/>
      <c r="BZ964" s="37"/>
      <c r="CA964" s="7"/>
      <c r="CB964" s="48"/>
      <c r="CD964" s="10"/>
      <c r="CE964" s="37"/>
      <c r="CF964" s="37"/>
      <c r="CG964" s="7"/>
      <c r="CH964" s="48"/>
      <c r="CJ964" s="10"/>
      <c r="CK964" s="37"/>
      <c r="CL964" s="37"/>
      <c r="CM964" s="7"/>
      <c r="CN964" s="40"/>
      <c r="CO964" s="10"/>
      <c r="CP964" s="37"/>
      <c r="CQ964" s="37"/>
      <c r="CR964" s="51"/>
      <c r="CT964" s="40"/>
      <c r="CU964" s="10"/>
      <c r="CV964" s="37"/>
      <c r="CW964" s="37"/>
      <c r="CX964" s="51"/>
    </row>
    <row r="965" spans="5:102" x14ac:dyDescent="0.2">
      <c r="E965" s="37"/>
      <c r="F965" s="37"/>
      <c r="G965" s="7"/>
      <c r="H965" s="48"/>
      <c r="J965" s="10"/>
      <c r="K965" s="37"/>
      <c r="L965" s="37"/>
      <c r="M965" s="7"/>
      <c r="N965" s="48"/>
      <c r="P965" s="10"/>
      <c r="Q965" s="37"/>
      <c r="R965" s="37"/>
      <c r="S965" s="7"/>
      <c r="T965" s="40"/>
      <c r="U965" s="10"/>
      <c r="V965" s="37"/>
      <c r="W965" s="37"/>
      <c r="X965" s="51"/>
      <c r="AC965" s="37"/>
      <c r="AD965" s="37"/>
      <c r="AE965" s="7"/>
      <c r="AF965" s="48"/>
      <c r="AH965" s="10"/>
      <c r="AI965" s="37"/>
      <c r="AJ965" s="37"/>
      <c r="AK965" s="7"/>
      <c r="AL965" s="48"/>
      <c r="AN965" s="10"/>
      <c r="AO965" s="37"/>
      <c r="AP965" s="37"/>
      <c r="AQ965" s="7"/>
      <c r="AR965" s="40"/>
      <c r="AS965" s="10"/>
      <c r="AT965" s="37"/>
      <c r="AU965" s="37"/>
      <c r="AV965" s="51"/>
      <c r="BA965" s="37"/>
      <c r="BB965" s="37"/>
      <c r="BC965" s="7"/>
      <c r="BD965" s="48"/>
      <c r="BF965" s="10"/>
      <c r="BG965" s="37"/>
      <c r="BH965" s="37"/>
      <c r="BI965" s="7"/>
      <c r="BJ965" s="48"/>
      <c r="BL965" s="10"/>
      <c r="BM965" s="37"/>
      <c r="BN965" s="37"/>
      <c r="BO965" s="7"/>
      <c r="BP965" s="40"/>
      <c r="BQ965" s="10"/>
      <c r="BR965" s="37"/>
      <c r="BS965" s="37"/>
      <c r="BT965" s="51"/>
      <c r="BY965" s="37"/>
      <c r="BZ965" s="37"/>
      <c r="CA965" s="7"/>
      <c r="CB965" s="48"/>
      <c r="CD965" s="10"/>
      <c r="CE965" s="37"/>
      <c r="CF965" s="37"/>
      <c r="CG965" s="7"/>
      <c r="CH965" s="48"/>
      <c r="CJ965" s="10"/>
      <c r="CK965" s="37"/>
      <c r="CL965" s="37"/>
      <c r="CM965" s="7"/>
      <c r="CN965" s="40"/>
      <c r="CO965" s="10"/>
      <c r="CP965" s="37"/>
      <c r="CQ965" s="37"/>
      <c r="CR965" s="51"/>
      <c r="CT965" s="40"/>
      <c r="CU965" s="10"/>
      <c r="CV965" s="37"/>
      <c r="CW965" s="37"/>
      <c r="CX965" s="51"/>
    </row>
    <row r="966" spans="5:102" x14ac:dyDescent="0.2">
      <c r="E966" s="37"/>
      <c r="F966" s="37"/>
      <c r="G966" s="7"/>
      <c r="H966" s="48"/>
      <c r="J966" s="10"/>
      <c r="K966" s="37"/>
      <c r="L966" s="37"/>
      <c r="M966" s="7"/>
      <c r="N966" s="48"/>
      <c r="P966" s="10"/>
      <c r="Q966" s="37"/>
      <c r="R966" s="37"/>
      <c r="S966" s="7"/>
      <c r="T966" s="40"/>
      <c r="U966" s="10"/>
      <c r="V966" s="37"/>
      <c r="W966" s="37"/>
      <c r="X966" s="51"/>
      <c r="AC966" s="37"/>
      <c r="AD966" s="37"/>
      <c r="AE966" s="7"/>
      <c r="AF966" s="48"/>
      <c r="AH966" s="10"/>
      <c r="AI966" s="37"/>
      <c r="AJ966" s="37"/>
      <c r="AK966" s="7"/>
      <c r="AL966" s="48"/>
      <c r="AN966" s="10"/>
      <c r="AO966" s="37"/>
      <c r="AP966" s="37"/>
      <c r="AQ966" s="7"/>
      <c r="AR966" s="40"/>
      <c r="AS966" s="10"/>
      <c r="AT966" s="37"/>
      <c r="AU966" s="37"/>
      <c r="AV966" s="51"/>
      <c r="BA966" s="37"/>
      <c r="BB966" s="37"/>
      <c r="BC966" s="7"/>
      <c r="BD966" s="48"/>
      <c r="BF966" s="10"/>
      <c r="BG966" s="37"/>
      <c r="BH966" s="37"/>
      <c r="BI966" s="7"/>
      <c r="BJ966" s="48"/>
      <c r="BL966" s="10"/>
      <c r="BM966" s="37"/>
      <c r="BN966" s="37"/>
      <c r="BO966" s="7"/>
      <c r="BP966" s="40"/>
      <c r="BQ966" s="10"/>
      <c r="BR966" s="37"/>
      <c r="BS966" s="37"/>
      <c r="BT966" s="51"/>
      <c r="BY966" s="37"/>
      <c r="BZ966" s="37"/>
      <c r="CA966" s="7"/>
      <c r="CB966" s="48"/>
      <c r="CD966" s="10"/>
      <c r="CE966" s="37"/>
      <c r="CF966" s="37"/>
      <c r="CG966" s="7"/>
      <c r="CH966" s="48"/>
      <c r="CJ966" s="10"/>
      <c r="CK966" s="37"/>
      <c r="CL966" s="37"/>
      <c r="CM966" s="7"/>
      <c r="CN966" s="40"/>
      <c r="CO966" s="10"/>
      <c r="CP966" s="37"/>
      <c r="CQ966" s="37"/>
      <c r="CR966" s="51"/>
      <c r="CT966" s="40"/>
      <c r="CU966" s="10"/>
      <c r="CV966" s="37"/>
      <c r="CW966" s="37"/>
      <c r="CX966" s="51"/>
    </row>
    <row r="967" spans="5:102" x14ac:dyDescent="0.2">
      <c r="E967" s="37"/>
      <c r="F967" s="37"/>
      <c r="G967" s="7"/>
      <c r="H967" s="48"/>
      <c r="J967" s="10"/>
      <c r="K967" s="37"/>
      <c r="L967" s="37"/>
      <c r="M967" s="7"/>
      <c r="N967" s="48"/>
      <c r="P967" s="10"/>
      <c r="Q967" s="37"/>
      <c r="R967" s="37"/>
      <c r="S967" s="7"/>
      <c r="T967" s="40"/>
      <c r="U967" s="10"/>
      <c r="V967" s="37"/>
      <c r="W967" s="37"/>
      <c r="X967" s="51"/>
      <c r="AC967" s="37"/>
      <c r="AD967" s="37"/>
      <c r="AE967" s="7"/>
      <c r="AF967" s="48"/>
      <c r="AH967" s="10"/>
      <c r="AI967" s="37"/>
      <c r="AJ967" s="37"/>
      <c r="AK967" s="7"/>
      <c r="AL967" s="48"/>
      <c r="AN967" s="10"/>
      <c r="AO967" s="37"/>
      <c r="AP967" s="37"/>
      <c r="AQ967" s="7"/>
      <c r="AR967" s="40"/>
      <c r="AS967" s="10"/>
      <c r="AT967" s="37"/>
      <c r="AU967" s="37"/>
      <c r="AV967" s="51"/>
      <c r="BA967" s="37"/>
      <c r="BB967" s="37"/>
      <c r="BC967" s="7"/>
      <c r="BD967" s="48"/>
      <c r="BF967" s="10"/>
      <c r="BG967" s="37"/>
      <c r="BH967" s="37"/>
      <c r="BI967" s="7"/>
      <c r="BJ967" s="48"/>
      <c r="BL967" s="10"/>
      <c r="BM967" s="37"/>
      <c r="BN967" s="37"/>
      <c r="BO967" s="7"/>
      <c r="BP967" s="40"/>
      <c r="BQ967" s="10"/>
      <c r="BR967" s="37"/>
      <c r="BS967" s="37"/>
      <c r="BT967" s="51"/>
      <c r="BY967" s="37"/>
      <c r="BZ967" s="37"/>
      <c r="CA967" s="7"/>
      <c r="CB967" s="48"/>
      <c r="CD967" s="10"/>
      <c r="CE967" s="37"/>
      <c r="CF967" s="37"/>
      <c r="CG967" s="7"/>
      <c r="CH967" s="48"/>
      <c r="CJ967" s="10"/>
      <c r="CK967" s="37"/>
      <c r="CL967" s="37"/>
      <c r="CM967" s="7"/>
      <c r="CN967" s="40"/>
      <c r="CO967" s="10"/>
      <c r="CP967" s="37"/>
      <c r="CQ967" s="37"/>
      <c r="CR967" s="51"/>
      <c r="CT967" s="40"/>
      <c r="CU967" s="10"/>
      <c r="CV967" s="37"/>
      <c r="CW967" s="37"/>
      <c r="CX967" s="51"/>
    </row>
    <row r="968" spans="5:102" x14ac:dyDescent="0.2">
      <c r="E968" s="37"/>
      <c r="F968" s="37"/>
      <c r="G968" s="7"/>
      <c r="H968" s="48"/>
      <c r="J968" s="10"/>
      <c r="K968" s="37"/>
      <c r="L968" s="37"/>
      <c r="M968" s="7"/>
      <c r="N968" s="48"/>
      <c r="P968" s="10"/>
      <c r="Q968" s="37"/>
      <c r="R968" s="37"/>
      <c r="S968" s="7"/>
      <c r="T968" s="40"/>
      <c r="U968" s="10"/>
      <c r="V968" s="37"/>
      <c r="W968" s="37"/>
      <c r="X968" s="51"/>
      <c r="AC968" s="37"/>
      <c r="AD968" s="37"/>
      <c r="AE968" s="7"/>
      <c r="AF968" s="48"/>
      <c r="AH968" s="10"/>
      <c r="AI968" s="37"/>
      <c r="AJ968" s="37"/>
      <c r="AK968" s="7"/>
      <c r="AL968" s="48"/>
      <c r="AN968" s="10"/>
      <c r="AO968" s="37"/>
      <c r="AP968" s="37"/>
      <c r="AQ968" s="7"/>
      <c r="AR968" s="40"/>
      <c r="AS968" s="10"/>
      <c r="AT968" s="37"/>
      <c r="AU968" s="37"/>
      <c r="AV968" s="51"/>
      <c r="BA968" s="37"/>
      <c r="BB968" s="37"/>
      <c r="BC968" s="7"/>
      <c r="BD968" s="48"/>
      <c r="BF968" s="10"/>
      <c r="BG968" s="37"/>
      <c r="BH968" s="37"/>
      <c r="BI968" s="7"/>
      <c r="BJ968" s="48"/>
      <c r="BL968" s="10"/>
      <c r="BM968" s="37"/>
      <c r="BN968" s="37"/>
      <c r="BO968" s="7"/>
      <c r="BP968" s="40"/>
      <c r="BQ968" s="10"/>
      <c r="BR968" s="37"/>
      <c r="BS968" s="37"/>
      <c r="BT968" s="51"/>
      <c r="BY968" s="37"/>
      <c r="BZ968" s="37"/>
      <c r="CA968" s="7"/>
      <c r="CB968" s="48"/>
      <c r="CD968" s="10"/>
      <c r="CE968" s="37"/>
      <c r="CF968" s="37"/>
      <c r="CG968" s="7"/>
      <c r="CH968" s="48"/>
      <c r="CJ968" s="10"/>
      <c r="CK968" s="37"/>
      <c r="CL968" s="37"/>
      <c r="CM968" s="7"/>
      <c r="CN968" s="40"/>
      <c r="CO968" s="10"/>
      <c r="CP968" s="37"/>
      <c r="CQ968" s="37"/>
      <c r="CR968" s="51"/>
      <c r="CT968" s="40"/>
      <c r="CU968" s="10"/>
      <c r="CV968" s="37"/>
      <c r="CW968" s="37"/>
      <c r="CX968" s="51"/>
    </row>
    <row r="969" spans="5:102" x14ac:dyDescent="0.2">
      <c r="E969" s="37"/>
      <c r="F969" s="37"/>
      <c r="G969" s="7"/>
      <c r="H969" s="48"/>
      <c r="J969" s="10"/>
      <c r="K969" s="37"/>
      <c r="L969" s="37"/>
      <c r="M969" s="7"/>
      <c r="N969" s="48"/>
      <c r="P969" s="10"/>
      <c r="Q969" s="37"/>
      <c r="R969" s="37"/>
      <c r="S969" s="7"/>
      <c r="T969" s="40"/>
      <c r="U969" s="10"/>
      <c r="V969" s="37"/>
      <c r="W969" s="37"/>
      <c r="X969" s="51"/>
      <c r="AC969" s="37"/>
      <c r="AD969" s="37"/>
      <c r="AE969" s="7"/>
      <c r="AF969" s="48"/>
      <c r="AH969" s="10"/>
      <c r="AI969" s="37"/>
      <c r="AJ969" s="37"/>
      <c r="AK969" s="7"/>
      <c r="AL969" s="48"/>
      <c r="AN969" s="10"/>
      <c r="AO969" s="37"/>
      <c r="AP969" s="37"/>
      <c r="AQ969" s="7"/>
      <c r="AR969" s="40"/>
      <c r="AS969" s="10"/>
      <c r="AT969" s="37"/>
      <c r="AU969" s="37"/>
      <c r="AV969" s="51"/>
      <c r="BA969" s="37"/>
      <c r="BB969" s="37"/>
      <c r="BC969" s="7"/>
      <c r="BD969" s="48"/>
      <c r="BF969" s="10"/>
      <c r="BG969" s="37"/>
      <c r="BH969" s="37"/>
      <c r="BI969" s="7"/>
      <c r="BJ969" s="48"/>
      <c r="BL969" s="10"/>
      <c r="BM969" s="37"/>
      <c r="BN969" s="37"/>
      <c r="BO969" s="7"/>
      <c r="BP969" s="40"/>
      <c r="BQ969" s="10"/>
      <c r="BR969" s="37"/>
      <c r="BS969" s="37"/>
      <c r="BT969" s="51"/>
      <c r="BY969" s="37"/>
      <c r="BZ969" s="37"/>
      <c r="CA969" s="7"/>
      <c r="CB969" s="48"/>
      <c r="CD969" s="10"/>
      <c r="CE969" s="37"/>
      <c r="CF969" s="37"/>
      <c r="CG969" s="7"/>
      <c r="CH969" s="48"/>
      <c r="CJ969" s="10"/>
      <c r="CK969" s="37"/>
      <c r="CL969" s="37"/>
      <c r="CM969" s="7"/>
      <c r="CN969" s="40"/>
      <c r="CO969" s="10"/>
      <c r="CP969" s="37"/>
      <c r="CQ969" s="37"/>
      <c r="CR969" s="51"/>
      <c r="CT969" s="40"/>
      <c r="CU969" s="10"/>
      <c r="CV969" s="37"/>
      <c r="CW969" s="37"/>
      <c r="CX969" s="51"/>
    </row>
    <row r="970" spans="5:102" x14ac:dyDescent="0.2">
      <c r="E970" s="37"/>
      <c r="F970" s="37"/>
      <c r="G970" s="7"/>
      <c r="H970" s="48"/>
      <c r="J970" s="10"/>
      <c r="K970" s="37"/>
      <c r="L970" s="37"/>
      <c r="M970" s="7"/>
      <c r="N970" s="48"/>
      <c r="P970" s="10"/>
      <c r="Q970" s="37"/>
      <c r="R970" s="37"/>
      <c r="S970" s="7"/>
      <c r="T970" s="40"/>
      <c r="U970" s="10"/>
      <c r="V970" s="37"/>
      <c r="W970" s="37"/>
      <c r="X970" s="51"/>
      <c r="AC970" s="37"/>
      <c r="AD970" s="37"/>
      <c r="AE970" s="7"/>
      <c r="AF970" s="48"/>
      <c r="AH970" s="10"/>
      <c r="AI970" s="37"/>
      <c r="AJ970" s="37"/>
      <c r="AK970" s="7"/>
      <c r="AL970" s="48"/>
      <c r="AN970" s="10"/>
      <c r="AO970" s="37"/>
      <c r="AP970" s="37"/>
      <c r="AQ970" s="7"/>
      <c r="AR970" s="40"/>
      <c r="AS970" s="10"/>
      <c r="AT970" s="37"/>
      <c r="AU970" s="37"/>
      <c r="AV970" s="51"/>
      <c r="BA970" s="37"/>
      <c r="BB970" s="37"/>
      <c r="BC970" s="7"/>
      <c r="BD970" s="48"/>
      <c r="BF970" s="10"/>
      <c r="BG970" s="37"/>
      <c r="BH970" s="37"/>
      <c r="BI970" s="7"/>
      <c r="BJ970" s="48"/>
      <c r="BL970" s="10"/>
      <c r="BM970" s="37"/>
      <c r="BN970" s="37"/>
      <c r="BO970" s="7"/>
      <c r="BP970" s="40"/>
      <c r="BQ970" s="10"/>
      <c r="BR970" s="37"/>
      <c r="BS970" s="37"/>
      <c r="BT970" s="51"/>
      <c r="BY970" s="37"/>
      <c r="BZ970" s="37"/>
      <c r="CA970" s="7"/>
      <c r="CB970" s="48"/>
      <c r="CD970" s="10"/>
      <c r="CE970" s="37"/>
      <c r="CF970" s="37"/>
      <c r="CG970" s="7"/>
      <c r="CH970" s="48"/>
      <c r="CJ970" s="10"/>
      <c r="CK970" s="37"/>
      <c r="CL970" s="37"/>
      <c r="CM970" s="7"/>
      <c r="CN970" s="40"/>
      <c r="CO970" s="10"/>
      <c r="CP970" s="37"/>
      <c r="CQ970" s="37"/>
      <c r="CR970" s="51"/>
      <c r="CT970" s="40"/>
      <c r="CU970" s="10"/>
      <c r="CV970" s="37"/>
      <c r="CW970" s="37"/>
      <c r="CX970" s="51"/>
    </row>
    <row r="971" spans="5:102" x14ac:dyDescent="0.2">
      <c r="E971" s="37"/>
      <c r="F971" s="37"/>
      <c r="G971" s="7"/>
      <c r="H971" s="48"/>
      <c r="J971" s="10"/>
      <c r="K971" s="37"/>
      <c r="L971" s="37"/>
      <c r="M971" s="7"/>
      <c r="N971" s="48"/>
      <c r="P971" s="10"/>
      <c r="Q971" s="37"/>
      <c r="R971" s="37"/>
      <c r="S971" s="7"/>
      <c r="T971" s="40"/>
      <c r="U971" s="10"/>
      <c r="V971" s="37"/>
      <c r="W971" s="37"/>
      <c r="X971" s="51"/>
      <c r="AC971" s="37"/>
      <c r="AD971" s="37"/>
      <c r="AE971" s="7"/>
      <c r="AF971" s="48"/>
      <c r="AH971" s="10"/>
      <c r="AI971" s="37"/>
      <c r="AJ971" s="37"/>
      <c r="AK971" s="7"/>
      <c r="AL971" s="48"/>
      <c r="AN971" s="10"/>
      <c r="AO971" s="37"/>
      <c r="AP971" s="37"/>
      <c r="AQ971" s="7"/>
      <c r="AR971" s="40"/>
      <c r="AS971" s="10"/>
      <c r="AT971" s="37"/>
      <c r="AU971" s="37"/>
      <c r="AV971" s="51"/>
      <c r="BA971" s="37"/>
      <c r="BB971" s="37"/>
      <c r="BC971" s="7"/>
      <c r="BD971" s="48"/>
      <c r="BF971" s="10"/>
      <c r="BG971" s="37"/>
      <c r="BH971" s="37"/>
      <c r="BI971" s="7"/>
      <c r="BJ971" s="48"/>
      <c r="BL971" s="10"/>
      <c r="BM971" s="37"/>
      <c r="BN971" s="37"/>
      <c r="BO971" s="7"/>
      <c r="BP971" s="40"/>
      <c r="BQ971" s="10"/>
      <c r="BR971" s="37"/>
      <c r="BS971" s="37"/>
      <c r="BT971" s="51"/>
      <c r="BY971" s="37"/>
      <c r="BZ971" s="37"/>
      <c r="CA971" s="7"/>
      <c r="CB971" s="48"/>
      <c r="CD971" s="10"/>
      <c r="CE971" s="37"/>
      <c r="CF971" s="37"/>
      <c r="CG971" s="7"/>
      <c r="CH971" s="48"/>
      <c r="CJ971" s="10"/>
      <c r="CK971" s="37"/>
      <c r="CL971" s="37"/>
      <c r="CM971" s="7"/>
      <c r="CN971" s="40"/>
      <c r="CO971" s="10"/>
      <c r="CP971" s="37"/>
      <c r="CQ971" s="37"/>
      <c r="CR971" s="51"/>
      <c r="CT971" s="40"/>
      <c r="CU971" s="10"/>
      <c r="CV971" s="37"/>
      <c r="CW971" s="37"/>
      <c r="CX971" s="51"/>
    </row>
    <row r="972" spans="5:102" x14ac:dyDescent="0.2">
      <c r="E972" s="37"/>
      <c r="F972" s="37"/>
      <c r="G972" s="7"/>
      <c r="H972" s="48"/>
      <c r="J972" s="10"/>
      <c r="K972" s="37"/>
      <c r="L972" s="37"/>
      <c r="M972" s="7"/>
      <c r="N972" s="48"/>
      <c r="P972" s="10"/>
      <c r="Q972" s="37"/>
      <c r="R972" s="37"/>
      <c r="S972" s="7"/>
      <c r="T972" s="40"/>
      <c r="U972" s="10"/>
      <c r="V972" s="37"/>
      <c r="W972" s="37"/>
      <c r="X972" s="51"/>
      <c r="AC972" s="37"/>
      <c r="AD972" s="37"/>
      <c r="AE972" s="7"/>
      <c r="AF972" s="48"/>
      <c r="AH972" s="10"/>
      <c r="AI972" s="37"/>
      <c r="AJ972" s="37"/>
      <c r="AK972" s="7"/>
      <c r="AL972" s="48"/>
      <c r="AN972" s="10"/>
      <c r="AO972" s="37"/>
      <c r="AP972" s="37"/>
      <c r="AQ972" s="7"/>
      <c r="AR972" s="40"/>
      <c r="AS972" s="10"/>
      <c r="AT972" s="37"/>
      <c r="AU972" s="37"/>
      <c r="AV972" s="51"/>
      <c r="BA972" s="37"/>
      <c r="BB972" s="37"/>
      <c r="BC972" s="7"/>
      <c r="BD972" s="48"/>
      <c r="BF972" s="10"/>
      <c r="BG972" s="37"/>
      <c r="BH972" s="37"/>
      <c r="BI972" s="7"/>
      <c r="BJ972" s="48"/>
      <c r="BL972" s="10"/>
      <c r="BM972" s="37"/>
      <c r="BN972" s="37"/>
      <c r="BO972" s="7"/>
      <c r="BP972" s="40"/>
      <c r="BQ972" s="10"/>
      <c r="BR972" s="37"/>
      <c r="BS972" s="37"/>
      <c r="BT972" s="51"/>
      <c r="BY972" s="37"/>
      <c r="BZ972" s="37"/>
      <c r="CA972" s="7"/>
      <c r="CB972" s="48"/>
      <c r="CD972" s="10"/>
      <c r="CE972" s="37"/>
      <c r="CF972" s="37"/>
      <c r="CG972" s="7"/>
      <c r="CH972" s="48"/>
      <c r="CJ972" s="10"/>
      <c r="CK972" s="37"/>
      <c r="CL972" s="37"/>
      <c r="CM972" s="7"/>
      <c r="CN972" s="40"/>
      <c r="CO972" s="10"/>
      <c r="CP972" s="37"/>
      <c r="CQ972" s="37"/>
      <c r="CR972" s="51"/>
      <c r="CT972" s="40"/>
      <c r="CU972" s="10"/>
      <c r="CV972" s="37"/>
      <c r="CW972" s="37"/>
      <c r="CX972" s="51"/>
    </row>
    <row r="973" spans="5:102" x14ac:dyDescent="0.2">
      <c r="E973" s="37"/>
      <c r="F973" s="37"/>
      <c r="G973" s="7"/>
      <c r="H973" s="48"/>
      <c r="J973" s="10"/>
      <c r="K973" s="37"/>
      <c r="L973" s="37"/>
      <c r="M973" s="7"/>
      <c r="N973" s="48"/>
      <c r="P973" s="10"/>
      <c r="Q973" s="37"/>
      <c r="R973" s="37"/>
      <c r="S973" s="7"/>
      <c r="T973" s="40"/>
      <c r="U973" s="10"/>
      <c r="V973" s="37"/>
      <c r="W973" s="37"/>
      <c r="X973" s="51"/>
      <c r="AC973" s="37"/>
      <c r="AD973" s="37"/>
      <c r="AE973" s="7"/>
      <c r="AF973" s="48"/>
      <c r="AH973" s="10"/>
      <c r="AI973" s="37"/>
      <c r="AJ973" s="37"/>
      <c r="AK973" s="7"/>
      <c r="AL973" s="48"/>
      <c r="AN973" s="10"/>
      <c r="AO973" s="37"/>
      <c r="AP973" s="37"/>
      <c r="AQ973" s="7"/>
      <c r="AR973" s="40"/>
      <c r="AS973" s="10"/>
      <c r="AT973" s="37"/>
      <c r="AU973" s="37"/>
      <c r="AV973" s="51"/>
      <c r="BA973" s="37"/>
      <c r="BB973" s="37"/>
      <c r="BC973" s="7"/>
      <c r="BD973" s="48"/>
      <c r="BF973" s="10"/>
      <c r="BG973" s="37"/>
      <c r="BH973" s="37"/>
      <c r="BI973" s="7"/>
      <c r="BJ973" s="48"/>
      <c r="BL973" s="10"/>
      <c r="BM973" s="37"/>
      <c r="BN973" s="37"/>
      <c r="BO973" s="7"/>
      <c r="BP973" s="40"/>
      <c r="BQ973" s="10"/>
      <c r="BR973" s="37"/>
      <c r="BS973" s="37"/>
      <c r="BT973" s="51"/>
      <c r="BY973" s="37"/>
      <c r="BZ973" s="37"/>
      <c r="CA973" s="7"/>
      <c r="CB973" s="48"/>
      <c r="CD973" s="10"/>
      <c r="CE973" s="37"/>
      <c r="CF973" s="37"/>
      <c r="CG973" s="7"/>
      <c r="CH973" s="48"/>
      <c r="CJ973" s="10"/>
      <c r="CK973" s="37"/>
      <c r="CL973" s="37"/>
      <c r="CM973" s="7"/>
      <c r="CN973" s="40"/>
      <c r="CO973" s="10"/>
      <c r="CP973" s="37"/>
      <c r="CQ973" s="37"/>
      <c r="CR973" s="51"/>
      <c r="CT973" s="40"/>
      <c r="CU973" s="10"/>
      <c r="CV973" s="37"/>
      <c r="CW973" s="37"/>
      <c r="CX973" s="51"/>
    </row>
    <row r="974" spans="5:102" x14ac:dyDescent="0.2">
      <c r="E974" s="37"/>
      <c r="F974" s="37"/>
      <c r="G974" s="7"/>
      <c r="H974" s="48"/>
      <c r="J974" s="10"/>
      <c r="K974" s="37"/>
      <c r="L974" s="37"/>
      <c r="M974" s="7"/>
      <c r="N974" s="48"/>
      <c r="P974" s="10"/>
      <c r="Q974" s="37"/>
      <c r="R974" s="37"/>
      <c r="S974" s="7"/>
      <c r="T974" s="40"/>
      <c r="U974" s="10"/>
      <c r="V974" s="37"/>
      <c r="W974" s="37"/>
      <c r="X974" s="51"/>
      <c r="AC974" s="37"/>
      <c r="AD974" s="37"/>
      <c r="AE974" s="7"/>
      <c r="AF974" s="48"/>
      <c r="AH974" s="10"/>
      <c r="AI974" s="37"/>
      <c r="AJ974" s="37"/>
      <c r="AK974" s="7"/>
      <c r="AL974" s="48"/>
      <c r="AN974" s="10"/>
      <c r="AO974" s="37"/>
      <c r="AP974" s="37"/>
      <c r="AQ974" s="7"/>
      <c r="AR974" s="40"/>
      <c r="AS974" s="10"/>
      <c r="AT974" s="37"/>
      <c r="AU974" s="37"/>
      <c r="AV974" s="51"/>
      <c r="BA974" s="37"/>
      <c r="BB974" s="37"/>
      <c r="BC974" s="7"/>
      <c r="BD974" s="48"/>
      <c r="BF974" s="10"/>
      <c r="BG974" s="37"/>
      <c r="BH974" s="37"/>
      <c r="BI974" s="7"/>
      <c r="BJ974" s="48"/>
      <c r="BL974" s="10"/>
      <c r="BM974" s="37"/>
      <c r="BN974" s="37"/>
      <c r="BO974" s="7"/>
      <c r="BP974" s="40"/>
      <c r="BQ974" s="10"/>
      <c r="BR974" s="37"/>
      <c r="BS974" s="37"/>
      <c r="BT974" s="51"/>
      <c r="BY974" s="37"/>
      <c r="BZ974" s="37"/>
      <c r="CA974" s="7"/>
      <c r="CB974" s="48"/>
      <c r="CD974" s="10"/>
      <c r="CE974" s="37"/>
      <c r="CF974" s="37"/>
      <c r="CG974" s="7"/>
      <c r="CH974" s="48"/>
      <c r="CJ974" s="10"/>
      <c r="CK974" s="37"/>
      <c r="CL974" s="37"/>
      <c r="CM974" s="7"/>
      <c r="CN974" s="40"/>
      <c r="CO974" s="10"/>
      <c r="CP974" s="37"/>
      <c r="CQ974" s="37"/>
      <c r="CR974" s="51"/>
      <c r="CT974" s="40"/>
      <c r="CU974" s="10"/>
      <c r="CV974" s="37"/>
      <c r="CW974" s="37"/>
      <c r="CX974" s="51"/>
    </row>
    <row r="975" spans="5:102" x14ac:dyDescent="0.2">
      <c r="E975" s="37"/>
      <c r="F975" s="37"/>
      <c r="G975" s="7"/>
      <c r="H975" s="48"/>
      <c r="J975" s="10"/>
      <c r="K975" s="37"/>
      <c r="L975" s="37"/>
      <c r="M975" s="7"/>
      <c r="N975" s="48"/>
      <c r="P975" s="10"/>
      <c r="Q975" s="37"/>
      <c r="R975" s="37"/>
      <c r="S975" s="7"/>
      <c r="T975" s="40"/>
      <c r="U975" s="10"/>
      <c r="V975" s="37"/>
      <c r="W975" s="37"/>
      <c r="X975" s="51"/>
      <c r="AC975" s="37"/>
      <c r="AD975" s="37"/>
      <c r="AE975" s="7"/>
      <c r="AF975" s="48"/>
      <c r="AH975" s="10"/>
      <c r="AI975" s="37"/>
      <c r="AJ975" s="37"/>
      <c r="AK975" s="7"/>
      <c r="AL975" s="48"/>
      <c r="AN975" s="10"/>
      <c r="AO975" s="37"/>
      <c r="AP975" s="37"/>
      <c r="AQ975" s="7"/>
      <c r="AR975" s="40"/>
      <c r="AS975" s="10"/>
      <c r="AT975" s="37"/>
      <c r="AU975" s="37"/>
      <c r="AV975" s="51"/>
      <c r="BA975" s="37"/>
      <c r="BB975" s="37"/>
      <c r="BC975" s="7"/>
      <c r="BD975" s="48"/>
      <c r="BF975" s="10"/>
      <c r="BG975" s="37"/>
      <c r="BH975" s="37"/>
      <c r="BI975" s="7"/>
      <c r="BJ975" s="48"/>
      <c r="BL975" s="10"/>
      <c r="BM975" s="37"/>
      <c r="BN975" s="37"/>
      <c r="BO975" s="7"/>
      <c r="BP975" s="40"/>
      <c r="BQ975" s="10"/>
      <c r="BR975" s="37"/>
      <c r="BS975" s="37"/>
      <c r="BT975" s="51"/>
      <c r="BY975" s="37"/>
      <c r="BZ975" s="37"/>
      <c r="CA975" s="7"/>
      <c r="CB975" s="48"/>
      <c r="CD975" s="10"/>
      <c r="CE975" s="37"/>
      <c r="CF975" s="37"/>
      <c r="CG975" s="7"/>
      <c r="CH975" s="48"/>
      <c r="CJ975" s="10"/>
      <c r="CK975" s="37"/>
      <c r="CL975" s="37"/>
      <c r="CM975" s="7"/>
      <c r="CN975" s="40"/>
      <c r="CO975" s="10"/>
      <c r="CP975" s="37"/>
      <c r="CQ975" s="37"/>
      <c r="CR975" s="51"/>
      <c r="CT975" s="40"/>
      <c r="CU975" s="10"/>
      <c r="CV975" s="37"/>
      <c r="CW975" s="37"/>
      <c r="CX975" s="51"/>
    </row>
    <row r="976" spans="5:102" x14ac:dyDescent="0.2">
      <c r="E976" s="37"/>
      <c r="F976" s="37"/>
      <c r="G976" s="7"/>
      <c r="H976" s="48"/>
      <c r="J976" s="10"/>
      <c r="K976" s="37"/>
      <c r="L976" s="37"/>
      <c r="M976" s="7"/>
      <c r="N976" s="48"/>
      <c r="P976" s="10"/>
      <c r="Q976" s="37"/>
      <c r="R976" s="37"/>
      <c r="S976" s="7"/>
      <c r="T976" s="40"/>
      <c r="U976" s="10"/>
      <c r="V976" s="37"/>
      <c r="W976" s="37"/>
      <c r="X976" s="51"/>
      <c r="AC976" s="37"/>
      <c r="AD976" s="37"/>
      <c r="AE976" s="7"/>
      <c r="AF976" s="48"/>
      <c r="AH976" s="10"/>
      <c r="AI976" s="37"/>
      <c r="AJ976" s="37"/>
      <c r="AK976" s="7"/>
      <c r="AL976" s="48"/>
      <c r="AN976" s="10"/>
      <c r="AO976" s="37"/>
      <c r="AP976" s="37"/>
      <c r="AQ976" s="7"/>
      <c r="AR976" s="40"/>
      <c r="AS976" s="10"/>
      <c r="AT976" s="37"/>
      <c r="AU976" s="37"/>
      <c r="AV976" s="51"/>
      <c r="BA976" s="37"/>
      <c r="BB976" s="37"/>
      <c r="BC976" s="7"/>
      <c r="BD976" s="48"/>
      <c r="BF976" s="10"/>
      <c r="BG976" s="37"/>
      <c r="BH976" s="37"/>
      <c r="BI976" s="7"/>
      <c r="BJ976" s="48"/>
      <c r="BL976" s="10"/>
      <c r="BM976" s="37"/>
      <c r="BN976" s="37"/>
      <c r="BO976" s="7"/>
      <c r="BP976" s="40"/>
      <c r="BQ976" s="10"/>
      <c r="BR976" s="37"/>
      <c r="BS976" s="37"/>
      <c r="BT976" s="51"/>
      <c r="BY976" s="37"/>
      <c r="BZ976" s="37"/>
      <c r="CA976" s="7"/>
      <c r="CB976" s="48"/>
      <c r="CD976" s="10"/>
      <c r="CE976" s="37"/>
      <c r="CF976" s="37"/>
      <c r="CG976" s="7"/>
      <c r="CH976" s="48"/>
      <c r="CJ976" s="10"/>
      <c r="CK976" s="37"/>
      <c r="CL976" s="37"/>
      <c r="CM976" s="7"/>
      <c r="CN976" s="40"/>
      <c r="CO976" s="10"/>
      <c r="CP976" s="37"/>
      <c r="CQ976" s="37"/>
      <c r="CR976" s="51"/>
      <c r="CT976" s="40"/>
      <c r="CU976" s="10"/>
      <c r="CV976" s="37"/>
      <c r="CW976" s="37"/>
      <c r="CX976" s="51"/>
    </row>
    <row r="977" spans="5:102" x14ac:dyDescent="0.2">
      <c r="E977" s="37"/>
      <c r="F977" s="37"/>
      <c r="G977" s="7"/>
      <c r="H977" s="48"/>
      <c r="J977" s="10"/>
      <c r="K977" s="37"/>
      <c r="L977" s="37"/>
      <c r="M977" s="7"/>
      <c r="N977" s="48"/>
      <c r="P977" s="10"/>
      <c r="Q977" s="37"/>
      <c r="R977" s="37"/>
      <c r="S977" s="7"/>
      <c r="T977" s="40"/>
      <c r="U977" s="10"/>
      <c r="V977" s="37"/>
      <c r="W977" s="37"/>
      <c r="X977" s="51"/>
      <c r="AC977" s="37"/>
      <c r="AD977" s="37"/>
      <c r="AE977" s="7"/>
      <c r="AF977" s="48"/>
      <c r="AH977" s="10"/>
      <c r="AI977" s="37"/>
      <c r="AJ977" s="37"/>
      <c r="AK977" s="7"/>
      <c r="AL977" s="48"/>
      <c r="AN977" s="10"/>
      <c r="AO977" s="37"/>
      <c r="AP977" s="37"/>
      <c r="AQ977" s="7"/>
      <c r="AR977" s="40"/>
      <c r="AS977" s="10"/>
      <c r="AT977" s="37"/>
      <c r="AU977" s="37"/>
      <c r="AV977" s="51"/>
      <c r="BA977" s="37"/>
      <c r="BB977" s="37"/>
      <c r="BC977" s="7"/>
      <c r="BD977" s="48"/>
      <c r="BF977" s="10"/>
      <c r="BG977" s="37"/>
      <c r="BH977" s="37"/>
      <c r="BI977" s="7"/>
      <c r="BJ977" s="48"/>
      <c r="BL977" s="10"/>
      <c r="BM977" s="37"/>
      <c r="BN977" s="37"/>
      <c r="BO977" s="7"/>
      <c r="BP977" s="40"/>
      <c r="BQ977" s="10"/>
      <c r="BR977" s="37"/>
      <c r="BS977" s="37"/>
      <c r="BT977" s="51"/>
      <c r="BY977" s="37"/>
      <c r="BZ977" s="37"/>
      <c r="CA977" s="7"/>
      <c r="CB977" s="48"/>
      <c r="CD977" s="10"/>
      <c r="CE977" s="37"/>
      <c r="CF977" s="37"/>
      <c r="CG977" s="7"/>
      <c r="CH977" s="48"/>
      <c r="CJ977" s="10"/>
      <c r="CK977" s="37"/>
      <c r="CL977" s="37"/>
      <c r="CM977" s="7"/>
      <c r="CN977" s="40"/>
      <c r="CO977" s="10"/>
      <c r="CP977" s="37"/>
      <c r="CQ977" s="37"/>
      <c r="CR977" s="51"/>
      <c r="CT977" s="40"/>
      <c r="CU977" s="10"/>
      <c r="CV977" s="37"/>
      <c r="CW977" s="37"/>
      <c r="CX977" s="51"/>
    </row>
    <row r="978" spans="5:102" x14ac:dyDescent="0.2">
      <c r="E978" s="37"/>
      <c r="F978" s="37"/>
      <c r="G978" s="7"/>
      <c r="H978" s="48"/>
      <c r="J978" s="10"/>
      <c r="K978" s="37"/>
      <c r="L978" s="37"/>
      <c r="M978" s="7"/>
      <c r="N978" s="48"/>
      <c r="P978" s="10"/>
      <c r="Q978" s="37"/>
      <c r="R978" s="37"/>
      <c r="S978" s="7"/>
      <c r="T978" s="40"/>
      <c r="U978" s="10"/>
      <c r="V978" s="37"/>
      <c r="W978" s="37"/>
      <c r="X978" s="51"/>
      <c r="AC978" s="37"/>
      <c r="AD978" s="37"/>
      <c r="AE978" s="7"/>
      <c r="AF978" s="48"/>
      <c r="AH978" s="10"/>
      <c r="AI978" s="37"/>
      <c r="AJ978" s="37"/>
      <c r="AK978" s="7"/>
      <c r="AL978" s="48"/>
      <c r="AN978" s="10"/>
      <c r="AO978" s="37"/>
      <c r="AP978" s="37"/>
      <c r="AQ978" s="7"/>
      <c r="AR978" s="40"/>
      <c r="AS978" s="10"/>
      <c r="AT978" s="37"/>
      <c r="AU978" s="37"/>
      <c r="AV978" s="51"/>
      <c r="BA978" s="37"/>
      <c r="BB978" s="37"/>
      <c r="BC978" s="7"/>
      <c r="BD978" s="48"/>
      <c r="BF978" s="10"/>
      <c r="BG978" s="37"/>
      <c r="BH978" s="37"/>
      <c r="BI978" s="7"/>
      <c r="BJ978" s="48"/>
      <c r="BL978" s="10"/>
      <c r="BM978" s="37"/>
      <c r="BN978" s="37"/>
      <c r="BO978" s="7"/>
      <c r="BP978" s="40"/>
      <c r="BQ978" s="10"/>
      <c r="BR978" s="37"/>
      <c r="BS978" s="37"/>
      <c r="BT978" s="51"/>
      <c r="BY978" s="37"/>
      <c r="BZ978" s="37"/>
      <c r="CA978" s="7"/>
      <c r="CB978" s="48"/>
      <c r="CD978" s="10"/>
      <c r="CE978" s="37"/>
      <c r="CF978" s="37"/>
      <c r="CG978" s="7"/>
      <c r="CH978" s="48"/>
      <c r="CJ978" s="10"/>
      <c r="CK978" s="37"/>
      <c r="CL978" s="37"/>
      <c r="CM978" s="7"/>
      <c r="CN978" s="40"/>
      <c r="CO978" s="10"/>
      <c r="CP978" s="37"/>
      <c r="CQ978" s="37"/>
      <c r="CR978" s="51"/>
      <c r="CT978" s="40"/>
      <c r="CU978" s="10"/>
      <c r="CV978" s="37"/>
      <c r="CW978" s="37"/>
      <c r="CX978" s="51"/>
    </row>
    <row r="979" spans="5:102" x14ac:dyDescent="0.2">
      <c r="E979" s="37"/>
      <c r="F979" s="37"/>
      <c r="G979" s="7"/>
      <c r="H979" s="48"/>
      <c r="J979" s="10"/>
      <c r="K979" s="37"/>
      <c r="L979" s="37"/>
      <c r="M979" s="7"/>
      <c r="N979" s="48"/>
      <c r="P979" s="10"/>
      <c r="Q979" s="37"/>
      <c r="R979" s="37"/>
      <c r="S979" s="7"/>
      <c r="T979" s="40"/>
      <c r="U979" s="10"/>
      <c r="V979" s="37"/>
      <c r="W979" s="37"/>
      <c r="X979" s="51"/>
      <c r="AC979" s="37"/>
      <c r="AD979" s="37"/>
      <c r="AE979" s="7"/>
      <c r="AF979" s="48"/>
      <c r="AH979" s="10"/>
      <c r="AI979" s="37"/>
      <c r="AJ979" s="37"/>
      <c r="AK979" s="7"/>
      <c r="AL979" s="48"/>
      <c r="AN979" s="10"/>
      <c r="AO979" s="37"/>
      <c r="AP979" s="37"/>
      <c r="AQ979" s="7"/>
      <c r="AR979" s="40"/>
      <c r="AS979" s="10"/>
      <c r="AT979" s="37"/>
      <c r="AU979" s="37"/>
      <c r="AV979" s="51"/>
      <c r="BA979" s="37"/>
      <c r="BB979" s="37"/>
      <c r="BC979" s="7"/>
      <c r="BD979" s="48"/>
      <c r="BF979" s="10"/>
      <c r="BG979" s="37"/>
      <c r="BH979" s="37"/>
      <c r="BI979" s="7"/>
      <c r="BJ979" s="48"/>
      <c r="BL979" s="10"/>
      <c r="BM979" s="37"/>
      <c r="BN979" s="37"/>
      <c r="BO979" s="7"/>
      <c r="BP979" s="40"/>
      <c r="BQ979" s="10"/>
      <c r="BR979" s="37"/>
      <c r="BS979" s="37"/>
      <c r="BT979" s="51"/>
      <c r="BY979" s="37"/>
      <c r="BZ979" s="37"/>
      <c r="CA979" s="7"/>
      <c r="CB979" s="48"/>
      <c r="CD979" s="10"/>
      <c r="CE979" s="37"/>
      <c r="CF979" s="37"/>
      <c r="CG979" s="7"/>
      <c r="CH979" s="48"/>
      <c r="CJ979" s="10"/>
      <c r="CK979" s="37"/>
      <c r="CL979" s="37"/>
      <c r="CM979" s="7"/>
      <c r="CN979" s="40"/>
      <c r="CO979" s="10"/>
      <c r="CP979" s="37"/>
      <c r="CQ979" s="37"/>
      <c r="CR979" s="51"/>
      <c r="CT979" s="40"/>
      <c r="CU979" s="10"/>
      <c r="CV979" s="37"/>
      <c r="CW979" s="37"/>
      <c r="CX979" s="51"/>
    </row>
    <row r="980" spans="5:102" x14ac:dyDescent="0.2">
      <c r="E980" s="37"/>
      <c r="F980" s="37"/>
      <c r="G980" s="7"/>
      <c r="H980" s="48"/>
      <c r="J980" s="10"/>
      <c r="K980" s="37"/>
      <c r="L980" s="37"/>
      <c r="M980" s="7"/>
      <c r="N980" s="48"/>
      <c r="P980" s="10"/>
      <c r="Q980" s="37"/>
      <c r="R980" s="37"/>
      <c r="S980" s="7"/>
      <c r="T980" s="40"/>
      <c r="U980" s="10"/>
      <c r="V980" s="37"/>
      <c r="W980" s="37"/>
      <c r="X980" s="51"/>
      <c r="AC980" s="37"/>
      <c r="AD980" s="37"/>
      <c r="AE980" s="7"/>
      <c r="AF980" s="48"/>
      <c r="AH980" s="10"/>
      <c r="AI980" s="37"/>
      <c r="AJ980" s="37"/>
      <c r="AK980" s="7"/>
      <c r="AL980" s="48"/>
      <c r="AN980" s="10"/>
      <c r="AO980" s="37"/>
      <c r="AP980" s="37"/>
      <c r="AQ980" s="7"/>
      <c r="AR980" s="40"/>
      <c r="AS980" s="10"/>
      <c r="AT980" s="37"/>
      <c r="AU980" s="37"/>
      <c r="AV980" s="51"/>
      <c r="BA980" s="37"/>
      <c r="BB980" s="37"/>
      <c r="BC980" s="7"/>
      <c r="BD980" s="48"/>
      <c r="BF980" s="10"/>
      <c r="BG980" s="37"/>
      <c r="BH980" s="37"/>
      <c r="BI980" s="7"/>
      <c r="BJ980" s="48"/>
      <c r="BL980" s="10"/>
      <c r="BM980" s="37"/>
      <c r="BN980" s="37"/>
      <c r="BO980" s="7"/>
      <c r="BP980" s="40"/>
      <c r="BQ980" s="10"/>
      <c r="BR980" s="37"/>
      <c r="BS980" s="37"/>
      <c r="BT980" s="51"/>
      <c r="BY980" s="37"/>
      <c r="BZ980" s="37"/>
      <c r="CA980" s="7"/>
      <c r="CB980" s="48"/>
      <c r="CD980" s="10"/>
      <c r="CE980" s="37"/>
      <c r="CF980" s="37"/>
      <c r="CG980" s="7"/>
      <c r="CH980" s="48"/>
      <c r="CJ980" s="10"/>
      <c r="CK980" s="37"/>
      <c r="CL980" s="37"/>
      <c r="CM980" s="7"/>
      <c r="CN980" s="40"/>
      <c r="CO980" s="10"/>
      <c r="CP980" s="37"/>
      <c r="CQ980" s="37"/>
      <c r="CR980" s="51"/>
      <c r="CT980" s="40"/>
      <c r="CU980" s="10"/>
      <c r="CV980" s="37"/>
      <c r="CW980" s="37"/>
      <c r="CX980" s="51"/>
    </row>
    <row r="981" spans="5:102" x14ac:dyDescent="0.2">
      <c r="E981" s="37"/>
      <c r="F981" s="37"/>
      <c r="G981" s="7"/>
      <c r="H981" s="48"/>
      <c r="J981" s="10"/>
      <c r="K981" s="37"/>
      <c r="L981" s="37"/>
      <c r="M981" s="7"/>
      <c r="N981" s="48"/>
      <c r="P981" s="10"/>
      <c r="Q981" s="37"/>
      <c r="R981" s="37"/>
      <c r="S981" s="7"/>
      <c r="T981" s="40"/>
      <c r="U981" s="10"/>
      <c r="V981" s="37"/>
      <c r="W981" s="37"/>
      <c r="X981" s="51"/>
      <c r="AC981" s="37"/>
      <c r="AD981" s="37"/>
      <c r="AE981" s="7"/>
      <c r="AF981" s="48"/>
      <c r="AH981" s="10"/>
      <c r="AI981" s="37"/>
      <c r="AJ981" s="37"/>
      <c r="AK981" s="7"/>
      <c r="AL981" s="48"/>
      <c r="AN981" s="10"/>
      <c r="AO981" s="37"/>
      <c r="AP981" s="37"/>
      <c r="AQ981" s="7"/>
      <c r="AR981" s="40"/>
      <c r="AS981" s="10"/>
      <c r="AT981" s="37"/>
      <c r="AU981" s="37"/>
      <c r="AV981" s="51"/>
      <c r="BA981" s="37"/>
      <c r="BB981" s="37"/>
      <c r="BC981" s="7"/>
      <c r="BD981" s="48"/>
      <c r="BF981" s="10"/>
      <c r="BG981" s="37"/>
      <c r="BH981" s="37"/>
      <c r="BI981" s="7"/>
      <c r="BJ981" s="48"/>
      <c r="BL981" s="10"/>
      <c r="BM981" s="37"/>
      <c r="BN981" s="37"/>
      <c r="BO981" s="7"/>
      <c r="BP981" s="40"/>
      <c r="BQ981" s="10"/>
      <c r="BR981" s="37"/>
      <c r="BS981" s="37"/>
      <c r="BT981" s="51"/>
      <c r="BY981" s="37"/>
      <c r="BZ981" s="37"/>
      <c r="CA981" s="7"/>
      <c r="CB981" s="48"/>
      <c r="CD981" s="10"/>
      <c r="CE981" s="37"/>
      <c r="CF981" s="37"/>
      <c r="CG981" s="7"/>
      <c r="CH981" s="48"/>
      <c r="CJ981" s="10"/>
      <c r="CK981" s="37"/>
      <c r="CL981" s="37"/>
      <c r="CM981" s="7"/>
      <c r="CN981" s="40"/>
      <c r="CO981" s="10"/>
      <c r="CP981" s="37"/>
      <c r="CQ981" s="37"/>
      <c r="CR981" s="51"/>
      <c r="CT981" s="40"/>
      <c r="CU981" s="10"/>
      <c r="CV981" s="37"/>
      <c r="CW981" s="37"/>
      <c r="CX981" s="51"/>
    </row>
    <row r="982" spans="5:102" x14ac:dyDescent="0.2">
      <c r="E982" s="37"/>
      <c r="F982" s="37"/>
      <c r="G982" s="7"/>
      <c r="H982" s="48"/>
      <c r="J982" s="10"/>
      <c r="K982" s="37"/>
      <c r="L982" s="37"/>
      <c r="M982" s="7"/>
      <c r="N982" s="48"/>
      <c r="P982" s="10"/>
      <c r="Q982" s="37"/>
      <c r="R982" s="37"/>
      <c r="S982" s="7"/>
      <c r="T982" s="40"/>
      <c r="U982" s="10"/>
      <c r="V982" s="37"/>
      <c r="W982" s="37"/>
      <c r="X982" s="51"/>
      <c r="AC982" s="37"/>
      <c r="AD982" s="37"/>
      <c r="AE982" s="7"/>
      <c r="AF982" s="48"/>
      <c r="AH982" s="10"/>
      <c r="AI982" s="37"/>
      <c r="AJ982" s="37"/>
      <c r="AK982" s="7"/>
      <c r="AL982" s="48"/>
      <c r="AN982" s="10"/>
      <c r="AO982" s="37"/>
      <c r="AP982" s="37"/>
      <c r="AQ982" s="7"/>
      <c r="AR982" s="40"/>
      <c r="AS982" s="10"/>
      <c r="AT982" s="37"/>
      <c r="AU982" s="37"/>
      <c r="AV982" s="51"/>
      <c r="BA982" s="37"/>
      <c r="BB982" s="37"/>
      <c r="BC982" s="7"/>
      <c r="BD982" s="48"/>
      <c r="BF982" s="10"/>
      <c r="BG982" s="37"/>
      <c r="BH982" s="37"/>
      <c r="BI982" s="7"/>
      <c r="BJ982" s="48"/>
      <c r="BL982" s="10"/>
      <c r="BM982" s="37"/>
      <c r="BN982" s="37"/>
      <c r="BO982" s="7"/>
      <c r="BP982" s="40"/>
      <c r="BQ982" s="10"/>
      <c r="BR982" s="37"/>
      <c r="BS982" s="37"/>
      <c r="BT982" s="51"/>
      <c r="BY982" s="37"/>
      <c r="BZ982" s="37"/>
      <c r="CA982" s="7"/>
      <c r="CB982" s="48"/>
      <c r="CD982" s="10"/>
      <c r="CE982" s="37"/>
      <c r="CF982" s="37"/>
      <c r="CG982" s="7"/>
      <c r="CH982" s="48"/>
      <c r="CJ982" s="10"/>
      <c r="CK982" s="37"/>
      <c r="CL982" s="37"/>
      <c r="CM982" s="7"/>
      <c r="CN982" s="40"/>
      <c r="CO982" s="10"/>
      <c r="CP982" s="37"/>
      <c r="CQ982" s="37"/>
      <c r="CR982" s="51"/>
      <c r="CT982" s="40"/>
      <c r="CU982" s="10"/>
      <c r="CV982" s="37"/>
      <c r="CW982" s="37"/>
      <c r="CX982" s="51"/>
    </row>
    <row r="983" spans="5:102" x14ac:dyDescent="0.2">
      <c r="E983" s="37"/>
      <c r="F983" s="37"/>
      <c r="G983" s="7"/>
      <c r="H983" s="48"/>
      <c r="J983" s="10"/>
      <c r="K983" s="37"/>
      <c r="L983" s="37"/>
      <c r="M983" s="7"/>
      <c r="N983" s="48"/>
      <c r="P983" s="10"/>
      <c r="Q983" s="37"/>
      <c r="R983" s="37"/>
      <c r="S983" s="7"/>
      <c r="T983" s="40"/>
      <c r="U983" s="10"/>
      <c r="V983" s="37"/>
      <c r="W983" s="37"/>
      <c r="X983" s="51"/>
      <c r="AC983" s="37"/>
      <c r="AD983" s="37"/>
      <c r="AE983" s="7"/>
      <c r="AF983" s="48"/>
      <c r="AH983" s="10"/>
      <c r="AI983" s="37"/>
      <c r="AJ983" s="37"/>
      <c r="AK983" s="7"/>
      <c r="AL983" s="48"/>
      <c r="AN983" s="10"/>
      <c r="AO983" s="37"/>
      <c r="AP983" s="37"/>
      <c r="AQ983" s="7"/>
      <c r="AR983" s="40"/>
      <c r="AS983" s="10"/>
      <c r="AT983" s="37"/>
      <c r="AU983" s="37"/>
      <c r="AV983" s="51"/>
      <c r="BA983" s="37"/>
      <c r="BB983" s="37"/>
      <c r="BC983" s="7"/>
      <c r="BD983" s="48"/>
      <c r="BF983" s="10"/>
      <c r="BG983" s="37"/>
      <c r="BH983" s="37"/>
      <c r="BI983" s="7"/>
      <c r="BJ983" s="48"/>
      <c r="BL983" s="10"/>
      <c r="BM983" s="37"/>
      <c r="BN983" s="37"/>
      <c r="BO983" s="7"/>
      <c r="BP983" s="40"/>
      <c r="BQ983" s="10"/>
      <c r="BR983" s="37"/>
      <c r="BS983" s="37"/>
      <c r="BT983" s="51"/>
      <c r="BY983" s="37"/>
      <c r="BZ983" s="37"/>
      <c r="CA983" s="7"/>
      <c r="CB983" s="48"/>
      <c r="CD983" s="10"/>
      <c r="CE983" s="37"/>
      <c r="CF983" s="37"/>
      <c r="CG983" s="7"/>
      <c r="CH983" s="48"/>
      <c r="CJ983" s="10"/>
      <c r="CK983" s="37"/>
      <c r="CL983" s="37"/>
      <c r="CM983" s="7"/>
      <c r="CN983" s="40"/>
      <c r="CO983" s="10"/>
      <c r="CP983" s="37"/>
      <c r="CQ983" s="37"/>
      <c r="CR983" s="51"/>
      <c r="CT983" s="40"/>
      <c r="CU983" s="10"/>
      <c r="CV983" s="37"/>
      <c r="CW983" s="37"/>
      <c r="CX983" s="51"/>
    </row>
    <row r="984" spans="5:102" x14ac:dyDescent="0.2">
      <c r="E984" s="37"/>
      <c r="F984" s="37"/>
      <c r="G984" s="7"/>
      <c r="H984" s="48"/>
      <c r="J984" s="10"/>
      <c r="K984" s="37"/>
      <c r="L984" s="37"/>
      <c r="M984" s="7"/>
      <c r="N984" s="48"/>
      <c r="P984" s="10"/>
      <c r="Q984" s="37"/>
      <c r="R984" s="37"/>
      <c r="S984" s="7"/>
      <c r="T984" s="40"/>
      <c r="U984" s="10"/>
      <c r="V984" s="37"/>
      <c r="W984" s="37"/>
      <c r="X984" s="51"/>
      <c r="AC984" s="37"/>
      <c r="AD984" s="37"/>
      <c r="AE984" s="7"/>
      <c r="AF984" s="48"/>
      <c r="AH984" s="10"/>
      <c r="AI984" s="37"/>
      <c r="AJ984" s="37"/>
      <c r="AK984" s="7"/>
      <c r="AL984" s="48"/>
      <c r="AN984" s="10"/>
      <c r="AO984" s="37"/>
      <c r="AP984" s="37"/>
      <c r="AQ984" s="7"/>
      <c r="AR984" s="40"/>
      <c r="AS984" s="10"/>
      <c r="AT984" s="37"/>
      <c r="AU984" s="37"/>
      <c r="AV984" s="51"/>
      <c r="BA984" s="37"/>
      <c r="BB984" s="37"/>
      <c r="BC984" s="7"/>
      <c r="BD984" s="48"/>
      <c r="BF984" s="10"/>
      <c r="BG984" s="37"/>
      <c r="BH984" s="37"/>
      <c r="BI984" s="7"/>
      <c r="BJ984" s="48"/>
      <c r="BL984" s="10"/>
      <c r="BM984" s="37"/>
      <c r="BN984" s="37"/>
      <c r="BO984" s="7"/>
      <c r="BP984" s="40"/>
      <c r="BQ984" s="10"/>
      <c r="BR984" s="37"/>
      <c r="BS984" s="37"/>
      <c r="BT984" s="51"/>
      <c r="BY984" s="37"/>
      <c r="BZ984" s="37"/>
      <c r="CA984" s="7"/>
      <c r="CB984" s="48"/>
      <c r="CD984" s="10"/>
      <c r="CE984" s="37"/>
      <c r="CF984" s="37"/>
      <c r="CG984" s="7"/>
      <c r="CH984" s="48"/>
      <c r="CJ984" s="10"/>
      <c r="CK984" s="37"/>
      <c r="CL984" s="37"/>
      <c r="CM984" s="7"/>
      <c r="CN984" s="40"/>
      <c r="CO984" s="10"/>
      <c r="CP984" s="37"/>
      <c r="CQ984" s="37"/>
      <c r="CR984" s="51"/>
      <c r="CT984" s="40"/>
      <c r="CU984" s="10"/>
      <c r="CV984" s="37"/>
      <c r="CW984" s="37"/>
      <c r="CX984" s="51"/>
    </row>
    <row r="985" spans="5:102" x14ac:dyDescent="0.2">
      <c r="E985" s="37"/>
      <c r="F985" s="37"/>
      <c r="G985" s="7"/>
      <c r="H985" s="48"/>
      <c r="J985" s="10"/>
      <c r="K985" s="37"/>
      <c r="L985" s="37"/>
      <c r="M985" s="7"/>
      <c r="N985" s="48"/>
      <c r="P985" s="10"/>
      <c r="Q985" s="37"/>
      <c r="R985" s="37"/>
      <c r="S985" s="7"/>
      <c r="T985" s="40"/>
      <c r="U985" s="10"/>
      <c r="V985" s="37"/>
      <c r="W985" s="37"/>
      <c r="X985" s="51"/>
      <c r="AC985" s="37"/>
      <c r="AD985" s="37"/>
      <c r="AE985" s="7"/>
      <c r="AF985" s="48"/>
      <c r="AH985" s="10"/>
      <c r="AI985" s="37"/>
      <c r="AJ985" s="37"/>
      <c r="AK985" s="7"/>
      <c r="AL985" s="48"/>
      <c r="AN985" s="10"/>
      <c r="AO985" s="37"/>
      <c r="AP985" s="37"/>
      <c r="AQ985" s="7"/>
      <c r="AR985" s="40"/>
      <c r="AS985" s="10"/>
      <c r="AT985" s="37"/>
      <c r="AU985" s="37"/>
      <c r="AV985" s="51"/>
      <c r="BA985" s="37"/>
      <c r="BB985" s="37"/>
      <c r="BC985" s="7"/>
      <c r="BD985" s="48"/>
      <c r="BF985" s="10"/>
      <c r="BG985" s="37"/>
      <c r="BH985" s="37"/>
      <c r="BI985" s="7"/>
      <c r="BJ985" s="48"/>
      <c r="BL985" s="10"/>
      <c r="BM985" s="37"/>
      <c r="BN985" s="37"/>
      <c r="BO985" s="7"/>
      <c r="BP985" s="40"/>
      <c r="BQ985" s="10"/>
      <c r="BR985" s="37"/>
      <c r="BS985" s="37"/>
      <c r="BT985" s="51"/>
      <c r="BY985" s="37"/>
      <c r="BZ985" s="37"/>
      <c r="CA985" s="7"/>
      <c r="CB985" s="48"/>
      <c r="CD985" s="10"/>
      <c r="CE985" s="37"/>
      <c r="CF985" s="37"/>
      <c r="CG985" s="7"/>
      <c r="CH985" s="48"/>
      <c r="CJ985" s="10"/>
      <c r="CK985" s="37"/>
      <c r="CL985" s="37"/>
      <c r="CM985" s="7"/>
      <c r="CN985" s="40"/>
      <c r="CO985" s="10"/>
      <c r="CP985" s="37"/>
      <c r="CQ985" s="37"/>
      <c r="CR985" s="51"/>
      <c r="CT985" s="40"/>
      <c r="CU985" s="10"/>
      <c r="CV985" s="37"/>
      <c r="CW985" s="37"/>
      <c r="CX985" s="51"/>
    </row>
    <row r="986" spans="5:102" x14ac:dyDescent="0.2">
      <c r="E986" s="37"/>
      <c r="F986" s="37"/>
      <c r="G986" s="7"/>
      <c r="H986" s="48"/>
      <c r="J986" s="10"/>
      <c r="K986" s="37"/>
      <c r="L986" s="37"/>
      <c r="M986" s="7"/>
      <c r="N986" s="48"/>
      <c r="P986" s="10"/>
      <c r="Q986" s="37"/>
      <c r="R986" s="37"/>
      <c r="S986" s="7"/>
      <c r="T986" s="40"/>
      <c r="U986" s="10"/>
      <c r="V986" s="37"/>
      <c r="W986" s="37"/>
      <c r="X986" s="51"/>
      <c r="AC986" s="37"/>
      <c r="AD986" s="37"/>
      <c r="AE986" s="7"/>
      <c r="AF986" s="48"/>
      <c r="AH986" s="10"/>
      <c r="AI986" s="37"/>
      <c r="AJ986" s="37"/>
      <c r="AK986" s="7"/>
      <c r="AL986" s="48"/>
      <c r="AN986" s="10"/>
      <c r="AO986" s="37"/>
      <c r="AP986" s="37"/>
      <c r="AQ986" s="7"/>
      <c r="AR986" s="40"/>
      <c r="AS986" s="10"/>
      <c r="AT986" s="37"/>
      <c r="AU986" s="37"/>
      <c r="AV986" s="51"/>
      <c r="BA986" s="37"/>
      <c r="BB986" s="37"/>
      <c r="BC986" s="7"/>
      <c r="BD986" s="48"/>
      <c r="BF986" s="10"/>
      <c r="BG986" s="37"/>
      <c r="BH986" s="37"/>
      <c r="BI986" s="7"/>
      <c r="BJ986" s="48"/>
      <c r="BL986" s="10"/>
      <c r="BM986" s="37"/>
      <c r="BN986" s="37"/>
      <c r="BO986" s="7"/>
      <c r="BP986" s="40"/>
      <c r="BQ986" s="10"/>
      <c r="BR986" s="37"/>
      <c r="BS986" s="37"/>
      <c r="BT986" s="51"/>
      <c r="BY986" s="37"/>
      <c r="BZ986" s="37"/>
      <c r="CA986" s="7"/>
      <c r="CB986" s="48"/>
      <c r="CD986" s="10"/>
      <c r="CE986" s="37"/>
      <c r="CF986" s="37"/>
      <c r="CG986" s="7"/>
      <c r="CH986" s="48"/>
      <c r="CJ986" s="10"/>
      <c r="CK986" s="37"/>
      <c r="CL986" s="37"/>
      <c r="CM986" s="7"/>
      <c r="CN986" s="40"/>
      <c r="CO986" s="10"/>
      <c r="CP986" s="37"/>
      <c r="CQ986" s="37"/>
      <c r="CR986" s="51"/>
      <c r="CT986" s="40"/>
      <c r="CU986" s="10"/>
      <c r="CV986" s="37"/>
      <c r="CW986" s="37"/>
      <c r="CX986" s="51"/>
    </row>
    <row r="987" spans="5:102" x14ac:dyDescent="0.2">
      <c r="E987" s="37"/>
      <c r="F987" s="37"/>
      <c r="G987" s="7"/>
      <c r="H987" s="48"/>
      <c r="J987" s="10"/>
      <c r="K987" s="37"/>
      <c r="L987" s="37"/>
      <c r="M987" s="7"/>
      <c r="N987" s="48"/>
      <c r="P987" s="10"/>
      <c r="Q987" s="37"/>
      <c r="R987" s="37"/>
      <c r="S987" s="7"/>
      <c r="T987" s="40"/>
      <c r="U987" s="10"/>
      <c r="V987" s="37"/>
      <c r="W987" s="37"/>
      <c r="X987" s="51"/>
      <c r="AC987" s="37"/>
      <c r="AD987" s="37"/>
      <c r="AE987" s="7"/>
      <c r="AF987" s="48"/>
      <c r="AH987" s="10"/>
      <c r="AI987" s="37"/>
      <c r="AJ987" s="37"/>
      <c r="AK987" s="7"/>
      <c r="AL987" s="48"/>
      <c r="AN987" s="10"/>
      <c r="AO987" s="37"/>
      <c r="AP987" s="37"/>
      <c r="AQ987" s="7"/>
      <c r="AR987" s="40"/>
      <c r="AS987" s="10"/>
      <c r="AT987" s="37"/>
      <c r="AU987" s="37"/>
      <c r="AV987" s="51"/>
      <c r="BA987" s="37"/>
      <c r="BB987" s="37"/>
      <c r="BC987" s="7"/>
      <c r="BD987" s="48"/>
      <c r="BF987" s="10"/>
      <c r="BG987" s="37"/>
      <c r="BH987" s="37"/>
      <c r="BI987" s="7"/>
      <c r="BJ987" s="48"/>
      <c r="BL987" s="10"/>
      <c r="BM987" s="37"/>
      <c r="BN987" s="37"/>
      <c r="BO987" s="7"/>
      <c r="BP987" s="40"/>
      <c r="BQ987" s="10"/>
      <c r="BR987" s="37"/>
      <c r="BS987" s="37"/>
      <c r="BT987" s="51"/>
      <c r="BY987" s="37"/>
      <c r="BZ987" s="37"/>
      <c r="CA987" s="7"/>
      <c r="CB987" s="48"/>
      <c r="CD987" s="10"/>
      <c r="CE987" s="37"/>
      <c r="CF987" s="37"/>
      <c r="CG987" s="7"/>
      <c r="CH987" s="48"/>
      <c r="CJ987" s="10"/>
      <c r="CK987" s="37"/>
      <c r="CL987" s="37"/>
      <c r="CM987" s="7"/>
      <c r="CN987" s="40"/>
      <c r="CO987" s="10"/>
      <c r="CP987" s="37"/>
      <c r="CQ987" s="37"/>
      <c r="CR987" s="51"/>
      <c r="CT987" s="40"/>
      <c r="CU987" s="10"/>
      <c r="CV987" s="37"/>
      <c r="CW987" s="37"/>
      <c r="CX987" s="51"/>
    </row>
    <row r="988" spans="5:102" x14ac:dyDescent="0.2">
      <c r="E988" s="37"/>
      <c r="F988" s="37"/>
      <c r="G988" s="7"/>
      <c r="H988" s="48"/>
      <c r="J988" s="10"/>
      <c r="K988" s="37"/>
      <c r="L988" s="37"/>
      <c r="M988" s="7"/>
      <c r="N988" s="48"/>
      <c r="P988" s="10"/>
      <c r="Q988" s="37"/>
      <c r="R988" s="37"/>
      <c r="S988" s="7"/>
      <c r="T988" s="40"/>
      <c r="U988" s="10"/>
      <c r="V988" s="37"/>
      <c r="W988" s="37"/>
      <c r="X988" s="51"/>
      <c r="AC988" s="37"/>
      <c r="AD988" s="37"/>
      <c r="AE988" s="7"/>
      <c r="AF988" s="48"/>
      <c r="AH988" s="10"/>
      <c r="AI988" s="37"/>
      <c r="AJ988" s="37"/>
      <c r="AK988" s="7"/>
      <c r="AL988" s="48"/>
      <c r="AN988" s="10"/>
      <c r="AO988" s="37"/>
      <c r="AP988" s="37"/>
      <c r="AQ988" s="7"/>
      <c r="AR988" s="40"/>
      <c r="AS988" s="10"/>
      <c r="AT988" s="37"/>
      <c r="AU988" s="37"/>
      <c r="AV988" s="51"/>
      <c r="BA988" s="37"/>
      <c r="BB988" s="37"/>
      <c r="BC988" s="7"/>
      <c r="BD988" s="48"/>
      <c r="BF988" s="10"/>
      <c r="BG988" s="37"/>
      <c r="BH988" s="37"/>
      <c r="BI988" s="7"/>
      <c r="BJ988" s="48"/>
      <c r="BL988" s="10"/>
      <c r="BM988" s="37"/>
      <c r="BN988" s="37"/>
      <c r="BO988" s="7"/>
      <c r="BP988" s="40"/>
      <c r="BQ988" s="10"/>
      <c r="BR988" s="37"/>
      <c r="BS988" s="37"/>
      <c r="BT988" s="51"/>
      <c r="BY988" s="37"/>
      <c r="BZ988" s="37"/>
      <c r="CA988" s="7"/>
      <c r="CB988" s="48"/>
      <c r="CD988" s="10"/>
      <c r="CE988" s="37"/>
      <c r="CF988" s="37"/>
      <c r="CG988" s="7"/>
      <c r="CH988" s="48"/>
      <c r="CJ988" s="10"/>
      <c r="CK988" s="37"/>
      <c r="CL988" s="37"/>
      <c r="CM988" s="7"/>
      <c r="CN988" s="40"/>
      <c r="CO988" s="10"/>
      <c r="CP988" s="37"/>
      <c r="CQ988" s="37"/>
      <c r="CR988" s="51"/>
      <c r="CT988" s="40"/>
      <c r="CU988" s="10"/>
      <c r="CV988" s="37"/>
      <c r="CW988" s="37"/>
      <c r="CX988" s="51"/>
    </row>
    <row r="989" spans="5:102" x14ac:dyDescent="0.2">
      <c r="E989" s="37"/>
      <c r="F989" s="37"/>
      <c r="G989" s="7"/>
      <c r="H989" s="48"/>
      <c r="J989" s="10"/>
      <c r="K989" s="37"/>
      <c r="L989" s="37"/>
      <c r="M989" s="7"/>
      <c r="N989" s="48"/>
      <c r="P989" s="10"/>
      <c r="Q989" s="37"/>
      <c r="R989" s="37"/>
      <c r="S989" s="7"/>
      <c r="T989" s="40"/>
      <c r="U989" s="10"/>
      <c r="V989" s="37"/>
      <c r="W989" s="37"/>
      <c r="X989" s="51"/>
      <c r="AC989" s="37"/>
      <c r="AD989" s="37"/>
      <c r="AE989" s="7"/>
      <c r="AF989" s="48"/>
      <c r="AH989" s="10"/>
      <c r="AI989" s="37"/>
      <c r="AJ989" s="37"/>
      <c r="AK989" s="7"/>
      <c r="AL989" s="48"/>
      <c r="AN989" s="10"/>
      <c r="AO989" s="37"/>
      <c r="AP989" s="37"/>
      <c r="AQ989" s="7"/>
      <c r="AR989" s="40"/>
      <c r="AS989" s="10"/>
      <c r="AT989" s="37"/>
      <c r="AU989" s="37"/>
      <c r="AV989" s="51"/>
      <c r="BA989" s="37"/>
      <c r="BB989" s="37"/>
      <c r="BC989" s="7"/>
      <c r="BD989" s="48"/>
      <c r="BF989" s="10"/>
      <c r="BG989" s="37"/>
      <c r="BH989" s="37"/>
      <c r="BI989" s="7"/>
      <c r="BJ989" s="48"/>
      <c r="BL989" s="10"/>
      <c r="BM989" s="37"/>
      <c r="BN989" s="37"/>
      <c r="BO989" s="7"/>
      <c r="BP989" s="40"/>
      <c r="BQ989" s="10"/>
      <c r="BR989" s="37"/>
      <c r="BS989" s="37"/>
      <c r="BT989" s="51"/>
      <c r="BY989" s="37"/>
      <c r="BZ989" s="37"/>
      <c r="CA989" s="7"/>
      <c r="CB989" s="48"/>
      <c r="CD989" s="10"/>
      <c r="CE989" s="37"/>
      <c r="CF989" s="37"/>
      <c r="CG989" s="7"/>
      <c r="CH989" s="48"/>
      <c r="CJ989" s="10"/>
      <c r="CK989" s="37"/>
      <c r="CL989" s="37"/>
      <c r="CM989" s="7"/>
      <c r="CN989" s="40"/>
      <c r="CO989" s="10"/>
      <c r="CP989" s="37"/>
      <c r="CQ989" s="37"/>
      <c r="CR989" s="51"/>
      <c r="CT989" s="40"/>
      <c r="CU989" s="10"/>
      <c r="CV989" s="37"/>
      <c r="CW989" s="37"/>
      <c r="CX989" s="51"/>
    </row>
    <row r="990" spans="5:102" x14ac:dyDescent="0.2">
      <c r="E990" s="37"/>
      <c r="F990" s="37"/>
      <c r="G990" s="7"/>
      <c r="H990" s="48"/>
      <c r="J990" s="10"/>
      <c r="K990" s="37"/>
      <c r="L990" s="37"/>
      <c r="M990" s="7"/>
      <c r="N990" s="48"/>
      <c r="P990" s="10"/>
      <c r="Q990" s="37"/>
      <c r="R990" s="37"/>
      <c r="S990" s="7"/>
      <c r="T990" s="40"/>
      <c r="U990" s="10"/>
      <c r="V990" s="37"/>
      <c r="W990" s="37"/>
      <c r="X990" s="51"/>
      <c r="AC990" s="37"/>
      <c r="AD990" s="37"/>
      <c r="AE990" s="7"/>
      <c r="AF990" s="48"/>
      <c r="AH990" s="10"/>
      <c r="AI990" s="37"/>
      <c r="AJ990" s="37"/>
      <c r="AK990" s="7"/>
      <c r="AL990" s="48"/>
      <c r="AN990" s="10"/>
      <c r="AO990" s="37"/>
      <c r="AP990" s="37"/>
      <c r="AQ990" s="7"/>
      <c r="AR990" s="40"/>
      <c r="AS990" s="10"/>
      <c r="AT990" s="37"/>
      <c r="AU990" s="37"/>
      <c r="AV990" s="51"/>
      <c r="BA990" s="37"/>
      <c r="BB990" s="37"/>
      <c r="BC990" s="7"/>
      <c r="BD990" s="48"/>
      <c r="BF990" s="10"/>
      <c r="BG990" s="37"/>
      <c r="BH990" s="37"/>
      <c r="BI990" s="7"/>
      <c r="BJ990" s="48"/>
      <c r="BL990" s="10"/>
      <c r="BM990" s="37"/>
      <c r="BN990" s="37"/>
      <c r="BO990" s="7"/>
      <c r="BP990" s="40"/>
      <c r="BQ990" s="10"/>
      <c r="BR990" s="37"/>
      <c r="BS990" s="37"/>
      <c r="BT990" s="51"/>
      <c r="BY990" s="37"/>
      <c r="BZ990" s="37"/>
      <c r="CA990" s="7"/>
      <c r="CB990" s="48"/>
      <c r="CD990" s="10"/>
      <c r="CE990" s="37"/>
      <c r="CF990" s="37"/>
      <c r="CG990" s="7"/>
      <c r="CH990" s="48"/>
      <c r="CJ990" s="10"/>
      <c r="CK990" s="37"/>
      <c r="CL990" s="37"/>
      <c r="CM990" s="7"/>
      <c r="CN990" s="40"/>
      <c r="CO990" s="10"/>
      <c r="CP990" s="37"/>
      <c r="CQ990" s="37"/>
      <c r="CR990" s="51"/>
      <c r="CT990" s="40"/>
      <c r="CU990" s="10"/>
      <c r="CV990" s="37"/>
      <c r="CW990" s="37"/>
      <c r="CX990" s="51"/>
    </row>
    <row r="991" spans="5:102" x14ac:dyDescent="0.2">
      <c r="E991" s="37"/>
      <c r="F991" s="37"/>
      <c r="G991" s="7"/>
      <c r="H991" s="48"/>
      <c r="J991" s="10"/>
      <c r="K991" s="37"/>
      <c r="L991" s="37"/>
      <c r="M991" s="7"/>
      <c r="N991" s="48"/>
      <c r="P991" s="10"/>
      <c r="Q991" s="37"/>
      <c r="R991" s="37"/>
      <c r="S991" s="7"/>
      <c r="T991" s="40"/>
      <c r="U991" s="10"/>
      <c r="V991" s="37"/>
      <c r="W991" s="37"/>
      <c r="X991" s="51"/>
      <c r="AC991" s="37"/>
      <c r="AD991" s="37"/>
      <c r="AE991" s="7"/>
      <c r="AF991" s="48"/>
      <c r="AH991" s="10"/>
      <c r="AI991" s="37"/>
      <c r="AJ991" s="37"/>
      <c r="AK991" s="7"/>
      <c r="AL991" s="48"/>
      <c r="AN991" s="10"/>
      <c r="AO991" s="37"/>
      <c r="AP991" s="37"/>
      <c r="AQ991" s="7"/>
      <c r="AR991" s="40"/>
      <c r="AS991" s="10"/>
      <c r="AT991" s="37"/>
      <c r="AU991" s="37"/>
      <c r="AV991" s="51"/>
      <c r="BA991" s="37"/>
      <c r="BB991" s="37"/>
      <c r="BC991" s="7"/>
      <c r="BD991" s="48"/>
      <c r="BF991" s="10"/>
      <c r="BG991" s="37"/>
      <c r="BH991" s="37"/>
      <c r="BI991" s="7"/>
      <c r="BJ991" s="48"/>
      <c r="BL991" s="10"/>
      <c r="BM991" s="37"/>
      <c r="BN991" s="37"/>
      <c r="BO991" s="7"/>
      <c r="BP991" s="40"/>
      <c r="BQ991" s="10"/>
      <c r="BR991" s="37"/>
      <c r="BS991" s="37"/>
      <c r="BT991" s="51"/>
      <c r="BY991" s="37"/>
      <c r="BZ991" s="37"/>
      <c r="CA991" s="7"/>
      <c r="CB991" s="48"/>
      <c r="CD991" s="10"/>
      <c r="CE991" s="37"/>
      <c r="CF991" s="37"/>
      <c r="CG991" s="7"/>
      <c r="CH991" s="48"/>
      <c r="CJ991" s="10"/>
      <c r="CK991" s="37"/>
      <c r="CL991" s="37"/>
      <c r="CM991" s="7"/>
      <c r="CN991" s="40"/>
      <c r="CO991" s="10"/>
      <c r="CP991" s="37"/>
      <c r="CQ991" s="37"/>
      <c r="CR991" s="51"/>
      <c r="CT991" s="40"/>
      <c r="CU991" s="10"/>
      <c r="CV991" s="37"/>
      <c r="CW991" s="37"/>
      <c r="CX991" s="51"/>
    </row>
    <row r="992" spans="5:102" x14ac:dyDescent="0.2">
      <c r="E992" s="37"/>
      <c r="F992" s="37"/>
      <c r="G992" s="7"/>
      <c r="H992" s="48"/>
      <c r="J992" s="10"/>
      <c r="K992" s="37"/>
      <c r="L992" s="37"/>
      <c r="M992" s="7"/>
      <c r="N992" s="48"/>
      <c r="P992" s="10"/>
      <c r="Q992" s="37"/>
      <c r="R992" s="37"/>
      <c r="S992" s="7"/>
      <c r="T992" s="40"/>
      <c r="U992" s="10"/>
      <c r="V992" s="37"/>
      <c r="W992" s="37"/>
      <c r="X992" s="51"/>
      <c r="AC992" s="37"/>
      <c r="AD992" s="37"/>
      <c r="AE992" s="7"/>
      <c r="AF992" s="48"/>
      <c r="AH992" s="10"/>
      <c r="AI992" s="37"/>
      <c r="AJ992" s="37"/>
      <c r="AK992" s="7"/>
      <c r="AL992" s="48"/>
      <c r="AN992" s="10"/>
      <c r="AO992" s="37"/>
      <c r="AP992" s="37"/>
      <c r="AQ992" s="7"/>
      <c r="AR992" s="40"/>
      <c r="AS992" s="10"/>
      <c r="AT992" s="37"/>
      <c r="AU992" s="37"/>
      <c r="AV992" s="51"/>
      <c r="BA992" s="37"/>
      <c r="BB992" s="37"/>
      <c r="BC992" s="7"/>
      <c r="BD992" s="48"/>
      <c r="BF992" s="10"/>
      <c r="BG992" s="37"/>
      <c r="BH992" s="37"/>
      <c r="BI992" s="7"/>
      <c r="BJ992" s="48"/>
      <c r="BL992" s="10"/>
      <c r="BM992" s="37"/>
      <c r="BN992" s="37"/>
      <c r="BO992" s="7"/>
      <c r="BP992" s="40"/>
      <c r="BQ992" s="10"/>
      <c r="BR992" s="37"/>
      <c r="BS992" s="37"/>
      <c r="BT992" s="51"/>
      <c r="BY992" s="37"/>
      <c r="BZ992" s="37"/>
      <c r="CA992" s="7"/>
      <c r="CB992" s="48"/>
      <c r="CD992" s="10"/>
      <c r="CE992" s="37"/>
      <c r="CF992" s="37"/>
      <c r="CG992" s="7"/>
      <c r="CH992" s="48"/>
      <c r="CJ992" s="10"/>
      <c r="CK992" s="37"/>
      <c r="CL992" s="37"/>
      <c r="CM992" s="7"/>
      <c r="CN992" s="40"/>
      <c r="CO992" s="10"/>
      <c r="CP992" s="37"/>
      <c r="CQ992" s="37"/>
      <c r="CR992" s="51"/>
      <c r="CT992" s="40"/>
      <c r="CU992" s="10"/>
      <c r="CV992" s="37"/>
      <c r="CW992" s="37"/>
      <c r="CX992" s="51"/>
    </row>
    <row r="993" spans="5:102" x14ac:dyDescent="0.2">
      <c r="E993" s="37"/>
      <c r="F993" s="37"/>
      <c r="G993" s="7"/>
      <c r="H993" s="48"/>
      <c r="J993" s="10"/>
      <c r="K993" s="37"/>
      <c r="L993" s="37"/>
      <c r="M993" s="7"/>
      <c r="N993" s="48"/>
      <c r="P993" s="10"/>
      <c r="Q993" s="37"/>
      <c r="R993" s="37"/>
      <c r="S993" s="7"/>
      <c r="T993" s="40"/>
      <c r="U993" s="10"/>
      <c r="V993" s="37"/>
      <c r="W993" s="37"/>
      <c r="X993" s="51"/>
      <c r="AC993" s="37"/>
      <c r="AD993" s="37"/>
      <c r="AE993" s="7"/>
      <c r="AF993" s="48"/>
      <c r="AH993" s="10"/>
      <c r="AI993" s="37"/>
      <c r="AJ993" s="37"/>
      <c r="AK993" s="7"/>
      <c r="AL993" s="48"/>
      <c r="AN993" s="10"/>
      <c r="AO993" s="37"/>
      <c r="AP993" s="37"/>
      <c r="AQ993" s="7"/>
      <c r="AR993" s="40"/>
      <c r="AS993" s="10"/>
      <c r="AT993" s="37"/>
      <c r="AU993" s="37"/>
      <c r="AV993" s="51"/>
      <c r="BA993" s="37"/>
      <c r="BB993" s="37"/>
      <c r="BC993" s="7"/>
      <c r="BD993" s="48"/>
      <c r="BF993" s="10"/>
      <c r="BG993" s="37"/>
      <c r="BH993" s="37"/>
      <c r="BI993" s="7"/>
      <c r="BJ993" s="48"/>
      <c r="BL993" s="10"/>
      <c r="BM993" s="37"/>
      <c r="BN993" s="37"/>
      <c r="BO993" s="7"/>
      <c r="BP993" s="40"/>
      <c r="BQ993" s="10"/>
      <c r="BR993" s="37"/>
      <c r="BS993" s="37"/>
      <c r="BT993" s="51"/>
      <c r="BY993" s="37"/>
      <c r="BZ993" s="37"/>
      <c r="CA993" s="7"/>
      <c r="CB993" s="48"/>
      <c r="CD993" s="10"/>
      <c r="CE993" s="37"/>
      <c r="CF993" s="37"/>
      <c r="CG993" s="7"/>
      <c r="CH993" s="48"/>
      <c r="CJ993" s="10"/>
      <c r="CK993" s="37"/>
      <c r="CL993" s="37"/>
      <c r="CM993" s="7"/>
      <c r="CN993" s="40"/>
      <c r="CO993" s="10"/>
      <c r="CP993" s="37"/>
      <c r="CQ993" s="37"/>
      <c r="CR993" s="51"/>
      <c r="CT993" s="40"/>
      <c r="CU993" s="10"/>
      <c r="CV993" s="37"/>
      <c r="CW993" s="37"/>
      <c r="CX993" s="51"/>
    </row>
    <row r="994" spans="5:102" x14ac:dyDescent="0.2">
      <c r="E994" s="37"/>
      <c r="F994" s="37"/>
      <c r="G994" s="7"/>
      <c r="H994" s="48"/>
      <c r="J994" s="10"/>
      <c r="K994" s="37"/>
      <c r="L994" s="37"/>
      <c r="M994" s="7"/>
      <c r="N994" s="48"/>
      <c r="P994" s="10"/>
      <c r="Q994" s="37"/>
      <c r="R994" s="37"/>
      <c r="S994" s="7"/>
      <c r="T994" s="40"/>
      <c r="U994" s="10"/>
      <c r="V994" s="37"/>
      <c r="W994" s="37"/>
      <c r="X994" s="51"/>
      <c r="AC994" s="37"/>
      <c r="AD994" s="37"/>
      <c r="AE994" s="7"/>
      <c r="AF994" s="48"/>
      <c r="AH994" s="10"/>
      <c r="AI994" s="37"/>
      <c r="AJ994" s="37"/>
      <c r="AK994" s="7"/>
      <c r="AL994" s="48"/>
      <c r="AN994" s="10"/>
      <c r="AO994" s="37"/>
      <c r="AP994" s="37"/>
      <c r="AQ994" s="7"/>
      <c r="AR994" s="40"/>
      <c r="AS994" s="10"/>
      <c r="AT994" s="37"/>
      <c r="AU994" s="37"/>
      <c r="AV994" s="51"/>
      <c r="BA994" s="37"/>
      <c r="BB994" s="37"/>
      <c r="BC994" s="7"/>
      <c r="BD994" s="48"/>
      <c r="BF994" s="10"/>
      <c r="BG994" s="37"/>
      <c r="BH994" s="37"/>
      <c r="BI994" s="7"/>
      <c r="BJ994" s="48"/>
      <c r="BL994" s="10"/>
      <c r="BM994" s="37"/>
      <c r="BN994" s="37"/>
      <c r="BO994" s="7"/>
      <c r="BP994" s="40"/>
      <c r="BQ994" s="10"/>
      <c r="BR994" s="37"/>
      <c r="BS994" s="37"/>
      <c r="BT994" s="51"/>
      <c r="BY994" s="37"/>
      <c r="BZ994" s="37"/>
      <c r="CA994" s="7"/>
      <c r="CB994" s="48"/>
      <c r="CD994" s="10"/>
      <c r="CE994" s="37"/>
      <c r="CF994" s="37"/>
      <c r="CG994" s="7"/>
      <c r="CH994" s="48"/>
      <c r="CJ994" s="10"/>
      <c r="CK994" s="37"/>
      <c r="CL994" s="37"/>
      <c r="CM994" s="7"/>
      <c r="CN994" s="40"/>
      <c r="CO994" s="10"/>
      <c r="CP994" s="37"/>
      <c r="CQ994" s="37"/>
      <c r="CR994" s="51"/>
      <c r="CT994" s="40"/>
      <c r="CU994" s="10"/>
      <c r="CV994" s="37"/>
      <c r="CW994" s="37"/>
      <c r="CX994" s="51"/>
    </row>
    <row r="995" spans="5:102" x14ac:dyDescent="0.2">
      <c r="E995" s="37"/>
      <c r="F995" s="37"/>
      <c r="G995" s="7"/>
      <c r="H995" s="48"/>
      <c r="J995" s="10"/>
      <c r="K995" s="37"/>
      <c r="L995" s="37"/>
      <c r="M995" s="7"/>
      <c r="N995" s="48"/>
      <c r="P995" s="10"/>
      <c r="Q995" s="37"/>
      <c r="R995" s="37"/>
      <c r="S995" s="7"/>
      <c r="T995" s="40"/>
      <c r="U995" s="10"/>
      <c r="V995" s="37"/>
      <c r="W995" s="37"/>
      <c r="X995" s="51"/>
      <c r="AC995" s="37"/>
      <c r="AD995" s="37"/>
      <c r="AE995" s="7"/>
      <c r="AF995" s="48"/>
      <c r="AH995" s="10"/>
      <c r="AI995" s="37"/>
      <c r="AJ995" s="37"/>
      <c r="AK995" s="7"/>
      <c r="AL995" s="48"/>
      <c r="AN995" s="10"/>
      <c r="AO995" s="37"/>
      <c r="AP995" s="37"/>
      <c r="AQ995" s="7"/>
      <c r="AR995" s="40"/>
      <c r="AS995" s="10"/>
      <c r="AT995" s="37"/>
      <c r="AU995" s="37"/>
      <c r="AV995" s="51"/>
      <c r="BA995" s="37"/>
      <c r="BB995" s="37"/>
      <c r="BC995" s="7"/>
      <c r="BD995" s="48"/>
      <c r="BF995" s="10"/>
      <c r="BG995" s="37"/>
      <c r="BH995" s="37"/>
      <c r="BI995" s="7"/>
      <c r="BJ995" s="48"/>
      <c r="BL995" s="10"/>
      <c r="BM995" s="37"/>
      <c r="BN995" s="37"/>
      <c r="BO995" s="7"/>
      <c r="BP995" s="40"/>
      <c r="BQ995" s="10"/>
      <c r="BR995" s="37"/>
      <c r="BS995" s="37"/>
      <c r="BT995" s="51"/>
      <c r="BY995" s="37"/>
      <c r="BZ995" s="37"/>
      <c r="CA995" s="7"/>
      <c r="CB995" s="48"/>
      <c r="CD995" s="10"/>
      <c r="CE995" s="37"/>
      <c r="CF995" s="37"/>
      <c r="CG995" s="7"/>
      <c r="CH995" s="48"/>
      <c r="CJ995" s="10"/>
      <c r="CK995" s="37"/>
      <c r="CL995" s="37"/>
      <c r="CM995" s="7"/>
      <c r="CN995" s="40"/>
      <c r="CO995" s="10"/>
      <c r="CP995" s="37"/>
      <c r="CQ995" s="37"/>
      <c r="CR995" s="51"/>
      <c r="CT995" s="40"/>
      <c r="CU995" s="10"/>
      <c r="CV995" s="37"/>
      <c r="CW995" s="37"/>
      <c r="CX995" s="51"/>
    </row>
    <row r="996" spans="5:102" x14ac:dyDescent="0.2">
      <c r="E996" s="37"/>
      <c r="F996" s="37"/>
      <c r="G996" s="7"/>
      <c r="H996" s="48"/>
      <c r="J996" s="10"/>
      <c r="K996" s="37"/>
      <c r="L996" s="37"/>
      <c r="M996" s="7"/>
      <c r="N996" s="48"/>
      <c r="P996" s="10"/>
      <c r="Q996" s="37"/>
      <c r="R996" s="37"/>
      <c r="S996" s="7"/>
      <c r="T996" s="40"/>
      <c r="U996" s="10"/>
      <c r="V996" s="37"/>
      <c r="W996" s="37"/>
      <c r="X996" s="51"/>
      <c r="AC996" s="37"/>
      <c r="AD996" s="37"/>
      <c r="AE996" s="7"/>
      <c r="AF996" s="48"/>
      <c r="AH996" s="10"/>
      <c r="AI996" s="37"/>
      <c r="AJ996" s="37"/>
      <c r="AK996" s="7"/>
      <c r="AL996" s="48"/>
      <c r="AN996" s="10"/>
      <c r="AO996" s="37"/>
      <c r="AP996" s="37"/>
      <c r="AQ996" s="7"/>
      <c r="AR996" s="40"/>
      <c r="AS996" s="10"/>
      <c r="AT996" s="37"/>
      <c r="AU996" s="37"/>
      <c r="AV996" s="51"/>
      <c r="BA996" s="37"/>
      <c r="BB996" s="37"/>
      <c r="BC996" s="7"/>
      <c r="BD996" s="48"/>
      <c r="BF996" s="10"/>
      <c r="BG996" s="37"/>
      <c r="BH996" s="37"/>
      <c r="BI996" s="7"/>
      <c r="BJ996" s="48"/>
      <c r="BL996" s="10"/>
      <c r="BM996" s="37"/>
      <c r="BN996" s="37"/>
      <c r="BO996" s="7"/>
      <c r="BP996" s="40"/>
      <c r="BQ996" s="10"/>
      <c r="BR996" s="37"/>
      <c r="BS996" s="37"/>
      <c r="BT996" s="51"/>
      <c r="BY996" s="37"/>
      <c r="BZ996" s="37"/>
      <c r="CA996" s="7"/>
      <c r="CB996" s="48"/>
      <c r="CD996" s="10"/>
      <c r="CE996" s="37"/>
      <c r="CF996" s="37"/>
      <c r="CG996" s="7"/>
      <c r="CH996" s="48"/>
      <c r="CJ996" s="10"/>
      <c r="CK996" s="37"/>
      <c r="CL996" s="37"/>
      <c r="CM996" s="7"/>
      <c r="CN996" s="40"/>
      <c r="CO996" s="10"/>
      <c r="CP996" s="37"/>
      <c r="CQ996" s="37"/>
      <c r="CR996" s="51"/>
      <c r="CT996" s="40"/>
      <c r="CU996" s="10"/>
      <c r="CV996" s="37"/>
      <c r="CW996" s="37"/>
      <c r="CX996" s="51"/>
    </row>
    <row r="997" spans="5:102" x14ac:dyDescent="0.2">
      <c r="E997" s="37"/>
      <c r="F997" s="37"/>
      <c r="G997" s="7"/>
      <c r="H997" s="48"/>
      <c r="J997" s="10"/>
      <c r="K997" s="37"/>
      <c r="L997" s="37"/>
      <c r="M997" s="7"/>
      <c r="N997" s="48"/>
      <c r="P997" s="10"/>
      <c r="Q997" s="37"/>
      <c r="R997" s="37"/>
      <c r="S997" s="7"/>
      <c r="T997" s="40"/>
      <c r="U997" s="10"/>
      <c r="V997" s="37"/>
      <c r="W997" s="37"/>
      <c r="X997" s="51"/>
      <c r="AC997" s="37"/>
      <c r="AD997" s="37"/>
      <c r="AE997" s="7"/>
      <c r="AF997" s="48"/>
      <c r="AH997" s="10"/>
      <c r="AI997" s="37"/>
      <c r="AJ997" s="37"/>
      <c r="AK997" s="7"/>
      <c r="AL997" s="48"/>
      <c r="AN997" s="10"/>
      <c r="AO997" s="37"/>
      <c r="AP997" s="37"/>
      <c r="AQ997" s="7"/>
      <c r="AR997" s="40"/>
      <c r="AS997" s="10"/>
      <c r="AT997" s="37"/>
      <c r="AU997" s="37"/>
      <c r="AV997" s="51"/>
      <c r="BA997" s="37"/>
      <c r="BB997" s="37"/>
      <c r="BC997" s="7"/>
      <c r="BD997" s="48"/>
      <c r="BF997" s="10"/>
      <c r="BG997" s="37"/>
      <c r="BH997" s="37"/>
      <c r="BI997" s="7"/>
      <c r="BJ997" s="48"/>
      <c r="BL997" s="10"/>
      <c r="BM997" s="37"/>
      <c r="BN997" s="37"/>
      <c r="BO997" s="7"/>
      <c r="BP997" s="40"/>
      <c r="BQ997" s="10"/>
      <c r="BR997" s="37"/>
      <c r="BS997" s="37"/>
      <c r="BT997" s="51"/>
      <c r="BY997" s="37"/>
      <c r="BZ997" s="37"/>
      <c r="CA997" s="7"/>
      <c r="CB997" s="48"/>
      <c r="CD997" s="10"/>
      <c r="CE997" s="37"/>
      <c r="CF997" s="37"/>
      <c r="CG997" s="7"/>
      <c r="CH997" s="48"/>
      <c r="CJ997" s="10"/>
      <c r="CK997" s="37"/>
      <c r="CL997" s="37"/>
      <c r="CM997" s="7"/>
      <c r="CN997" s="40"/>
      <c r="CO997" s="10"/>
      <c r="CP997" s="37"/>
      <c r="CQ997" s="37"/>
      <c r="CR997" s="51"/>
      <c r="CT997" s="40"/>
      <c r="CU997" s="10"/>
      <c r="CV997" s="37"/>
      <c r="CW997" s="37"/>
      <c r="CX997" s="51"/>
    </row>
    <row r="998" spans="5:102" x14ac:dyDescent="0.2">
      <c r="E998" s="37"/>
      <c r="F998" s="37"/>
      <c r="G998" s="7"/>
      <c r="H998" s="48"/>
      <c r="J998" s="10"/>
      <c r="K998" s="37"/>
      <c r="L998" s="37"/>
      <c r="M998" s="7"/>
      <c r="N998" s="48"/>
      <c r="P998" s="10"/>
      <c r="Q998" s="37"/>
      <c r="R998" s="37"/>
      <c r="S998" s="7"/>
      <c r="T998" s="40"/>
      <c r="U998" s="10"/>
      <c r="V998" s="37"/>
      <c r="W998" s="37"/>
      <c r="X998" s="51"/>
      <c r="AC998" s="37"/>
      <c r="AD998" s="37"/>
      <c r="AE998" s="7"/>
      <c r="AF998" s="48"/>
      <c r="AH998" s="10"/>
      <c r="AI998" s="37"/>
      <c r="AJ998" s="37"/>
      <c r="AK998" s="7"/>
      <c r="AL998" s="48"/>
      <c r="AN998" s="10"/>
      <c r="AO998" s="37"/>
      <c r="AP998" s="37"/>
      <c r="AQ998" s="7"/>
      <c r="AR998" s="40"/>
      <c r="AS998" s="10"/>
      <c r="AT998" s="37"/>
      <c r="AU998" s="37"/>
      <c r="AV998" s="51"/>
      <c r="BA998" s="37"/>
      <c r="BB998" s="37"/>
      <c r="BC998" s="7"/>
      <c r="BD998" s="48"/>
      <c r="BF998" s="10"/>
      <c r="BG998" s="37"/>
      <c r="BH998" s="37"/>
      <c r="BI998" s="7"/>
      <c r="BJ998" s="48"/>
      <c r="BL998" s="10"/>
      <c r="BM998" s="37"/>
      <c r="BN998" s="37"/>
      <c r="BO998" s="7"/>
      <c r="BP998" s="40"/>
      <c r="BQ998" s="10"/>
      <c r="BR998" s="37"/>
      <c r="BS998" s="37"/>
      <c r="BT998" s="51"/>
      <c r="BY998" s="37"/>
      <c r="BZ998" s="37"/>
      <c r="CA998" s="7"/>
      <c r="CB998" s="48"/>
      <c r="CD998" s="10"/>
      <c r="CE998" s="37"/>
      <c r="CF998" s="37"/>
      <c r="CG998" s="7"/>
      <c r="CH998" s="48"/>
      <c r="CJ998" s="10"/>
      <c r="CK998" s="37"/>
      <c r="CL998" s="37"/>
      <c r="CM998" s="7"/>
      <c r="CN998" s="40"/>
      <c r="CO998" s="10"/>
      <c r="CP998" s="37"/>
      <c r="CQ998" s="37"/>
      <c r="CR998" s="51"/>
      <c r="CT998" s="40"/>
      <c r="CU998" s="10"/>
      <c r="CV998" s="37"/>
      <c r="CW998" s="37"/>
      <c r="CX998" s="51"/>
    </row>
    <row r="999" spans="5:102" x14ac:dyDescent="0.2">
      <c r="E999" s="37"/>
      <c r="F999" s="37"/>
      <c r="G999" s="7"/>
      <c r="H999" s="48"/>
      <c r="J999" s="10"/>
      <c r="K999" s="37"/>
      <c r="L999" s="37"/>
      <c r="M999" s="7"/>
      <c r="N999" s="48"/>
      <c r="P999" s="10"/>
      <c r="Q999" s="37"/>
      <c r="R999" s="37"/>
      <c r="S999" s="7"/>
      <c r="T999" s="40"/>
      <c r="U999" s="10"/>
      <c r="V999" s="37"/>
      <c r="W999" s="37"/>
      <c r="X999" s="51"/>
      <c r="AC999" s="37"/>
      <c r="AD999" s="37"/>
      <c r="AE999" s="7"/>
      <c r="AF999" s="48"/>
      <c r="AH999" s="10"/>
      <c r="AI999" s="37"/>
      <c r="AJ999" s="37"/>
      <c r="AK999" s="7"/>
      <c r="AL999" s="48"/>
      <c r="AN999" s="10"/>
      <c r="AO999" s="37"/>
      <c r="AP999" s="37"/>
      <c r="AQ999" s="7"/>
      <c r="AR999" s="40"/>
      <c r="AS999" s="10"/>
      <c r="AT999" s="37"/>
      <c r="AU999" s="37"/>
      <c r="AV999" s="51"/>
      <c r="BA999" s="37"/>
      <c r="BB999" s="37"/>
      <c r="BC999" s="7"/>
      <c r="BD999" s="48"/>
      <c r="BF999" s="10"/>
      <c r="BG999" s="37"/>
      <c r="BH999" s="37"/>
      <c r="BI999" s="7"/>
      <c r="BJ999" s="48"/>
      <c r="BL999" s="10"/>
      <c r="BM999" s="37"/>
      <c r="BN999" s="37"/>
      <c r="BO999" s="7"/>
      <c r="BP999" s="40"/>
      <c r="BQ999" s="10"/>
      <c r="BR999" s="37"/>
      <c r="BS999" s="37"/>
      <c r="BT999" s="51"/>
      <c r="BY999" s="37"/>
      <c r="BZ999" s="37"/>
      <c r="CA999" s="7"/>
      <c r="CB999" s="48"/>
      <c r="CD999" s="10"/>
      <c r="CE999" s="37"/>
      <c r="CF999" s="37"/>
      <c r="CG999" s="7"/>
      <c r="CH999" s="48"/>
      <c r="CJ999" s="10"/>
      <c r="CK999" s="37"/>
      <c r="CL999" s="37"/>
      <c r="CM999" s="7"/>
      <c r="CN999" s="40"/>
      <c r="CO999" s="10"/>
      <c r="CP999" s="37"/>
      <c r="CQ999" s="37"/>
      <c r="CR999" s="51"/>
      <c r="CT999" s="40"/>
      <c r="CU999" s="10"/>
      <c r="CV999" s="37"/>
      <c r="CW999" s="37"/>
      <c r="CX999" s="51"/>
    </row>
    <row r="1000" spans="5:102" x14ac:dyDescent="0.2">
      <c r="E1000" s="37"/>
      <c r="F1000" s="37"/>
      <c r="G1000" s="7"/>
      <c r="H1000" s="48"/>
      <c r="J1000" s="10"/>
      <c r="K1000" s="37"/>
      <c r="L1000" s="37"/>
      <c r="M1000" s="7"/>
      <c r="N1000" s="48"/>
      <c r="P1000" s="10"/>
      <c r="Q1000" s="37"/>
      <c r="R1000" s="37"/>
      <c r="S1000" s="7"/>
      <c r="T1000" s="40"/>
      <c r="U1000" s="10"/>
      <c r="V1000" s="37"/>
      <c r="W1000" s="37"/>
      <c r="X1000" s="51"/>
      <c r="AC1000" s="37"/>
      <c r="AD1000" s="37"/>
      <c r="AE1000" s="7"/>
      <c r="AF1000" s="48"/>
      <c r="AH1000" s="10"/>
      <c r="AI1000" s="37"/>
      <c r="AJ1000" s="37"/>
      <c r="AK1000" s="7"/>
      <c r="AL1000" s="48"/>
      <c r="AN1000" s="10"/>
      <c r="AO1000" s="37"/>
      <c r="AP1000" s="37"/>
      <c r="AQ1000" s="7"/>
      <c r="AR1000" s="40"/>
      <c r="AS1000" s="10"/>
      <c r="AT1000" s="37"/>
      <c r="AU1000" s="37"/>
      <c r="AV1000" s="51"/>
      <c r="BA1000" s="37"/>
      <c r="BB1000" s="37"/>
      <c r="BC1000" s="7"/>
      <c r="BD1000" s="48"/>
      <c r="BF1000" s="10"/>
      <c r="BG1000" s="37"/>
      <c r="BH1000" s="37"/>
      <c r="BI1000" s="7"/>
      <c r="BJ1000" s="48"/>
      <c r="BL1000" s="10"/>
      <c r="BM1000" s="37"/>
      <c r="BN1000" s="37"/>
      <c r="BO1000" s="7"/>
      <c r="BP1000" s="40"/>
      <c r="BQ1000" s="10"/>
      <c r="BR1000" s="37"/>
      <c r="BS1000" s="37"/>
      <c r="BT1000" s="51"/>
      <c r="BY1000" s="37"/>
      <c r="BZ1000" s="37"/>
      <c r="CA1000" s="7"/>
      <c r="CB1000" s="48"/>
      <c r="CD1000" s="10"/>
      <c r="CE1000" s="37"/>
      <c r="CF1000" s="37"/>
      <c r="CG1000" s="7"/>
      <c r="CH1000" s="48"/>
      <c r="CJ1000" s="10"/>
      <c r="CK1000" s="37"/>
      <c r="CL1000" s="37"/>
      <c r="CM1000" s="7"/>
      <c r="CN1000" s="40"/>
      <c r="CO1000" s="10"/>
      <c r="CP1000" s="37"/>
      <c r="CQ1000" s="37"/>
      <c r="CR1000" s="51"/>
      <c r="CT1000" s="40"/>
      <c r="CU1000" s="10"/>
      <c r="CV1000" s="37"/>
      <c r="CW1000" s="37"/>
      <c r="CX1000" s="51"/>
    </row>
    <row r="1001" spans="5:102" x14ac:dyDescent="0.2">
      <c r="E1001" s="37"/>
      <c r="F1001" s="37"/>
      <c r="G1001" s="7"/>
      <c r="H1001" s="48"/>
      <c r="J1001" s="10"/>
      <c r="K1001" s="37"/>
      <c r="L1001" s="37"/>
      <c r="M1001" s="7"/>
      <c r="N1001" s="48"/>
      <c r="P1001" s="10"/>
      <c r="Q1001" s="37"/>
      <c r="R1001" s="37"/>
      <c r="S1001" s="7"/>
      <c r="T1001" s="40"/>
      <c r="U1001" s="10"/>
      <c r="V1001" s="37"/>
      <c r="W1001" s="37"/>
      <c r="X1001" s="51"/>
      <c r="AC1001" s="37"/>
      <c r="AD1001" s="37"/>
      <c r="AE1001" s="7"/>
      <c r="AF1001" s="48"/>
      <c r="AH1001" s="10"/>
      <c r="AI1001" s="37"/>
      <c r="AJ1001" s="37"/>
      <c r="AK1001" s="7"/>
      <c r="AL1001" s="48"/>
      <c r="AN1001" s="10"/>
      <c r="AO1001" s="37"/>
      <c r="AP1001" s="37"/>
      <c r="AQ1001" s="7"/>
      <c r="AR1001" s="40"/>
      <c r="AS1001" s="10"/>
      <c r="AT1001" s="37"/>
      <c r="AU1001" s="37"/>
      <c r="AV1001" s="51"/>
      <c r="BA1001" s="37"/>
      <c r="BB1001" s="37"/>
      <c r="BC1001" s="7"/>
      <c r="BD1001" s="48"/>
      <c r="BF1001" s="10"/>
      <c r="BG1001" s="37"/>
      <c r="BH1001" s="37"/>
      <c r="BI1001" s="7"/>
      <c r="BJ1001" s="48"/>
      <c r="BL1001" s="10"/>
      <c r="BM1001" s="37"/>
      <c r="BN1001" s="37"/>
      <c r="BO1001" s="7"/>
      <c r="BP1001" s="40"/>
      <c r="BQ1001" s="10"/>
      <c r="BR1001" s="37"/>
      <c r="BS1001" s="37"/>
      <c r="BT1001" s="51"/>
      <c r="BY1001" s="37"/>
      <c r="BZ1001" s="37"/>
      <c r="CA1001" s="7"/>
      <c r="CB1001" s="48"/>
      <c r="CD1001" s="10"/>
      <c r="CE1001" s="37"/>
      <c r="CF1001" s="37"/>
      <c r="CG1001" s="7"/>
      <c r="CH1001" s="48"/>
      <c r="CJ1001" s="10"/>
      <c r="CK1001" s="37"/>
      <c r="CL1001" s="37"/>
      <c r="CM1001" s="7"/>
      <c r="CN1001" s="40"/>
      <c r="CO1001" s="10"/>
      <c r="CP1001" s="37"/>
      <c r="CQ1001" s="37"/>
      <c r="CR1001" s="51"/>
      <c r="CT1001" s="40"/>
      <c r="CU1001" s="10"/>
      <c r="CV1001" s="37"/>
      <c r="CW1001" s="37"/>
      <c r="CX1001" s="51"/>
    </row>
    <row r="1002" spans="5:102" x14ac:dyDescent="0.2">
      <c r="E1002" s="37"/>
      <c r="F1002" s="37"/>
      <c r="G1002" s="7"/>
      <c r="H1002" s="48"/>
      <c r="J1002" s="10"/>
      <c r="K1002" s="37"/>
      <c r="L1002" s="37"/>
      <c r="M1002" s="7"/>
      <c r="N1002" s="48"/>
      <c r="P1002" s="10"/>
      <c r="Q1002" s="37"/>
      <c r="R1002" s="37"/>
      <c r="S1002" s="7"/>
      <c r="T1002" s="40"/>
      <c r="U1002" s="10"/>
      <c r="V1002" s="37"/>
      <c r="W1002" s="37"/>
      <c r="X1002" s="51"/>
      <c r="AC1002" s="37"/>
      <c r="AD1002" s="37"/>
      <c r="AE1002" s="7"/>
      <c r="AF1002" s="48"/>
      <c r="AH1002" s="10"/>
      <c r="AI1002" s="37"/>
      <c r="AJ1002" s="37"/>
      <c r="AK1002" s="7"/>
      <c r="AL1002" s="48"/>
      <c r="AN1002" s="10"/>
      <c r="AO1002" s="37"/>
      <c r="AP1002" s="37"/>
      <c r="AQ1002" s="7"/>
      <c r="AR1002" s="40"/>
      <c r="AS1002" s="10"/>
      <c r="AT1002" s="37"/>
      <c r="AU1002" s="37"/>
      <c r="AV1002" s="51"/>
      <c r="BA1002" s="37"/>
      <c r="BB1002" s="37"/>
      <c r="BC1002" s="7"/>
      <c r="BD1002" s="48"/>
      <c r="BF1002" s="10"/>
      <c r="BG1002" s="37"/>
      <c r="BH1002" s="37"/>
      <c r="BI1002" s="7"/>
      <c r="BJ1002" s="48"/>
      <c r="BL1002" s="10"/>
      <c r="BM1002" s="37"/>
      <c r="BN1002" s="37"/>
      <c r="BO1002" s="7"/>
      <c r="BP1002" s="40"/>
      <c r="BQ1002" s="10"/>
      <c r="BR1002" s="37"/>
      <c r="BS1002" s="37"/>
      <c r="BT1002" s="51"/>
      <c r="BY1002" s="37"/>
      <c r="BZ1002" s="37"/>
      <c r="CA1002" s="7"/>
      <c r="CB1002" s="48"/>
      <c r="CD1002" s="10"/>
      <c r="CE1002" s="37"/>
      <c r="CF1002" s="37"/>
      <c r="CG1002" s="7"/>
      <c r="CH1002" s="48"/>
      <c r="CJ1002" s="10"/>
      <c r="CK1002" s="37"/>
      <c r="CL1002" s="37"/>
      <c r="CM1002" s="7"/>
      <c r="CN1002" s="40"/>
      <c r="CO1002" s="10"/>
      <c r="CP1002" s="37"/>
      <c r="CQ1002" s="37"/>
      <c r="CR1002" s="51"/>
      <c r="CT1002" s="40"/>
      <c r="CU1002" s="10"/>
      <c r="CV1002" s="37"/>
      <c r="CW1002" s="37"/>
      <c r="CX1002" s="51"/>
    </row>
    <row r="1003" spans="5:102" x14ac:dyDescent="0.2">
      <c r="E1003" s="37"/>
      <c r="F1003" s="37"/>
      <c r="G1003" s="7"/>
      <c r="H1003" s="48"/>
      <c r="J1003" s="10"/>
      <c r="K1003" s="37"/>
      <c r="L1003" s="37"/>
      <c r="M1003" s="7"/>
      <c r="N1003" s="48"/>
      <c r="P1003" s="10"/>
      <c r="Q1003" s="37"/>
      <c r="R1003" s="37"/>
      <c r="S1003" s="7"/>
      <c r="T1003" s="40"/>
      <c r="U1003" s="10"/>
      <c r="V1003" s="37"/>
      <c r="W1003" s="37"/>
      <c r="X1003" s="51"/>
      <c r="AC1003" s="37"/>
      <c r="AD1003" s="37"/>
      <c r="AE1003" s="7"/>
      <c r="AF1003" s="48"/>
      <c r="AH1003" s="10"/>
      <c r="AI1003" s="37"/>
      <c r="AJ1003" s="37"/>
      <c r="AK1003" s="7"/>
      <c r="AL1003" s="48"/>
      <c r="AN1003" s="10"/>
      <c r="AO1003" s="37"/>
      <c r="AP1003" s="37"/>
      <c r="AQ1003" s="7"/>
      <c r="AR1003" s="40"/>
      <c r="AS1003" s="10"/>
      <c r="AT1003" s="37"/>
      <c r="AU1003" s="37"/>
      <c r="AV1003" s="51"/>
      <c r="BA1003" s="37"/>
      <c r="BB1003" s="37"/>
      <c r="BC1003" s="7"/>
      <c r="BD1003" s="48"/>
      <c r="BF1003" s="10"/>
      <c r="BG1003" s="37"/>
      <c r="BH1003" s="37"/>
      <c r="BI1003" s="7"/>
      <c r="BJ1003" s="48"/>
      <c r="BL1003" s="10"/>
      <c r="BM1003" s="37"/>
      <c r="BN1003" s="37"/>
      <c r="BO1003" s="7"/>
      <c r="BP1003" s="40"/>
      <c r="BQ1003" s="10"/>
      <c r="BR1003" s="37"/>
      <c r="BS1003" s="37"/>
      <c r="BT1003" s="51"/>
      <c r="BY1003" s="37"/>
      <c r="BZ1003" s="37"/>
      <c r="CA1003" s="7"/>
      <c r="CB1003" s="48"/>
      <c r="CD1003" s="10"/>
      <c r="CE1003" s="37"/>
      <c r="CF1003" s="37"/>
      <c r="CG1003" s="7"/>
      <c r="CH1003" s="48"/>
      <c r="CJ1003" s="10"/>
      <c r="CK1003" s="37"/>
      <c r="CL1003" s="37"/>
      <c r="CM1003" s="7"/>
      <c r="CN1003" s="40"/>
      <c r="CO1003" s="10"/>
      <c r="CP1003" s="37"/>
      <c r="CQ1003" s="37"/>
      <c r="CR1003" s="51"/>
      <c r="CT1003" s="40"/>
      <c r="CU1003" s="10"/>
      <c r="CV1003" s="37"/>
      <c r="CW1003" s="37"/>
      <c r="CX1003" s="51"/>
    </row>
    <row r="1004" spans="5:102" x14ac:dyDescent="0.2">
      <c r="E1004" s="37"/>
      <c r="F1004" s="37"/>
      <c r="G1004" s="7"/>
      <c r="H1004" s="48"/>
      <c r="J1004" s="10"/>
      <c r="K1004" s="37"/>
      <c r="L1004" s="37"/>
      <c r="M1004" s="7"/>
      <c r="N1004" s="48"/>
      <c r="P1004" s="10"/>
      <c r="Q1004" s="37"/>
      <c r="R1004" s="37"/>
      <c r="S1004" s="7"/>
      <c r="T1004" s="40"/>
      <c r="U1004" s="10"/>
      <c r="V1004" s="37"/>
      <c r="W1004" s="37"/>
      <c r="X1004" s="51"/>
      <c r="AC1004" s="37"/>
      <c r="AD1004" s="37"/>
      <c r="AE1004" s="7"/>
      <c r="AF1004" s="48"/>
      <c r="AH1004" s="10"/>
      <c r="AI1004" s="37"/>
      <c r="AJ1004" s="37"/>
      <c r="AK1004" s="7"/>
      <c r="AL1004" s="48"/>
      <c r="AN1004" s="10"/>
      <c r="AO1004" s="37"/>
      <c r="AP1004" s="37"/>
      <c r="AQ1004" s="7"/>
      <c r="AR1004" s="40"/>
      <c r="AS1004" s="10"/>
      <c r="AT1004" s="37"/>
      <c r="AU1004" s="37"/>
      <c r="AV1004" s="51"/>
      <c r="BA1004" s="37"/>
      <c r="BB1004" s="37"/>
      <c r="BC1004" s="7"/>
      <c r="BD1004" s="48"/>
      <c r="BF1004" s="10"/>
      <c r="BG1004" s="37"/>
      <c r="BH1004" s="37"/>
      <c r="BI1004" s="7"/>
      <c r="BJ1004" s="48"/>
      <c r="BL1004" s="10"/>
      <c r="BM1004" s="37"/>
      <c r="BN1004" s="37"/>
      <c r="BO1004" s="7"/>
      <c r="BP1004" s="40"/>
      <c r="BQ1004" s="10"/>
      <c r="BR1004" s="37"/>
      <c r="BS1004" s="37"/>
      <c r="BT1004" s="51"/>
      <c r="BY1004" s="37"/>
      <c r="BZ1004" s="37"/>
      <c r="CA1004" s="7"/>
      <c r="CB1004" s="48"/>
      <c r="CD1004" s="10"/>
      <c r="CE1004" s="37"/>
      <c r="CF1004" s="37"/>
      <c r="CG1004" s="7"/>
      <c r="CH1004" s="48"/>
      <c r="CJ1004" s="10"/>
      <c r="CK1004" s="37"/>
      <c r="CL1004" s="37"/>
      <c r="CM1004" s="7"/>
      <c r="CN1004" s="40"/>
      <c r="CO1004" s="10"/>
      <c r="CP1004" s="37"/>
      <c r="CQ1004" s="37"/>
      <c r="CR1004" s="51"/>
      <c r="CT1004" s="40"/>
      <c r="CU1004" s="10"/>
      <c r="CV1004" s="37"/>
      <c r="CW1004" s="37"/>
      <c r="CX1004" s="51"/>
    </row>
    <row r="1005" spans="5:102" x14ac:dyDescent="0.2">
      <c r="E1005" s="37"/>
      <c r="F1005" s="37"/>
      <c r="G1005" s="7"/>
      <c r="H1005" s="48"/>
      <c r="J1005" s="10"/>
      <c r="K1005" s="37"/>
      <c r="L1005" s="37"/>
      <c r="M1005" s="7"/>
      <c r="N1005" s="48"/>
      <c r="P1005" s="10"/>
      <c r="Q1005" s="37"/>
      <c r="R1005" s="37"/>
      <c r="S1005" s="7"/>
      <c r="T1005" s="40"/>
      <c r="U1005" s="10"/>
      <c r="V1005" s="37"/>
      <c r="W1005" s="37"/>
      <c r="X1005" s="51"/>
      <c r="AC1005" s="37"/>
      <c r="AD1005" s="37"/>
      <c r="AE1005" s="7"/>
      <c r="AF1005" s="48"/>
      <c r="AH1005" s="10"/>
      <c r="AI1005" s="37"/>
      <c r="AJ1005" s="37"/>
      <c r="AK1005" s="7"/>
      <c r="AL1005" s="48"/>
      <c r="AN1005" s="10"/>
      <c r="AO1005" s="37"/>
      <c r="AP1005" s="37"/>
      <c r="AQ1005" s="7"/>
      <c r="AR1005" s="40"/>
      <c r="AS1005" s="10"/>
      <c r="AT1005" s="37"/>
      <c r="AU1005" s="37"/>
      <c r="AV1005" s="51"/>
      <c r="BA1005" s="37"/>
      <c r="BB1005" s="37"/>
      <c r="BC1005" s="7"/>
      <c r="BD1005" s="48"/>
      <c r="BF1005" s="10"/>
      <c r="BG1005" s="37"/>
      <c r="BH1005" s="37"/>
      <c r="BI1005" s="7"/>
      <c r="BJ1005" s="48"/>
      <c r="BL1005" s="10"/>
      <c r="BM1005" s="37"/>
      <c r="BN1005" s="37"/>
      <c r="BO1005" s="7"/>
      <c r="BP1005" s="40"/>
      <c r="BQ1005" s="10"/>
      <c r="BR1005" s="37"/>
      <c r="BS1005" s="37"/>
      <c r="BT1005" s="51"/>
      <c r="BY1005" s="37"/>
      <c r="BZ1005" s="37"/>
      <c r="CA1005" s="7"/>
      <c r="CB1005" s="48"/>
      <c r="CD1005" s="10"/>
      <c r="CE1005" s="37"/>
      <c r="CF1005" s="37"/>
      <c r="CG1005" s="7"/>
      <c r="CH1005" s="48"/>
      <c r="CJ1005" s="10"/>
      <c r="CK1005" s="37"/>
      <c r="CL1005" s="37"/>
      <c r="CM1005" s="7"/>
      <c r="CN1005" s="40"/>
      <c r="CO1005" s="10"/>
      <c r="CP1005" s="37"/>
      <c r="CQ1005" s="37"/>
      <c r="CR1005" s="51"/>
      <c r="CT1005" s="40"/>
      <c r="CU1005" s="10"/>
      <c r="CV1005" s="37"/>
      <c r="CW1005" s="37"/>
      <c r="CX1005" s="51"/>
    </row>
    <row r="1006" spans="5:102" x14ac:dyDescent="0.2">
      <c r="E1006" s="37"/>
      <c r="F1006" s="37"/>
      <c r="G1006" s="7"/>
      <c r="H1006" s="48"/>
      <c r="J1006" s="10"/>
      <c r="K1006" s="37"/>
      <c r="L1006" s="37"/>
      <c r="M1006" s="7"/>
      <c r="N1006" s="48"/>
      <c r="P1006" s="10"/>
      <c r="Q1006" s="37"/>
      <c r="R1006" s="37"/>
      <c r="S1006" s="7"/>
      <c r="T1006" s="40"/>
      <c r="U1006" s="10"/>
      <c r="V1006" s="37"/>
      <c r="W1006" s="37"/>
      <c r="X1006" s="51"/>
      <c r="AC1006" s="37"/>
      <c r="AD1006" s="37"/>
      <c r="AE1006" s="7"/>
      <c r="AF1006" s="48"/>
      <c r="AH1006" s="10"/>
      <c r="AI1006" s="37"/>
      <c r="AJ1006" s="37"/>
      <c r="AK1006" s="7"/>
      <c r="AL1006" s="48"/>
      <c r="AN1006" s="10"/>
      <c r="AO1006" s="37"/>
      <c r="AP1006" s="37"/>
      <c r="AQ1006" s="7"/>
      <c r="AR1006" s="40"/>
      <c r="AS1006" s="10"/>
      <c r="AT1006" s="37"/>
      <c r="AU1006" s="37"/>
      <c r="AV1006" s="51"/>
      <c r="BA1006" s="37"/>
      <c r="BB1006" s="37"/>
      <c r="BC1006" s="7"/>
      <c r="BD1006" s="48"/>
      <c r="BF1006" s="10"/>
      <c r="BG1006" s="37"/>
      <c r="BH1006" s="37"/>
      <c r="BI1006" s="7"/>
      <c r="BJ1006" s="48"/>
      <c r="BL1006" s="10"/>
      <c r="BM1006" s="37"/>
      <c r="BN1006" s="37"/>
      <c r="BO1006" s="7"/>
      <c r="BP1006" s="40"/>
      <c r="BQ1006" s="10"/>
      <c r="BR1006" s="37"/>
      <c r="BS1006" s="37"/>
      <c r="BT1006" s="51"/>
      <c r="BY1006" s="37"/>
      <c r="BZ1006" s="37"/>
      <c r="CA1006" s="7"/>
      <c r="CB1006" s="48"/>
      <c r="CD1006" s="10"/>
      <c r="CE1006" s="37"/>
      <c r="CF1006" s="37"/>
      <c r="CG1006" s="7"/>
      <c r="CH1006" s="48"/>
      <c r="CJ1006" s="10"/>
      <c r="CK1006" s="37"/>
      <c r="CL1006" s="37"/>
      <c r="CM1006" s="7"/>
      <c r="CN1006" s="40"/>
      <c r="CO1006" s="10"/>
      <c r="CP1006" s="37"/>
      <c r="CQ1006" s="37"/>
      <c r="CR1006" s="51"/>
      <c r="CT1006" s="40"/>
      <c r="CU1006" s="10"/>
      <c r="CV1006" s="37"/>
      <c r="CW1006" s="37"/>
      <c r="CX1006" s="51"/>
    </row>
    <row r="1007" spans="5:102" x14ac:dyDescent="0.2">
      <c r="E1007" s="37"/>
      <c r="F1007" s="37"/>
      <c r="G1007" s="7"/>
      <c r="H1007" s="48"/>
      <c r="J1007" s="10"/>
      <c r="K1007" s="37"/>
      <c r="L1007" s="37"/>
      <c r="M1007" s="7"/>
      <c r="N1007" s="48"/>
      <c r="P1007" s="10"/>
      <c r="Q1007" s="37"/>
      <c r="R1007" s="37"/>
      <c r="S1007" s="7"/>
      <c r="T1007" s="40"/>
      <c r="U1007" s="10"/>
      <c r="V1007" s="37"/>
      <c r="W1007" s="37"/>
      <c r="X1007" s="51"/>
      <c r="AC1007" s="37"/>
      <c r="AD1007" s="37"/>
      <c r="AE1007" s="7"/>
      <c r="AF1007" s="48"/>
      <c r="AH1007" s="10"/>
      <c r="AI1007" s="37"/>
      <c r="AJ1007" s="37"/>
      <c r="AK1007" s="7"/>
      <c r="AL1007" s="48"/>
      <c r="AN1007" s="10"/>
      <c r="AO1007" s="37"/>
      <c r="AP1007" s="37"/>
      <c r="AQ1007" s="7"/>
      <c r="AR1007" s="40"/>
      <c r="AS1007" s="10"/>
      <c r="AT1007" s="37"/>
      <c r="AU1007" s="37"/>
      <c r="AV1007" s="51"/>
      <c r="BA1007" s="37"/>
      <c r="BB1007" s="37"/>
      <c r="BC1007" s="7"/>
      <c r="BD1007" s="48"/>
      <c r="BF1007" s="10"/>
      <c r="BG1007" s="37"/>
      <c r="BH1007" s="37"/>
      <c r="BI1007" s="7"/>
      <c r="BJ1007" s="48"/>
      <c r="BL1007" s="10"/>
      <c r="BM1007" s="37"/>
      <c r="BN1007" s="37"/>
      <c r="BO1007" s="7"/>
      <c r="BP1007" s="40"/>
      <c r="BQ1007" s="10"/>
      <c r="BR1007" s="37"/>
      <c r="BS1007" s="37"/>
      <c r="BT1007" s="51"/>
      <c r="BY1007" s="37"/>
      <c r="BZ1007" s="37"/>
      <c r="CA1007" s="7"/>
      <c r="CB1007" s="48"/>
      <c r="CD1007" s="10"/>
      <c r="CE1007" s="37"/>
      <c r="CF1007" s="37"/>
      <c r="CG1007" s="7"/>
      <c r="CH1007" s="48"/>
      <c r="CJ1007" s="10"/>
      <c r="CK1007" s="37"/>
      <c r="CL1007" s="37"/>
      <c r="CM1007" s="7"/>
      <c r="CN1007" s="40"/>
      <c r="CO1007" s="10"/>
      <c r="CP1007" s="37"/>
      <c r="CQ1007" s="37"/>
      <c r="CR1007" s="51"/>
      <c r="CT1007" s="40"/>
      <c r="CU1007" s="10"/>
      <c r="CV1007" s="37"/>
      <c r="CW1007" s="37"/>
      <c r="CX1007" s="51"/>
    </row>
  </sheetData>
  <sheetProtection algorithmName="SHA-512" hashValue="Qh6CtALgR2aphkpPAIcltB276+t16PDjJCWy4ZB7j47l92gelNnOM8ONnPi4kuxwduh6XcnYCviJBXGiszykPw==" saltValue="gSaddLht+eNPD+rqLDTBzQ==" spinCount="100000" sheet="1" objects="1" scenarios="1" formatColumns="0" formatRows="0" selectLockedCells="1"/>
  <mergeCells count="17">
    <mergeCell ref="CU5:CV5"/>
    <mergeCell ref="CH5:CM5"/>
    <mergeCell ref="CN5:CR5"/>
    <mergeCell ref="AX5:BC5"/>
    <mergeCell ref="BD5:BI5"/>
    <mergeCell ref="BJ5:BO5"/>
    <mergeCell ref="BP5:BT5"/>
    <mergeCell ref="BV5:CA5"/>
    <mergeCell ref="CB5:CG5"/>
    <mergeCell ref="AR5:AV5"/>
    <mergeCell ref="B5:G5"/>
    <mergeCell ref="Z5:AE5"/>
    <mergeCell ref="AF5:AK5"/>
    <mergeCell ref="AL5:AQ5"/>
    <mergeCell ref="H5:M5"/>
    <mergeCell ref="N5:S5"/>
    <mergeCell ref="T5:X5"/>
  </mergeCells>
  <phoneticPr fontId="0" type="noConversion"/>
  <conditionalFormatting sqref="AT4:AV4 E4:G4 K4:M4 Q4:S4 V4:X4 V7:X1007 AT7:AV1007 BR4:BT4 CP4:CR4 CP7:CR1007 BR7:BT1007 AC4:AE4 AI4:AK4 AO4:AQ4 BA4:BC4 BG4:BI4 BM4:BO4 BY4:CA4 CE4:CG4 CK4:CM4">
    <cfRule type="cellIs" dxfId="12" priority="4" stopIfTrue="1" operator="equal">
      <formula>"Locked"</formula>
    </cfRule>
  </conditionalFormatting>
  <conditionalFormatting sqref="CV208:CX1007">
    <cfRule type="cellIs" dxfId="11" priority="3" stopIfTrue="1" operator="equal">
      <formula>"Locked"</formula>
    </cfRule>
  </conditionalFormatting>
  <conditionalFormatting sqref="CV4:CX4">
    <cfRule type="cellIs" dxfId="10" priority="2" stopIfTrue="1" operator="equal">
      <formula>"Locked"</formula>
    </cfRule>
  </conditionalFormatting>
  <conditionalFormatting sqref="CV7:CX207">
    <cfRule type="cellIs" dxfId="9" priority="1" stopIfTrue="1" operator="equal">
      <formula>"Locked"</formula>
    </cfRule>
  </conditionalFormatting>
  <dataValidations count="1">
    <dataValidation type="list" allowBlank="1" showInputMessage="1" showErrorMessage="1" sqref="B7:B207 AX7:AX207 BD7:BD207 N7:N207 BV7:BV207 AF7:AF207 Z7:Z207 AL7:AL207 CB7:CB207 BJ7:BJ207 H7:H207 CH7:CH207" xr:uid="{00000000-0002-0000-0100-000000000000}">
      <formula1>IncomeAccount</formula1>
    </dataValidation>
  </dataValidations>
  <hyperlinks>
    <hyperlink ref="BC2" r:id="rId1" xr:uid="{00000000-0004-0000-0100-000000000000}"/>
    <hyperlink ref="CA2" r:id="rId2" xr:uid="{00000000-0004-0000-0100-000001000000}"/>
    <hyperlink ref="AE2" r:id="rId3" xr:uid="{00000000-0004-0000-0100-000002000000}"/>
  </hyperlinks>
  <pageMargins left="0.7" right="0.7" top="0.75" bottom="0.75" header="0.3" footer="0.3"/>
  <pageSetup paperSize="9" orientation="portrait"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CX1007"/>
  <sheetViews>
    <sheetView showGridLines="0" workbookViewId="0">
      <selection activeCell="B7" sqref="B7"/>
    </sheetView>
  </sheetViews>
  <sheetFormatPr defaultRowHeight="12.75" x14ac:dyDescent="0.2"/>
  <cols>
    <col min="1" max="1" width="0.7109375" style="5" customWidth="1"/>
    <col min="2" max="2" width="20.7109375" style="6" customWidth="1"/>
    <col min="3" max="3" width="14.28515625" style="9" customWidth="1"/>
    <col min="4" max="4" width="9.7109375" style="10" customWidth="1"/>
    <col min="5" max="6" width="9.7109375" style="2" customWidth="1"/>
    <col min="7" max="7" width="10.7109375" style="8" customWidth="1"/>
    <col min="8" max="8" width="20.7109375" style="43" customWidth="1"/>
    <col min="9" max="9" width="14.28515625" style="9" customWidth="1"/>
    <col min="10" max="10" width="9.7109375" style="4" customWidth="1"/>
    <col min="11" max="12" width="9.7109375" style="2" customWidth="1"/>
    <col min="13" max="13" width="10.7109375" style="8" customWidth="1"/>
    <col min="14" max="14" width="20.7109375" style="44" customWidth="1"/>
    <col min="15" max="15" width="14.28515625" style="9" customWidth="1"/>
    <col min="16" max="16" width="9.7109375" style="4" customWidth="1"/>
    <col min="17" max="18" width="9.7109375" style="2" customWidth="1"/>
    <col min="19" max="19" width="10.7109375" style="8" customWidth="1"/>
    <col min="20" max="20" width="25.7109375" style="41" customWidth="1"/>
    <col min="21" max="21" width="15.7109375" style="4" customWidth="1"/>
    <col min="22" max="23" width="10.7109375" style="2" customWidth="1"/>
    <col min="24" max="24" width="10.7109375" style="50" customWidth="1"/>
    <col min="25" max="25" width="10.7109375" style="49" customWidth="1"/>
    <col min="26" max="26" width="20.7109375" style="6" customWidth="1"/>
    <col min="27" max="27" width="14.28515625" style="9" customWidth="1"/>
    <col min="28" max="28" width="9.7109375" style="10" customWidth="1"/>
    <col min="29" max="30" width="9.7109375" style="2" customWidth="1"/>
    <col min="31" max="31" width="10.7109375" style="8" customWidth="1"/>
    <col min="32" max="32" width="20.7109375" style="43" customWidth="1"/>
    <col min="33" max="33" width="14.28515625" style="9" customWidth="1"/>
    <col min="34" max="34" width="9.7109375" style="4" customWidth="1"/>
    <col min="35" max="36" width="9.7109375" style="2" customWidth="1"/>
    <col min="37" max="37" width="10.7109375" style="8" customWidth="1"/>
    <col min="38" max="38" width="20.7109375" style="44" customWidth="1"/>
    <col min="39" max="39" width="14.28515625" style="9" customWidth="1"/>
    <col min="40" max="40" width="9.7109375" style="4" customWidth="1"/>
    <col min="41" max="42" width="9.7109375" style="2" customWidth="1"/>
    <col min="43" max="43" width="10.7109375" style="8" customWidth="1"/>
    <col min="44" max="44" width="25.7109375" style="41" customWidth="1"/>
    <col min="45" max="45" width="15.7109375" style="4" customWidth="1"/>
    <col min="46" max="47" width="10.7109375" style="2" customWidth="1"/>
    <col min="48" max="48" width="10.7109375" style="50" customWidth="1"/>
    <col min="49" max="49" width="10.7109375" style="5" customWidth="1"/>
    <col min="50" max="50" width="20.7109375" style="6" customWidth="1"/>
    <col min="51" max="51" width="14.28515625" style="9" customWidth="1"/>
    <col min="52" max="52" width="9.7109375" style="10" customWidth="1"/>
    <col min="53" max="54" width="9.7109375" style="2" customWidth="1"/>
    <col min="55" max="55" width="10.7109375" style="8" customWidth="1"/>
    <col min="56" max="56" width="20.7109375" style="43" customWidth="1"/>
    <col min="57" max="57" width="14.28515625" style="9" customWidth="1"/>
    <col min="58" max="58" width="9.7109375" style="4" customWidth="1"/>
    <col min="59" max="60" width="9.7109375" style="2" customWidth="1"/>
    <col min="61" max="61" width="10.7109375" style="8" customWidth="1"/>
    <col min="62" max="62" width="20.7109375" style="44" customWidth="1"/>
    <col min="63" max="63" width="14.28515625" style="9" customWidth="1"/>
    <col min="64" max="64" width="9.7109375" style="4" customWidth="1"/>
    <col min="65" max="66" width="9.7109375" style="2" customWidth="1"/>
    <col min="67" max="67" width="10.7109375" style="8" customWidth="1"/>
    <col min="68" max="68" width="25.7109375" style="41" customWidth="1"/>
    <col min="69" max="69" width="15.7109375" style="4" customWidth="1"/>
    <col min="70" max="71" width="10.7109375" style="2" customWidth="1"/>
    <col min="72" max="72" width="10.7109375" style="50" customWidth="1"/>
    <col min="73" max="73" width="10.7109375" style="5" customWidth="1"/>
    <col min="74" max="74" width="20.7109375" style="6" customWidth="1"/>
    <col min="75" max="75" width="14.28515625" style="9" customWidth="1"/>
    <col min="76" max="76" width="9.7109375" style="10" customWidth="1"/>
    <col min="77" max="78" width="9.7109375" style="2" customWidth="1"/>
    <col min="79" max="79" width="10.7109375" style="8" customWidth="1"/>
    <col min="80" max="80" width="20.7109375" style="43" customWidth="1"/>
    <col min="81" max="81" width="14.28515625" style="9" customWidth="1"/>
    <col min="82" max="82" width="9.7109375" style="4" customWidth="1"/>
    <col min="83" max="84" width="9.7109375" style="2" customWidth="1"/>
    <col min="85" max="85" width="10.7109375" style="8" customWidth="1"/>
    <col min="86" max="86" width="20.7109375" style="44" customWidth="1"/>
    <col min="87" max="87" width="14.28515625" style="9" customWidth="1"/>
    <col min="88" max="88" width="9.7109375" style="4" customWidth="1"/>
    <col min="89" max="90" width="9.7109375" style="2" customWidth="1"/>
    <col min="91" max="91" width="10.7109375" style="8" customWidth="1"/>
    <col min="92" max="92" width="25.7109375" style="41" customWidth="1"/>
    <col min="93" max="93" width="15.7109375" style="4" customWidth="1"/>
    <col min="94" max="95" width="10.7109375" style="2" customWidth="1"/>
    <col min="96" max="96" width="10.7109375" style="50" customWidth="1"/>
    <col min="97" max="97" width="9.140625" style="5"/>
    <col min="98" max="98" width="25.7109375" style="41" customWidth="1"/>
    <col min="99" max="99" width="15.7109375" style="4" customWidth="1"/>
    <col min="100" max="101" width="10.7109375" style="2" customWidth="1"/>
    <col min="102" max="102" width="10.7109375" style="50" customWidth="1"/>
    <col min="103" max="16384" width="9.140625" style="5"/>
  </cols>
  <sheetData>
    <row r="1" spans="2:102" s="10" customFormat="1" ht="3.75" customHeight="1" x14ac:dyDescent="0.2">
      <c r="N1" s="46"/>
      <c r="AL1" s="46"/>
      <c r="BJ1" s="46"/>
      <c r="CH1" s="46"/>
    </row>
    <row r="2" spans="2:102" s="10" customFormat="1" ht="15" customHeight="1" x14ac:dyDescent="0.2">
      <c r="D2" s="23"/>
      <c r="E2" s="23" t="str">
        <f>title</f>
        <v>BAS Business Accounts</v>
      </c>
      <c r="F2" s="22"/>
      <c r="G2" s="96"/>
      <c r="H2" s="22"/>
      <c r="J2" s="21" t="str">
        <f ca="1">scratch!$B$50</f>
        <v>Not Licensed, for Evaluation Only. In Evaluation Mode some results are Locked and not calculated.</v>
      </c>
      <c r="K2" s="21"/>
      <c r="L2" s="21"/>
      <c r="M2" s="21"/>
      <c r="N2" s="21"/>
      <c r="P2" s="21"/>
      <c r="Q2" s="21"/>
      <c r="R2" s="21"/>
      <c r="S2" s="21"/>
      <c r="T2" s="21"/>
      <c r="U2" s="21"/>
      <c r="V2" s="21"/>
      <c r="W2" s="21"/>
      <c r="X2" s="21"/>
      <c r="AB2" s="23"/>
      <c r="AC2" s="23" t="e">
        <f>#REF!</f>
        <v>#REF!</v>
      </c>
      <c r="AD2" s="22"/>
      <c r="AE2" s="96" t="s">
        <v>47</v>
      </c>
      <c r="AF2" s="22"/>
      <c r="AH2" s="21" t="str">
        <f ca="1">scratch!$B$50</f>
        <v>Not Licensed, for Evaluation Only. In Evaluation Mode some results are Locked and not calculated.</v>
      </c>
      <c r="AI2" s="21"/>
      <c r="AJ2" s="21"/>
      <c r="AK2" s="21"/>
      <c r="AL2" s="21"/>
      <c r="AN2" s="21"/>
      <c r="AO2" s="21"/>
      <c r="AP2" s="21"/>
      <c r="AQ2" s="21"/>
      <c r="AR2" s="21"/>
      <c r="AS2" s="21"/>
      <c r="AT2" s="21"/>
      <c r="AU2" s="21"/>
      <c r="AV2" s="21"/>
      <c r="AZ2" s="23"/>
      <c r="BA2" s="23" t="e">
        <f>#REF!</f>
        <v>#REF!</v>
      </c>
      <c r="BB2" s="22"/>
      <c r="BC2" s="96" t="s">
        <v>47</v>
      </c>
      <c r="BD2" s="22"/>
      <c r="BF2" s="21" t="str">
        <f ca="1">scratch!$B$50</f>
        <v>Not Licensed, for Evaluation Only. In Evaluation Mode some results are Locked and not calculated.</v>
      </c>
      <c r="BG2" s="21"/>
      <c r="BH2" s="21"/>
      <c r="BI2" s="21"/>
      <c r="BJ2" s="21"/>
      <c r="BL2" s="21"/>
      <c r="BM2" s="21"/>
      <c r="BN2" s="21"/>
      <c r="BO2" s="21"/>
      <c r="BP2" s="21"/>
      <c r="BQ2" s="21"/>
      <c r="BR2" s="21"/>
      <c r="BS2" s="21"/>
      <c r="BT2" s="21"/>
      <c r="BX2" s="23"/>
      <c r="BY2" s="23" t="e">
        <f>#REF!</f>
        <v>#REF!</v>
      </c>
      <c r="BZ2" s="22"/>
      <c r="CA2" s="96" t="s">
        <v>47</v>
      </c>
      <c r="CB2" s="22"/>
      <c r="CD2" s="21" t="str">
        <f ca="1">scratch!$B$50</f>
        <v>Not Licensed, for Evaluation Only. In Evaluation Mode some results are Locked and not calculated.</v>
      </c>
      <c r="CE2" s="21"/>
      <c r="CF2" s="21"/>
      <c r="CG2" s="21"/>
      <c r="CH2" s="21"/>
      <c r="CJ2" s="21"/>
      <c r="CK2" s="21"/>
      <c r="CL2" s="21"/>
      <c r="CM2" s="21"/>
      <c r="CN2" s="21"/>
      <c r="CO2" s="21"/>
      <c r="CP2" s="21"/>
      <c r="CQ2" s="21"/>
      <c r="CR2" s="21"/>
      <c r="CT2" s="21"/>
      <c r="CU2" s="21"/>
      <c r="CV2" s="21"/>
      <c r="CW2" s="21"/>
      <c r="CX2" s="21"/>
    </row>
    <row r="3" spans="2:102" s="10" customFormat="1" ht="3.75" customHeight="1" x14ac:dyDescent="0.2">
      <c r="B3" s="31"/>
      <c r="C3" s="31"/>
      <c r="D3" s="31"/>
      <c r="E3" s="32"/>
      <c r="F3" s="32"/>
      <c r="G3" s="32"/>
      <c r="H3" s="32"/>
      <c r="I3" s="31"/>
      <c r="J3" s="32"/>
      <c r="K3" s="32"/>
      <c r="L3" s="32"/>
      <c r="M3" s="32"/>
      <c r="N3" s="47"/>
      <c r="O3" s="31"/>
      <c r="P3" s="32"/>
      <c r="Q3" s="32"/>
      <c r="R3" s="32"/>
      <c r="S3" s="32"/>
      <c r="T3" s="38"/>
      <c r="U3" s="32"/>
      <c r="V3" s="32"/>
      <c r="W3" s="32"/>
      <c r="X3" s="52"/>
      <c r="Z3" s="31"/>
      <c r="AA3" s="31"/>
      <c r="AB3" s="31"/>
      <c r="AC3" s="32"/>
      <c r="AD3" s="32"/>
      <c r="AE3" s="32"/>
      <c r="AF3" s="32"/>
      <c r="AG3" s="31"/>
      <c r="AH3" s="32"/>
      <c r="AI3" s="32"/>
      <c r="AJ3" s="32"/>
      <c r="AK3" s="32"/>
      <c r="AL3" s="47"/>
      <c r="AM3" s="31"/>
      <c r="AN3" s="32"/>
      <c r="AO3" s="32"/>
      <c r="AP3" s="32"/>
      <c r="AQ3" s="32"/>
      <c r="AR3" s="38"/>
      <c r="AS3" s="32"/>
      <c r="AT3" s="32"/>
      <c r="AU3" s="32"/>
      <c r="AV3" s="52"/>
      <c r="AX3" s="31"/>
      <c r="AY3" s="31"/>
      <c r="AZ3" s="31"/>
      <c r="BA3" s="32"/>
      <c r="BB3" s="32"/>
      <c r="BC3" s="32"/>
      <c r="BD3" s="32"/>
      <c r="BE3" s="31"/>
      <c r="BF3" s="32"/>
      <c r="BG3" s="32"/>
      <c r="BH3" s="32"/>
      <c r="BI3" s="32"/>
      <c r="BJ3" s="47"/>
      <c r="BK3" s="31"/>
      <c r="BL3" s="32"/>
      <c r="BM3" s="32"/>
      <c r="BN3" s="32"/>
      <c r="BO3" s="32"/>
      <c r="BP3" s="38"/>
      <c r="BQ3" s="32"/>
      <c r="BR3" s="32"/>
      <c r="BS3" s="32"/>
      <c r="BT3" s="52"/>
      <c r="BV3" s="31"/>
      <c r="BW3" s="31"/>
      <c r="BX3" s="31"/>
      <c r="BY3" s="32"/>
      <c r="BZ3" s="32"/>
      <c r="CA3" s="32"/>
      <c r="CB3" s="32"/>
      <c r="CC3" s="31"/>
      <c r="CD3" s="32"/>
      <c r="CE3" s="32"/>
      <c r="CF3" s="32"/>
      <c r="CG3" s="32"/>
      <c r="CH3" s="47"/>
      <c r="CI3" s="31"/>
      <c r="CJ3" s="32"/>
      <c r="CK3" s="32"/>
      <c r="CL3" s="32"/>
      <c r="CM3" s="32"/>
      <c r="CN3" s="38"/>
      <c r="CO3" s="32"/>
      <c r="CP3" s="32"/>
      <c r="CQ3" s="32"/>
      <c r="CR3" s="52"/>
      <c r="CT3" s="38"/>
      <c r="CU3" s="32"/>
      <c r="CV3" s="32"/>
      <c r="CW3" s="32"/>
      <c r="CX3" s="52"/>
    </row>
    <row r="4" spans="2:102" s="42" customFormat="1" x14ac:dyDescent="0.2">
      <c r="B4" s="33" t="s">
        <v>3</v>
      </c>
      <c r="C4" s="34"/>
      <c r="D4" s="34"/>
      <c r="E4" s="35" t="str">
        <f ca="1">IF(scratch!$B$55=TRUE,SUM(E7:E1007),scratch!$B$52)</f>
        <v>Locked</v>
      </c>
      <c r="F4" s="35" t="str">
        <f ca="1">IF(scratch!$B$55=TRUE,SUM(F7:F1007),scratch!$B$52)</f>
        <v>Locked</v>
      </c>
      <c r="G4" s="35" t="str">
        <f ca="1">IF(scratch!$B$55=TRUE,SUM(G7:G1007),scratch!$B$52)</f>
        <v>Locked</v>
      </c>
      <c r="H4" s="33" t="str">
        <f>B4</f>
        <v>Total</v>
      </c>
      <c r="I4" s="34"/>
      <c r="J4" s="34"/>
      <c r="K4" s="35" t="str">
        <f ca="1">IF(scratch!$B$55=TRUE,SUM(K7:K1007),scratch!$B$52)</f>
        <v>Locked</v>
      </c>
      <c r="L4" s="35" t="str">
        <f ca="1">IF(scratch!$B$55=TRUE,SUM(L7:L1007),scratch!$B$52)</f>
        <v>Locked</v>
      </c>
      <c r="M4" s="35" t="str">
        <f ca="1">IF(scratch!$B$55=TRUE,SUM(M7:M1007),scratch!$B$52)</f>
        <v>Locked</v>
      </c>
      <c r="N4" s="33" t="str">
        <f>H4</f>
        <v>Total</v>
      </c>
      <c r="O4" s="34"/>
      <c r="P4" s="34"/>
      <c r="Q4" s="35" t="str">
        <f ca="1">IF(scratch!$B$55=TRUE,SUM(Q7:Q1007),scratch!$B$52)</f>
        <v>Locked</v>
      </c>
      <c r="R4" s="35" t="str">
        <f ca="1">IF(scratch!$B$55=TRUE,SUM(R7:R1007),scratch!$B$52)</f>
        <v>Locked</v>
      </c>
      <c r="S4" s="35" t="str">
        <f ca="1">IF(scratch!$B$55=TRUE,SUM(S7:S1007),scratch!$B$52)</f>
        <v>Locked</v>
      </c>
      <c r="T4" s="33" t="str">
        <f>N4</f>
        <v>Total</v>
      </c>
      <c r="U4" s="34"/>
      <c r="V4" s="94" t="str">
        <f ca="1">IF(scratch!$B$55=TRUE,SUM(V7:V1007),scratch!$B$52)</f>
        <v>Locked</v>
      </c>
      <c r="W4" s="94" t="str">
        <f ca="1">IF(scratch!$B$55=TRUE,SUM(W7:W1007),scratch!$B$52)</f>
        <v>Locked</v>
      </c>
      <c r="X4" s="95" t="str">
        <f ca="1">IF(scratch!$B$55=TRUE,SUM(X7:X1007),scratch!$B$52)</f>
        <v>Locked</v>
      </c>
      <c r="Y4" s="10"/>
      <c r="Z4" s="33" t="s">
        <v>3</v>
      </c>
      <c r="AA4" s="34"/>
      <c r="AB4" s="34"/>
      <c r="AC4" s="94" t="str">
        <f ca="1">IF(scratch!$B$55=TRUE,SUM(AC7:AC1007),scratch!$B$52)</f>
        <v>Locked</v>
      </c>
      <c r="AD4" s="94" t="str">
        <f ca="1">IF(scratch!$B$55=TRUE,SUM(AD7:AD1007),scratch!$B$52)</f>
        <v>Locked</v>
      </c>
      <c r="AE4" s="95" t="str">
        <f ca="1">IF(scratch!$B$55=TRUE,SUM(AE7:AE1007),scratch!$B$52)</f>
        <v>Locked</v>
      </c>
      <c r="AF4" s="33" t="str">
        <f>Z4</f>
        <v>Total</v>
      </c>
      <c r="AG4" s="34"/>
      <c r="AH4" s="34"/>
      <c r="AI4" s="94" t="str">
        <f ca="1">IF(scratch!$B$55=TRUE,SUM(AI7:AI1007),scratch!$B$52)</f>
        <v>Locked</v>
      </c>
      <c r="AJ4" s="94" t="str">
        <f ca="1">IF(scratch!$B$55=TRUE,SUM(AJ7:AJ1007),scratch!$B$52)</f>
        <v>Locked</v>
      </c>
      <c r="AK4" s="95" t="str">
        <f ca="1">IF(scratch!$B$55=TRUE,SUM(AK7:AK1007),scratch!$B$52)</f>
        <v>Locked</v>
      </c>
      <c r="AL4" s="33" t="str">
        <f>AF4</f>
        <v>Total</v>
      </c>
      <c r="AM4" s="34"/>
      <c r="AN4" s="34"/>
      <c r="AO4" s="94" t="str">
        <f ca="1">IF(scratch!$B$55=TRUE,SUM(AO7:AO1007),scratch!$B$52)</f>
        <v>Locked</v>
      </c>
      <c r="AP4" s="94" t="str">
        <f ca="1">IF(scratch!$B$55=TRUE,SUM(AP7:AP1007),scratch!$B$52)</f>
        <v>Locked</v>
      </c>
      <c r="AQ4" s="95" t="str">
        <f ca="1">IF(scratch!$B$55=TRUE,SUM(AQ7:AQ1007),scratch!$B$52)</f>
        <v>Locked</v>
      </c>
      <c r="AR4" s="33" t="str">
        <f>AL4</f>
        <v>Total</v>
      </c>
      <c r="AS4" s="34"/>
      <c r="AT4" s="94" t="str">
        <f ca="1">IF(scratch!$B$55=TRUE,SUM(AT7:AT1007),scratch!$B$52)</f>
        <v>Locked</v>
      </c>
      <c r="AU4" s="94" t="str">
        <f ca="1">IF(scratch!$B$55=TRUE,SUM(AU7:AU1007),scratch!$B$52)</f>
        <v>Locked</v>
      </c>
      <c r="AV4" s="95" t="str">
        <f ca="1">IF(scratch!$B$55=TRUE,SUM(AV7:AV1007),scratch!$B$52)</f>
        <v>Locked</v>
      </c>
      <c r="AX4" s="33" t="s">
        <v>3</v>
      </c>
      <c r="AY4" s="34"/>
      <c r="AZ4" s="34"/>
      <c r="BA4" s="94" t="str">
        <f ca="1">IF(scratch!$B$55=TRUE,SUM(BA7:BA1007),scratch!$B$52)</f>
        <v>Locked</v>
      </c>
      <c r="BB4" s="94" t="str">
        <f ca="1">IF(scratch!$B$55=TRUE,SUM(BB7:BB1007),scratch!$B$52)</f>
        <v>Locked</v>
      </c>
      <c r="BC4" s="95" t="str">
        <f ca="1">IF(scratch!$B$55=TRUE,SUM(BC7:BC1007),scratch!$B$52)</f>
        <v>Locked</v>
      </c>
      <c r="BD4" s="33" t="str">
        <f>AX4</f>
        <v>Total</v>
      </c>
      <c r="BE4" s="34"/>
      <c r="BF4" s="34"/>
      <c r="BG4" s="94" t="str">
        <f ca="1">IF(scratch!$B$55=TRUE,SUM(BG7:BG1007),scratch!$B$52)</f>
        <v>Locked</v>
      </c>
      <c r="BH4" s="94" t="str">
        <f ca="1">IF(scratch!$B$55=TRUE,SUM(BH7:BH1007),scratch!$B$52)</f>
        <v>Locked</v>
      </c>
      <c r="BI4" s="95" t="str">
        <f ca="1">IF(scratch!$B$55=TRUE,SUM(BI7:BI1007),scratch!$B$52)</f>
        <v>Locked</v>
      </c>
      <c r="BJ4" s="33" t="str">
        <f>BD4</f>
        <v>Total</v>
      </c>
      <c r="BK4" s="34"/>
      <c r="BL4" s="34"/>
      <c r="BM4" s="94" t="str">
        <f ca="1">IF(scratch!$B$55=TRUE,SUM(BM7:BM1007),scratch!$B$52)</f>
        <v>Locked</v>
      </c>
      <c r="BN4" s="94" t="str">
        <f ca="1">IF(scratch!$B$55=TRUE,SUM(BN7:BN1007),scratch!$B$52)</f>
        <v>Locked</v>
      </c>
      <c r="BO4" s="95" t="str">
        <f ca="1">IF(scratch!$B$55=TRUE,SUM(BO7:BO1007),scratch!$B$52)</f>
        <v>Locked</v>
      </c>
      <c r="BP4" s="33" t="str">
        <f>BJ4</f>
        <v>Total</v>
      </c>
      <c r="BQ4" s="34"/>
      <c r="BR4" s="94" t="str">
        <f ca="1">IF(scratch!$B$55=TRUE,SUM(BR7:BR1007),scratch!$B$52)</f>
        <v>Locked</v>
      </c>
      <c r="BS4" s="94" t="str">
        <f ca="1">IF(scratch!$B$55=TRUE,SUM(BS7:BS1007),scratch!$B$52)</f>
        <v>Locked</v>
      </c>
      <c r="BT4" s="95" t="str">
        <f ca="1">IF(scratch!$B$55=TRUE,SUM(BT7:BT1007),scratch!$B$52)</f>
        <v>Locked</v>
      </c>
      <c r="BV4" s="33" t="s">
        <v>3</v>
      </c>
      <c r="BW4" s="34"/>
      <c r="BX4" s="34"/>
      <c r="BY4" s="94" t="str">
        <f ca="1">IF(scratch!$B$55=TRUE,SUM(BY7:BY1007),scratch!$B$52)</f>
        <v>Locked</v>
      </c>
      <c r="BZ4" s="94" t="str">
        <f ca="1">IF(scratch!$B$55=TRUE,SUM(BZ7:BZ1007),scratch!$B$52)</f>
        <v>Locked</v>
      </c>
      <c r="CA4" s="95" t="str">
        <f ca="1">IF(scratch!$B$55=TRUE,SUM(CA7:CA1007),scratch!$B$52)</f>
        <v>Locked</v>
      </c>
      <c r="CB4" s="33" t="str">
        <f>BV4</f>
        <v>Total</v>
      </c>
      <c r="CC4" s="34"/>
      <c r="CD4" s="34"/>
      <c r="CE4" s="94" t="str">
        <f ca="1">IF(scratch!$B$55=TRUE,SUM(CE7:CE1007),scratch!$B$52)</f>
        <v>Locked</v>
      </c>
      <c r="CF4" s="94" t="str">
        <f ca="1">IF(scratch!$B$55=TRUE,SUM(CF7:CF1007),scratch!$B$52)</f>
        <v>Locked</v>
      </c>
      <c r="CG4" s="95" t="str">
        <f ca="1">IF(scratch!$B$55=TRUE,SUM(CG7:CG1007),scratch!$B$52)</f>
        <v>Locked</v>
      </c>
      <c r="CH4" s="33" t="str">
        <f>CB4</f>
        <v>Total</v>
      </c>
      <c r="CI4" s="34"/>
      <c r="CJ4" s="34"/>
      <c r="CK4" s="94" t="str">
        <f ca="1">IF(scratch!$B$55=TRUE,SUM(CK7:CK1007),scratch!$B$52)</f>
        <v>Locked</v>
      </c>
      <c r="CL4" s="94" t="str">
        <f ca="1">IF(scratch!$B$55=TRUE,SUM(CL7:CL1007),scratch!$B$52)</f>
        <v>Locked</v>
      </c>
      <c r="CM4" s="95" t="str">
        <f ca="1">IF(scratch!$B$55=TRUE,SUM(CM7:CM1007),scratch!$B$52)</f>
        <v>Locked</v>
      </c>
      <c r="CN4" s="33" t="str">
        <f>CH4</f>
        <v>Total</v>
      </c>
      <c r="CO4" s="34"/>
      <c r="CP4" s="94" t="str">
        <f ca="1">IF(scratch!$B$55=TRUE,SUM(CP7:CP1007),scratch!$B$52)</f>
        <v>Locked</v>
      </c>
      <c r="CQ4" s="94" t="str">
        <f ca="1">IF(scratch!$B$55=TRUE,SUM(CQ7:CQ1007),scratch!$B$52)</f>
        <v>Locked</v>
      </c>
      <c r="CR4" s="95" t="str">
        <f ca="1">IF(scratch!$B$55=TRUE,SUM(CR7:CR1007),scratch!$B$52)</f>
        <v>Locked</v>
      </c>
      <c r="CT4" s="33" t="str">
        <f>CN4</f>
        <v>Total</v>
      </c>
      <c r="CU4" s="34"/>
      <c r="CV4" s="94" t="str">
        <f ca="1">IF(scratch!$B$55=TRUE,SUM(CV7:CV1007),scratch!$B$52)</f>
        <v>Locked</v>
      </c>
      <c r="CW4" s="94" t="str">
        <f ca="1">IF(scratch!$B$55=TRUE,SUM(CW7:CW1007),scratch!$B$52)</f>
        <v>Locked</v>
      </c>
      <c r="CX4" s="95" t="str">
        <f ca="1">IF(scratch!$B$55=TRUE,SUM(CX7:CX1007),scratch!$B$52)</f>
        <v>Locked</v>
      </c>
    </row>
    <row r="5" spans="2:102" x14ac:dyDescent="0.2">
      <c r="B5" s="104">
        <f>Income!B5</f>
        <v>44378</v>
      </c>
      <c r="C5" s="105"/>
      <c r="D5" s="105"/>
      <c r="E5" s="105"/>
      <c r="F5" s="105"/>
      <c r="G5" s="106"/>
      <c r="H5" s="107">
        <f>B5+31</f>
        <v>44409</v>
      </c>
      <c r="I5" s="108"/>
      <c r="J5" s="108"/>
      <c r="K5" s="108"/>
      <c r="L5" s="108"/>
      <c r="M5" s="109"/>
      <c r="N5" s="107">
        <f>H5+31</f>
        <v>44440</v>
      </c>
      <c r="O5" s="108"/>
      <c r="P5" s="108"/>
      <c r="Q5" s="108"/>
      <c r="R5" s="108"/>
      <c r="S5" s="109"/>
      <c r="T5" s="98" t="s">
        <v>24</v>
      </c>
      <c r="U5" s="99"/>
      <c r="V5" s="99"/>
      <c r="W5" s="99"/>
      <c r="X5" s="100"/>
      <c r="Z5" s="104">
        <f>N5+31</f>
        <v>44471</v>
      </c>
      <c r="AA5" s="105"/>
      <c r="AB5" s="105"/>
      <c r="AC5" s="105"/>
      <c r="AD5" s="105"/>
      <c r="AE5" s="106"/>
      <c r="AF5" s="107">
        <f>Z5+31</f>
        <v>44502</v>
      </c>
      <c r="AG5" s="108"/>
      <c r="AH5" s="108"/>
      <c r="AI5" s="108"/>
      <c r="AJ5" s="108"/>
      <c r="AK5" s="109"/>
      <c r="AL5" s="107">
        <f>AF5+31</f>
        <v>44533</v>
      </c>
      <c r="AM5" s="108"/>
      <c r="AN5" s="108"/>
      <c r="AO5" s="108"/>
      <c r="AP5" s="108"/>
      <c r="AQ5" s="109"/>
      <c r="AR5" s="98" t="s">
        <v>27</v>
      </c>
      <c r="AS5" s="99"/>
      <c r="AT5" s="99"/>
      <c r="AU5" s="99"/>
      <c r="AV5" s="100"/>
      <c r="AX5" s="104">
        <f>AL5+31</f>
        <v>44564</v>
      </c>
      <c r="AY5" s="105"/>
      <c r="AZ5" s="105"/>
      <c r="BA5" s="105"/>
      <c r="BB5" s="105"/>
      <c r="BC5" s="106"/>
      <c r="BD5" s="107">
        <f>AX5+31</f>
        <v>44595</v>
      </c>
      <c r="BE5" s="108"/>
      <c r="BF5" s="108"/>
      <c r="BG5" s="108"/>
      <c r="BH5" s="108"/>
      <c r="BI5" s="109"/>
      <c r="BJ5" s="107">
        <f>BD5+31</f>
        <v>44626</v>
      </c>
      <c r="BK5" s="108"/>
      <c r="BL5" s="108"/>
      <c r="BM5" s="108"/>
      <c r="BN5" s="108"/>
      <c r="BO5" s="109"/>
      <c r="BP5" s="98" t="s">
        <v>28</v>
      </c>
      <c r="BQ5" s="99"/>
      <c r="BR5" s="99"/>
      <c r="BS5" s="99"/>
      <c r="BT5" s="100"/>
      <c r="BV5" s="104">
        <f>BJ5+31</f>
        <v>44657</v>
      </c>
      <c r="BW5" s="105"/>
      <c r="BX5" s="105"/>
      <c r="BY5" s="105"/>
      <c r="BZ5" s="105"/>
      <c r="CA5" s="106"/>
      <c r="CB5" s="107">
        <f>BV5+31</f>
        <v>44688</v>
      </c>
      <c r="CC5" s="108"/>
      <c r="CD5" s="108"/>
      <c r="CE5" s="108"/>
      <c r="CF5" s="108"/>
      <c r="CG5" s="109"/>
      <c r="CH5" s="107">
        <f>CB5+31</f>
        <v>44719</v>
      </c>
      <c r="CI5" s="108"/>
      <c r="CJ5" s="108"/>
      <c r="CK5" s="108"/>
      <c r="CL5" s="108"/>
      <c r="CM5" s="109"/>
      <c r="CN5" s="98" t="s">
        <v>29</v>
      </c>
      <c r="CO5" s="99"/>
      <c r="CP5" s="99"/>
      <c r="CQ5" s="99"/>
      <c r="CR5" s="100"/>
      <c r="CT5" s="84">
        <f>B5</f>
        <v>44378</v>
      </c>
      <c r="CU5" s="99" t="s">
        <v>33</v>
      </c>
      <c r="CV5" s="99"/>
      <c r="CW5" s="83"/>
      <c r="CX5" s="85">
        <f>CH5</f>
        <v>44719</v>
      </c>
    </row>
    <row r="6" spans="2:102" s="45" customFormat="1" x14ac:dyDescent="0.2">
      <c r="B6" s="53" t="str">
        <f>Accounts!$F$5</f>
        <v>Account</v>
      </c>
      <c r="C6" s="54" t="s">
        <v>35</v>
      </c>
      <c r="D6" s="54" t="str">
        <f>Tax!$E$5</f>
        <v>Tax Item</v>
      </c>
      <c r="E6" s="55" t="str">
        <f>Tax!$E$4</f>
        <v>Expense</v>
      </c>
      <c r="F6" s="36" t="s">
        <v>2</v>
      </c>
      <c r="G6" s="36" t="s">
        <v>6</v>
      </c>
      <c r="H6" s="53" t="str">
        <f>Accounts!$F$5</f>
        <v>Account</v>
      </c>
      <c r="I6" s="54" t="s">
        <v>35</v>
      </c>
      <c r="J6" s="54" t="str">
        <f>Tax!$E$5</f>
        <v>Tax Item</v>
      </c>
      <c r="K6" s="55" t="str">
        <f>Tax!$E$4</f>
        <v>Expense</v>
      </c>
      <c r="L6" s="36" t="str">
        <f>$F$6</f>
        <v>Tax</v>
      </c>
      <c r="M6" s="36" t="str">
        <f>$G$6</f>
        <v>Paid</v>
      </c>
      <c r="N6" s="53" t="str">
        <f>Accounts!$F$5</f>
        <v>Account</v>
      </c>
      <c r="O6" s="54" t="s">
        <v>35</v>
      </c>
      <c r="P6" s="54" t="str">
        <f>Tax!$E$5</f>
        <v>Tax Item</v>
      </c>
      <c r="Q6" s="55" t="str">
        <f>Tax!$E$4</f>
        <v>Expense</v>
      </c>
      <c r="R6" s="36" t="str">
        <f>$F$6</f>
        <v>Tax</v>
      </c>
      <c r="S6" s="36" t="str">
        <f>$G$6</f>
        <v>Paid</v>
      </c>
      <c r="T6" s="53" t="str">
        <f>Accounts!$B$5</f>
        <v>Account</v>
      </c>
      <c r="U6" s="54" t="str">
        <f>Tax!$B$5</f>
        <v>Tax Item</v>
      </c>
      <c r="V6" s="55" t="str">
        <f>Tax!$E$4</f>
        <v>Expense</v>
      </c>
      <c r="W6" s="36" t="str">
        <f>$F$6</f>
        <v>Tax</v>
      </c>
      <c r="X6" s="39" t="str">
        <f>$G$6</f>
        <v>Paid</v>
      </c>
      <c r="Y6" s="16"/>
      <c r="Z6" s="53" t="str">
        <f>Accounts!$F$5</f>
        <v>Account</v>
      </c>
      <c r="AA6" s="54" t="s">
        <v>35</v>
      </c>
      <c r="AB6" s="54" t="str">
        <f>Tax!$E$5</f>
        <v>Tax Item</v>
      </c>
      <c r="AC6" s="55" t="str">
        <f>Tax!$E$4</f>
        <v>Expense</v>
      </c>
      <c r="AD6" s="36" t="s">
        <v>2</v>
      </c>
      <c r="AE6" s="36" t="s">
        <v>6</v>
      </c>
      <c r="AF6" s="53" t="str">
        <f>Accounts!$F$5</f>
        <v>Account</v>
      </c>
      <c r="AG6" s="54" t="s">
        <v>35</v>
      </c>
      <c r="AH6" s="54" t="str">
        <f>Tax!$E$5</f>
        <v>Tax Item</v>
      </c>
      <c r="AI6" s="55" t="str">
        <f>Tax!$E$4</f>
        <v>Expense</v>
      </c>
      <c r="AJ6" s="36" t="str">
        <f>$F$6</f>
        <v>Tax</v>
      </c>
      <c r="AK6" s="36" t="str">
        <f>$G$6</f>
        <v>Paid</v>
      </c>
      <c r="AL6" s="53" t="str">
        <f>Accounts!$F$5</f>
        <v>Account</v>
      </c>
      <c r="AM6" s="54" t="s">
        <v>35</v>
      </c>
      <c r="AN6" s="54" t="str">
        <f>Tax!$E$5</f>
        <v>Tax Item</v>
      </c>
      <c r="AO6" s="55" t="str">
        <f>Tax!$E$4</f>
        <v>Expense</v>
      </c>
      <c r="AP6" s="36" t="str">
        <f>$F$6</f>
        <v>Tax</v>
      </c>
      <c r="AQ6" s="36" t="str">
        <f>$G$6</f>
        <v>Paid</v>
      </c>
      <c r="AR6" s="53" t="str">
        <f>Accounts!$B$5</f>
        <v>Account</v>
      </c>
      <c r="AS6" s="54" t="str">
        <f>Tax!$B$5</f>
        <v>Tax Item</v>
      </c>
      <c r="AT6" s="55" t="str">
        <f>Tax!$E$4</f>
        <v>Expense</v>
      </c>
      <c r="AU6" s="36" t="str">
        <f>$F$6</f>
        <v>Tax</v>
      </c>
      <c r="AV6" s="39" t="str">
        <f>$G$6</f>
        <v>Paid</v>
      </c>
      <c r="AX6" s="53" t="str">
        <f>Accounts!$F$5</f>
        <v>Account</v>
      </c>
      <c r="AY6" s="54" t="s">
        <v>35</v>
      </c>
      <c r="AZ6" s="54" t="str">
        <f>Tax!$E$5</f>
        <v>Tax Item</v>
      </c>
      <c r="BA6" s="55" t="str">
        <f>Tax!$E$4</f>
        <v>Expense</v>
      </c>
      <c r="BB6" s="36" t="s">
        <v>2</v>
      </c>
      <c r="BC6" s="36" t="s">
        <v>6</v>
      </c>
      <c r="BD6" s="53" t="str">
        <f>Accounts!$F$5</f>
        <v>Account</v>
      </c>
      <c r="BE6" s="54" t="s">
        <v>35</v>
      </c>
      <c r="BF6" s="54" t="str">
        <f>Tax!$E$5</f>
        <v>Tax Item</v>
      </c>
      <c r="BG6" s="55" t="str">
        <f>Tax!$E$4</f>
        <v>Expense</v>
      </c>
      <c r="BH6" s="36" t="str">
        <f>$F$6</f>
        <v>Tax</v>
      </c>
      <c r="BI6" s="36" t="str">
        <f>$G$6</f>
        <v>Paid</v>
      </c>
      <c r="BJ6" s="53" t="str">
        <f>Accounts!$F$5</f>
        <v>Account</v>
      </c>
      <c r="BK6" s="54" t="s">
        <v>35</v>
      </c>
      <c r="BL6" s="54" t="str">
        <f>Tax!$E$5</f>
        <v>Tax Item</v>
      </c>
      <c r="BM6" s="55" t="str">
        <f>Tax!$E$4</f>
        <v>Expense</v>
      </c>
      <c r="BN6" s="36" t="str">
        <f>$F$6</f>
        <v>Tax</v>
      </c>
      <c r="BO6" s="36" t="str">
        <f>$G$6</f>
        <v>Paid</v>
      </c>
      <c r="BP6" s="53" t="str">
        <f>Accounts!$B$5</f>
        <v>Account</v>
      </c>
      <c r="BQ6" s="54" t="str">
        <f>Tax!$B$5</f>
        <v>Tax Item</v>
      </c>
      <c r="BR6" s="55" t="str">
        <f>Tax!$E$4</f>
        <v>Expense</v>
      </c>
      <c r="BS6" s="36" t="str">
        <f>$F$6</f>
        <v>Tax</v>
      </c>
      <c r="BT6" s="39" t="str">
        <f>$G$6</f>
        <v>Paid</v>
      </c>
      <c r="BV6" s="53" t="str">
        <f>Accounts!$F$5</f>
        <v>Account</v>
      </c>
      <c r="BW6" s="54" t="s">
        <v>35</v>
      </c>
      <c r="BX6" s="54" t="str">
        <f>Tax!$E$5</f>
        <v>Tax Item</v>
      </c>
      <c r="BY6" s="55" t="str">
        <f>Tax!$E$4</f>
        <v>Expense</v>
      </c>
      <c r="BZ6" s="36" t="s">
        <v>2</v>
      </c>
      <c r="CA6" s="36" t="s">
        <v>6</v>
      </c>
      <c r="CB6" s="53" t="str">
        <f>Accounts!$F$5</f>
        <v>Account</v>
      </c>
      <c r="CC6" s="54" t="s">
        <v>35</v>
      </c>
      <c r="CD6" s="54" t="str">
        <f>Tax!$E$5</f>
        <v>Tax Item</v>
      </c>
      <c r="CE6" s="55" t="str">
        <f>Tax!$E$4</f>
        <v>Expense</v>
      </c>
      <c r="CF6" s="36" t="str">
        <f>$F$6</f>
        <v>Tax</v>
      </c>
      <c r="CG6" s="36" t="str">
        <f>$G$6</f>
        <v>Paid</v>
      </c>
      <c r="CH6" s="53" t="str">
        <f>Accounts!$F$5</f>
        <v>Account</v>
      </c>
      <c r="CI6" s="54" t="s">
        <v>35</v>
      </c>
      <c r="CJ6" s="54" t="str">
        <f>Tax!$E$5</f>
        <v>Tax Item</v>
      </c>
      <c r="CK6" s="55" t="str">
        <f>Tax!$E$4</f>
        <v>Expense</v>
      </c>
      <c r="CL6" s="36" t="str">
        <f>$F$6</f>
        <v>Tax</v>
      </c>
      <c r="CM6" s="36" t="str">
        <f>$G$6</f>
        <v>Paid</v>
      </c>
      <c r="CN6" s="53" t="str">
        <f>Accounts!$B$5</f>
        <v>Account</v>
      </c>
      <c r="CO6" s="54" t="str">
        <f>Tax!$B$5</f>
        <v>Tax Item</v>
      </c>
      <c r="CP6" s="55" t="str">
        <f>Tax!$E$4</f>
        <v>Expense</v>
      </c>
      <c r="CQ6" s="36" t="str">
        <f>$F$6</f>
        <v>Tax</v>
      </c>
      <c r="CR6" s="39" t="str">
        <f>$G$6</f>
        <v>Paid</v>
      </c>
      <c r="CT6" s="53" t="str">
        <f>Accounts!$B$5</f>
        <v>Account</v>
      </c>
      <c r="CU6" s="54" t="str">
        <f>Tax!$B$5</f>
        <v>Tax Item</v>
      </c>
      <c r="CV6" s="55" t="str">
        <f>Tax!$E$4</f>
        <v>Expense</v>
      </c>
      <c r="CW6" s="36" t="str">
        <f>$F$6</f>
        <v>Tax</v>
      </c>
      <c r="CX6" s="39" t="str">
        <f>$G$6</f>
        <v>Paid</v>
      </c>
    </row>
    <row r="7" spans="2:102" x14ac:dyDescent="0.2">
      <c r="D7" s="10" t="str">
        <f>IF(ISBLANK(B7),"",IF(COUNTIF(Accounts!$F:$H,B7),VLOOKUP(B7,Accounts!$F:$H,2,FALSE),"-"))</f>
        <v/>
      </c>
      <c r="E7" s="37" t="str">
        <f>IF(G7="","",G7/(1+(IF(COUNTIF(Accounts!$F:$H,B7),VLOOKUP(B7,Accounts!$F:$H,3,FALSE),0)/100)))</f>
        <v/>
      </c>
      <c r="F7" s="37" t="str">
        <f>IF(G7="","",G7-E7)</f>
        <v/>
      </c>
      <c r="G7" s="7"/>
      <c r="H7" s="6"/>
      <c r="J7" s="10" t="str">
        <f>IF(ISBLANK(H7),"",IF(COUNTIF(Accounts!$F:$H,H7),VLOOKUP(H7,Accounts!$F:$H,2,FALSE),"-"))</f>
        <v/>
      </c>
      <c r="K7" s="37" t="str">
        <f>IF(M7="","",M7/(1+(IF(COUNTIF(Accounts!$F:$H,H7),VLOOKUP(H7,Accounts!$F:$H,3,FALSE),0)/100)))</f>
        <v/>
      </c>
      <c r="L7" s="37" t="str">
        <f>IF(M7="","",M7-K7)</f>
        <v/>
      </c>
      <c r="M7" s="7"/>
      <c r="N7" s="6"/>
      <c r="P7" s="10" t="str">
        <f>IF(ISBLANK(N7),"",IF(COUNTIF(Accounts!$F:$H,N7),VLOOKUP(N7,Accounts!$F:$H,2,FALSE),"-"))</f>
        <v/>
      </c>
      <c r="Q7" s="37" t="str">
        <f>IF(S7="","",S7/(1+(IF(COUNTIF(Accounts!$F:$H,N7),VLOOKUP(N7,Accounts!$F:$H,3,FALSE),0)/100)))</f>
        <v/>
      </c>
      <c r="R7" s="37" t="str">
        <f t="shared" ref="R7:R70" si="0">IF(S7="","",S7-Q7)</f>
        <v/>
      </c>
      <c r="S7" s="7"/>
      <c r="T7" s="40" t="str">
        <f>IF(Accounts!$F6="","-",Accounts!$F6)</f>
        <v xml:space="preserve"> </v>
      </c>
      <c r="U7" s="10">
        <f>IF(COUNTIF(Accounts!$F:$H,T7),VLOOKUP(T7,Accounts!$F:$H,2,FALSE),"-")</f>
        <v>0</v>
      </c>
      <c r="V7" s="37" t="str">
        <f ca="1">IF(scratch!$B$55=TRUE,IF(X7="","",X7/(1+(IF(COUNTIF(Accounts!$F:$H,T7),VLOOKUP(T7,Accounts!$F:$H,3,FALSE),0)/100))),scratch!$B$52)</f>
        <v>Locked</v>
      </c>
      <c r="W7" s="37" t="str">
        <f ca="1">IF(scratch!$B$55=TRUE,IF(X7="","",X7-V7),scratch!$B$52)</f>
        <v>Locked</v>
      </c>
      <c r="X7" s="51" t="str">
        <f ca="1">IF(scratch!$B$55=TRUE,SUMIF(B$7:B$1007,T7,G$7:G$1007)+SUMIF(H$7:H$1007,T7,M$7:M$1007)+SUMIF(N$7:N$1007,T7,S$7:S$1007),scratch!$B$52)</f>
        <v>Locked</v>
      </c>
      <c r="AB7" s="10" t="str">
        <f>IF(ISBLANK(Z7),"",IF(COUNTIF(Accounts!$F:$H,Z7),VLOOKUP(Z7,Accounts!$F:$H,2,FALSE),"-"))</f>
        <v/>
      </c>
      <c r="AC7" s="37" t="str">
        <f>IF(AE7="","",AE7/(1+(IF(COUNTIF(Accounts!$F:$H,Z7),VLOOKUP(Z7,Accounts!$F:$H,3,FALSE),0)/100)))</f>
        <v/>
      </c>
      <c r="AD7" s="37" t="str">
        <f t="shared" ref="AD7:AD70" si="1">IF(AE7="","",AE7-AC7)</f>
        <v/>
      </c>
      <c r="AE7" s="7"/>
      <c r="AF7" s="6"/>
      <c r="AH7" s="10" t="str">
        <f>IF(ISBLANK(AF7),"",IF(COUNTIF(Accounts!$F:$H,AF7),VLOOKUP(AF7,Accounts!$F:$H,2,FALSE),"-"))</f>
        <v/>
      </c>
      <c r="AI7" s="37" t="str">
        <f>IF(AK7="","",AK7/(1+(IF(COUNTIF(Accounts!$F:$H,AF7),VLOOKUP(AF7,Accounts!$F:$H,3,FALSE),0)/100)))</f>
        <v/>
      </c>
      <c r="AJ7" s="37" t="str">
        <f t="shared" ref="AJ7:AJ70" si="2">IF(AK7="","",AK7-AI7)</f>
        <v/>
      </c>
      <c r="AK7" s="7"/>
      <c r="AL7" s="6"/>
      <c r="AN7" s="10" t="str">
        <f>IF(ISBLANK(AL7),"",IF(COUNTIF(Accounts!$F:$H,AL7),VLOOKUP(AL7,Accounts!$F:$H,2,FALSE),"-"))</f>
        <v/>
      </c>
      <c r="AO7" s="37" t="str">
        <f>IF(AQ7="","",AQ7/(1+(IF(COUNTIF(Accounts!$F:$H,AL7),VLOOKUP(AL7,Accounts!$F:$H,3,FALSE),0)/100)))</f>
        <v/>
      </c>
      <c r="AP7" s="37" t="str">
        <f t="shared" ref="AP7:AP70" si="3">IF(AQ7="","",AQ7-AO7)</f>
        <v/>
      </c>
      <c r="AQ7" s="7"/>
      <c r="AR7" s="40" t="str">
        <f>IF(Accounts!$F6="","-",Accounts!$F6)</f>
        <v xml:space="preserve"> </v>
      </c>
      <c r="AS7" s="10">
        <f>IF(COUNTIF(Accounts!$F:$H,AR7),VLOOKUP(AR7,Accounts!$F:$H,2,FALSE),"-")</f>
        <v>0</v>
      </c>
      <c r="AT7" s="37" t="str">
        <f ca="1">IF(scratch!$B$55=TRUE,IF(AV7="","",AV7/(1+(IF(COUNTIF(Accounts!$F:$H,AR7),VLOOKUP(AR7,Accounts!$F:$H,3,FALSE),0)/100))),scratch!$B$52)</f>
        <v>Locked</v>
      </c>
      <c r="AU7" s="37" t="str">
        <f ca="1">IF(scratch!$B$55=TRUE,IF(AV7="","",AV7-AT7),scratch!$B$52)</f>
        <v>Locked</v>
      </c>
      <c r="AV7" s="51" t="str">
        <f ca="1">IF(scratch!$B$55=TRUE,SUMIF(Z$7:Z$1007,AR7,AE$7:AE$1007)+SUMIF(AF$7:AF$1007,AR7,AK$7:AK$1007)+SUMIF(AL$7:AL$1007,AR7,AQ$7:AQ$1007),scratch!$B$52)</f>
        <v>Locked</v>
      </c>
      <c r="AZ7" s="10" t="str">
        <f>IF(ISBLANK(AX7),"",IF(COUNTIF(Accounts!$F:$H,AX7),VLOOKUP(AX7,Accounts!$F:$H,2,FALSE),"-"))</f>
        <v/>
      </c>
      <c r="BA7" s="37" t="str">
        <f>IF(BC7="","",BC7/(1+(IF(COUNTIF(Accounts!$F:$H,AX7),VLOOKUP(AX7,Accounts!$F:$H,3,FALSE),0)/100)))</f>
        <v/>
      </c>
      <c r="BB7" s="37" t="str">
        <f t="shared" ref="BB7:BB70" si="4">IF(BC7="","",BC7-BA7)</f>
        <v/>
      </c>
      <c r="BC7" s="7"/>
      <c r="BD7" s="6"/>
      <c r="BF7" s="10" t="str">
        <f>IF(ISBLANK(BD7),"",IF(COUNTIF(Accounts!$F:$H,BD7),VLOOKUP(BD7,Accounts!$F:$H,2,FALSE),"-"))</f>
        <v/>
      </c>
      <c r="BG7" s="37" t="str">
        <f>IF(BI7="","",BI7/(1+(IF(COUNTIF(Accounts!$F:$H,BD7),VLOOKUP(BD7,Accounts!$F:$H,3,FALSE),0)/100)))</f>
        <v/>
      </c>
      <c r="BH7" s="37" t="str">
        <f t="shared" ref="BH7:BH70" si="5">IF(BI7="","",BI7-BG7)</f>
        <v/>
      </c>
      <c r="BI7" s="7"/>
      <c r="BJ7" s="6"/>
      <c r="BL7" s="10" t="str">
        <f>IF(ISBLANK(BJ7),"",IF(COUNTIF(Accounts!$F:$H,BJ7),VLOOKUP(BJ7,Accounts!$F:$H,2,FALSE),"-"))</f>
        <v/>
      </c>
      <c r="BM7" s="37" t="str">
        <f>IF(BO7="","",BO7/(1+(IF(COUNTIF(Accounts!$F:$H,BJ7),VLOOKUP(BJ7,Accounts!$F:$H,3,FALSE),0)/100)))</f>
        <v/>
      </c>
      <c r="BN7" s="37" t="str">
        <f t="shared" ref="BN7:BN70" si="6">IF(BO7="","",BO7-BM7)</f>
        <v/>
      </c>
      <c r="BO7" s="7"/>
      <c r="BP7" s="40" t="str">
        <f>IF(Accounts!$F6="","-",Accounts!$F6)</f>
        <v xml:space="preserve"> </v>
      </c>
      <c r="BQ7" s="10">
        <f>IF(COUNTIF(Accounts!$F:$H,BP7),VLOOKUP(BP7,Accounts!$F:$H,2,FALSE),"-")</f>
        <v>0</v>
      </c>
      <c r="BR7" s="37" t="str">
        <f ca="1">IF(scratch!$B$55=TRUE,IF(BT7="","",BT7/(1+(IF(COUNTIF(Accounts!$F:$H,BP7),VLOOKUP(BP7,Accounts!$F:$H,3,FALSE),0)/100))),scratch!$B$52)</f>
        <v>Locked</v>
      </c>
      <c r="BS7" s="37" t="str">
        <f ca="1">IF(scratch!$B$55=TRUE,IF(BT7="","",BT7-BR7),scratch!$B$52)</f>
        <v>Locked</v>
      </c>
      <c r="BT7" s="51" t="str">
        <f ca="1">IF(scratch!$B$55=TRUE,SUMIF(AX$7:AX$1007,BP7,BC$7:BC$1007)+SUMIF(BD$7:BD$1007,BP7,BI$7:BI$1007)+SUMIF(BJ$7:BJ$1007,BP7,BO$7:BO$1007),scratch!$B$52)</f>
        <v>Locked</v>
      </c>
      <c r="BX7" s="10" t="str">
        <f>IF(ISBLANK(BV7),"",IF(COUNTIF(Accounts!$F:$H,BV7),VLOOKUP(BV7,Accounts!$F:$H,2,FALSE),"-"))</f>
        <v/>
      </c>
      <c r="BY7" s="37" t="str">
        <f>IF(CA7="","",CA7/(1+(IF(COUNTIF(Accounts!$F:$H,BV7),VLOOKUP(BV7,Accounts!$F:$H,3,FALSE),0)/100)))</f>
        <v/>
      </c>
      <c r="BZ7" s="37" t="str">
        <f t="shared" ref="BZ7:BZ70" si="7">IF(CA7="","",CA7-BY7)</f>
        <v/>
      </c>
      <c r="CA7" s="7"/>
      <c r="CB7" s="6"/>
      <c r="CD7" s="10" t="str">
        <f>IF(ISBLANK(CB7),"",IF(COUNTIF(Accounts!$F:$H,CB7),VLOOKUP(CB7,Accounts!$F:$H,2,FALSE),"-"))</f>
        <v/>
      </c>
      <c r="CE7" s="37" t="str">
        <f>IF(CG7="","",CG7/(1+(IF(COUNTIF(Accounts!$F:$H,CB7),VLOOKUP(CB7,Accounts!$F:$H,3,FALSE),0)/100)))</f>
        <v/>
      </c>
      <c r="CF7" s="37" t="str">
        <f t="shared" ref="CF7:CF70" si="8">IF(CG7="","",CG7-CE7)</f>
        <v/>
      </c>
      <c r="CG7" s="7"/>
      <c r="CH7" s="6"/>
      <c r="CJ7" s="10" t="str">
        <f>IF(ISBLANK(CH7),"",IF(COUNTIF(Accounts!$F:$H,CH7),VLOOKUP(CH7,Accounts!$F:$H,2,FALSE),"-"))</f>
        <v/>
      </c>
      <c r="CK7" s="37" t="str">
        <f>IF(CM7="","",CM7/(1+(IF(COUNTIF(Accounts!$F:$H,CH7),VLOOKUP(CH7,Accounts!$F:$H,3,FALSE),0)/100)))</f>
        <v/>
      </c>
      <c r="CL7" s="37" t="str">
        <f t="shared" ref="CL7:CL70" si="9">IF(CM7="","",CM7-CK7)</f>
        <v/>
      </c>
      <c r="CM7" s="7"/>
      <c r="CN7" s="40" t="str">
        <f>IF(Accounts!$F6="","-",Accounts!$F6)</f>
        <v xml:space="preserve"> </v>
      </c>
      <c r="CO7" s="10">
        <f>IF(COUNTIF(Accounts!$F:$H,CN7),VLOOKUP(CN7,Accounts!$F:$H,2,FALSE),"-")</f>
        <v>0</v>
      </c>
      <c r="CP7" s="37" t="str">
        <f ca="1">IF(scratch!$B$55=TRUE,IF(CR7="","",CR7/(1+(IF(COUNTIF(Accounts!$F:$H,CN7),VLOOKUP(CN7,Accounts!$F:$H,3,FALSE),0)/100))),scratch!$B$52)</f>
        <v>Locked</v>
      </c>
      <c r="CQ7" s="37" t="str">
        <f ca="1">IF(scratch!$B$55=TRUE,IF(CR7="","",CR7-CP7),scratch!$B$52)</f>
        <v>Locked</v>
      </c>
      <c r="CR7" s="51" t="str">
        <f ca="1">IF(scratch!$B$55=TRUE,SUMIF(BV$7:BV$1007,CN7,CA$7:CA$1007)+SUMIF(CB$7:CB$1007,CN7,CG$7:CG$1007)+SUMIF(CH$7:CH$1007,CN7,CM$7:CM$1007),scratch!$B$52)</f>
        <v>Locked</v>
      </c>
      <c r="CT7" s="40" t="str">
        <f>IF(Accounts!$F6="","-",Accounts!$F6)</f>
        <v xml:space="preserve"> </v>
      </c>
      <c r="CU7" s="10">
        <f>IF(COUNTIF(Accounts!$F:$H,CT7),VLOOKUP(CT7,Accounts!$F:$H,2,FALSE),"-")</f>
        <v>0</v>
      </c>
      <c r="CV7" s="37" t="str">
        <f ca="1">IF(scratch!$B$55=TRUE,IF(CX7="","",CX7/(1+(IF(COUNTIF(Accounts!$F:$H,CT7),VLOOKUP(CT7,Accounts!$F:$H,3,FALSE),0)/100))),scratch!$B$52)</f>
        <v>Locked</v>
      </c>
      <c r="CW7" s="37" t="str">
        <f ca="1">IF(scratch!$B$55=TRUE,IF(CX7="","",CX7-CV7),scratch!$B$52)</f>
        <v>Locked</v>
      </c>
      <c r="CX7" s="51" t="str">
        <f ca="1">IF(scratch!$B$55=TRUE,SUMIF(T$7:T$1007,CT7,X$7:X1007)+SUMIF(AR$7:AR$1007,CT7,AV$7:AV$1007)+SUMIF(BP$7:BP$1007,CT7,BT$7:BT$1007)+SUMIF(CN$7:CN$1007,CT7,CR$7:CR$1007),scratch!$B$52)</f>
        <v>Locked</v>
      </c>
    </row>
    <row r="8" spans="2:102" x14ac:dyDescent="0.2">
      <c r="D8" s="10" t="str">
        <f>IF(ISBLANK(B8),"",IF(COUNTIF(Accounts!$F:$H,B8),VLOOKUP(B8,Accounts!$F:$H,2,FALSE),"-"))</f>
        <v/>
      </c>
      <c r="E8" s="37" t="str">
        <f>IF(G8="","",G8/(1+(IF(COUNTIF(Accounts!$F:$H,B8),VLOOKUP(B8,Accounts!$F:$H,3,FALSE),0)/100)))</f>
        <v/>
      </c>
      <c r="F8" s="37" t="str">
        <f t="shared" ref="F8:F71" si="10">IF(G8="","",G8-E8)</f>
        <v/>
      </c>
      <c r="G8" s="7"/>
      <c r="H8" s="6"/>
      <c r="J8" s="10" t="str">
        <f>IF(ISBLANK(H8),"",IF(COUNTIF(Accounts!$F:$H,H8),VLOOKUP(H8,Accounts!$F:$H,2,FALSE),"-"))</f>
        <v/>
      </c>
      <c r="K8" s="37" t="str">
        <f>IF(M8="","",M8/(1+(IF(COUNTIF(Accounts!$F:$H,H8),VLOOKUP(H8,Accounts!$F:$H,3,FALSE),0)/100)))</f>
        <v/>
      </c>
      <c r="L8" s="37" t="str">
        <f t="shared" ref="L8:L71" si="11">IF(M8="","",M8-K8)</f>
        <v/>
      </c>
      <c r="M8" s="7"/>
      <c r="N8" s="6"/>
      <c r="P8" s="10" t="str">
        <f>IF(ISBLANK(N8),"",IF(COUNTIF(Accounts!$F:$H,N8),VLOOKUP(N8,Accounts!$F:$H,2,FALSE),"-"))</f>
        <v/>
      </c>
      <c r="Q8" s="37" t="str">
        <f>IF(S8="","",S8/(1+(IF(COUNTIF(Accounts!$F:$H,N8),VLOOKUP(N8,Accounts!$F:$H,3,FALSE),0)/100)))</f>
        <v/>
      </c>
      <c r="R8" s="37" t="str">
        <f t="shared" si="0"/>
        <v/>
      </c>
      <c r="S8" s="7"/>
      <c r="T8" s="40" t="str">
        <f>IF(Accounts!$F7="","-",Accounts!$F7)</f>
        <v xml:space="preserve"> </v>
      </c>
      <c r="U8" s="10">
        <f>IF(COUNTIF(Accounts!$F:$H,T8),VLOOKUP(T8,Accounts!$F:$H,2,FALSE),"-")</f>
        <v>0</v>
      </c>
      <c r="V8" s="37" t="str">
        <f ca="1">IF(scratch!$B$55=TRUE,IF(X8="","",X8/(1+(IF(COUNTIF(Accounts!$F:$H,T8),VLOOKUP(T8,Accounts!$F:$H,3,FALSE),0)/100))),scratch!$B$52)</f>
        <v>Locked</v>
      </c>
      <c r="W8" s="37" t="str">
        <f ca="1">IF(scratch!$B$55=TRUE,IF(X8="","",X8-V8),scratch!$B$52)</f>
        <v>Locked</v>
      </c>
      <c r="X8" s="51" t="str">
        <f ca="1">IF(scratch!$B$55=TRUE,SUMIF(B$7:B$1007,T8,G$7:G$1007)+SUMIF(H$7:H$1007,T8,M$7:M$1007)+SUMIF(N$7:N$1007,T8,S$7:S$1007),scratch!$B$52)</f>
        <v>Locked</v>
      </c>
      <c r="AB8" s="10" t="str">
        <f>IF(ISBLANK(Z8),"",IF(COUNTIF(Accounts!$F:$H,Z8),VLOOKUP(Z8,Accounts!$F:$H,2,FALSE),"-"))</f>
        <v/>
      </c>
      <c r="AC8" s="37" t="str">
        <f>IF(AE8="","",AE8/(1+(IF(COUNTIF(Accounts!$F:$H,Z8),VLOOKUP(Z8,Accounts!$F:$H,3,FALSE),0)/100)))</f>
        <v/>
      </c>
      <c r="AD8" s="37" t="str">
        <f t="shared" si="1"/>
        <v/>
      </c>
      <c r="AE8" s="7"/>
      <c r="AF8" s="6"/>
      <c r="AH8" s="10" t="str">
        <f>IF(ISBLANK(AF8),"",IF(COUNTIF(Accounts!$F:$H,AF8),VLOOKUP(AF8,Accounts!$F:$H,2,FALSE),"-"))</f>
        <v/>
      </c>
      <c r="AI8" s="37" t="str">
        <f>IF(AK8="","",AK8/(1+(IF(COUNTIF(Accounts!$F:$H,AF8),VLOOKUP(AF8,Accounts!$F:$H,3,FALSE),0)/100)))</f>
        <v/>
      </c>
      <c r="AJ8" s="37" t="str">
        <f t="shared" si="2"/>
        <v/>
      </c>
      <c r="AK8" s="7"/>
      <c r="AL8" s="6"/>
      <c r="AN8" s="10" t="str">
        <f>IF(ISBLANK(AL8),"",IF(COUNTIF(Accounts!$F:$H,AL8),VLOOKUP(AL8,Accounts!$F:$H,2,FALSE),"-"))</f>
        <v/>
      </c>
      <c r="AO8" s="37" t="str">
        <f>IF(AQ8="","",AQ8/(1+(IF(COUNTIF(Accounts!$F:$H,AL8),VLOOKUP(AL8,Accounts!$F:$H,3,FALSE),0)/100)))</f>
        <v/>
      </c>
      <c r="AP8" s="37" t="str">
        <f t="shared" si="3"/>
        <v/>
      </c>
      <c r="AQ8" s="7"/>
      <c r="AR8" s="40" t="str">
        <f>IF(Accounts!$F7="","-",Accounts!$F7)</f>
        <v xml:space="preserve"> </v>
      </c>
      <c r="AS8" s="10">
        <f>IF(COUNTIF(Accounts!$F:$H,AR8),VLOOKUP(AR8,Accounts!$F:$H,2,FALSE),"-")</f>
        <v>0</v>
      </c>
      <c r="AT8" s="37" t="str">
        <f ca="1">IF(scratch!$B$55=TRUE,IF(AV8="","",AV8/(1+(IF(COUNTIF(Accounts!$F:$H,AR8),VLOOKUP(AR8,Accounts!$F:$H,3,FALSE),0)/100))),scratch!$B$52)</f>
        <v>Locked</v>
      </c>
      <c r="AU8" s="37" t="str">
        <f ca="1">IF(scratch!$B$55=TRUE,IF(AV8="","",AV8-AT8),scratch!$B$52)</f>
        <v>Locked</v>
      </c>
      <c r="AV8" s="51" t="str">
        <f ca="1">IF(scratch!$B$55=TRUE,SUMIF(Z$7:Z$1007,AR8,AE$7:AE$1007)+SUMIF(AF$7:AF$1007,AR8,AK$7:AK$1007)+SUMIF(AL$7:AL$1007,AR8,AQ$7:AQ$1007),scratch!$B$52)</f>
        <v>Locked</v>
      </c>
      <c r="AZ8" s="10" t="str">
        <f>IF(ISBLANK(AX8),"",IF(COUNTIF(Accounts!$F:$H,AX8),VLOOKUP(AX8,Accounts!$F:$H,2,FALSE),"-"))</f>
        <v/>
      </c>
      <c r="BA8" s="37" t="str">
        <f>IF(BC8="","",BC8/(1+(IF(COUNTIF(Accounts!$F:$H,AX8),VLOOKUP(AX8,Accounts!$F:$H,3,FALSE),0)/100)))</f>
        <v/>
      </c>
      <c r="BB8" s="37" t="str">
        <f t="shared" si="4"/>
        <v/>
      </c>
      <c r="BC8" s="7"/>
      <c r="BD8" s="6"/>
      <c r="BF8" s="10" t="str">
        <f>IF(ISBLANK(BD8),"",IF(COUNTIF(Accounts!$F:$H,BD8),VLOOKUP(BD8,Accounts!$F:$H,2,FALSE),"-"))</f>
        <v/>
      </c>
      <c r="BG8" s="37" t="str">
        <f>IF(BI8="","",BI8/(1+(IF(COUNTIF(Accounts!$F:$H,BD8),VLOOKUP(BD8,Accounts!$F:$H,3,FALSE),0)/100)))</f>
        <v/>
      </c>
      <c r="BH8" s="37" t="str">
        <f t="shared" si="5"/>
        <v/>
      </c>
      <c r="BI8" s="7"/>
      <c r="BJ8" s="6"/>
      <c r="BL8" s="10" t="str">
        <f>IF(ISBLANK(BJ8),"",IF(COUNTIF(Accounts!$F:$H,BJ8),VLOOKUP(BJ8,Accounts!$F:$H,2,FALSE),"-"))</f>
        <v/>
      </c>
      <c r="BM8" s="37" t="str">
        <f>IF(BO8="","",BO8/(1+(IF(COUNTIF(Accounts!$F:$H,BJ8),VLOOKUP(BJ8,Accounts!$F:$H,3,FALSE),0)/100)))</f>
        <v/>
      </c>
      <c r="BN8" s="37" t="str">
        <f t="shared" si="6"/>
        <v/>
      </c>
      <c r="BO8" s="7"/>
      <c r="BP8" s="40" t="str">
        <f>IF(Accounts!$F7="","-",Accounts!$F7)</f>
        <v xml:space="preserve"> </v>
      </c>
      <c r="BQ8" s="10">
        <f>IF(COUNTIF(Accounts!$F:$H,BP8),VLOOKUP(BP8,Accounts!$F:$H,2,FALSE),"-")</f>
        <v>0</v>
      </c>
      <c r="BR8" s="37" t="str">
        <f ca="1">IF(scratch!$B$55=TRUE,IF(BT8="","",BT8/(1+(IF(COUNTIF(Accounts!$F:$H,BP8),VLOOKUP(BP8,Accounts!$F:$H,3,FALSE),0)/100))),scratch!$B$52)</f>
        <v>Locked</v>
      </c>
      <c r="BS8" s="37" t="str">
        <f ca="1">IF(scratch!$B$55=TRUE,IF(BT8="","",BT8-BR8),scratch!$B$52)</f>
        <v>Locked</v>
      </c>
      <c r="BT8" s="51" t="str">
        <f ca="1">IF(scratch!$B$55=TRUE,SUMIF(AX$7:AX$1007,BP8,BC$7:BC$1007)+SUMIF(BD$7:BD$1007,BP8,BI$7:BI$1007)+SUMIF(BJ$7:BJ$1007,BP8,BO$7:BO$1007),scratch!$B$52)</f>
        <v>Locked</v>
      </c>
      <c r="BX8" s="10" t="str">
        <f>IF(ISBLANK(BV8),"",IF(COUNTIF(Accounts!$F:$H,BV8),VLOOKUP(BV8,Accounts!$F:$H,2,FALSE),"-"))</f>
        <v/>
      </c>
      <c r="BY8" s="37" t="str">
        <f>IF(CA8="","",CA8/(1+(IF(COUNTIF(Accounts!$F:$H,BV8),VLOOKUP(BV8,Accounts!$F:$H,3,FALSE),0)/100)))</f>
        <v/>
      </c>
      <c r="BZ8" s="37" t="str">
        <f t="shared" si="7"/>
        <v/>
      </c>
      <c r="CA8" s="7"/>
      <c r="CB8" s="6"/>
      <c r="CD8" s="10" t="str">
        <f>IF(ISBLANK(CB8),"",IF(COUNTIF(Accounts!$F:$H,CB8),VLOOKUP(CB8,Accounts!$F:$H,2,FALSE),"-"))</f>
        <v/>
      </c>
      <c r="CE8" s="37" t="str">
        <f>IF(CG8="","",CG8/(1+(IF(COUNTIF(Accounts!$F:$H,CB8),VLOOKUP(CB8,Accounts!$F:$H,3,FALSE),0)/100)))</f>
        <v/>
      </c>
      <c r="CF8" s="37" t="str">
        <f t="shared" si="8"/>
        <v/>
      </c>
      <c r="CG8" s="7"/>
      <c r="CH8" s="6"/>
      <c r="CJ8" s="10" t="str">
        <f>IF(ISBLANK(CH8),"",IF(COUNTIF(Accounts!$F:$H,CH8),VLOOKUP(CH8,Accounts!$F:$H,2,FALSE),"-"))</f>
        <v/>
      </c>
      <c r="CK8" s="37" t="str">
        <f>IF(CM8="","",CM8/(1+(IF(COUNTIF(Accounts!$F:$H,CH8),VLOOKUP(CH8,Accounts!$F:$H,3,FALSE),0)/100)))</f>
        <v/>
      </c>
      <c r="CL8" s="37" t="str">
        <f t="shared" si="9"/>
        <v/>
      </c>
      <c r="CM8" s="7"/>
      <c r="CN8" s="40" t="str">
        <f>IF(Accounts!$F7="","-",Accounts!$F7)</f>
        <v xml:space="preserve"> </v>
      </c>
      <c r="CO8" s="10">
        <f>IF(COUNTIF(Accounts!$F:$H,CN8),VLOOKUP(CN8,Accounts!$F:$H,2,FALSE),"-")</f>
        <v>0</v>
      </c>
      <c r="CP8" s="37" t="str">
        <f ca="1">IF(scratch!$B$55=TRUE,IF(CR8="","",CR8/(1+(IF(COUNTIF(Accounts!$F:$H,CN8),VLOOKUP(CN8,Accounts!$F:$H,3,FALSE),0)/100))),scratch!$B$52)</f>
        <v>Locked</v>
      </c>
      <c r="CQ8" s="37" t="str">
        <f ca="1">IF(scratch!$B$55=TRUE,IF(CR8="","",CR8-CP8),scratch!$B$52)</f>
        <v>Locked</v>
      </c>
      <c r="CR8" s="51" t="str">
        <f ca="1">IF(scratch!$B$55=TRUE,SUMIF(BV$7:BV$1007,CN8,CA$7:CA$1007)+SUMIF(CB$7:CB$1007,CN8,CG$7:CG$1007)+SUMIF(CH$7:CH$1007,CN8,CM$7:CM$1007),scratch!$B$52)</f>
        <v>Locked</v>
      </c>
      <c r="CT8" s="40" t="str">
        <f>IF(Accounts!$F7="","-",Accounts!$F7)</f>
        <v xml:space="preserve"> </v>
      </c>
      <c r="CU8" s="10">
        <f>IF(COUNTIF(Accounts!$F:$H,CT8),VLOOKUP(CT8,Accounts!$F:$H,2,FALSE),"-")</f>
        <v>0</v>
      </c>
      <c r="CV8" s="37" t="str">
        <f ca="1">IF(scratch!$B$55=TRUE,IF(CX8="","",CX8/(1+(IF(COUNTIF(Accounts!$F:$H,CT8),VLOOKUP(CT8,Accounts!$F:$H,3,FALSE),0)/100))),scratch!$B$52)</f>
        <v>Locked</v>
      </c>
      <c r="CW8" s="37" t="str">
        <f ca="1">IF(scratch!$B$55=TRUE,IF(CX8="","",CX8-CV8),scratch!$B$52)</f>
        <v>Locked</v>
      </c>
      <c r="CX8" s="51" t="str">
        <f ca="1">IF(scratch!$B$55=TRUE,SUMIF(T$7:T$1007,CT8,X$7:X1008)+SUMIF(AR$7:AR$1007,CT8,AV$7:AV$1007)+SUMIF(BP$7:BP$1007,CT8,BT$7:BT$1007)+SUMIF(CN$7:CN$1007,CT8,CR$7:CR$1007),scratch!$B$52)</f>
        <v>Locked</v>
      </c>
    </row>
    <row r="9" spans="2:102" x14ac:dyDescent="0.2">
      <c r="D9" s="10" t="str">
        <f>IF(ISBLANK(B9),"",IF(COUNTIF(Accounts!$F:$H,B9),VLOOKUP(B9,Accounts!$F:$H,2,FALSE),"-"))</f>
        <v/>
      </c>
      <c r="E9" s="37" t="str">
        <f>IF(G9="","",G9/(1+(IF(COUNTIF(Accounts!$F:$H,B9),VLOOKUP(B9,Accounts!$F:$H,3,FALSE),0)/100)))</f>
        <v/>
      </c>
      <c r="F9" s="37" t="str">
        <f t="shared" si="10"/>
        <v/>
      </c>
      <c r="G9" s="7"/>
      <c r="H9" s="6"/>
      <c r="J9" s="10" t="str">
        <f>IF(ISBLANK(H9),"",IF(COUNTIF(Accounts!$F:$H,H9),VLOOKUP(H9,Accounts!$F:$H,2,FALSE),"-"))</f>
        <v/>
      </c>
      <c r="K9" s="37" t="str">
        <f>IF(M9="","",M9/(1+(IF(COUNTIF(Accounts!$F:$H,H9),VLOOKUP(H9,Accounts!$F:$H,3,FALSE),0)/100)))</f>
        <v/>
      </c>
      <c r="L9" s="37" t="str">
        <f t="shared" si="11"/>
        <v/>
      </c>
      <c r="M9" s="7"/>
      <c r="N9" s="6"/>
      <c r="P9" s="10" t="str">
        <f>IF(ISBLANK(N9),"",IF(COUNTIF(Accounts!$F:$H,N9),VLOOKUP(N9,Accounts!$F:$H,2,FALSE),"-"))</f>
        <v/>
      </c>
      <c r="Q9" s="37" t="str">
        <f>IF(S9="","",S9/(1+(IF(COUNTIF(Accounts!$F:$H,N9),VLOOKUP(N9,Accounts!$F:$H,3,FALSE),0)/100)))</f>
        <v/>
      </c>
      <c r="R9" s="37" t="str">
        <f t="shared" si="0"/>
        <v/>
      </c>
      <c r="S9" s="7"/>
      <c r="T9" s="40" t="str">
        <f>IF(Accounts!$F8="","-",Accounts!$F8)</f>
        <v xml:space="preserve"> </v>
      </c>
      <c r="U9" s="10">
        <f>IF(COUNTIF(Accounts!$F:$H,T9),VLOOKUP(T9,Accounts!$F:$H,2,FALSE),"-")</f>
        <v>0</v>
      </c>
      <c r="V9" s="37" t="str">
        <f ca="1">IF(scratch!$B$55=TRUE,IF(X9="","",X9/(1+(IF(COUNTIF(Accounts!$F:$H,T9),VLOOKUP(T9,Accounts!$F:$H,3,FALSE),0)/100))),scratch!$B$52)</f>
        <v>Locked</v>
      </c>
      <c r="W9" s="37" t="str">
        <f ca="1">IF(scratch!$B$55=TRUE,IF(X9="","",X9-V9),scratch!$B$52)</f>
        <v>Locked</v>
      </c>
      <c r="X9" s="51" t="str">
        <f ca="1">IF(scratch!$B$55=TRUE,SUMIF(B$7:B$1007,T9,G$7:G$1007)+SUMIF(H$7:H$1007,T9,M$7:M$1007)+SUMIF(N$7:N$1007,T9,S$7:S$1007),scratch!$B$52)</f>
        <v>Locked</v>
      </c>
      <c r="AB9" s="10" t="str">
        <f>IF(ISBLANK(Z9),"",IF(COUNTIF(Accounts!$F:$H,Z9),VLOOKUP(Z9,Accounts!$F:$H,2,FALSE),"-"))</f>
        <v/>
      </c>
      <c r="AC9" s="37" t="str">
        <f>IF(AE9="","",AE9/(1+(IF(COUNTIF(Accounts!$F:$H,Z9),VLOOKUP(Z9,Accounts!$F:$H,3,FALSE),0)/100)))</f>
        <v/>
      </c>
      <c r="AD9" s="37" t="str">
        <f t="shared" si="1"/>
        <v/>
      </c>
      <c r="AE9" s="7"/>
      <c r="AF9" s="6"/>
      <c r="AH9" s="10" t="str">
        <f>IF(ISBLANK(AF9),"",IF(COUNTIF(Accounts!$F:$H,AF9),VLOOKUP(AF9,Accounts!$F:$H,2,FALSE),"-"))</f>
        <v/>
      </c>
      <c r="AI9" s="37" t="str">
        <f>IF(AK9="","",AK9/(1+(IF(COUNTIF(Accounts!$F:$H,AF9),VLOOKUP(AF9,Accounts!$F:$H,3,FALSE),0)/100)))</f>
        <v/>
      </c>
      <c r="AJ9" s="37" t="str">
        <f t="shared" si="2"/>
        <v/>
      </c>
      <c r="AK9" s="7"/>
      <c r="AL9" s="6"/>
      <c r="AN9" s="10" t="str">
        <f>IF(ISBLANK(AL9),"",IF(COUNTIF(Accounts!$F:$H,AL9),VLOOKUP(AL9,Accounts!$F:$H,2,FALSE),"-"))</f>
        <v/>
      </c>
      <c r="AO9" s="37" t="str">
        <f>IF(AQ9="","",AQ9/(1+(IF(COUNTIF(Accounts!$F:$H,AL9),VLOOKUP(AL9,Accounts!$F:$H,3,FALSE),0)/100)))</f>
        <v/>
      </c>
      <c r="AP9" s="37" t="str">
        <f t="shared" si="3"/>
        <v/>
      </c>
      <c r="AQ9" s="7"/>
      <c r="AR9" s="40" t="str">
        <f>IF(Accounts!$F8="","-",Accounts!$F8)</f>
        <v xml:space="preserve"> </v>
      </c>
      <c r="AS9" s="10">
        <f>IF(COUNTIF(Accounts!$F:$H,AR9),VLOOKUP(AR9,Accounts!$F:$H,2,FALSE),"-")</f>
        <v>0</v>
      </c>
      <c r="AT9" s="37" t="str">
        <f ca="1">IF(scratch!$B$55=TRUE,IF(AV9="","",AV9/(1+(IF(COUNTIF(Accounts!$F:$H,AR9),VLOOKUP(AR9,Accounts!$F:$H,3,FALSE),0)/100))),scratch!$B$52)</f>
        <v>Locked</v>
      </c>
      <c r="AU9" s="37" t="str">
        <f ca="1">IF(scratch!$B$55=TRUE,IF(AV9="","",AV9-AT9),scratch!$B$52)</f>
        <v>Locked</v>
      </c>
      <c r="AV9" s="51" t="str">
        <f ca="1">IF(scratch!$B$55=TRUE,SUMIF(Z$7:Z$1007,AR9,AE$7:AE$1007)+SUMIF(AF$7:AF$1007,AR9,AK$7:AK$1007)+SUMIF(AL$7:AL$1007,AR9,AQ$7:AQ$1007),scratch!$B$52)</f>
        <v>Locked</v>
      </c>
      <c r="AZ9" s="10" t="str">
        <f>IF(ISBLANK(AX9),"",IF(COUNTIF(Accounts!$F:$H,AX9),VLOOKUP(AX9,Accounts!$F:$H,2,FALSE),"-"))</f>
        <v/>
      </c>
      <c r="BA9" s="37" t="str">
        <f>IF(BC9="","",BC9/(1+(IF(COUNTIF(Accounts!$F:$H,AX9),VLOOKUP(AX9,Accounts!$F:$H,3,FALSE),0)/100)))</f>
        <v/>
      </c>
      <c r="BB9" s="37" t="str">
        <f t="shared" si="4"/>
        <v/>
      </c>
      <c r="BC9" s="7"/>
      <c r="BD9" s="6"/>
      <c r="BF9" s="10" t="str">
        <f>IF(ISBLANK(BD9),"",IF(COUNTIF(Accounts!$F:$H,BD9),VLOOKUP(BD9,Accounts!$F:$H,2,FALSE),"-"))</f>
        <v/>
      </c>
      <c r="BG9" s="37" t="str">
        <f>IF(BI9="","",BI9/(1+(IF(COUNTIF(Accounts!$F:$H,BD9),VLOOKUP(BD9,Accounts!$F:$H,3,FALSE),0)/100)))</f>
        <v/>
      </c>
      <c r="BH9" s="37" t="str">
        <f t="shared" si="5"/>
        <v/>
      </c>
      <c r="BI9" s="7"/>
      <c r="BJ9" s="6"/>
      <c r="BL9" s="10" t="str">
        <f>IF(ISBLANK(BJ9),"",IF(COUNTIF(Accounts!$F:$H,BJ9),VLOOKUP(BJ9,Accounts!$F:$H,2,FALSE),"-"))</f>
        <v/>
      </c>
      <c r="BM9" s="37" t="str">
        <f>IF(BO9="","",BO9/(1+(IF(COUNTIF(Accounts!$F:$H,BJ9),VLOOKUP(BJ9,Accounts!$F:$H,3,FALSE),0)/100)))</f>
        <v/>
      </c>
      <c r="BN9" s="37" t="str">
        <f t="shared" si="6"/>
        <v/>
      </c>
      <c r="BO9" s="7"/>
      <c r="BP9" s="40" t="str">
        <f>IF(Accounts!$F8="","-",Accounts!$F8)</f>
        <v xml:space="preserve"> </v>
      </c>
      <c r="BQ9" s="10">
        <f>IF(COUNTIF(Accounts!$F:$H,BP9),VLOOKUP(BP9,Accounts!$F:$H,2,FALSE),"-")</f>
        <v>0</v>
      </c>
      <c r="BR9" s="37" t="str">
        <f ca="1">IF(scratch!$B$55=TRUE,IF(BT9="","",BT9/(1+(IF(COUNTIF(Accounts!$F:$H,BP9),VLOOKUP(BP9,Accounts!$F:$H,3,FALSE),0)/100))),scratch!$B$52)</f>
        <v>Locked</v>
      </c>
      <c r="BS9" s="37" t="str">
        <f ca="1">IF(scratch!$B$55=TRUE,IF(BT9="","",BT9-BR9),scratch!$B$52)</f>
        <v>Locked</v>
      </c>
      <c r="BT9" s="51" t="str">
        <f ca="1">IF(scratch!$B$55=TRUE,SUMIF(AX$7:AX$1007,BP9,BC$7:BC$1007)+SUMIF(BD$7:BD$1007,BP9,BI$7:BI$1007)+SUMIF(BJ$7:BJ$1007,BP9,BO$7:BO$1007),scratch!$B$52)</f>
        <v>Locked</v>
      </c>
      <c r="BX9" s="10" t="str">
        <f>IF(ISBLANK(BV9),"",IF(COUNTIF(Accounts!$F:$H,BV9),VLOOKUP(BV9,Accounts!$F:$H,2,FALSE),"-"))</f>
        <v/>
      </c>
      <c r="BY9" s="37" t="str">
        <f>IF(CA9="","",CA9/(1+(IF(COUNTIF(Accounts!$F:$H,BV9),VLOOKUP(BV9,Accounts!$F:$H,3,FALSE),0)/100)))</f>
        <v/>
      </c>
      <c r="BZ9" s="37" t="str">
        <f t="shared" si="7"/>
        <v/>
      </c>
      <c r="CA9" s="7"/>
      <c r="CB9" s="6"/>
      <c r="CD9" s="10" t="str">
        <f>IF(ISBLANK(CB9),"",IF(COUNTIF(Accounts!$F:$H,CB9),VLOOKUP(CB9,Accounts!$F:$H,2,FALSE),"-"))</f>
        <v/>
      </c>
      <c r="CE9" s="37" t="str">
        <f>IF(CG9="","",CG9/(1+(IF(COUNTIF(Accounts!$F:$H,CB9),VLOOKUP(CB9,Accounts!$F:$H,3,FALSE),0)/100)))</f>
        <v/>
      </c>
      <c r="CF9" s="37" t="str">
        <f t="shared" si="8"/>
        <v/>
      </c>
      <c r="CG9" s="7"/>
      <c r="CH9" s="6"/>
      <c r="CJ9" s="10" t="str">
        <f>IF(ISBLANK(CH9),"",IF(COUNTIF(Accounts!$F:$H,CH9),VLOOKUP(CH9,Accounts!$F:$H,2,FALSE),"-"))</f>
        <v/>
      </c>
      <c r="CK9" s="37" t="str">
        <f>IF(CM9="","",CM9/(1+(IF(COUNTIF(Accounts!$F:$H,CH9),VLOOKUP(CH9,Accounts!$F:$H,3,FALSE),0)/100)))</f>
        <v/>
      </c>
      <c r="CL9" s="37" t="str">
        <f t="shared" si="9"/>
        <v/>
      </c>
      <c r="CM9" s="7"/>
      <c r="CN9" s="40" t="str">
        <f>IF(Accounts!$F8="","-",Accounts!$F8)</f>
        <v xml:space="preserve"> </v>
      </c>
      <c r="CO9" s="10">
        <f>IF(COUNTIF(Accounts!$F:$H,CN9),VLOOKUP(CN9,Accounts!$F:$H,2,FALSE),"-")</f>
        <v>0</v>
      </c>
      <c r="CP9" s="37" t="str">
        <f ca="1">IF(scratch!$B$55=TRUE,IF(CR9="","",CR9/(1+(IF(COUNTIF(Accounts!$F:$H,CN9),VLOOKUP(CN9,Accounts!$F:$H,3,FALSE),0)/100))),scratch!$B$52)</f>
        <v>Locked</v>
      </c>
      <c r="CQ9" s="37" t="str">
        <f ca="1">IF(scratch!$B$55=TRUE,IF(CR9="","",CR9-CP9),scratch!$B$52)</f>
        <v>Locked</v>
      </c>
      <c r="CR9" s="51" t="str">
        <f ca="1">IF(scratch!$B$55=TRUE,SUMIF(BV$7:BV$1007,CN9,CA$7:CA$1007)+SUMIF(CB$7:CB$1007,CN9,CG$7:CG$1007)+SUMIF(CH$7:CH$1007,CN9,CM$7:CM$1007),scratch!$B$52)</f>
        <v>Locked</v>
      </c>
      <c r="CT9" s="40" t="str">
        <f>IF(Accounts!$F8="","-",Accounts!$F8)</f>
        <v xml:space="preserve"> </v>
      </c>
      <c r="CU9" s="10">
        <f>IF(COUNTIF(Accounts!$F:$H,CT9),VLOOKUP(CT9,Accounts!$F:$H,2,FALSE),"-")</f>
        <v>0</v>
      </c>
      <c r="CV9" s="37" t="str">
        <f ca="1">IF(scratch!$B$55=TRUE,IF(CX9="","",CX9/(1+(IF(COUNTIF(Accounts!$F:$H,CT9),VLOOKUP(CT9,Accounts!$F:$H,3,FALSE),0)/100))),scratch!$B$52)</f>
        <v>Locked</v>
      </c>
      <c r="CW9" s="37" t="str">
        <f ca="1">IF(scratch!$B$55=TRUE,IF(CX9="","",CX9-CV9),scratch!$B$52)</f>
        <v>Locked</v>
      </c>
      <c r="CX9" s="51" t="str">
        <f ca="1">IF(scratch!$B$55=TRUE,SUMIF(T$7:T$1007,CT9,X$7:X1009)+SUMIF(AR$7:AR$1007,CT9,AV$7:AV$1007)+SUMIF(BP$7:BP$1007,CT9,BT$7:BT$1007)+SUMIF(CN$7:CN$1007,CT9,CR$7:CR$1007),scratch!$B$52)</f>
        <v>Locked</v>
      </c>
    </row>
    <row r="10" spans="2:102" x14ac:dyDescent="0.2">
      <c r="D10" s="10" t="str">
        <f>IF(ISBLANK(B10),"",IF(COUNTIF(Accounts!$F:$H,B10),VLOOKUP(B10,Accounts!$F:$H,2,FALSE),"-"))</f>
        <v/>
      </c>
      <c r="E10" s="37" t="str">
        <f>IF(G10="","",G10/(1+(IF(COUNTIF(Accounts!$F:$H,B10),VLOOKUP(B10,Accounts!$F:$H,3,FALSE),0)/100)))</f>
        <v/>
      </c>
      <c r="F10" s="37" t="str">
        <f t="shared" si="10"/>
        <v/>
      </c>
      <c r="G10" s="7"/>
      <c r="H10" s="6"/>
      <c r="J10" s="10" t="str">
        <f>IF(ISBLANK(H10),"",IF(COUNTIF(Accounts!$F:$H,H10),VLOOKUP(H10,Accounts!$F:$H,2,FALSE),"-"))</f>
        <v/>
      </c>
      <c r="K10" s="37" t="str">
        <f>IF(M10="","",M10/(1+(IF(COUNTIF(Accounts!$F:$H,H10),VLOOKUP(H10,Accounts!$F:$H,3,FALSE),0)/100)))</f>
        <v/>
      </c>
      <c r="L10" s="37" t="str">
        <f t="shared" si="11"/>
        <v/>
      </c>
      <c r="M10" s="7"/>
      <c r="N10" s="6"/>
      <c r="P10" s="10" t="str">
        <f>IF(ISBLANK(N10),"",IF(COUNTIF(Accounts!$F:$H,N10),VLOOKUP(N10,Accounts!$F:$H,2,FALSE),"-"))</f>
        <v/>
      </c>
      <c r="Q10" s="37" t="str">
        <f>IF(S10="","",S10/(1+(IF(COUNTIF(Accounts!$F:$H,N10),VLOOKUP(N10,Accounts!$F:$H,3,FALSE),0)/100)))</f>
        <v/>
      </c>
      <c r="R10" s="37" t="str">
        <f t="shared" si="0"/>
        <v/>
      </c>
      <c r="S10" s="7"/>
      <c r="T10" s="40" t="str">
        <f>IF(Accounts!$F9="","-",Accounts!$F9)</f>
        <v xml:space="preserve"> </v>
      </c>
      <c r="U10" s="10">
        <f>IF(COUNTIF(Accounts!$F:$H,T10),VLOOKUP(T10,Accounts!$F:$H,2,FALSE),"-")</f>
        <v>0</v>
      </c>
      <c r="V10" s="37" t="str">
        <f ca="1">IF(scratch!$B$55=TRUE,IF(X10="","",X10/(1+(IF(COUNTIF(Accounts!$F:$H,T10),VLOOKUP(T10,Accounts!$F:$H,3,FALSE),0)/100))),scratch!$B$52)</f>
        <v>Locked</v>
      </c>
      <c r="W10" s="37" t="str">
        <f ca="1">IF(scratch!$B$55=TRUE,IF(X10="","",X10-V10),scratch!$B$52)</f>
        <v>Locked</v>
      </c>
      <c r="X10" s="51" t="str">
        <f ca="1">IF(scratch!$B$55=TRUE,SUMIF(B$7:B$1007,T10,G$7:G$1007)+SUMIF(H$7:H$1007,T10,M$7:M$1007)+SUMIF(N$7:N$1007,T10,S$7:S$1007),scratch!$B$52)</f>
        <v>Locked</v>
      </c>
      <c r="AB10" s="10" t="str">
        <f>IF(ISBLANK(Z10),"",IF(COUNTIF(Accounts!$F:$H,Z10),VLOOKUP(Z10,Accounts!$F:$H,2,FALSE),"-"))</f>
        <v/>
      </c>
      <c r="AC10" s="37" t="str">
        <f>IF(AE10="","",AE10/(1+(IF(COUNTIF(Accounts!$F:$H,Z10),VLOOKUP(Z10,Accounts!$F:$H,3,FALSE),0)/100)))</f>
        <v/>
      </c>
      <c r="AD10" s="37" t="str">
        <f t="shared" si="1"/>
        <v/>
      </c>
      <c r="AE10" s="7"/>
      <c r="AF10" s="6"/>
      <c r="AH10" s="10" t="str">
        <f>IF(ISBLANK(AF10),"",IF(COUNTIF(Accounts!$F:$H,AF10),VLOOKUP(AF10,Accounts!$F:$H,2,FALSE),"-"))</f>
        <v/>
      </c>
      <c r="AI10" s="37" t="str">
        <f>IF(AK10="","",AK10/(1+(IF(COUNTIF(Accounts!$F:$H,AF10),VLOOKUP(AF10,Accounts!$F:$H,3,FALSE),0)/100)))</f>
        <v/>
      </c>
      <c r="AJ10" s="37" t="str">
        <f t="shared" si="2"/>
        <v/>
      </c>
      <c r="AK10" s="7"/>
      <c r="AL10" s="6"/>
      <c r="AN10" s="10" t="str">
        <f>IF(ISBLANK(AL10),"",IF(COUNTIF(Accounts!$F:$H,AL10),VLOOKUP(AL10,Accounts!$F:$H,2,FALSE),"-"))</f>
        <v/>
      </c>
      <c r="AO10" s="37" t="str">
        <f>IF(AQ10="","",AQ10/(1+(IF(COUNTIF(Accounts!$F:$H,AL10),VLOOKUP(AL10,Accounts!$F:$H,3,FALSE),0)/100)))</f>
        <v/>
      </c>
      <c r="AP10" s="37" t="str">
        <f t="shared" si="3"/>
        <v/>
      </c>
      <c r="AQ10" s="7"/>
      <c r="AR10" s="40" t="str">
        <f>IF(Accounts!$F9="","-",Accounts!$F9)</f>
        <v xml:space="preserve"> </v>
      </c>
      <c r="AS10" s="10">
        <f>IF(COUNTIF(Accounts!$F:$H,AR10),VLOOKUP(AR10,Accounts!$F:$H,2,FALSE),"-")</f>
        <v>0</v>
      </c>
      <c r="AT10" s="37" t="str">
        <f ca="1">IF(scratch!$B$55=TRUE,IF(AV10="","",AV10/(1+(IF(COUNTIF(Accounts!$F:$H,AR10),VLOOKUP(AR10,Accounts!$F:$H,3,FALSE),0)/100))),scratch!$B$52)</f>
        <v>Locked</v>
      </c>
      <c r="AU10" s="37" t="str">
        <f ca="1">IF(scratch!$B$55=TRUE,IF(AV10="","",AV10-AT10),scratch!$B$52)</f>
        <v>Locked</v>
      </c>
      <c r="AV10" s="51" t="str">
        <f ca="1">IF(scratch!$B$55=TRUE,SUMIF(Z$7:Z$1007,AR10,AE$7:AE$1007)+SUMIF(AF$7:AF$1007,AR10,AK$7:AK$1007)+SUMIF(AL$7:AL$1007,AR10,AQ$7:AQ$1007),scratch!$B$52)</f>
        <v>Locked</v>
      </c>
      <c r="AZ10" s="10" t="str">
        <f>IF(ISBLANK(AX10),"",IF(COUNTIF(Accounts!$F:$H,AX10),VLOOKUP(AX10,Accounts!$F:$H,2,FALSE),"-"))</f>
        <v/>
      </c>
      <c r="BA10" s="37" t="str">
        <f>IF(BC10="","",BC10/(1+(IF(COUNTIF(Accounts!$F:$H,AX10),VLOOKUP(AX10,Accounts!$F:$H,3,FALSE),0)/100)))</f>
        <v/>
      </c>
      <c r="BB10" s="37" t="str">
        <f t="shared" si="4"/>
        <v/>
      </c>
      <c r="BC10" s="7"/>
      <c r="BD10" s="6"/>
      <c r="BF10" s="10" t="str">
        <f>IF(ISBLANK(BD10),"",IF(COUNTIF(Accounts!$F:$H,BD10),VLOOKUP(BD10,Accounts!$F:$H,2,FALSE),"-"))</f>
        <v/>
      </c>
      <c r="BG10" s="37" t="str">
        <f>IF(BI10="","",BI10/(1+(IF(COUNTIF(Accounts!$F:$H,BD10),VLOOKUP(BD10,Accounts!$F:$H,3,FALSE),0)/100)))</f>
        <v/>
      </c>
      <c r="BH10" s="37" t="str">
        <f t="shared" si="5"/>
        <v/>
      </c>
      <c r="BI10" s="7"/>
      <c r="BJ10" s="6"/>
      <c r="BL10" s="10" t="str">
        <f>IF(ISBLANK(BJ10),"",IF(COUNTIF(Accounts!$F:$H,BJ10),VLOOKUP(BJ10,Accounts!$F:$H,2,FALSE),"-"))</f>
        <v/>
      </c>
      <c r="BM10" s="37" t="str">
        <f>IF(BO10="","",BO10/(1+(IF(COUNTIF(Accounts!$F:$H,BJ10),VLOOKUP(BJ10,Accounts!$F:$H,3,FALSE),0)/100)))</f>
        <v/>
      </c>
      <c r="BN10" s="37" t="str">
        <f t="shared" si="6"/>
        <v/>
      </c>
      <c r="BO10" s="7"/>
      <c r="BP10" s="40" t="str">
        <f>IF(Accounts!$F9="","-",Accounts!$F9)</f>
        <v xml:space="preserve"> </v>
      </c>
      <c r="BQ10" s="10">
        <f>IF(COUNTIF(Accounts!$F:$H,BP10),VLOOKUP(BP10,Accounts!$F:$H,2,FALSE),"-")</f>
        <v>0</v>
      </c>
      <c r="BR10" s="37" t="str">
        <f ca="1">IF(scratch!$B$55=TRUE,IF(BT10="","",BT10/(1+(IF(COUNTIF(Accounts!$F:$H,BP10),VLOOKUP(BP10,Accounts!$F:$H,3,FALSE),0)/100))),scratch!$B$52)</f>
        <v>Locked</v>
      </c>
      <c r="BS10" s="37" t="str">
        <f ca="1">IF(scratch!$B$55=TRUE,IF(BT10="","",BT10-BR10),scratch!$B$52)</f>
        <v>Locked</v>
      </c>
      <c r="BT10" s="51" t="str">
        <f ca="1">IF(scratch!$B$55=TRUE,SUMIF(AX$7:AX$1007,BP10,BC$7:BC$1007)+SUMIF(BD$7:BD$1007,BP10,BI$7:BI$1007)+SUMIF(BJ$7:BJ$1007,BP10,BO$7:BO$1007),scratch!$B$52)</f>
        <v>Locked</v>
      </c>
      <c r="BX10" s="10" t="str">
        <f>IF(ISBLANK(BV10),"",IF(COUNTIF(Accounts!$F:$H,BV10),VLOOKUP(BV10,Accounts!$F:$H,2,FALSE),"-"))</f>
        <v/>
      </c>
      <c r="BY10" s="37" t="str">
        <f>IF(CA10="","",CA10/(1+(IF(COUNTIF(Accounts!$F:$H,BV10),VLOOKUP(BV10,Accounts!$F:$H,3,FALSE),0)/100)))</f>
        <v/>
      </c>
      <c r="BZ10" s="37" t="str">
        <f t="shared" si="7"/>
        <v/>
      </c>
      <c r="CA10" s="7"/>
      <c r="CB10" s="6"/>
      <c r="CD10" s="10" t="str">
        <f>IF(ISBLANK(CB10),"",IF(COUNTIF(Accounts!$F:$H,CB10),VLOOKUP(CB10,Accounts!$F:$H,2,FALSE),"-"))</f>
        <v/>
      </c>
      <c r="CE10" s="37" t="str">
        <f>IF(CG10="","",CG10/(1+(IF(COUNTIF(Accounts!$F:$H,CB10),VLOOKUP(CB10,Accounts!$F:$H,3,FALSE),0)/100)))</f>
        <v/>
      </c>
      <c r="CF10" s="37" t="str">
        <f t="shared" si="8"/>
        <v/>
      </c>
      <c r="CG10" s="7"/>
      <c r="CH10" s="6"/>
      <c r="CJ10" s="10" t="str">
        <f>IF(ISBLANK(CH10),"",IF(COUNTIF(Accounts!$F:$H,CH10),VLOOKUP(CH10,Accounts!$F:$H,2,FALSE),"-"))</f>
        <v/>
      </c>
      <c r="CK10" s="37" t="str">
        <f>IF(CM10="","",CM10/(1+(IF(COUNTIF(Accounts!$F:$H,CH10),VLOOKUP(CH10,Accounts!$F:$H,3,FALSE),0)/100)))</f>
        <v/>
      </c>
      <c r="CL10" s="37" t="str">
        <f t="shared" si="9"/>
        <v/>
      </c>
      <c r="CM10" s="7"/>
      <c r="CN10" s="40" t="str">
        <f>IF(Accounts!$F9="","-",Accounts!$F9)</f>
        <v xml:space="preserve"> </v>
      </c>
      <c r="CO10" s="10">
        <f>IF(COUNTIF(Accounts!$F:$H,CN10),VLOOKUP(CN10,Accounts!$F:$H,2,FALSE),"-")</f>
        <v>0</v>
      </c>
      <c r="CP10" s="37" t="str">
        <f ca="1">IF(scratch!$B$55=TRUE,IF(CR10="","",CR10/(1+(IF(COUNTIF(Accounts!$F:$H,CN10),VLOOKUP(CN10,Accounts!$F:$H,3,FALSE),0)/100))),scratch!$B$52)</f>
        <v>Locked</v>
      </c>
      <c r="CQ10" s="37" t="str">
        <f ca="1">IF(scratch!$B$55=TRUE,IF(CR10="","",CR10-CP10),scratch!$B$52)</f>
        <v>Locked</v>
      </c>
      <c r="CR10" s="51" t="str">
        <f ca="1">IF(scratch!$B$55=TRUE,SUMIF(BV$7:BV$1007,CN10,CA$7:CA$1007)+SUMIF(CB$7:CB$1007,CN10,CG$7:CG$1007)+SUMIF(CH$7:CH$1007,CN10,CM$7:CM$1007),scratch!$B$52)</f>
        <v>Locked</v>
      </c>
      <c r="CT10" s="40" t="str">
        <f>IF(Accounts!$F9="","-",Accounts!$F9)</f>
        <v xml:space="preserve"> </v>
      </c>
      <c r="CU10" s="10">
        <f>IF(COUNTIF(Accounts!$F:$H,CT10),VLOOKUP(CT10,Accounts!$F:$H,2,FALSE),"-")</f>
        <v>0</v>
      </c>
      <c r="CV10" s="37" t="str">
        <f ca="1">IF(scratch!$B$55=TRUE,IF(CX10="","",CX10/(1+(IF(COUNTIF(Accounts!$F:$H,CT10),VLOOKUP(CT10,Accounts!$F:$H,3,FALSE),0)/100))),scratch!$B$52)</f>
        <v>Locked</v>
      </c>
      <c r="CW10" s="37" t="str">
        <f ca="1">IF(scratch!$B$55=TRUE,IF(CX10="","",CX10-CV10),scratch!$B$52)</f>
        <v>Locked</v>
      </c>
      <c r="CX10" s="51" t="str">
        <f ca="1">IF(scratch!$B$55=TRUE,SUMIF(T$7:T$1007,CT10,X$7:X1010)+SUMIF(AR$7:AR$1007,CT10,AV$7:AV$1007)+SUMIF(BP$7:BP$1007,CT10,BT$7:BT$1007)+SUMIF(CN$7:CN$1007,CT10,CR$7:CR$1007),scratch!$B$52)</f>
        <v>Locked</v>
      </c>
    </row>
    <row r="11" spans="2:102" x14ac:dyDescent="0.2">
      <c r="D11" s="10" t="str">
        <f>IF(ISBLANK(B11),"",IF(COUNTIF(Accounts!$F:$H,B11),VLOOKUP(B11,Accounts!$F:$H,2,FALSE),"-"))</f>
        <v/>
      </c>
      <c r="E11" s="37" t="str">
        <f>IF(G11="","",G11/(1+(IF(COUNTIF(Accounts!$F:$H,B11),VLOOKUP(B11,Accounts!$F:$H,3,FALSE),0)/100)))</f>
        <v/>
      </c>
      <c r="F11" s="37" t="str">
        <f t="shared" si="10"/>
        <v/>
      </c>
      <c r="G11" s="7"/>
      <c r="H11" s="6"/>
      <c r="J11" s="10" t="str">
        <f>IF(ISBLANK(H11),"",IF(COUNTIF(Accounts!$F:$H,H11),VLOOKUP(H11,Accounts!$F:$H,2,FALSE),"-"))</f>
        <v/>
      </c>
      <c r="K11" s="37" t="str">
        <f>IF(M11="","",M11/(1+(IF(COUNTIF(Accounts!$F:$H,H11),VLOOKUP(H11,Accounts!$F:$H,3,FALSE),0)/100)))</f>
        <v/>
      </c>
      <c r="L11" s="37" t="str">
        <f t="shared" si="11"/>
        <v/>
      </c>
      <c r="M11" s="7"/>
      <c r="N11" s="6"/>
      <c r="P11" s="10" t="str">
        <f>IF(ISBLANK(N11),"",IF(COUNTIF(Accounts!$F:$H,N11),VLOOKUP(N11,Accounts!$F:$H,2,FALSE),"-"))</f>
        <v/>
      </c>
      <c r="Q11" s="37" t="str">
        <f>IF(S11="","",S11/(1+(IF(COUNTIF(Accounts!$F:$H,N11),VLOOKUP(N11,Accounts!$F:$H,3,FALSE),0)/100)))</f>
        <v/>
      </c>
      <c r="R11" s="37" t="str">
        <f t="shared" si="0"/>
        <v/>
      </c>
      <c r="S11" s="7"/>
      <c r="T11" s="40" t="str">
        <f>IF(Accounts!$F10="","-",Accounts!$F10)</f>
        <v xml:space="preserve"> </v>
      </c>
      <c r="U11" s="10">
        <f>IF(COUNTIF(Accounts!$F:$H,T11),VLOOKUP(T11,Accounts!$F:$H,2,FALSE),"-")</f>
        <v>0</v>
      </c>
      <c r="V11" s="37" t="str">
        <f ca="1">IF(scratch!$B$55=TRUE,IF(X11="","",X11/(1+(IF(COUNTIF(Accounts!$F:$H,T11),VLOOKUP(T11,Accounts!$F:$H,3,FALSE),0)/100))),scratch!$B$52)</f>
        <v>Locked</v>
      </c>
      <c r="W11" s="37" t="str">
        <f ca="1">IF(scratch!$B$55=TRUE,IF(X11="","",X11-V11),scratch!$B$52)</f>
        <v>Locked</v>
      </c>
      <c r="X11" s="51" t="str">
        <f ca="1">IF(scratch!$B$55=TRUE,SUMIF(B$7:B$1007,T11,G$7:G$1007)+SUMIF(H$7:H$1007,T11,M$7:M$1007)+SUMIF(N$7:N$1007,T11,S$7:S$1007),scratch!$B$52)</f>
        <v>Locked</v>
      </c>
      <c r="AB11" s="10" t="str">
        <f>IF(ISBLANK(Z11),"",IF(COUNTIF(Accounts!$F:$H,Z11),VLOOKUP(Z11,Accounts!$F:$H,2,FALSE),"-"))</f>
        <v/>
      </c>
      <c r="AC11" s="37" t="str">
        <f>IF(AE11="","",AE11/(1+(IF(COUNTIF(Accounts!$F:$H,Z11),VLOOKUP(Z11,Accounts!$F:$H,3,FALSE),0)/100)))</f>
        <v/>
      </c>
      <c r="AD11" s="37" t="str">
        <f t="shared" si="1"/>
        <v/>
      </c>
      <c r="AE11" s="7"/>
      <c r="AF11" s="6"/>
      <c r="AH11" s="10" t="str">
        <f>IF(ISBLANK(AF11),"",IF(COUNTIF(Accounts!$F:$H,AF11),VLOOKUP(AF11,Accounts!$F:$H,2,FALSE),"-"))</f>
        <v/>
      </c>
      <c r="AI11" s="37" t="str">
        <f>IF(AK11="","",AK11/(1+(IF(COUNTIF(Accounts!$F:$H,AF11),VLOOKUP(AF11,Accounts!$F:$H,3,FALSE),0)/100)))</f>
        <v/>
      </c>
      <c r="AJ11" s="37" t="str">
        <f t="shared" si="2"/>
        <v/>
      </c>
      <c r="AK11" s="7"/>
      <c r="AL11" s="6"/>
      <c r="AN11" s="10" t="str">
        <f>IF(ISBLANK(AL11),"",IF(COUNTIF(Accounts!$F:$H,AL11),VLOOKUP(AL11,Accounts!$F:$H,2,FALSE),"-"))</f>
        <v/>
      </c>
      <c r="AO11" s="37" t="str">
        <f>IF(AQ11="","",AQ11/(1+(IF(COUNTIF(Accounts!$F:$H,AL11),VLOOKUP(AL11,Accounts!$F:$H,3,FALSE),0)/100)))</f>
        <v/>
      </c>
      <c r="AP11" s="37" t="str">
        <f t="shared" si="3"/>
        <v/>
      </c>
      <c r="AQ11" s="7"/>
      <c r="AR11" s="40" t="str">
        <f>IF(Accounts!$F10="","-",Accounts!$F10)</f>
        <v xml:space="preserve"> </v>
      </c>
      <c r="AS11" s="10">
        <f>IF(COUNTIF(Accounts!$F:$H,AR11),VLOOKUP(AR11,Accounts!$F:$H,2,FALSE),"-")</f>
        <v>0</v>
      </c>
      <c r="AT11" s="37" t="str">
        <f ca="1">IF(scratch!$B$55=TRUE,IF(AV11="","",AV11/(1+(IF(COUNTIF(Accounts!$F:$H,AR11),VLOOKUP(AR11,Accounts!$F:$H,3,FALSE),0)/100))),scratch!$B$52)</f>
        <v>Locked</v>
      </c>
      <c r="AU11" s="37" t="str">
        <f ca="1">IF(scratch!$B$55=TRUE,IF(AV11="","",AV11-AT11),scratch!$B$52)</f>
        <v>Locked</v>
      </c>
      <c r="AV11" s="51" t="str">
        <f ca="1">IF(scratch!$B$55=TRUE,SUMIF(Z$7:Z$1007,AR11,AE$7:AE$1007)+SUMIF(AF$7:AF$1007,AR11,AK$7:AK$1007)+SUMIF(AL$7:AL$1007,AR11,AQ$7:AQ$1007),scratch!$B$52)</f>
        <v>Locked</v>
      </c>
      <c r="AZ11" s="10" t="str">
        <f>IF(ISBLANK(AX11),"",IF(COUNTIF(Accounts!$F:$H,AX11),VLOOKUP(AX11,Accounts!$F:$H,2,FALSE),"-"))</f>
        <v/>
      </c>
      <c r="BA11" s="37" t="str">
        <f>IF(BC11="","",BC11/(1+(IF(COUNTIF(Accounts!$F:$H,AX11),VLOOKUP(AX11,Accounts!$F:$H,3,FALSE),0)/100)))</f>
        <v/>
      </c>
      <c r="BB11" s="37" t="str">
        <f t="shared" si="4"/>
        <v/>
      </c>
      <c r="BC11" s="7"/>
      <c r="BD11" s="6"/>
      <c r="BF11" s="10" t="str">
        <f>IF(ISBLANK(BD11),"",IF(COUNTIF(Accounts!$F:$H,BD11),VLOOKUP(BD11,Accounts!$F:$H,2,FALSE),"-"))</f>
        <v/>
      </c>
      <c r="BG11" s="37" t="str">
        <f>IF(BI11="","",BI11/(1+(IF(COUNTIF(Accounts!$F:$H,BD11),VLOOKUP(BD11,Accounts!$F:$H,3,FALSE),0)/100)))</f>
        <v/>
      </c>
      <c r="BH11" s="37" t="str">
        <f t="shared" si="5"/>
        <v/>
      </c>
      <c r="BI11" s="7"/>
      <c r="BJ11" s="6"/>
      <c r="BL11" s="10" t="str">
        <f>IF(ISBLANK(BJ11),"",IF(COUNTIF(Accounts!$F:$H,BJ11),VLOOKUP(BJ11,Accounts!$F:$H,2,FALSE),"-"))</f>
        <v/>
      </c>
      <c r="BM11" s="37" t="str">
        <f>IF(BO11="","",BO11/(1+(IF(COUNTIF(Accounts!$F:$H,BJ11),VLOOKUP(BJ11,Accounts!$F:$H,3,FALSE),0)/100)))</f>
        <v/>
      </c>
      <c r="BN11" s="37" t="str">
        <f t="shared" si="6"/>
        <v/>
      </c>
      <c r="BO11" s="7"/>
      <c r="BP11" s="40" t="str">
        <f>IF(Accounts!$F10="","-",Accounts!$F10)</f>
        <v xml:space="preserve"> </v>
      </c>
      <c r="BQ11" s="10">
        <f>IF(COUNTIF(Accounts!$F:$H,BP11),VLOOKUP(BP11,Accounts!$F:$H,2,FALSE),"-")</f>
        <v>0</v>
      </c>
      <c r="BR11" s="37" t="str">
        <f ca="1">IF(scratch!$B$55=TRUE,IF(BT11="","",BT11/(1+(IF(COUNTIF(Accounts!$F:$H,BP11),VLOOKUP(BP11,Accounts!$F:$H,3,FALSE),0)/100))),scratch!$B$52)</f>
        <v>Locked</v>
      </c>
      <c r="BS11" s="37" t="str">
        <f ca="1">IF(scratch!$B$55=TRUE,IF(BT11="","",BT11-BR11),scratch!$B$52)</f>
        <v>Locked</v>
      </c>
      <c r="BT11" s="51" t="str">
        <f ca="1">IF(scratch!$B$55=TRUE,SUMIF(AX$7:AX$1007,BP11,BC$7:BC$1007)+SUMIF(BD$7:BD$1007,BP11,BI$7:BI$1007)+SUMIF(BJ$7:BJ$1007,BP11,BO$7:BO$1007),scratch!$B$52)</f>
        <v>Locked</v>
      </c>
      <c r="BX11" s="10" t="str">
        <f>IF(ISBLANK(BV11),"",IF(COUNTIF(Accounts!$F:$H,BV11),VLOOKUP(BV11,Accounts!$F:$H,2,FALSE),"-"))</f>
        <v/>
      </c>
      <c r="BY11" s="37" t="str">
        <f>IF(CA11="","",CA11/(1+(IF(COUNTIF(Accounts!$F:$H,BV11),VLOOKUP(BV11,Accounts!$F:$H,3,FALSE),0)/100)))</f>
        <v/>
      </c>
      <c r="BZ11" s="37" t="str">
        <f t="shared" si="7"/>
        <v/>
      </c>
      <c r="CA11" s="7"/>
      <c r="CB11" s="6"/>
      <c r="CD11" s="10" t="str">
        <f>IF(ISBLANK(CB11),"",IF(COUNTIF(Accounts!$F:$H,CB11),VLOOKUP(CB11,Accounts!$F:$H,2,FALSE),"-"))</f>
        <v/>
      </c>
      <c r="CE11" s="37" t="str">
        <f>IF(CG11="","",CG11/(1+(IF(COUNTIF(Accounts!$F:$H,CB11),VLOOKUP(CB11,Accounts!$F:$H,3,FALSE),0)/100)))</f>
        <v/>
      </c>
      <c r="CF11" s="37" t="str">
        <f t="shared" si="8"/>
        <v/>
      </c>
      <c r="CG11" s="7"/>
      <c r="CH11" s="6"/>
      <c r="CJ11" s="10" t="str">
        <f>IF(ISBLANK(CH11),"",IF(COUNTIF(Accounts!$F:$H,CH11),VLOOKUP(CH11,Accounts!$F:$H,2,FALSE),"-"))</f>
        <v/>
      </c>
      <c r="CK11" s="37" t="str">
        <f>IF(CM11="","",CM11/(1+(IF(COUNTIF(Accounts!$F:$H,CH11),VLOOKUP(CH11,Accounts!$F:$H,3,FALSE),0)/100)))</f>
        <v/>
      </c>
      <c r="CL11" s="37" t="str">
        <f t="shared" si="9"/>
        <v/>
      </c>
      <c r="CM11" s="7"/>
      <c r="CN11" s="40" t="str">
        <f>IF(Accounts!$F10="","-",Accounts!$F10)</f>
        <v xml:space="preserve"> </v>
      </c>
      <c r="CO11" s="10">
        <f>IF(COUNTIF(Accounts!$F:$H,CN11),VLOOKUP(CN11,Accounts!$F:$H,2,FALSE),"-")</f>
        <v>0</v>
      </c>
      <c r="CP11" s="37" t="str">
        <f ca="1">IF(scratch!$B$55=TRUE,IF(CR11="","",CR11/(1+(IF(COUNTIF(Accounts!$F:$H,CN11),VLOOKUP(CN11,Accounts!$F:$H,3,FALSE),0)/100))),scratch!$B$52)</f>
        <v>Locked</v>
      </c>
      <c r="CQ11" s="37" t="str">
        <f ca="1">IF(scratch!$B$55=TRUE,IF(CR11="","",CR11-CP11),scratch!$B$52)</f>
        <v>Locked</v>
      </c>
      <c r="CR11" s="51" t="str">
        <f ca="1">IF(scratch!$B$55=TRUE,SUMIF(BV$7:BV$1007,CN11,CA$7:CA$1007)+SUMIF(CB$7:CB$1007,CN11,CG$7:CG$1007)+SUMIF(CH$7:CH$1007,CN11,CM$7:CM$1007),scratch!$B$52)</f>
        <v>Locked</v>
      </c>
      <c r="CT11" s="40" t="str">
        <f>IF(Accounts!$F10="","-",Accounts!$F10)</f>
        <v xml:space="preserve"> </v>
      </c>
      <c r="CU11" s="10">
        <f>IF(COUNTIF(Accounts!$F:$H,CT11),VLOOKUP(CT11,Accounts!$F:$H,2,FALSE),"-")</f>
        <v>0</v>
      </c>
      <c r="CV11" s="37" t="str">
        <f ca="1">IF(scratch!$B$55=TRUE,IF(CX11="","",CX11/(1+(IF(COUNTIF(Accounts!$F:$H,CT11),VLOOKUP(CT11,Accounts!$F:$H,3,FALSE),0)/100))),scratch!$B$52)</f>
        <v>Locked</v>
      </c>
      <c r="CW11" s="37" t="str">
        <f ca="1">IF(scratch!$B$55=TRUE,IF(CX11="","",CX11-CV11),scratch!$B$52)</f>
        <v>Locked</v>
      </c>
      <c r="CX11" s="51" t="str">
        <f ca="1">IF(scratch!$B$55=TRUE,SUMIF(T$7:T$1007,CT11,X$7:X1011)+SUMIF(AR$7:AR$1007,CT11,AV$7:AV$1007)+SUMIF(BP$7:BP$1007,CT11,BT$7:BT$1007)+SUMIF(CN$7:CN$1007,CT11,CR$7:CR$1007),scratch!$B$52)</f>
        <v>Locked</v>
      </c>
    </row>
    <row r="12" spans="2:102" x14ac:dyDescent="0.2">
      <c r="D12" s="10" t="str">
        <f>IF(ISBLANK(B12),"",IF(COUNTIF(Accounts!$F:$H,B12),VLOOKUP(B12,Accounts!$F:$H,2,FALSE),"-"))</f>
        <v/>
      </c>
      <c r="E12" s="37" t="str">
        <f>IF(G12="","",G12/(1+(IF(COUNTIF(Accounts!$F:$H,B12),VLOOKUP(B12,Accounts!$F:$H,3,FALSE),0)/100)))</f>
        <v/>
      </c>
      <c r="F12" s="37" t="str">
        <f t="shared" si="10"/>
        <v/>
      </c>
      <c r="G12" s="7"/>
      <c r="H12" s="6"/>
      <c r="J12" s="10" t="str">
        <f>IF(ISBLANK(H12),"",IF(COUNTIF(Accounts!$F:$H,H12),VLOOKUP(H12,Accounts!$F:$H,2,FALSE),"-"))</f>
        <v/>
      </c>
      <c r="K12" s="37" t="str">
        <f>IF(M12="","",M12/(1+(IF(COUNTIF(Accounts!$F:$H,H12),VLOOKUP(H12,Accounts!$F:$H,3,FALSE),0)/100)))</f>
        <v/>
      </c>
      <c r="L12" s="37" t="str">
        <f t="shared" si="11"/>
        <v/>
      </c>
      <c r="M12" s="7"/>
      <c r="N12" s="6"/>
      <c r="P12" s="10" t="str">
        <f>IF(ISBLANK(N12),"",IF(COUNTIF(Accounts!$F:$H,N12),VLOOKUP(N12,Accounts!$F:$H,2,FALSE),"-"))</f>
        <v/>
      </c>
      <c r="Q12" s="37" t="str">
        <f>IF(S12="","",S12/(1+(IF(COUNTIF(Accounts!$F:$H,N12),VLOOKUP(N12,Accounts!$F:$H,3,FALSE),0)/100)))</f>
        <v/>
      </c>
      <c r="R12" s="37" t="str">
        <f t="shared" si="0"/>
        <v/>
      </c>
      <c r="S12" s="7"/>
      <c r="T12" s="40" t="str">
        <f>IF(Accounts!$F11="","-",Accounts!$F11)</f>
        <v xml:space="preserve"> </v>
      </c>
      <c r="U12" s="10">
        <f>IF(COUNTIF(Accounts!$F:$H,T12),VLOOKUP(T12,Accounts!$F:$H,2,FALSE),"-")</f>
        <v>0</v>
      </c>
      <c r="V12" s="37" t="str">
        <f ca="1">IF(scratch!$B$55=TRUE,IF(X12="","",X12/(1+(IF(COUNTIF(Accounts!$F:$H,T12),VLOOKUP(T12,Accounts!$F:$H,3,FALSE),0)/100))),scratch!$B$52)</f>
        <v>Locked</v>
      </c>
      <c r="W12" s="37" t="str">
        <f ca="1">IF(scratch!$B$55=TRUE,IF(X12="","",X12-V12),scratch!$B$52)</f>
        <v>Locked</v>
      </c>
      <c r="X12" s="51" t="str">
        <f ca="1">IF(scratch!$B$55=TRUE,SUMIF(B$7:B$1007,T12,G$7:G$1007)+SUMIF(H$7:H$1007,T12,M$7:M$1007)+SUMIF(N$7:N$1007,T12,S$7:S$1007),scratch!$B$52)</f>
        <v>Locked</v>
      </c>
      <c r="AB12" s="10" t="str">
        <f>IF(ISBLANK(Z12),"",IF(COUNTIF(Accounts!$F:$H,Z12),VLOOKUP(Z12,Accounts!$F:$H,2,FALSE),"-"))</f>
        <v/>
      </c>
      <c r="AC12" s="37" t="str">
        <f>IF(AE12="","",AE12/(1+(IF(COUNTIF(Accounts!$F:$H,Z12),VLOOKUP(Z12,Accounts!$F:$H,3,FALSE),0)/100)))</f>
        <v/>
      </c>
      <c r="AD12" s="37" t="str">
        <f t="shared" si="1"/>
        <v/>
      </c>
      <c r="AE12" s="7"/>
      <c r="AF12" s="6"/>
      <c r="AH12" s="10" t="str">
        <f>IF(ISBLANK(AF12),"",IF(COUNTIF(Accounts!$F:$H,AF12),VLOOKUP(AF12,Accounts!$F:$H,2,FALSE),"-"))</f>
        <v/>
      </c>
      <c r="AI12" s="37" t="str">
        <f>IF(AK12="","",AK12/(1+(IF(COUNTIF(Accounts!$F:$H,AF12),VLOOKUP(AF12,Accounts!$F:$H,3,FALSE),0)/100)))</f>
        <v/>
      </c>
      <c r="AJ12" s="37" t="str">
        <f t="shared" si="2"/>
        <v/>
      </c>
      <c r="AK12" s="7"/>
      <c r="AL12" s="6"/>
      <c r="AN12" s="10" t="str">
        <f>IF(ISBLANK(AL12),"",IF(COUNTIF(Accounts!$F:$H,AL12),VLOOKUP(AL12,Accounts!$F:$H,2,FALSE),"-"))</f>
        <v/>
      </c>
      <c r="AO12" s="37" t="str">
        <f>IF(AQ12="","",AQ12/(1+(IF(COUNTIF(Accounts!$F:$H,AL12),VLOOKUP(AL12,Accounts!$F:$H,3,FALSE),0)/100)))</f>
        <v/>
      </c>
      <c r="AP12" s="37" t="str">
        <f t="shared" si="3"/>
        <v/>
      </c>
      <c r="AQ12" s="7"/>
      <c r="AR12" s="40" t="str">
        <f>IF(Accounts!$F11="","-",Accounts!$F11)</f>
        <v xml:space="preserve"> </v>
      </c>
      <c r="AS12" s="10">
        <f>IF(COUNTIF(Accounts!$F:$H,AR12),VLOOKUP(AR12,Accounts!$F:$H,2,FALSE),"-")</f>
        <v>0</v>
      </c>
      <c r="AT12" s="37" t="str">
        <f ca="1">IF(scratch!$B$55=TRUE,IF(AV12="","",AV12/(1+(IF(COUNTIF(Accounts!$F:$H,AR12),VLOOKUP(AR12,Accounts!$F:$H,3,FALSE),0)/100))),scratch!$B$52)</f>
        <v>Locked</v>
      </c>
      <c r="AU12" s="37" t="str">
        <f ca="1">IF(scratch!$B$55=TRUE,IF(AV12="","",AV12-AT12),scratch!$B$52)</f>
        <v>Locked</v>
      </c>
      <c r="AV12" s="51" t="str">
        <f ca="1">IF(scratch!$B$55=TRUE,SUMIF(Z$7:Z$1007,AR12,AE$7:AE$1007)+SUMIF(AF$7:AF$1007,AR12,AK$7:AK$1007)+SUMIF(AL$7:AL$1007,AR12,AQ$7:AQ$1007),scratch!$B$52)</f>
        <v>Locked</v>
      </c>
      <c r="AZ12" s="10" t="str">
        <f>IF(ISBLANK(AX12),"",IF(COUNTIF(Accounts!$F:$H,AX12),VLOOKUP(AX12,Accounts!$F:$H,2,FALSE),"-"))</f>
        <v/>
      </c>
      <c r="BA12" s="37" t="str">
        <f>IF(BC12="","",BC12/(1+(IF(COUNTIF(Accounts!$F:$H,AX12),VLOOKUP(AX12,Accounts!$F:$H,3,FALSE),0)/100)))</f>
        <v/>
      </c>
      <c r="BB12" s="37" t="str">
        <f t="shared" si="4"/>
        <v/>
      </c>
      <c r="BC12" s="7"/>
      <c r="BD12" s="6"/>
      <c r="BF12" s="10" t="str">
        <f>IF(ISBLANK(BD12),"",IF(COUNTIF(Accounts!$F:$H,BD12),VLOOKUP(BD12,Accounts!$F:$H,2,FALSE),"-"))</f>
        <v/>
      </c>
      <c r="BG12" s="37" t="str">
        <f>IF(BI12="","",BI12/(1+(IF(COUNTIF(Accounts!$F:$H,BD12),VLOOKUP(BD12,Accounts!$F:$H,3,FALSE),0)/100)))</f>
        <v/>
      </c>
      <c r="BH12" s="37" t="str">
        <f t="shared" si="5"/>
        <v/>
      </c>
      <c r="BI12" s="7"/>
      <c r="BJ12" s="6"/>
      <c r="BL12" s="10" t="str">
        <f>IF(ISBLANK(BJ12),"",IF(COUNTIF(Accounts!$F:$H,BJ12),VLOOKUP(BJ12,Accounts!$F:$H,2,FALSE),"-"))</f>
        <v/>
      </c>
      <c r="BM12" s="37" t="str">
        <f>IF(BO12="","",BO12/(1+(IF(COUNTIF(Accounts!$F:$H,BJ12),VLOOKUP(BJ12,Accounts!$F:$H,3,FALSE),0)/100)))</f>
        <v/>
      </c>
      <c r="BN12" s="37" t="str">
        <f t="shared" si="6"/>
        <v/>
      </c>
      <c r="BO12" s="7"/>
      <c r="BP12" s="40" t="str">
        <f>IF(Accounts!$F11="","-",Accounts!$F11)</f>
        <v xml:space="preserve"> </v>
      </c>
      <c r="BQ12" s="10">
        <f>IF(COUNTIF(Accounts!$F:$H,BP12),VLOOKUP(BP12,Accounts!$F:$H,2,FALSE),"-")</f>
        <v>0</v>
      </c>
      <c r="BR12" s="37" t="str">
        <f ca="1">IF(scratch!$B$55=TRUE,IF(BT12="","",BT12/(1+(IF(COUNTIF(Accounts!$F:$H,BP12),VLOOKUP(BP12,Accounts!$F:$H,3,FALSE),0)/100))),scratch!$B$52)</f>
        <v>Locked</v>
      </c>
      <c r="BS12" s="37" t="str">
        <f ca="1">IF(scratch!$B$55=TRUE,IF(BT12="","",BT12-BR12),scratch!$B$52)</f>
        <v>Locked</v>
      </c>
      <c r="BT12" s="51" t="str">
        <f ca="1">IF(scratch!$B$55=TRUE,SUMIF(AX$7:AX$1007,BP12,BC$7:BC$1007)+SUMIF(BD$7:BD$1007,BP12,BI$7:BI$1007)+SUMIF(BJ$7:BJ$1007,BP12,BO$7:BO$1007),scratch!$B$52)</f>
        <v>Locked</v>
      </c>
      <c r="BX12" s="10" t="str">
        <f>IF(ISBLANK(BV12),"",IF(COUNTIF(Accounts!$F:$H,BV12),VLOOKUP(BV12,Accounts!$F:$H,2,FALSE),"-"))</f>
        <v/>
      </c>
      <c r="BY12" s="37" t="str">
        <f>IF(CA12="","",CA12/(1+(IF(COUNTIF(Accounts!$F:$H,BV12),VLOOKUP(BV12,Accounts!$F:$H,3,FALSE),0)/100)))</f>
        <v/>
      </c>
      <c r="BZ12" s="37" t="str">
        <f t="shared" si="7"/>
        <v/>
      </c>
      <c r="CA12" s="7"/>
      <c r="CB12" s="6"/>
      <c r="CD12" s="10" t="str">
        <f>IF(ISBLANK(CB12),"",IF(COUNTIF(Accounts!$F:$H,CB12),VLOOKUP(CB12,Accounts!$F:$H,2,FALSE),"-"))</f>
        <v/>
      </c>
      <c r="CE12" s="37" t="str">
        <f>IF(CG12="","",CG12/(1+(IF(COUNTIF(Accounts!$F:$H,CB12),VLOOKUP(CB12,Accounts!$F:$H,3,FALSE),0)/100)))</f>
        <v/>
      </c>
      <c r="CF12" s="37" t="str">
        <f t="shared" si="8"/>
        <v/>
      </c>
      <c r="CG12" s="7"/>
      <c r="CH12" s="6"/>
      <c r="CJ12" s="10" t="str">
        <f>IF(ISBLANK(CH12),"",IF(COUNTIF(Accounts!$F:$H,CH12),VLOOKUP(CH12,Accounts!$F:$H,2,FALSE),"-"))</f>
        <v/>
      </c>
      <c r="CK12" s="37" t="str">
        <f>IF(CM12="","",CM12/(1+(IF(COUNTIF(Accounts!$F:$H,CH12),VLOOKUP(CH12,Accounts!$F:$H,3,FALSE),0)/100)))</f>
        <v/>
      </c>
      <c r="CL12" s="37" t="str">
        <f t="shared" si="9"/>
        <v/>
      </c>
      <c r="CM12" s="7"/>
      <c r="CN12" s="40" t="str">
        <f>IF(Accounts!$F11="","-",Accounts!$F11)</f>
        <v xml:space="preserve"> </v>
      </c>
      <c r="CO12" s="10">
        <f>IF(COUNTIF(Accounts!$F:$H,CN12),VLOOKUP(CN12,Accounts!$F:$H,2,FALSE),"-")</f>
        <v>0</v>
      </c>
      <c r="CP12" s="37" t="str">
        <f ca="1">IF(scratch!$B$55=TRUE,IF(CR12="","",CR12/(1+(IF(COUNTIF(Accounts!$F:$H,CN12),VLOOKUP(CN12,Accounts!$F:$H,3,FALSE),0)/100))),scratch!$B$52)</f>
        <v>Locked</v>
      </c>
      <c r="CQ12" s="37" t="str">
        <f ca="1">IF(scratch!$B$55=TRUE,IF(CR12="","",CR12-CP12),scratch!$B$52)</f>
        <v>Locked</v>
      </c>
      <c r="CR12" s="51" t="str">
        <f ca="1">IF(scratch!$B$55=TRUE,SUMIF(BV$7:BV$1007,CN12,CA$7:CA$1007)+SUMIF(CB$7:CB$1007,CN12,CG$7:CG$1007)+SUMIF(CH$7:CH$1007,CN12,CM$7:CM$1007),scratch!$B$52)</f>
        <v>Locked</v>
      </c>
      <c r="CT12" s="40" t="str">
        <f>IF(Accounts!$F11="","-",Accounts!$F11)</f>
        <v xml:space="preserve"> </v>
      </c>
      <c r="CU12" s="10">
        <f>IF(COUNTIF(Accounts!$F:$H,CT12),VLOOKUP(CT12,Accounts!$F:$H,2,FALSE),"-")</f>
        <v>0</v>
      </c>
      <c r="CV12" s="37" t="str">
        <f ca="1">IF(scratch!$B$55=TRUE,IF(CX12="","",CX12/(1+(IF(COUNTIF(Accounts!$F:$H,CT12),VLOOKUP(CT12,Accounts!$F:$H,3,FALSE),0)/100))),scratch!$B$52)</f>
        <v>Locked</v>
      </c>
      <c r="CW12" s="37" t="str">
        <f ca="1">IF(scratch!$B$55=TRUE,IF(CX12="","",CX12-CV12),scratch!$B$52)</f>
        <v>Locked</v>
      </c>
      <c r="CX12" s="51" t="str">
        <f ca="1">IF(scratch!$B$55=TRUE,SUMIF(T$7:T$1007,CT12,X$7:X1012)+SUMIF(AR$7:AR$1007,CT12,AV$7:AV$1007)+SUMIF(BP$7:BP$1007,CT12,BT$7:BT$1007)+SUMIF(CN$7:CN$1007,CT12,CR$7:CR$1007),scratch!$B$52)</f>
        <v>Locked</v>
      </c>
    </row>
    <row r="13" spans="2:102" x14ac:dyDescent="0.2">
      <c r="D13" s="10" t="str">
        <f>IF(ISBLANK(B13),"",IF(COUNTIF(Accounts!$F:$H,B13),VLOOKUP(B13,Accounts!$F:$H,2,FALSE),"-"))</f>
        <v/>
      </c>
      <c r="E13" s="37" t="str">
        <f>IF(G13="","",G13/(1+(IF(COUNTIF(Accounts!$F:$H,B13),VLOOKUP(B13,Accounts!$F:$H,3,FALSE),0)/100)))</f>
        <v/>
      </c>
      <c r="F13" s="37" t="str">
        <f t="shared" si="10"/>
        <v/>
      </c>
      <c r="G13" s="7"/>
      <c r="H13" s="6"/>
      <c r="J13" s="10" t="str">
        <f>IF(ISBLANK(H13),"",IF(COUNTIF(Accounts!$F:$H,H13),VLOOKUP(H13,Accounts!$F:$H,2,FALSE),"-"))</f>
        <v/>
      </c>
      <c r="K13" s="37" t="str">
        <f>IF(M13="","",M13/(1+(IF(COUNTIF(Accounts!$F:$H,H13),VLOOKUP(H13,Accounts!$F:$H,3,FALSE),0)/100)))</f>
        <v/>
      </c>
      <c r="L13" s="37" t="str">
        <f t="shared" si="11"/>
        <v/>
      </c>
      <c r="M13" s="7"/>
      <c r="N13" s="6"/>
      <c r="P13" s="10" t="str">
        <f>IF(ISBLANK(N13),"",IF(COUNTIF(Accounts!$F:$H,N13),VLOOKUP(N13,Accounts!$F:$H,2,FALSE),"-"))</f>
        <v/>
      </c>
      <c r="Q13" s="37" t="str">
        <f>IF(S13="","",S13/(1+(IF(COUNTIF(Accounts!$F:$H,N13),VLOOKUP(N13,Accounts!$F:$H,3,FALSE),0)/100)))</f>
        <v/>
      </c>
      <c r="R13" s="37" t="str">
        <f t="shared" si="0"/>
        <v/>
      </c>
      <c r="S13" s="7"/>
      <c r="T13" s="40" t="str">
        <f>IF(Accounts!$F12="","-",Accounts!$F12)</f>
        <v xml:space="preserve"> </v>
      </c>
      <c r="U13" s="10">
        <f>IF(COUNTIF(Accounts!$F:$H,T13),VLOOKUP(T13,Accounts!$F:$H,2,FALSE),"-")</f>
        <v>0</v>
      </c>
      <c r="V13" s="37" t="str">
        <f ca="1">IF(scratch!$B$55=TRUE,IF(X13="","",X13/(1+(IF(COUNTIF(Accounts!$F:$H,T13),VLOOKUP(T13,Accounts!$F:$H,3,FALSE),0)/100))),scratch!$B$52)</f>
        <v>Locked</v>
      </c>
      <c r="W13" s="37" t="str">
        <f ca="1">IF(scratch!$B$55=TRUE,IF(X13="","",X13-V13),scratch!$B$52)</f>
        <v>Locked</v>
      </c>
      <c r="X13" s="51" t="str">
        <f ca="1">IF(scratch!$B$55=TRUE,SUMIF(B$7:B$1007,T13,G$7:G$1007)+SUMIF(H$7:H$1007,T13,M$7:M$1007)+SUMIF(N$7:N$1007,T13,S$7:S$1007),scratch!$B$52)</f>
        <v>Locked</v>
      </c>
      <c r="AB13" s="10" t="str">
        <f>IF(ISBLANK(Z13),"",IF(COUNTIF(Accounts!$F:$H,Z13),VLOOKUP(Z13,Accounts!$F:$H,2,FALSE),"-"))</f>
        <v/>
      </c>
      <c r="AC13" s="37" t="str">
        <f>IF(AE13="","",AE13/(1+(IF(COUNTIF(Accounts!$F:$H,Z13),VLOOKUP(Z13,Accounts!$F:$H,3,FALSE),0)/100)))</f>
        <v/>
      </c>
      <c r="AD13" s="37" t="str">
        <f t="shared" si="1"/>
        <v/>
      </c>
      <c r="AE13" s="7"/>
      <c r="AF13" s="6"/>
      <c r="AH13" s="10" t="str">
        <f>IF(ISBLANK(AF13),"",IF(COUNTIF(Accounts!$F:$H,AF13),VLOOKUP(AF13,Accounts!$F:$H,2,FALSE),"-"))</f>
        <v/>
      </c>
      <c r="AI13" s="37" t="str">
        <f>IF(AK13="","",AK13/(1+(IF(COUNTIF(Accounts!$F:$H,AF13),VLOOKUP(AF13,Accounts!$F:$H,3,FALSE),0)/100)))</f>
        <v/>
      </c>
      <c r="AJ13" s="37" t="str">
        <f t="shared" si="2"/>
        <v/>
      </c>
      <c r="AK13" s="7"/>
      <c r="AL13" s="6"/>
      <c r="AN13" s="10" t="str">
        <f>IF(ISBLANK(AL13),"",IF(COUNTIF(Accounts!$F:$H,AL13),VLOOKUP(AL13,Accounts!$F:$H,2,FALSE),"-"))</f>
        <v/>
      </c>
      <c r="AO13" s="37" t="str">
        <f>IF(AQ13="","",AQ13/(1+(IF(COUNTIF(Accounts!$F:$H,AL13),VLOOKUP(AL13,Accounts!$F:$H,3,FALSE),0)/100)))</f>
        <v/>
      </c>
      <c r="AP13" s="37" t="str">
        <f t="shared" si="3"/>
        <v/>
      </c>
      <c r="AQ13" s="7"/>
      <c r="AR13" s="40" t="str">
        <f>IF(Accounts!$F12="","-",Accounts!$F12)</f>
        <v xml:space="preserve"> </v>
      </c>
      <c r="AS13" s="10">
        <f>IF(COUNTIF(Accounts!$F:$H,AR13),VLOOKUP(AR13,Accounts!$F:$H,2,FALSE),"-")</f>
        <v>0</v>
      </c>
      <c r="AT13" s="37" t="str">
        <f ca="1">IF(scratch!$B$55=TRUE,IF(AV13="","",AV13/(1+(IF(COUNTIF(Accounts!$F:$H,AR13),VLOOKUP(AR13,Accounts!$F:$H,3,FALSE),0)/100))),scratch!$B$52)</f>
        <v>Locked</v>
      </c>
      <c r="AU13" s="37" t="str">
        <f ca="1">IF(scratch!$B$55=TRUE,IF(AV13="","",AV13-AT13),scratch!$B$52)</f>
        <v>Locked</v>
      </c>
      <c r="AV13" s="51" t="str">
        <f ca="1">IF(scratch!$B$55=TRUE,SUMIF(Z$7:Z$1007,AR13,AE$7:AE$1007)+SUMIF(AF$7:AF$1007,AR13,AK$7:AK$1007)+SUMIF(AL$7:AL$1007,AR13,AQ$7:AQ$1007),scratch!$B$52)</f>
        <v>Locked</v>
      </c>
      <c r="AZ13" s="10" t="str">
        <f>IF(ISBLANK(AX13),"",IF(COUNTIF(Accounts!$F:$H,AX13),VLOOKUP(AX13,Accounts!$F:$H,2,FALSE),"-"))</f>
        <v/>
      </c>
      <c r="BA13" s="37" t="str">
        <f>IF(BC13="","",BC13/(1+(IF(COUNTIF(Accounts!$F:$H,AX13),VLOOKUP(AX13,Accounts!$F:$H,3,FALSE),0)/100)))</f>
        <v/>
      </c>
      <c r="BB13" s="37" t="str">
        <f t="shared" si="4"/>
        <v/>
      </c>
      <c r="BC13" s="7"/>
      <c r="BD13" s="6"/>
      <c r="BF13" s="10" t="str">
        <f>IF(ISBLANK(BD13),"",IF(COUNTIF(Accounts!$F:$H,BD13),VLOOKUP(BD13,Accounts!$F:$H,2,FALSE),"-"))</f>
        <v/>
      </c>
      <c r="BG13" s="37" t="str">
        <f>IF(BI13="","",BI13/(1+(IF(COUNTIF(Accounts!$F:$H,BD13),VLOOKUP(BD13,Accounts!$F:$H,3,FALSE),0)/100)))</f>
        <v/>
      </c>
      <c r="BH13" s="37" t="str">
        <f t="shared" si="5"/>
        <v/>
      </c>
      <c r="BI13" s="7"/>
      <c r="BJ13" s="6"/>
      <c r="BL13" s="10" t="str">
        <f>IF(ISBLANK(BJ13),"",IF(COUNTIF(Accounts!$F:$H,BJ13),VLOOKUP(BJ13,Accounts!$F:$H,2,FALSE),"-"))</f>
        <v/>
      </c>
      <c r="BM13" s="37" t="str">
        <f>IF(BO13="","",BO13/(1+(IF(COUNTIF(Accounts!$F:$H,BJ13),VLOOKUP(BJ13,Accounts!$F:$H,3,FALSE),0)/100)))</f>
        <v/>
      </c>
      <c r="BN13" s="37" t="str">
        <f t="shared" si="6"/>
        <v/>
      </c>
      <c r="BO13" s="7"/>
      <c r="BP13" s="40" t="str">
        <f>IF(Accounts!$F12="","-",Accounts!$F12)</f>
        <v xml:space="preserve"> </v>
      </c>
      <c r="BQ13" s="10">
        <f>IF(COUNTIF(Accounts!$F:$H,BP13),VLOOKUP(BP13,Accounts!$F:$H,2,FALSE),"-")</f>
        <v>0</v>
      </c>
      <c r="BR13" s="37" t="str">
        <f ca="1">IF(scratch!$B$55=TRUE,IF(BT13="","",BT13/(1+(IF(COUNTIF(Accounts!$F:$H,BP13),VLOOKUP(BP13,Accounts!$F:$H,3,FALSE),0)/100))),scratch!$B$52)</f>
        <v>Locked</v>
      </c>
      <c r="BS13" s="37" t="str">
        <f ca="1">IF(scratch!$B$55=TRUE,IF(BT13="","",BT13-BR13),scratch!$B$52)</f>
        <v>Locked</v>
      </c>
      <c r="BT13" s="51" t="str">
        <f ca="1">IF(scratch!$B$55=TRUE,SUMIF(AX$7:AX$1007,BP13,BC$7:BC$1007)+SUMIF(BD$7:BD$1007,BP13,BI$7:BI$1007)+SUMIF(BJ$7:BJ$1007,BP13,BO$7:BO$1007),scratch!$B$52)</f>
        <v>Locked</v>
      </c>
      <c r="BX13" s="10" t="str">
        <f>IF(ISBLANK(BV13),"",IF(COUNTIF(Accounts!$F:$H,BV13),VLOOKUP(BV13,Accounts!$F:$H,2,FALSE),"-"))</f>
        <v/>
      </c>
      <c r="BY13" s="37" t="str">
        <f>IF(CA13="","",CA13/(1+(IF(COUNTIF(Accounts!$F:$H,BV13),VLOOKUP(BV13,Accounts!$F:$H,3,FALSE),0)/100)))</f>
        <v/>
      </c>
      <c r="BZ13" s="37" t="str">
        <f t="shared" si="7"/>
        <v/>
      </c>
      <c r="CA13" s="7"/>
      <c r="CB13" s="6"/>
      <c r="CD13" s="10" t="str">
        <f>IF(ISBLANK(CB13),"",IF(COUNTIF(Accounts!$F:$H,CB13),VLOOKUP(CB13,Accounts!$F:$H,2,FALSE),"-"))</f>
        <v/>
      </c>
      <c r="CE13" s="37" t="str">
        <f>IF(CG13="","",CG13/(1+(IF(COUNTIF(Accounts!$F:$H,CB13),VLOOKUP(CB13,Accounts!$F:$H,3,FALSE),0)/100)))</f>
        <v/>
      </c>
      <c r="CF13" s="37" t="str">
        <f t="shared" si="8"/>
        <v/>
      </c>
      <c r="CG13" s="7"/>
      <c r="CH13" s="6"/>
      <c r="CJ13" s="10" t="str">
        <f>IF(ISBLANK(CH13),"",IF(COUNTIF(Accounts!$F:$H,CH13),VLOOKUP(CH13,Accounts!$F:$H,2,FALSE),"-"))</f>
        <v/>
      </c>
      <c r="CK13" s="37" t="str">
        <f>IF(CM13="","",CM13/(1+(IF(COUNTIF(Accounts!$F:$H,CH13),VLOOKUP(CH13,Accounts!$F:$H,3,FALSE),0)/100)))</f>
        <v/>
      </c>
      <c r="CL13" s="37" t="str">
        <f t="shared" si="9"/>
        <v/>
      </c>
      <c r="CM13" s="7"/>
      <c r="CN13" s="40" t="str">
        <f>IF(Accounts!$F12="","-",Accounts!$F12)</f>
        <v xml:space="preserve"> </v>
      </c>
      <c r="CO13" s="10">
        <f>IF(COUNTIF(Accounts!$F:$H,CN13),VLOOKUP(CN13,Accounts!$F:$H,2,FALSE),"-")</f>
        <v>0</v>
      </c>
      <c r="CP13" s="37" t="str">
        <f ca="1">IF(scratch!$B$55=TRUE,IF(CR13="","",CR13/(1+(IF(COUNTIF(Accounts!$F:$H,CN13),VLOOKUP(CN13,Accounts!$F:$H,3,FALSE),0)/100))),scratch!$B$52)</f>
        <v>Locked</v>
      </c>
      <c r="CQ13" s="37" t="str">
        <f ca="1">IF(scratch!$B$55=TRUE,IF(CR13="","",CR13-CP13),scratch!$B$52)</f>
        <v>Locked</v>
      </c>
      <c r="CR13" s="51" t="str">
        <f ca="1">IF(scratch!$B$55=TRUE,SUMIF(BV$7:BV$1007,CN13,CA$7:CA$1007)+SUMIF(CB$7:CB$1007,CN13,CG$7:CG$1007)+SUMIF(CH$7:CH$1007,CN13,CM$7:CM$1007),scratch!$B$52)</f>
        <v>Locked</v>
      </c>
      <c r="CT13" s="40" t="str">
        <f>IF(Accounts!$F12="","-",Accounts!$F12)</f>
        <v xml:space="preserve"> </v>
      </c>
      <c r="CU13" s="10">
        <f>IF(COUNTIF(Accounts!$F:$H,CT13),VLOOKUP(CT13,Accounts!$F:$H,2,FALSE),"-")</f>
        <v>0</v>
      </c>
      <c r="CV13" s="37" t="str">
        <f ca="1">IF(scratch!$B$55=TRUE,IF(CX13="","",CX13/(1+(IF(COUNTIF(Accounts!$F:$H,CT13),VLOOKUP(CT13,Accounts!$F:$H,3,FALSE),0)/100))),scratch!$B$52)</f>
        <v>Locked</v>
      </c>
      <c r="CW13" s="37" t="str">
        <f ca="1">IF(scratch!$B$55=TRUE,IF(CX13="","",CX13-CV13),scratch!$B$52)</f>
        <v>Locked</v>
      </c>
      <c r="CX13" s="51" t="str">
        <f ca="1">IF(scratch!$B$55=TRUE,SUMIF(T$7:T$1007,CT13,X$7:X1013)+SUMIF(AR$7:AR$1007,CT13,AV$7:AV$1007)+SUMIF(BP$7:BP$1007,CT13,BT$7:BT$1007)+SUMIF(CN$7:CN$1007,CT13,CR$7:CR$1007),scratch!$B$52)</f>
        <v>Locked</v>
      </c>
    </row>
    <row r="14" spans="2:102" x14ac:dyDescent="0.2">
      <c r="D14" s="10" t="str">
        <f>IF(ISBLANK(B14),"",IF(COUNTIF(Accounts!$F:$H,B14),VLOOKUP(B14,Accounts!$F:$H,2,FALSE),"-"))</f>
        <v/>
      </c>
      <c r="E14" s="37" t="str">
        <f>IF(G14="","",G14/(1+(IF(COUNTIF(Accounts!$F:$H,B14),VLOOKUP(B14,Accounts!$F:$H,3,FALSE),0)/100)))</f>
        <v/>
      </c>
      <c r="F14" s="37" t="str">
        <f t="shared" si="10"/>
        <v/>
      </c>
      <c r="G14" s="7"/>
      <c r="H14" s="6"/>
      <c r="J14" s="10" t="str">
        <f>IF(ISBLANK(H14),"",IF(COUNTIF(Accounts!$F:$H,H14),VLOOKUP(H14,Accounts!$F:$H,2,FALSE),"-"))</f>
        <v/>
      </c>
      <c r="K14" s="37" t="str">
        <f>IF(M14="","",M14/(1+(IF(COUNTIF(Accounts!$F:$H,H14),VLOOKUP(H14,Accounts!$F:$H,3,FALSE),0)/100)))</f>
        <v/>
      </c>
      <c r="L14" s="37" t="str">
        <f t="shared" si="11"/>
        <v/>
      </c>
      <c r="M14" s="7"/>
      <c r="N14" s="6"/>
      <c r="P14" s="10" t="str">
        <f>IF(ISBLANK(N14),"",IF(COUNTIF(Accounts!$F:$H,N14),VLOOKUP(N14,Accounts!$F:$H,2,FALSE),"-"))</f>
        <v/>
      </c>
      <c r="Q14" s="37" t="str">
        <f>IF(S14="","",S14/(1+(IF(COUNTIF(Accounts!$F:$H,N14),VLOOKUP(N14,Accounts!$F:$H,3,FALSE),0)/100)))</f>
        <v/>
      </c>
      <c r="R14" s="37" t="str">
        <f t="shared" si="0"/>
        <v/>
      </c>
      <c r="S14" s="7"/>
      <c r="T14" s="40" t="str">
        <f>IF(Accounts!$F13="","-",Accounts!$F13)</f>
        <v xml:space="preserve"> </v>
      </c>
      <c r="U14" s="10">
        <f>IF(COUNTIF(Accounts!$F:$H,T14),VLOOKUP(T14,Accounts!$F:$H,2,FALSE),"-")</f>
        <v>0</v>
      </c>
      <c r="V14" s="37" t="str">
        <f ca="1">IF(scratch!$B$55=TRUE,IF(X14="","",X14/(1+(IF(COUNTIF(Accounts!$F:$H,T14),VLOOKUP(T14,Accounts!$F:$H,3,FALSE),0)/100))),scratch!$B$52)</f>
        <v>Locked</v>
      </c>
      <c r="W14" s="37" t="str">
        <f ca="1">IF(scratch!$B$55=TRUE,IF(X14="","",X14-V14),scratch!$B$52)</f>
        <v>Locked</v>
      </c>
      <c r="X14" s="51" t="str">
        <f ca="1">IF(scratch!$B$55=TRUE,SUMIF(B$7:B$1007,T14,G$7:G$1007)+SUMIF(H$7:H$1007,T14,M$7:M$1007)+SUMIF(N$7:N$1007,T14,S$7:S$1007),scratch!$B$52)</f>
        <v>Locked</v>
      </c>
      <c r="AB14" s="10" t="str">
        <f>IF(ISBLANK(Z14),"",IF(COUNTIF(Accounts!$F:$H,Z14),VLOOKUP(Z14,Accounts!$F:$H,2,FALSE),"-"))</f>
        <v/>
      </c>
      <c r="AC14" s="37" t="str">
        <f>IF(AE14="","",AE14/(1+(IF(COUNTIF(Accounts!$F:$H,Z14),VLOOKUP(Z14,Accounts!$F:$H,3,FALSE),0)/100)))</f>
        <v/>
      </c>
      <c r="AD14" s="37" t="str">
        <f t="shared" si="1"/>
        <v/>
      </c>
      <c r="AE14" s="7"/>
      <c r="AF14" s="6"/>
      <c r="AH14" s="10" t="str">
        <f>IF(ISBLANK(AF14),"",IF(COUNTIF(Accounts!$F:$H,AF14),VLOOKUP(AF14,Accounts!$F:$H,2,FALSE),"-"))</f>
        <v/>
      </c>
      <c r="AI14" s="37" t="str">
        <f>IF(AK14="","",AK14/(1+(IF(COUNTIF(Accounts!$F:$H,AF14),VLOOKUP(AF14,Accounts!$F:$H,3,FALSE),0)/100)))</f>
        <v/>
      </c>
      <c r="AJ14" s="37" t="str">
        <f t="shared" si="2"/>
        <v/>
      </c>
      <c r="AK14" s="7"/>
      <c r="AL14" s="6"/>
      <c r="AN14" s="10" t="str">
        <f>IF(ISBLANK(AL14),"",IF(COUNTIF(Accounts!$F:$H,AL14),VLOOKUP(AL14,Accounts!$F:$H,2,FALSE),"-"))</f>
        <v/>
      </c>
      <c r="AO14" s="37" t="str">
        <f>IF(AQ14="","",AQ14/(1+(IF(COUNTIF(Accounts!$F:$H,AL14),VLOOKUP(AL14,Accounts!$F:$H,3,FALSE),0)/100)))</f>
        <v/>
      </c>
      <c r="AP14" s="37" t="str">
        <f t="shared" si="3"/>
        <v/>
      </c>
      <c r="AQ14" s="7"/>
      <c r="AR14" s="40" t="str">
        <f>IF(Accounts!$F13="","-",Accounts!$F13)</f>
        <v xml:space="preserve"> </v>
      </c>
      <c r="AS14" s="10">
        <f>IF(COUNTIF(Accounts!$F:$H,AR14),VLOOKUP(AR14,Accounts!$F:$H,2,FALSE),"-")</f>
        <v>0</v>
      </c>
      <c r="AT14" s="37" t="str">
        <f ca="1">IF(scratch!$B$55=TRUE,IF(AV14="","",AV14/(1+(IF(COUNTIF(Accounts!$F:$H,AR14),VLOOKUP(AR14,Accounts!$F:$H,3,FALSE),0)/100))),scratch!$B$52)</f>
        <v>Locked</v>
      </c>
      <c r="AU14" s="37" t="str">
        <f ca="1">IF(scratch!$B$55=TRUE,IF(AV14="","",AV14-AT14),scratch!$B$52)</f>
        <v>Locked</v>
      </c>
      <c r="AV14" s="51" t="str">
        <f ca="1">IF(scratch!$B$55=TRUE,SUMIF(Z$7:Z$1007,AR14,AE$7:AE$1007)+SUMIF(AF$7:AF$1007,AR14,AK$7:AK$1007)+SUMIF(AL$7:AL$1007,AR14,AQ$7:AQ$1007),scratch!$B$52)</f>
        <v>Locked</v>
      </c>
      <c r="AZ14" s="10" t="str">
        <f>IF(ISBLANK(AX14),"",IF(COUNTIF(Accounts!$F:$H,AX14),VLOOKUP(AX14,Accounts!$F:$H,2,FALSE),"-"))</f>
        <v/>
      </c>
      <c r="BA14" s="37" t="str">
        <f>IF(BC14="","",BC14/(1+(IF(COUNTIF(Accounts!$F:$H,AX14),VLOOKUP(AX14,Accounts!$F:$H,3,FALSE),0)/100)))</f>
        <v/>
      </c>
      <c r="BB14" s="37" t="str">
        <f t="shared" si="4"/>
        <v/>
      </c>
      <c r="BC14" s="7"/>
      <c r="BD14" s="6"/>
      <c r="BF14" s="10" t="str">
        <f>IF(ISBLANK(BD14),"",IF(COUNTIF(Accounts!$F:$H,BD14),VLOOKUP(BD14,Accounts!$F:$H,2,FALSE),"-"))</f>
        <v/>
      </c>
      <c r="BG14" s="37" t="str">
        <f>IF(BI14="","",BI14/(1+(IF(COUNTIF(Accounts!$F:$H,BD14),VLOOKUP(BD14,Accounts!$F:$H,3,FALSE),0)/100)))</f>
        <v/>
      </c>
      <c r="BH14" s="37" t="str">
        <f t="shared" si="5"/>
        <v/>
      </c>
      <c r="BI14" s="7"/>
      <c r="BJ14" s="6"/>
      <c r="BL14" s="10" t="str">
        <f>IF(ISBLANK(BJ14),"",IF(COUNTIF(Accounts!$F:$H,BJ14),VLOOKUP(BJ14,Accounts!$F:$H,2,FALSE),"-"))</f>
        <v/>
      </c>
      <c r="BM14" s="37" t="str">
        <f>IF(BO14="","",BO14/(1+(IF(COUNTIF(Accounts!$F:$H,BJ14),VLOOKUP(BJ14,Accounts!$F:$H,3,FALSE),0)/100)))</f>
        <v/>
      </c>
      <c r="BN14" s="37" t="str">
        <f t="shared" si="6"/>
        <v/>
      </c>
      <c r="BO14" s="7"/>
      <c r="BP14" s="40" t="str">
        <f>IF(Accounts!$F13="","-",Accounts!$F13)</f>
        <v xml:space="preserve"> </v>
      </c>
      <c r="BQ14" s="10">
        <f>IF(COUNTIF(Accounts!$F:$H,BP14),VLOOKUP(BP14,Accounts!$F:$H,2,FALSE),"-")</f>
        <v>0</v>
      </c>
      <c r="BR14" s="37" t="str">
        <f ca="1">IF(scratch!$B$55=TRUE,IF(BT14="","",BT14/(1+(IF(COUNTIF(Accounts!$F:$H,BP14),VLOOKUP(BP14,Accounts!$F:$H,3,FALSE),0)/100))),scratch!$B$52)</f>
        <v>Locked</v>
      </c>
      <c r="BS14" s="37" t="str">
        <f ca="1">IF(scratch!$B$55=TRUE,IF(BT14="","",BT14-BR14),scratch!$B$52)</f>
        <v>Locked</v>
      </c>
      <c r="BT14" s="51" t="str">
        <f ca="1">IF(scratch!$B$55=TRUE,SUMIF(AX$7:AX$1007,BP14,BC$7:BC$1007)+SUMIF(BD$7:BD$1007,BP14,BI$7:BI$1007)+SUMIF(BJ$7:BJ$1007,BP14,BO$7:BO$1007),scratch!$B$52)</f>
        <v>Locked</v>
      </c>
      <c r="BX14" s="10" t="str">
        <f>IF(ISBLANK(BV14),"",IF(COUNTIF(Accounts!$F:$H,BV14),VLOOKUP(BV14,Accounts!$F:$H,2,FALSE),"-"))</f>
        <v/>
      </c>
      <c r="BY14" s="37" t="str">
        <f>IF(CA14="","",CA14/(1+(IF(COUNTIF(Accounts!$F:$H,BV14),VLOOKUP(BV14,Accounts!$F:$H,3,FALSE),0)/100)))</f>
        <v/>
      </c>
      <c r="BZ14" s="37" t="str">
        <f t="shared" si="7"/>
        <v/>
      </c>
      <c r="CA14" s="7"/>
      <c r="CB14" s="6"/>
      <c r="CD14" s="10" t="str">
        <f>IF(ISBLANK(CB14),"",IF(COUNTIF(Accounts!$F:$H,CB14),VLOOKUP(CB14,Accounts!$F:$H,2,FALSE),"-"))</f>
        <v/>
      </c>
      <c r="CE14" s="37" t="str">
        <f>IF(CG14="","",CG14/(1+(IF(COUNTIF(Accounts!$F:$H,CB14),VLOOKUP(CB14,Accounts!$F:$H,3,FALSE),0)/100)))</f>
        <v/>
      </c>
      <c r="CF14" s="37" t="str">
        <f t="shared" si="8"/>
        <v/>
      </c>
      <c r="CG14" s="7"/>
      <c r="CH14" s="6"/>
      <c r="CJ14" s="10" t="str">
        <f>IF(ISBLANK(CH14),"",IF(COUNTIF(Accounts!$F:$H,CH14),VLOOKUP(CH14,Accounts!$F:$H,2,FALSE),"-"))</f>
        <v/>
      </c>
      <c r="CK14" s="37" t="str">
        <f>IF(CM14="","",CM14/(1+(IF(COUNTIF(Accounts!$F:$H,CH14),VLOOKUP(CH14,Accounts!$F:$H,3,FALSE),0)/100)))</f>
        <v/>
      </c>
      <c r="CL14" s="37" t="str">
        <f t="shared" si="9"/>
        <v/>
      </c>
      <c r="CM14" s="7"/>
      <c r="CN14" s="40" t="str">
        <f>IF(Accounts!$F13="","-",Accounts!$F13)</f>
        <v xml:space="preserve"> </v>
      </c>
      <c r="CO14" s="10">
        <f>IF(COUNTIF(Accounts!$F:$H,CN14),VLOOKUP(CN14,Accounts!$F:$H,2,FALSE),"-")</f>
        <v>0</v>
      </c>
      <c r="CP14" s="37" t="str">
        <f ca="1">IF(scratch!$B$55=TRUE,IF(CR14="","",CR14/(1+(IF(COUNTIF(Accounts!$F:$H,CN14),VLOOKUP(CN14,Accounts!$F:$H,3,FALSE),0)/100))),scratch!$B$52)</f>
        <v>Locked</v>
      </c>
      <c r="CQ14" s="37" t="str">
        <f ca="1">IF(scratch!$B$55=TRUE,IF(CR14="","",CR14-CP14),scratch!$B$52)</f>
        <v>Locked</v>
      </c>
      <c r="CR14" s="51" t="str">
        <f ca="1">IF(scratch!$B$55=TRUE,SUMIF(BV$7:BV$1007,CN14,CA$7:CA$1007)+SUMIF(CB$7:CB$1007,CN14,CG$7:CG$1007)+SUMIF(CH$7:CH$1007,CN14,CM$7:CM$1007),scratch!$B$52)</f>
        <v>Locked</v>
      </c>
      <c r="CT14" s="40" t="str">
        <f>IF(Accounts!$F13="","-",Accounts!$F13)</f>
        <v xml:space="preserve"> </v>
      </c>
      <c r="CU14" s="10">
        <f>IF(COUNTIF(Accounts!$F:$H,CT14),VLOOKUP(CT14,Accounts!$F:$H,2,FALSE),"-")</f>
        <v>0</v>
      </c>
      <c r="CV14" s="37" t="str">
        <f ca="1">IF(scratch!$B$55=TRUE,IF(CX14="","",CX14/(1+(IF(COUNTIF(Accounts!$F:$H,CT14),VLOOKUP(CT14,Accounts!$F:$H,3,FALSE),0)/100))),scratch!$B$52)</f>
        <v>Locked</v>
      </c>
      <c r="CW14" s="37" t="str">
        <f ca="1">IF(scratch!$B$55=TRUE,IF(CX14="","",CX14-CV14),scratch!$B$52)</f>
        <v>Locked</v>
      </c>
      <c r="CX14" s="51" t="str">
        <f ca="1">IF(scratch!$B$55=TRUE,SUMIF(T$7:T$1007,CT14,X$7:X1014)+SUMIF(AR$7:AR$1007,CT14,AV$7:AV$1007)+SUMIF(BP$7:BP$1007,CT14,BT$7:BT$1007)+SUMIF(CN$7:CN$1007,CT14,CR$7:CR$1007),scratch!$B$52)</f>
        <v>Locked</v>
      </c>
    </row>
    <row r="15" spans="2:102" x14ac:dyDescent="0.2">
      <c r="D15" s="10" t="str">
        <f>IF(ISBLANK(B15),"",IF(COUNTIF(Accounts!$F:$H,B15),VLOOKUP(B15,Accounts!$F:$H,2,FALSE),"-"))</f>
        <v/>
      </c>
      <c r="E15" s="37" t="str">
        <f>IF(G15="","",G15/(1+(IF(COUNTIF(Accounts!$F:$H,B15),VLOOKUP(B15,Accounts!$F:$H,3,FALSE),0)/100)))</f>
        <v/>
      </c>
      <c r="F15" s="37" t="str">
        <f t="shared" si="10"/>
        <v/>
      </c>
      <c r="G15" s="7"/>
      <c r="H15" s="6"/>
      <c r="J15" s="10" t="str">
        <f>IF(ISBLANK(H15),"",IF(COUNTIF(Accounts!$F:$H,H15),VLOOKUP(H15,Accounts!$F:$H,2,FALSE),"-"))</f>
        <v/>
      </c>
      <c r="K15" s="37" t="str">
        <f>IF(M15="","",M15/(1+(IF(COUNTIF(Accounts!$F:$H,H15),VLOOKUP(H15,Accounts!$F:$H,3,FALSE),0)/100)))</f>
        <v/>
      </c>
      <c r="L15" s="37" t="str">
        <f t="shared" si="11"/>
        <v/>
      </c>
      <c r="M15" s="7"/>
      <c r="N15" s="6"/>
      <c r="P15" s="10" t="str">
        <f>IF(ISBLANK(N15),"",IF(COUNTIF(Accounts!$F:$H,N15),VLOOKUP(N15,Accounts!$F:$H,2,FALSE),"-"))</f>
        <v/>
      </c>
      <c r="Q15" s="37" t="str">
        <f>IF(S15="","",S15/(1+(IF(COUNTIF(Accounts!$F:$H,N15),VLOOKUP(N15,Accounts!$F:$H,3,FALSE),0)/100)))</f>
        <v/>
      </c>
      <c r="R15" s="37" t="str">
        <f t="shared" si="0"/>
        <v/>
      </c>
      <c r="S15" s="7"/>
      <c r="T15" s="40" t="str">
        <f>IF(Accounts!$F14="","-",Accounts!$F14)</f>
        <v xml:space="preserve"> </v>
      </c>
      <c r="U15" s="10">
        <f>IF(COUNTIF(Accounts!$F:$H,T15),VLOOKUP(T15,Accounts!$F:$H,2,FALSE),"-")</f>
        <v>0</v>
      </c>
      <c r="V15" s="37" t="str">
        <f ca="1">IF(scratch!$B$55=TRUE,IF(X15="","",X15/(1+(IF(COUNTIF(Accounts!$F:$H,T15),VLOOKUP(T15,Accounts!$F:$H,3,FALSE),0)/100))),scratch!$B$52)</f>
        <v>Locked</v>
      </c>
      <c r="W15" s="37" t="str">
        <f ca="1">IF(scratch!$B$55=TRUE,IF(X15="","",X15-V15),scratch!$B$52)</f>
        <v>Locked</v>
      </c>
      <c r="X15" s="51" t="str">
        <f ca="1">IF(scratch!$B$55=TRUE,SUMIF(B$7:B$1007,T15,G$7:G$1007)+SUMIF(H$7:H$1007,T15,M$7:M$1007)+SUMIF(N$7:N$1007,T15,S$7:S$1007),scratch!$B$52)</f>
        <v>Locked</v>
      </c>
      <c r="AB15" s="10" t="str">
        <f>IF(ISBLANK(Z15),"",IF(COUNTIF(Accounts!$F:$H,Z15),VLOOKUP(Z15,Accounts!$F:$H,2,FALSE),"-"))</f>
        <v/>
      </c>
      <c r="AC15" s="37" t="str">
        <f>IF(AE15="","",AE15/(1+(IF(COUNTIF(Accounts!$F:$H,Z15),VLOOKUP(Z15,Accounts!$F:$H,3,FALSE),0)/100)))</f>
        <v/>
      </c>
      <c r="AD15" s="37" t="str">
        <f t="shared" si="1"/>
        <v/>
      </c>
      <c r="AE15" s="7"/>
      <c r="AF15" s="6"/>
      <c r="AH15" s="10" t="str">
        <f>IF(ISBLANK(AF15),"",IF(COUNTIF(Accounts!$F:$H,AF15),VLOOKUP(AF15,Accounts!$F:$H,2,FALSE),"-"))</f>
        <v/>
      </c>
      <c r="AI15" s="37" t="str">
        <f>IF(AK15="","",AK15/(1+(IF(COUNTIF(Accounts!$F:$H,AF15),VLOOKUP(AF15,Accounts!$F:$H,3,FALSE),0)/100)))</f>
        <v/>
      </c>
      <c r="AJ15" s="37" t="str">
        <f t="shared" si="2"/>
        <v/>
      </c>
      <c r="AK15" s="7"/>
      <c r="AL15" s="6"/>
      <c r="AN15" s="10" t="str">
        <f>IF(ISBLANK(AL15),"",IF(COUNTIF(Accounts!$F:$H,AL15),VLOOKUP(AL15,Accounts!$F:$H,2,FALSE),"-"))</f>
        <v/>
      </c>
      <c r="AO15" s="37" t="str">
        <f>IF(AQ15="","",AQ15/(1+(IF(COUNTIF(Accounts!$F:$H,AL15),VLOOKUP(AL15,Accounts!$F:$H,3,FALSE),0)/100)))</f>
        <v/>
      </c>
      <c r="AP15" s="37" t="str">
        <f t="shared" si="3"/>
        <v/>
      </c>
      <c r="AQ15" s="7"/>
      <c r="AR15" s="40" t="str">
        <f>IF(Accounts!$F14="","-",Accounts!$F14)</f>
        <v xml:space="preserve"> </v>
      </c>
      <c r="AS15" s="10">
        <f>IF(COUNTIF(Accounts!$F:$H,AR15),VLOOKUP(AR15,Accounts!$F:$H,2,FALSE),"-")</f>
        <v>0</v>
      </c>
      <c r="AT15" s="37" t="str">
        <f ca="1">IF(scratch!$B$55=TRUE,IF(AV15="","",AV15/(1+(IF(COUNTIF(Accounts!$F:$H,AR15),VLOOKUP(AR15,Accounts!$F:$H,3,FALSE),0)/100))),scratch!$B$52)</f>
        <v>Locked</v>
      </c>
      <c r="AU15" s="37" t="str">
        <f ca="1">IF(scratch!$B$55=TRUE,IF(AV15="","",AV15-AT15),scratch!$B$52)</f>
        <v>Locked</v>
      </c>
      <c r="AV15" s="51" t="str">
        <f ca="1">IF(scratch!$B$55=TRUE,SUMIF(Z$7:Z$1007,AR15,AE$7:AE$1007)+SUMIF(AF$7:AF$1007,AR15,AK$7:AK$1007)+SUMIF(AL$7:AL$1007,AR15,AQ$7:AQ$1007),scratch!$B$52)</f>
        <v>Locked</v>
      </c>
      <c r="AZ15" s="10" t="str">
        <f>IF(ISBLANK(AX15),"",IF(COUNTIF(Accounts!$F:$H,AX15),VLOOKUP(AX15,Accounts!$F:$H,2,FALSE),"-"))</f>
        <v/>
      </c>
      <c r="BA15" s="37" t="str">
        <f>IF(BC15="","",BC15/(1+(IF(COUNTIF(Accounts!$F:$H,AX15),VLOOKUP(AX15,Accounts!$F:$H,3,FALSE),0)/100)))</f>
        <v/>
      </c>
      <c r="BB15" s="37" t="str">
        <f t="shared" si="4"/>
        <v/>
      </c>
      <c r="BC15" s="7"/>
      <c r="BD15" s="6"/>
      <c r="BF15" s="10" t="str">
        <f>IF(ISBLANK(BD15),"",IF(COUNTIF(Accounts!$F:$H,BD15),VLOOKUP(BD15,Accounts!$F:$H,2,FALSE),"-"))</f>
        <v/>
      </c>
      <c r="BG15" s="37" t="str">
        <f>IF(BI15="","",BI15/(1+(IF(COUNTIF(Accounts!$F:$H,BD15),VLOOKUP(BD15,Accounts!$F:$H,3,FALSE),0)/100)))</f>
        <v/>
      </c>
      <c r="BH15" s="37" t="str">
        <f t="shared" si="5"/>
        <v/>
      </c>
      <c r="BI15" s="7"/>
      <c r="BJ15" s="6"/>
      <c r="BL15" s="10" t="str">
        <f>IF(ISBLANK(BJ15),"",IF(COUNTIF(Accounts!$F:$H,BJ15),VLOOKUP(BJ15,Accounts!$F:$H,2,FALSE),"-"))</f>
        <v/>
      </c>
      <c r="BM15" s="37" t="str">
        <f>IF(BO15="","",BO15/(1+(IF(COUNTIF(Accounts!$F:$H,BJ15),VLOOKUP(BJ15,Accounts!$F:$H,3,FALSE),0)/100)))</f>
        <v/>
      </c>
      <c r="BN15" s="37" t="str">
        <f t="shared" si="6"/>
        <v/>
      </c>
      <c r="BO15" s="7"/>
      <c r="BP15" s="40" t="str">
        <f>IF(Accounts!$F14="","-",Accounts!$F14)</f>
        <v xml:space="preserve"> </v>
      </c>
      <c r="BQ15" s="10">
        <f>IF(COUNTIF(Accounts!$F:$H,BP15),VLOOKUP(BP15,Accounts!$F:$H,2,FALSE),"-")</f>
        <v>0</v>
      </c>
      <c r="BR15" s="37" t="str">
        <f ca="1">IF(scratch!$B$55=TRUE,IF(BT15="","",BT15/(1+(IF(COUNTIF(Accounts!$F:$H,BP15),VLOOKUP(BP15,Accounts!$F:$H,3,FALSE),0)/100))),scratch!$B$52)</f>
        <v>Locked</v>
      </c>
      <c r="BS15" s="37" t="str">
        <f ca="1">IF(scratch!$B$55=TRUE,IF(BT15="","",BT15-BR15),scratch!$B$52)</f>
        <v>Locked</v>
      </c>
      <c r="BT15" s="51" t="str">
        <f ca="1">IF(scratch!$B$55=TRUE,SUMIF(AX$7:AX$1007,BP15,BC$7:BC$1007)+SUMIF(BD$7:BD$1007,BP15,BI$7:BI$1007)+SUMIF(BJ$7:BJ$1007,BP15,BO$7:BO$1007),scratch!$B$52)</f>
        <v>Locked</v>
      </c>
      <c r="BX15" s="10" t="str">
        <f>IF(ISBLANK(BV15),"",IF(COUNTIF(Accounts!$F:$H,BV15),VLOOKUP(BV15,Accounts!$F:$H,2,FALSE),"-"))</f>
        <v/>
      </c>
      <c r="BY15" s="37" t="str">
        <f>IF(CA15="","",CA15/(1+(IF(COUNTIF(Accounts!$F:$H,BV15),VLOOKUP(BV15,Accounts!$F:$H,3,FALSE),0)/100)))</f>
        <v/>
      </c>
      <c r="BZ15" s="37" t="str">
        <f t="shared" si="7"/>
        <v/>
      </c>
      <c r="CA15" s="7"/>
      <c r="CB15" s="6"/>
      <c r="CD15" s="10" t="str">
        <f>IF(ISBLANK(CB15),"",IF(COUNTIF(Accounts!$F:$H,CB15),VLOOKUP(CB15,Accounts!$F:$H,2,FALSE),"-"))</f>
        <v/>
      </c>
      <c r="CE15" s="37" t="str">
        <f>IF(CG15="","",CG15/(1+(IF(COUNTIF(Accounts!$F:$H,CB15),VLOOKUP(CB15,Accounts!$F:$H,3,FALSE),0)/100)))</f>
        <v/>
      </c>
      <c r="CF15" s="37" t="str">
        <f t="shared" si="8"/>
        <v/>
      </c>
      <c r="CG15" s="7"/>
      <c r="CH15" s="6"/>
      <c r="CJ15" s="10" t="str">
        <f>IF(ISBLANK(CH15),"",IF(COUNTIF(Accounts!$F:$H,CH15),VLOOKUP(CH15,Accounts!$F:$H,2,FALSE),"-"))</f>
        <v/>
      </c>
      <c r="CK15" s="37" t="str">
        <f>IF(CM15="","",CM15/(1+(IF(COUNTIF(Accounts!$F:$H,CH15),VLOOKUP(CH15,Accounts!$F:$H,3,FALSE),0)/100)))</f>
        <v/>
      </c>
      <c r="CL15" s="37" t="str">
        <f t="shared" si="9"/>
        <v/>
      </c>
      <c r="CM15" s="7"/>
      <c r="CN15" s="40" t="str">
        <f>IF(Accounts!$F14="","-",Accounts!$F14)</f>
        <v xml:space="preserve"> </v>
      </c>
      <c r="CO15" s="10">
        <f>IF(COUNTIF(Accounts!$F:$H,CN15),VLOOKUP(CN15,Accounts!$F:$H,2,FALSE),"-")</f>
        <v>0</v>
      </c>
      <c r="CP15" s="37" t="str">
        <f ca="1">IF(scratch!$B$55=TRUE,IF(CR15="","",CR15/(1+(IF(COUNTIF(Accounts!$F:$H,CN15),VLOOKUP(CN15,Accounts!$F:$H,3,FALSE),0)/100))),scratch!$B$52)</f>
        <v>Locked</v>
      </c>
      <c r="CQ15" s="37" t="str">
        <f ca="1">IF(scratch!$B$55=TRUE,IF(CR15="","",CR15-CP15),scratch!$B$52)</f>
        <v>Locked</v>
      </c>
      <c r="CR15" s="51" t="str">
        <f ca="1">IF(scratch!$B$55=TRUE,SUMIF(BV$7:BV$1007,CN15,CA$7:CA$1007)+SUMIF(CB$7:CB$1007,CN15,CG$7:CG$1007)+SUMIF(CH$7:CH$1007,CN15,CM$7:CM$1007),scratch!$B$52)</f>
        <v>Locked</v>
      </c>
      <c r="CT15" s="40" t="str">
        <f>IF(Accounts!$F14="","-",Accounts!$F14)</f>
        <v xml:space="preserve"> </v>
      </c>
      <c r="CU15" s="10">
        <f>IF(COUNTIF(Accounts!$F:$H,CT15),VLOOKUP(CT15,Accounts!$F:$H,2,FALSE),"-")</f>
        <v>0</v>
      </c>
      <c r="CV15" s="37" t="str">
        <f ca="1">IF(scratch!$B$55=TRUE,IF(CX15="","",CX15/(1+(IF(COUNTIF(Accounts!$F:$H,CT15),VLOOKUP(CT15,Accounts!$F:$H,3,FALSE),0)/100))),scratch!$B$52)</f>
        <v>Locked</v>
      </c>
      <c r="CW15" s="37" t="str">
        <f ca="1">IF(scratch!$B$55=TRUE,IF(CX15="","",CX15-CV15),scratch!$B$52)</f>
        <v>Locked</v>
      </c>
      <c r="CX15" s="51" t="str">
        <f ca="1">IF(scratch!$B$55=TRUE,SUMIF(T$7:T$1007,CT15,X$7:X1015)+SUMIF(AR$7:AR$1007,CT15,AV$7:AV$1007)+SUMIF(BP$7:BP$1007,CT15,BT$7:BT$1007)+SUMIF(CN$7:CN$1007,CT15,CR$7:CR$1007),scratch!$B$52)</f>
        <v>Locked</v>
      </c>
    </row>
    <row r="16" spans="2:102" x14ac:dyDescent="0.2">
      <c r="D16" s="10" t="str">
        <f>IF(ISBLANK(B16),"",IF(COUNTIF(Accounts!$F:$H,B16),VLOOKUP(B16,Accounts!$F:$H,2,FALSE),"-"))</f>
        <v/>
      </c>
      <c r="E16" s="37" t="str">
        <f>IF(G16="","",G16/(1+(IF(COUNTIF(Accounts!$F:$H,B16),VLOOKUP(B16,Accounts!$F:$H,3,FALSE),0)/100)))</f>
        <v/>
      </c>
      <c r="F16" s="37" t="str">
        <f t="shared" si="10"/>
        <v/>
      </c>
      <c r="G16" s="7"/>
      <c r="H16" s="6"/>
      <c r="J16" s="10" t="str">
        <f>IF(ISBLANK(H16),"",IF(COUNTIF(Accounts!$F:$H,H16),VLOOKUP(H16,Accounts!$F:$H,2,FALSE),"-"))</f>
        <v/>
      </c>
      <c r="K16" s="37" t="str">
        <f>IF(M16="","",M16/(1+(IF(COUNTIF(Accounts!$F:$H,H16),VLOOKUP(H16,Accounts!$F:$H,3,FALSE),0)/100)))</f>
        <v/>
      </c>
      <c r="L16" s="37" t="str">
        <f t="shared" si="11"/>
        <v/>
      </c>
      <c r="M16" s="7"/>
      <c r="N16" s="6"/>
      <c r="P16" s="10" t="str">
        <f>IF(ISBLANK(N16),"",IF(COUNTIF(Accounts!$F:$H,N16),VLOOKUP(N16,Accounts!$F:$H,2,FALSE),"-"))</f>
        <v/>
      </c>
      <c r="Q16" s="37" t="str">
        <f>IF(S16="","",S16/(1+(IF(COUNTIF(Accounts!$F:$H,N16),VLOOKUP(N16,Accounts!$F:$H,3,FALSE),0)/100)))</f>
        <v/>
      </c>
      <c r="R16" s="37" t="str">
        <f t="shared" si="0"/>
        <v/>
      </c>
      <c r="S16" s="7"/>
      <c r="T16" s="40" t="str">
        <f>IF(Accounts!$F15="","-",Accounts!$F15)</f>
        <v xml:space="preserve"> </v>
      </c>
      <c r="U16" s="10">
        <f>IF(COUNTIF(Accounts!$F:$H,T16),VLOOKUP(T16,Accounts!$F:$H,2,FALSE),"-")</f>
        <v>0</v>
      </c>
      <c r="V16" s="37" t="str">
        <f ca="1">IF(scratch!$B$55=TRUE,IF(X16="","",X16/(1+(IF(COUNTIF(Accounts!$F:$H,T16),VLOOKUP(T16,Accounts!$F:$H,3,FALSE),0)/100))),scratch!$B$52)</f>
        <v>Locked</v>
      </c>
      <c r="W16" s="37" t="str">
        <f ca="1">IF(scratch!$B$55=TRUE,IF(X16="","",X16-V16),scratch!$B$52)</f>
        <v>Locked</v>
      </c>
      <c r="X16" s="51" t="str">
        <f ca="1">IF(scratch!$B$55=TRUE,SUMIF(B$7:B$1007,T16,G$7:G$1007)+SUMIF(H$7:H$1007,T16,M$7:M$1007)+SUMIF(N$7:N$1007,T16,S$7:S$1007),scratch!$B$52)</f>
        <v>Locked</v>
      </c>
      <c r="AB16" s="10" t="str">
        <f>IF(ISBLANK(Z16),"",IF(COUNTIF(Accounts!$F:$H,Z16),VLOOKUP(Z16,Accounts!$F:$H,2,FALSE),"-"))</f>
        <v/>
      </c>
      <c r="AC16" s="37" t="str">
        <f>IF(AE16="","",AE16/(1+(IF(COUNTIF(Accounts!$F:$H,Z16),VLOOKUP(Z16,Accounts!$F:$H,3,FALSE),0)/100)))</f>
        <v/>
      </c>
      <c r="AD16" s="37" t="str">
        <f t="shared" si="1"/>
        <v/>
      </c>
      <c r="AE16" s="7"/>
      <c r="AF16" s="6"/>
      <c r="AH16" s="10" t="str">
        <f>IF(ISBLANK(AF16),"",IF(COUNTIF(Accounts!$F:$H,AF16),VLOOKUP(AF16,Accounts!$F:$H,2,FALSE),"-"))</f>
        <v/>
      </c>
      <c r="AI16" s="37" t="str">
        <f>IF(AK16="","",AK16/(1+(IF(COUNTIF(Accounts!$F:$H,AF16),VLOOKUP(AF16,Accounts!$F:$H,3,FALSE),0)/100)))</f>
        <v/>
      </c>
      <c r="AJ16" s="37" t="str">
        <f t="shared" si="2"/>
        <v/>
      </c>
      <c r="AK16" s="7"/>
      <c r="AL16" s="6"/>
      <c r="AN16" s="10" t="str">
        <f>IF(ISBLANK(AL16),"",IF(COUNTIF(Accounts!$F:$H,AL16),VLOOKUP(AL16,Accounts!$F:$H,2,FALSE),"-"))</f>
        <v/>
      </c>
      <c r="AO16" s="37" t="str">
        <f>IF(AQ16="","",AQ16/(1+(IF(COUNTIF(Accounts!$F:$H,AL16),VLOOKUP(AL16,Accounts!$F:$H,3,FALSE),0)/100)))</f>
        <v/>
      </c>
      <c r="AP16" s="37" t="str">
        <f t="shared" si="3"/>
        <v/>
      </c>
      <c r="AQ16" s="7"/>
      <c r="AR16" s="40" t="str">
        <f>IF(Accounts!$F15="","-",Accounts!$F15)</f>
        <v xml:space="preserve"> </v>
      </c>
      <c r="AS16" s="10">
        <f>IF(COUNTIF(Accounts!$F:$H,AR16),VLOOKUP(AR16,Accounts!$F:$H,2,FALSE),"-")</f>
        <v>0</v>
      </c>
      <c r="AT16" s="37" t="str">
        <f ca="1">IF(scratch!$B$55=TRUE,IF(AV16="","",AV16/(1+(IF(COUNTIF(Accounts!$F:$H,AR16),VLOOKUP(AR16,Accounts!$F:$H,3,FALSE),0)/100))),scratch!$B$52)</f>
        <v>Locked</v>
      </c>
      <c r="AU16" s="37" t="str">
        <f ca="1">IF(scratch!$B$55=TRUE,IF(AV16="","",AV16-AT16),scratch!$B$52)</f>
        <v>Locked</v>
      </c>
      <c r="AV16" s="51" t="str">
        <f ca="1">IF(scratch!$B$55=TRUE,SUMIF(Z$7:Z$1007,AR16,AE$7:AE$1007)+SUMIF(AF$7:AF$1007,AR16,AK$7:AK$1007)+SUMIF(AL$7:AL$1007,AR16,AQ$7:AQ$1007),scratch!$B$52)</f>
        <v>Locked</v>
      </c>
      <c r="AZ16" s="10" t="str">
        <f>IF(ISBLANK(AX16),"",IF(COUNTIF(Accounts!$F:$H,AX16),VLOOKUP(AX16,Accounts!$F:$H,2,FALSE),"-"))</f>
        <v/>
      </c>
      <c r="BA16" s="37" t="str">
        <f>IF(BC16="","",BC16/(1+(IF(COUNTIF(Accounts!$F:$H,AX16),VLOOKUP(AX16,Accounts!$F:$H,3,FALSE),0)/100)))</f>
        <v/>
      </c>
      <c r="BB16" s="37" t="str">
        <f t="shared" si="4"/>
        <v/>
      </c>
      <c r="BC16" s="7"/>
      <c r="BD16" s="6"/>
      <c r="BF16" s="10" t="str">
        <f>IF(ISBLANK(BD16),"",IF(COUNTIF(Accounts!$F:$H,BD16),VLOOKUP(BD16,Accounts!$F:$H,2,FALSE),"-"))</f>
        <v/>
      </c>
      <c r="BG16" s="37" t="str">
        <f>IF(BI16="","",BI16/(1+(IF(COUNTIF(Accounts!$F:$H,BD16),VLOOKUP(BD16,Accounts!$F:$H,3,FALSE),0)/100)))</f>
        <v/>
      </c>
      <c r="BH16" s="37" t="str">
        <f t="shared" si="5"/>
        <v/>
      </c>
      <c r="BI16" s="7"/>
      <c r="BJ16" s="6"/>
      <c r="BL16" s="10" t="str">
        <f>IF(ISBLANK(BJ16),"",IF(COUNTIF(Accounts!$F:$H,BJ16),VLOOKUP(BJ16,Accounts!$F:$H,2,FALSE),"-"))</f>
        <v/>
      </c>
      <c r="BM16" s="37" t="str">
        <f>IF(BO16="","",BO16/(1+(IF(COUNTIF(Accounts!$F:$H,BJ16),VLOOKUP(BJ16,Accounts!$F:$H,3,FALSE),0)/100)))</f>
        <v/>
      </c>
      <c r="BN16" s="37" t="str">
        <f t="shared" si="6"/>
        <v/>
      </c>
      <c r="BO16" s="7"/>
      <c r="BP16" s="40" t="str">
        <f>IF(Accounts!$F15="","-",Accounts!$F15)</f>
        <v xml:space="preserve"> </v>
      </c>
      <c r="BQ16" s="10">
        <f>IF(COUNTIF(Accounts!$F:$H,BP16),VLOOKUP(BP16,Accounts!$F:$H,2,FALSE),"-")</f>
        <v>0</v>
      </c>
      <c r="BR16" s="37" t="str">
        <f ca="1">IF(scratch!$B$55=TRUE,IF(BT16="","",BT16/(1+(IF(COUNTIF(Accounts!$F:$H,BP16),VLOOKUP(BP16,Accounts!$F:$H,3,FALSE),0)/100))),scratch!$B$52)</f>
        <v>Locked</v>
      </c>
      <c r="BS16" s="37" t="str">
        <f ca="1">IF(scratch!$B$55=TRUE,IF(BT16="","",BT16-BR16),scratch!$B$52)</f>
        <v>Locked</v>
      </c>
      <c r="BT16" s="51" t="str">
        <f ca="1">IF(scratch!$B$55=TRUE,SUMIF(AX$7:AX$1007,BP16,BC$7:BC$1007)+SUMIF(BD$7:BD$1007,BP16,BI$7:BI$1007)+SUMIF(BJ$7:BJ$1007,BP16,BO$7:BO$1007),scratch!$B$52)</f>
        <v>Locked</v>
      </c>
      <c r="BX16" s="10" t="str">
        <f>IF(ISBLANK(BV16),"",IF(COUNTIF(Accounts!$F:$H,BV16),VLOOKUP(BV16,Accounts!$F:$H,2,FALSE),"-"))</f>
        <v/>
      </c>
      <c r="BY16" s="37" t="str">
        <f>IF(CA16="","",CA16/(1+(IF(COUNTIF(Accounts!$F:$H,BV16),VLOOKUP(BV16,Accounts!$F:$H,3,FALSE),0)/100)))</f>
        <v/>
      </c>
      <c r="BZ16" s="37" t="str">
        <f t="shared" si="7"/>
        <v/>
      </c>
      <c r="CA16" s="7"/>
      <c r="CB16" s="6"/>
      <c r="CD16" s="10" t="str">
        <f>IF(ISBLANK(CB16),"",IF(COUNTIF(Accounts!$F:$H,CB16),VLOOKUP(CB16,Accounts!$F:$H,2,FALSE),"-"))</f>
        <v/>
      </c>
      <c r="CE16" s="37" t="str">
        <f>IF(CG16="","",CG16/(1+(IF(COUNTIF(Accounts!$F:$H,CB16),VLOOKUP(CB16,Accounts!$F:$H,3,FALSE),0)/100)))</f>
        <v/>
      </c>
      <c r="CF16" s="37" t="str">
        <f t="shared" si="8"/>
        <v/>
      </c>
      <c r="CG16" s="7"/>
      <c r="CH16" s="6"/>
      <c r="CJ16" s="10" t="str">
        <f>IF(ISBLANK(CH16),"",IF(COUNTIF(Accounts!$F:$H,CH16),VLOOKUP(CH16,Accounts!$F:$H,2,FALSE),"-"))</f>
        <v/>
      </c>
      <c r="CK16" s="37" t="str">
        <f>IF(CM16="","",CM16/(1+(IF(COUNTIF(Accounts!$F:$H,CH16),VLOOKUP(CH16,Accounts!$F:$H,3,FALSE),0)/100)))</f>
        <v/>
      </c>
      <c r="CL16" s="37" t="str">
        <f t="shared" si="9"/>
        <v/>
      </c>
      <c r="CM16" s="7"/>
      <c r="CN16" s="40" t="str">
        <f>IF(Accounts!$F15="","-",Accounts!$F15)</f>
        <v xml:space="preserve"> </v>
      </c>
      <c r="CO16" s="10">
        <f>IF(COUNTIF(Accounts!$F:$H,CN16),VLOOKUP(CN16,Accounts!$F:$H,2,FALSE),"-")</f>
        <v>0</v>
      </c>
      <c r="CP16" s="37" t="str">
        <f ca="1">IF(scratch!$B$55=TRUE,IF(CR16="","",CR16/(1+(IF(COUNTIF(Accounts!$F:$H,CN16),VLOOKUP(CN16,Accounts!$F:$H,3,FALSE),0)/100))),scratch!$B$52)</f>
        <v>Locked</v>
      </c>
      <c r="CQ16" s="37" t="str">
        <f ca="1">IF(scratch!$B$55=TRUE,IF(CR16="","",CR16-CP16),scratch!$B$52)</f>
        <v>Locked</v>
      </c>
      <c r="CR16" s="51" t="str">
        <f ca="1">IF(scratch!$B$55=TRUE,SUMIF(BV$7:BV$1007,CN16,CA$7:CA$1007)+SUMIF(CB$7:CB$1007,CN16,CG$7:CG$1007)+SUMIF(CH$7:CH$1007,CN16,CM$7:CM$1007),scratch!$B$52)</f>
        <v>Locked</v>
      </c>
      <c r="CT16" s="40" t="str">
        <f>IF(Accounts!$F15="","-",Accounts!$F15)</f>
        <v xml:space="preserve"> </v>
      </c>
      <c r="CU16" s="10">
        <f>IF(COUNTIF(Accounts!$F:$H,CT16),VLOOKUP(CT16,Accounts!$F:$H,2,FALSE),"-")</f>
        <v>0</v>
      </c>
      <c r="CV16" s="37" t="str">
        <f ca="1">IF(scratch!$B$55=TRUE,IF(CX16="","",CX16/(1+(IF(COUNTIF(Accounts!$F:$H,CT16),VLOOKUP(CT16,Accounts!$F:$H,3,FALSE),0)/100))),scratch!$B$52)</f>
        <v>Locked</v>
      </c>
      <c r="CW16" s="37" t="str">
        <f ca="1">IF(scratch!$B$55=TRUE,IF(CX16="","",CX16-CV16),scratch!$B$52)</f>
        <v>Locked</v>
      </c>
      <c r="CX16" s="51" t="str">
        <f ca="1">IF(scratch!$B$55=TRUE,SUMIF(T$7:T$1007,CT16,X$7:X1016)+SUMIF(AR$7:AR$1007,CT16,AV$7:AV$1007)+SUMIF(BP$7:BP$1007,CT16,BT$7:BT$1007)+SUMIF(CN$7:CN$1007,CT16,CR$7:CR$1007),scratch!$B$52)</f>
        <v>Locked</v>
      </c>
    </row>
    <row r="17" spans="4:102" x14ac:dyDescent="0.2">
      <c r="D17" s="10" t="str">
        <f>IF(ISBLANK(B17),"",IF(COUNTIF(Accounts!$F:$H,B17),VLOOKUP(B17,Accounts!$F:$H,2,FALSE),"-"))</f>
        <v/>
      </c>
      <c r="E17" s="37" t="str">
        <f>IF(G17="","",G17/(1+(IF(COUNTIF(Accounts!$F:$H,B17),VLOOKUP(B17,Accounts!$F:$H,3,FALSE),0)/100)))</f>
        <v/>
      </c>
      <c r="F17" s="37" t="str">
        <f t="shared" si="10"/>
        <v/>
      </c>
      <c r="G17" s="7"/>
      <c r="H17" s="6"/>
      <c r="J17" s="10" t="str">
        <f>IF(ISBLANK(H17),"",IF(COUNTIF(Accounts!$F:$H,H17),VLOOKUP(H17,Accounts!$F:$H,2,FALSE),"-"))</f>
        <v/>
      </c>
      <c r="K17" s="37" t="str">
        <f>IF(M17="","",M17/(1+(IF(COUNTIF(Accounts!$F:$H,H17),VLOOKUP(H17,Accounts!$F:$H,3,FALSE),0)/100)))</f>
        <v/>
      </c>
      <c r="L17" s="37" t="str">
        <f t="shared" si="11"/>
        <v/>
      </c>
      <c r="M17" s="7"/>
      <c r="N17" s="6"/>
      <c r="P17" s="10" t="str">
        <f>IF(ISBLANK(N17),"",IF(COUNTIF(Accounts!$F:$H,N17),VLOOKUP(N17,Accounts!$F:$H,2,FALSE),"-"))</f>
        <v/>
      </c>
      <c r="Q17" s="37" t="str">
        <f>IF(S17="","",S17/(1+(IF(COUNTIF(Accounts!$F:$H,N17),VLOOKUP(N17,Accounts!$F:$H,3,FALSE),0)/100)))</f>
        <v/>
      </c>
      <c r="R17" s="37" t="str">
        <f t="shared" si="0"/>
        <v/>
      </c>
      <c r="S17" s="7"/>
      <c r="T17" s="40" t="str">
        <f>IF(Accounts!$F16="","-",Accounts!$F16)</f>
        <v xml:space="preserve"> </v>
      </c>
      <c r="U17" s="10">
        <f>IF(COUNTIF(Accounts!$F:$H,T17),VLOOKUP(T17,Accounts!$F:$H,2,FALSE),"-")</f>
        <v>0</v>
      </c>
      <c r="V17" s="37" t="str">
        <f ca="1">IF(scratch!$B$55=TRUE,IF(X17="","",X17/(1+(IF(COUNTIF(Accounts!$F:$H,T17),VLOOKUP(T17,Accounts!$F:$H,3,FALSE),0)/100))),scratch!$B$52)</f>
        <v>Locked</v>
      </c>
      <c r="W17" s="37" t="str">
        <f ca="1">IF(scratch!$B$55=TRUE,IF(X17="","",X17-V17),scratch!$B$52)</f>
        <v>Locked</v>
      </c>
      <c r="X17" s="51" t="str">
        <f ca="1">IF(scratch!$B$55=TRUE,SUMIF(B$7:B$1007,T17,G$7:G$1007)+SUMIF(H$7:H$1007,T17,M$7:M$1007)+SUMIF(N$7:N$1007,T17,S$7:S$1007),scratch!$B$52)</f>
        <v>Locked</v>
      </c>
      <c r="AB17" s="10" t="str">
        <f>IF(ISBLANK(Z17),"",IF(COUNTIF(Accounts!$F:$H,Z17),VLOOKUP(Z17,Accounts!$F:$H,2,FALSE),"-"))</f>
        <v/>
      </c>
      <c r="AC17" s="37" t="str">
        <f>IF(AE17="","",AE17/(1+(IF(COUNTIF(Accounts!$F:$H,Z17),VLOOKUP(Z17,Accounts!$F:$H,3,FALSE),0)/100)))</f>
        <v/>
      </c>
      <c r="AD17" s="37" t="str">
        <f t="shared" si="1"/>
        <v/>
      </c>
      <c r="AE17" s="7"/>
      <c r="AF17" s="6"/>
      <c r="AH17" s="10" t="str">
        <f>IF(ISBLANK(AF17),"",IF(COUNTIF(Accounts!$F:$H,AF17),VLOOKUP(AF17,Accounts!$F:$H,2,FALSE),"-"))</f>
        <v/>
      </c>
      <c r="AI17" s="37" t="str">
        <f>IF(AK17="","",AK17/(1+(IF(COUNTIF(Accounts!$F:$H,AF17),VLOOKUP(AF17,Accounts!$F:$H,3,FALSE),0)/100)))</f>
        <v/>
      </c>
      <c r="AJ17" s="37" t="str">
        <f t="shared" si="2"/>
        <v/>
      </c>
      <c r="AK17" s="7"/>
      <c r="AL17" s="6"/>
      <c r="AN17" s="10" t="str">
        <f>IF(ISBLANK(AL17),"",IF(COUNTIF(Accounts!$F:$H,AL17),VLOOKUP(AL17,Accounts!$F:$H,2,FALSE),"-"))</f>
        <v/>
      </c>
      <c r="AO17" s="37" t="str">
        <f>IF(AQ17="","",AQ17/(1+(IF(COUNTIF(Accounts!$F:$H,AL17),VLOOKUP(AL17,Accounts!$F:$H,3,FALSE),0)/100)))</f>
        <v/>
      </c>
      <c r="AP17" s="37" t="str">
        <f t="shared" si="3"/>
        <v/>
      </c>
      <c r="AQ17" s="7"/>
      <c r="AR17" s="40" t="str">
        <f>IF(Accounts!$F16="","-",Accounts!$F16)</f>
        <v xml:space="preserve"> </v>
      </c>
      <c r="AS17" s="10">
        <f>IF(COUNTIF(Accounts!$F:$H,AR17),VLOOKUP(AR17,Accounts!$F:$H,2,FALSE),"-")</f>
        <v>0</v>
      </c>
      <c r="AT17" s="37" t="str">
        <f ca="1">IF(scratch!$B$55=TRUE,IF(AV17="","",AV17/(1+(IF(COUNTIF(Accounts!$F:$H,AR17),VLOOKUP(AR17,Accounts!$F:$H,3,FALSE),0)/100))),scratch!$B$52)</f>
        <v>Locked</v>
      </c>
      <c r="AU17" s="37" t="str">
        <f ca="1">IF(scratch!$B$55=TRUE,IF(AV17="","",AV17-AT17),scratch!$B$52)</f>
        <v>Locked</v>
      </c>
      <c r="AV17" s="51" t="str">
        <f ca="1">IF(scratch!$B$55=TRUE,SUMIF(Z$7:Z$1007,AR17,AE$7:AE$1007)+SUMIF(AF$7:AF$1007,AR17,AK$7:AK$1007)+SUMIF(AL$7:AL$1007,AR17,AQ$7:AQ$1007),scratch!$B$52)</f>
        <v>Locked</v>
      </c>
      <c r="AZ17" s="10" t="str">
        <f>IF(ISBLANK(AX17),"",IF(COUNTIF(Accounts!$F:$H,AX17),VLOOKUP(AX17,Accounts!$F:$H,2,FALSE),"-"))</f>
        <v/>
      </c>
      <c r="BA17" s="37" t="str">
        <f>IF(BC17="","",BC17/(1+(IF(COUNTIF(Accounts!$F:$H,AX17),VLOOKUP(AX17,Accounts!$F:$H,3,FALSE),0)/100)))</f>
        <v/>
      </c>
      <c r="BB17" s="37" t="str">
        <f t="shared" si="4"/>
        <v/>
      </c>
      <c r="BC17" s="7"/>
      <c r="BD17" s="6"/>
      <c r="BF17" s="10" t="str">
        <f>IF(ISBLANK(BD17),"",IF(COUNTIF(Accounts!$F:$H,BD17),VLOOKUP(BD17,Accounts!$F:$H,2,FALSE),"-"))</f>
        <v/>
      </c>
      <c r="BG17" s="37" t="str">
        <f>IF(BI17="","",BI17/(1+(IF(COUNTIF(Accounts!$F:$H,BD17),VLOOKUP(BD17,Accounts!$F:$H,3,FALSE),0)/100)))</f>
        <v/>
      </c>
      <c r="BH17" s="37" t="str">
        <f t="shared" si="5"/>
        <v/>
      </c>
      <c r="BI17" s="7"/>
      <c r="BJ17" s="6"/>
      <c r="BL17" s="10" t="str">
        <f>IF(ISBLANK(BJ17),"",IF(COUNTIF(Accounts!$F:$H,BJ17),VLOOKUP(BJ17,Accounts!$F:$H,2,FALSE),"-"))</f>
        <v/>
      </c>
      <c r="BM17" s="37" t="str">
        <f>IF(BO17="","",BO17/(1+(IF(COUNTIF(Accounts!$F:$H,BJ17),VLOOKUP(BJ17,Accounts!$F:$H,3,FALSE),0)/100)))</f>
        <v/>
      </c>
      <c r="BN17" s="37" t="str">
        <f t="shared" si="6"/>
        <v/>
      </c>
      <c r="BO17" s="7"/>
      <c r="BP17" s="40" t="str">
        <f>IF(Accounts!$F16="","-",Accounts!$F16)</f>
        <v xml:space="preserve"> </v>
      </c>
      <c r="BQ17" s="10">
        <f>IF(COUNTIF(Accounts!$F:$H,BP17),VLOOKUP(BP17,Accounts!$F:$H,2,FALSE),"-")</f>
        <v>0</v>
      </c>
      <c r="BR17" s="37" t="str">
        <f ca="1">IF(scratch!$B$55=TRUE,IF(BT17="","",BT17/(1+(IF(COUNTIF(Accounts!$F:$H,BP17),VLOOKUP(BP17,Accounts!$F:$H,3,FALSE),0)/100))),scratch!$B$52)</f>
        <v>Locked</v>
      </c>
      <c r="BS17" s="37" t="str">
        <f ca="1">IF(scratch!$B$55=TRUE,IF(BT17="","",BT17-BR17),scratch!$B$52)</f>
        <v>Locked</v>
      </c>
      <c r="BT17" s="51" t="str">
        <f ca="1">IF(scratch!$B$55=TRUE,SUMIF(AX$7:AX$1007,BP17,BC$7:BC$1007)+SUMIF(BD$7:BD$1007,BP17,BI$7:BI$1007)+SUMIF(BJ$7:BJ$1007,BP17,BO$7:BO$1007),scratch!$B$52)</f>
        <v>Locked</v>
      </c>
      <c r="BX17" s="10" t="str">
        <f>IF(ISBLANK(BV17),"",IF(COUNTIF(Accounts!$F:$H,BV17),VLOOKUP(BV17,Accounts!$F:$H,2,FALSE),"-"))</f>
        <v/>
      </c>
      <c r="BY17" s="37" t="str">
        <f>IF(CA17="","",CA17/(1+(IF(COUNTIF(Accounts!$F:$H,BV17),VLOOKUP(BV17,Accounts!$F:$H,3,FALSE),0)/100)))</f>
        <v/>
      </c>
      <c r="BZ17" s="37" t="str">
        <f t="shared" si="7"/>
        <v/>
      </c>
      <c r="CA17" s="7"/>
      <c r="CB17" s="6"/>
      <c r="CD17" s="10" t="str">
        <f>IF(ISBLANK(CB17),"",IF(COUNTIF(Accounts!$F:$H,CB17),VLOOKUP(CB17,Accounts!$F:$H,2,FALSE),"-"))</f>
        <v/>
      </c>
      <c r="CE17" s="37" t="str">
        <f>IF(CG17="","",CG17/(1+(IF(COUNTIF(Accounts!$F:$H,CB17),VLOOKUP(CB17,Accounts!$F:$H,3,FALSE),0)/100)))</f>
        <v/>
      </c>
      <c r="CF17" s="37" t="str">
        <f t="shared" si="8"/>
        <v/>
      </c>
      <c r="CG17" s="7"/>
      <c r="CH17" s="6"/>
      <c r="CJ17" s="10" t="str">
        <f>IF(ISBLANK(CH17),"",IF(COUNTIF(Accounts!$F:$H,CH17),VLOOKUP(CH17,Accounts!$F:$H,2,FALSE),"-"))</f>
        <v/>
      </c>
      <c r="CK17" s="37" t="str">
        <f>IF(CM17="","",CM17/(1+(IF(COUNTIF(Accounts!$F:$H,CH17),VLOOKUP(CH17,Accounts!$F:$H,3,FALSE),0)/100)))</f>
        <v/>
      </c>
      <c r="CL17" s="37" t="str">
        <f t="shared" si="9"/>
        <v/>
      </c>
      <c r="CM17" s="7"/>
      <c r="CN17" s="40" t="str">
        <f>IF(Accounts!$F16="","-",Accounts!$F16)</f>
        <v xml:space="preserve"> </v>
      </c>
      <c r="CO17" s="10">
        <f>IF(COUNTIF(Accounts!$F:$H,CN17),VLOOKUP(CN17,Accounts!$F:$H,2,FALSE),"-")</f>
        <v>0</v>
      </c>
      <c r="CP17" s="37" t="str">
        <f ca="1">IF(scratch!$B$55=TRUE,IF(CR17="","",CR17/(1+(IF(COUNTIF(Accounts!$F:$H,CN17),VLOOKUP(CN17,Accounts!$F:$H,3,FALSE),0)/100))),scratch!$B$52)</f>
        <v>Locked</v>
      </c>
      <c r="CQ17" s="37" t="str">
        <f ca="1">IF(scratch!$B$55=TRUE,IF(CR17="","",CR17-CP17),scratch!$B$52)</f>
        <v>Locked</v>
      </c>
      <c r="CR17" s="51" t="str">
        <f ca="1">IF(scratch!$B$55=TRUE,SUMIF(BV$7:BV$1007,CN17,CA$7:CA$1007)+SUMIF(CB$7:CB$1007,CN17,CG$7:CG$1007)+SUMIF(CH$7:CH$1007,CN17,CM$7:CM$1007),scratch!$B$52)</f>
        <v>Locked</v>
      </c>
      <c r="CT17" s="40" t="str">
        <f>IF(Accounts!$F16="","-",Accounts!$F16)</f>
        <v xml:space="preserve"> </v>
      </c>
      <c r="CU17" s="10">
        <f>IF(COUNTIF(Accounts!$F:$H,CT17),VLOOKUP(CT17,Accounts!$F:$H,2,FALSE),"-")</f>
        <v>0</v>
      </c>
      <c r="CV17" s="37" t="str">
        <f ca="1">IF(scratch!$B$55=TRUE,IF(CX17="","",CX17/(1+(IF(COUNTIF(Accounts!$F:$H,CT17),VLOOKUP(CT17,Accounts!$F:$H,3,FALSE),0)/100))),scratch!$B$52)</f>
        <v>Locked</v>
      </c>
      <c r="CW17" s="37" t="str">
        <f ca="1">IF(scratch!$B$55=TRUE,IF(CX17="","",CX17-CV17),scratch!$B$52)</f>
        <v>Locked</v>
      </c>
      <c r="CX17" s="51" t="str">
        <f ca="1">IF(scratch!$B$55=TRUE,SUMIF(T$7:T$1007,CT17,X$7:X1017)+SUMIF(AR$7:AR$1007,CT17,AV$7:AV$1007)+SUMIF(BP$7:BP$1007,CT17,BT$7:BT$1007)+SUMIF(CN$7:CN$1007,CT17,CR$7:CR$1007),scratch!$B$52)</f>
        <v>Locked</v>
      </c>
    </row>
    <row r="18" spans="4:102" x14ac:dyDescent="0.2">
      <c r="D18" s="10" t="str">
        <f>IF(ISBLANK(B18),"",IF(COUNTIF(Accounts!$F:$H,B18),VLOOKUP(B18,Accounts!$F:$H,2,FALSE),"-"))</f>
        <v/>
      </c>
      <c r="E18" s="37" t="str">
        <f>IF(G18="","",G18/(1+(IF(COUNTIF(Accounts!$F:$H,B18),VLOOKUP(B18,Accounts!$F:$H,3,FALSE),0)/100)))</f>
        <v/>
      </c>
      <c r="F18" s="37" t="str">
        <f t="shared" si="10"/>
        <v/>
      </c>
      <c r="G18" s="7"/>
      <c r="H18" s="6"/>
      <c r="J18" s="10" t="str">
        <f>IF(ISBLANK(H18),"",IF(COUNTIF(Accounts!$F:$H,H18),VLOOKUP(H18,Accounts!$F:$H,2,FALSE),"-"))</f>
        <v/>
      </c>
      <c r="K18" s="37" t="str">
        <f>IF(M18="","",M18/(1+(IF(COUNTIF(Accounts!$F:$H,H18),VLOOKUP(H18,Accounts!$F:$H,3,FALSE),0)/100)))</f>
        <v/>
      </c>
      <c r="L18" s="37" t="str">
        <f t="shared" si="11"/>
        <v/>
      </c>
      <c r="M18" s="7"/>
      <c r="N18" s="6"/>
      <c r="P18" s="10" t="str">
        <f>IF(ISBLANK(N18),"",IF(COUNTIF(Accounts!$F:$H,N18),VLOOKUP(N18,Accounts!$F:$H,2,FALSE),"-"))</f>
        <v/>
      </c>
      <c r="Q18" s="37" t="str">
        <f>IF(S18="","",S18/(1+(IF(COUNTIF(Accounts!$F:$H,N18),VLOOKUP(N18,Accounts!$F:$H,3,FALSE),0)/100)))</f>
        <v/>
      </c>
      <c r="R18" s="37" t="str">
        <f t="shared" si="0"/>
        <v/>
      </c>
      <c r="S18" s="7"/>
      <c r="T18" s="40" t="str">
        <f>IF(Accounts!$F17="","-",Accounts!$F17)</f>
        <v xml:space="preserve"> </v>
      </c>
      <c r="U18" s="10">
        <f>IF(COUNTIF(Accounts!$F:$H,T18),VLOOKUP(T18,Accounts!$F:$H,2,FALSE),"-")</f>
        <v>0</v>
      </c>
      <c r="V18" s="37" t="str">
        <f ca="1">IF(scratch!$B$55=TRUE,IF(X18="","",X18/(1+(IF(COUNTIF(Accounts!$F:$H,T18),VLOOKUP(T18,Accounts!$F:$H,3,FALSE),0)/100))),scratch!$B$52)</f>
        <v>Locked</v>
      </c>
      <c r="W18" s="37" t="str">
        <f ca="1">IF(scratch!$B$55=TRUE,IF(X18="","",X18-V18),scratch!$B$52)</f>
        <v>Locked</v>
      </c>
      <c r="X18" s="51" t="str">
        <f ca="1">IF(scratch!$B$55=TRUE,SUMIF(B$7:B$1007,T18,G$7:G$1007)+SUMIF(H$7:H$1007,T18,M$7:M$1007)+SUMIF(N$7:N$1007,T18,S$7:S$1007),scratch!$B$52)</f>
        <v>Locked</v>
      </c>
      <c r="AB18" s="10" t="str">
        <f>IF(ISBLANK(Z18),"",IF(COUNTIF(Accounts!$F:$H,Z18),VLOOKUP(Z18,Accounts!$F:$H,2,FALSE),"-"))</f>
        <v/>
      </c>
      <c r="AC18" s="37" t="str">
        <f>IF(AE18="","",AE18/(1+(IF(COUNTIF(Accounts!$F:$H,Z18),VLOOKUP(Z18,Accounts!$F:$H,3,FALSE),0)/100)))</f>
        <v/>
      </c>
      <c r="AD18" s="37" t="str">
        <f t="shared" si="1"/>
        <v/>
      </c>
      <c r="AE18" s="7"/>
      <c r="AF18" s="6"/>
      <c r="AH18" s="10" t="str">
        <f>IF(ISBLANK(AF18),"",IF(COUNTIF(Accounts!$F:$H,AF18),VLOOKUP(AF18,Accounts!$F:$H,2,FALSE),"-"))</f>
        <v/>
      </c>
      <c r="AI18" s="37" t="str">
        <f>IF(AK18="","",AK18/(1+(IF(COUNTIF(Accounts!$F:$H,AF18),VLOOKUP(AF18,Accounts!$F:$H,3,FALSE),0)/100)))</f>
        <v/>
      </c>
      <c r="AJ18" s="37" t="str">
        <f t="shared" si="2"/>
        <v/>
      </c>
      <c r="AK18" s="7"/>
      <c r="AL18" s="6"/>
      <c r="AN18" s="10" t="str">
        <f>IF(ISBLANK(AL18),"",IF(COUNTIF(Accounts!$F:$H,AL18),VLOOKUP(AL18,Accounts!$F:$H,2,FALSE),"-"))</f>
        <v/>
      </c>
      <c r="AO18" s="37" t="str">
        <f>IF(AQ18="","",AQ18/(1+(IF(COUNTIF(Accounts!$F:$H,AL18),VLOOKUP(AL18,Accounts!$F:$H,3,FALSE),0)/100)))</f>
        <v/>
      </c>
      <c r="AP18" s="37" t="str">
        <f t="shared" si="3"/>
        <v/>
      </c>
      <c r="AQ18" s="7"/>
      <c r="AR18" s="40" t="str">
        <f>IF(Accounts!$F17="","-",Accounts!$F17)</f>
        <v xml:space="preserve"> </v>
      </c>
      <c r="AS18" s="10">
        <f>IF(COUNTIF(Accounts!$F:$H,AR18),VLOOKUP(AR18,Accounts!$F:$H,2,FALSE),"-")</f>
        <v>0</v>
      </c>
      <c r="AT18" s="37" t="str">
        <f ca="1">IF(scratch!$B$55=TRUE,IF(AV18="","",AV18/(1+(IF(COUNTIF(Accounts!$F:$H,AR18),VLOOKUP(AR18,Accounts!$F:$H,3,FALSE),0)/100))),scratch!$B$52)</f>
        <v>Locked</v>
      </c>
      <c r="AU18" s="37" t="str">
        <f ca="1">IF(scratch!$B$55=TRUE,IF(AV18="","",AV18-AT18),scratch!$B$52)</f>
        <v>Locked</v>
      </c>
      <c r="AV18" s="51" t="str">
        <f ca="1">IF(scratch!$B$55=TRUE,SUMIF(Z$7:Z$1007,AR18,AE$7:AE$1007)+SUMIF(AF$7:AF$1007,AR18,AK$7:AK$1007)+SUMIF(AL$7:AL$1007,AR18,AQ$7:AQ$1007),scratch!$B$52)</f>
        <v>Locked</v>
      </c>
      <c r="AZ18" s="10" t="str">
        <f>IF(ISBLANK(AX18),"",IF(COUNTIF(Accounts!$F:$H,AX18),VLOOKUP(AX18,Accounts!$F:$H,2,FALSE),"-"))</f>
        <v/>
      </c>
      <c r="BA18" s="37" t="str">
        <f>IF(BC18="","",BC18/(1+(IF(COUNTIF(Accounts!$F:$H,AX18),VLOOKUP(AX18,Accounts!$F:$H,3,FALSE),0)/100)))</f>
        <v/>
      </c>
      <c r="BB18" s="37" t="str">
        <f t="shared" si="4"/>
        <v/>
      </c>
      <c r="BC18" s="7"/>
      <c r="BD18" s="6"/>
      <c r="BF18" s="10" t="str">
        <f>IF(ISBLANK(BD18),"",IF(COUNTIF(Accounts!$F:$H,BD18),VLOOKUP(BD18,Accounts!$F:$H,2,FALSE),"-"))</f>
        <v/>
      </c>
      <c r="BG18" s="37" t="str">
        <f>IF(BI18="","",BI18/(1+(IF(COUNTIF(Accounts!$F:$H,BD18),VLOOKUP(BD18,Accounts!$F:$H,3,FALSE),0)/100)))</f>
        <v/>
      </c>
      <c r="BH18" s="37" t="str">
        <f t="shared" si="5"/>
        <v/>
      </c>
      <c r="BI18" s="7"/>
      <c r="BJ18" s="6"/>
      <c r="BL18" s="10" t="str">
        <f>IF(ISBLANK(BJ18),"",IF(COUNTIF(Accounts!$F:$H,BJ18),VLOOKUP(BJ18,Accounts!$F:$H,2,FALSE),"-"))</f>
        <v/>
      </c>
      <c r="BM18" s="37" t="str">
        <f>IF(BO18="","",BO18/(1+(IF(COUNTIF(Accounts!$F:$H,BJ18),VLOOKUP(BJ18,Accounts!$F:$H,3,FALSE),0)/100)))</f>
        <v/>
      </c>
      <c r="BN18" s="37" t="str">
        <f t="shared" si="6"/>
        <v/>
      </c>
      <c r="BO18" s="7"/>
      <c r="BP18" s="40" t="str">
        <f>IF(Accounts!$F17="","-",Accounts!$F17)</f>
        <v xml:space="preserve"> </v>
      </c>
      <c r="BQ18" s="10">
        <f>IF(COUNTIF(Accounts!$F:$H,BP18),VLOOKUP(BP18,Accounts!$F:$H,2,FALSE),"-")</f>
        <v>0</v>
      </c>
      <c r="BR18" s="37" t="str">
        <f ca="1">IF(scratch!$B$55=TRUE,IF(BT18="","",BT18/(1+(IF(COUNTIF(Accounts!$F:$H,BP18),VLOOKUP(BP18,Accounts!$F:$H,3,FALSE),0)/100))),scratch!$B$52)</f>
        <v>Locked</v>
      </c>
      <c r="BS18" s="37" t="str">
        <f ca="1">IF(scratch!$B$55=TRUE,IF(BT18="","",BT18-BR18),scratch!$B$52)</f>
        <v>Locked</v>
      </c>
      <c r="BT18" s="51" t="str">
        <f ca="1">IF(scratch!$B$55=TRUE,SUMIF(AX$7:AX$1007,BP18,BC$7:BC$1007)+SUMIF(BD$7:BD$1007,BP18,BI$7:BI$1007)+SUMIF(BJ$7:BJ$1007,BP18,BO$7:BO$1007),scratch!$B$52)</f>
        <v>Locked</v>
      </c>
      <c r="BX18" s="10" t="str">
        <f>IF(ISBLANK(BV18),"",IF(COUNTIF(Accounts!$F:$H,BV18),VLOOKUP(BV18,Accounts!$F:$H,2,FALSE),"-"))</f>
        <v/>
      </c>
      <c r="BY18" s="37" t="str">
        <f>IF(CA18="","",CA18/(1+(IF(COUNTIF(Accounts!$F:$H,BV18),VLOOKUP(BV18,Accounts!$F:$H,3,FALSE),0)/100)))</f>
        <v/>
      </c>
      <c r="BZ18" s="37" t="str">
        <f t="shared" si="7"/>
        <v/>
      </c>
      <c r="CA18" s="7"/>
      <c r="CB18" s="6"/>
      <c r="CD18" s="10" t="str">
        <f>IF(ISBLANK(CB18),"",IF(COUNTIF(Accounts!$F:$H,CB18),VLOOKUP(CB18,Accounts!$F:$H,2,FALSE),"-"))</f>
        <v/>
      </c>
      <c r="CE18" s="37" t="str">
        <f>IF(CG18="","",CG18/(1+(IF(COUNTIF(Accounts!$F:$H,CB18),VLOOKUP(CB18,Accounts!$F:$H,3,FALSE),0)/100)))</f>
        <v/>
      </c>
      <c r="CF18" s="37" t="str">
        <f t="shared" si="8"/>
        <v/>
      </c>
      <c r="CG18" s="7"/>
      <c r="CH18" s="6"/>
      <c r="CJ18" s="10" t="str">
        <f>IF(ISBLANK(CH18),"",IF(COUNTIF(Accounts!$F:$H,CH18),VLOOKUP(CH18,Accounts!$F:$H,2,FALSE),"-"))</f>
        <v/>
      </c>
      <c r="CK18" s="37" t="str">
        <f>IF(CM18="","",CM18/(1+(IF(COUNTIF(Accounts!$F:$H,CH18),VLOOKUP(CH18,Accounts!$F:$H,3,FALSE),0)/100)))</f>
        <v/>
      </c>
      <c r="CL18" s="37" t="str">
        <f t="shared" si="9"/>
        <v/>
      </c>
      <c r="CM18" s="7"/>
      <c r="CN18" s="40" t="str">
        <f>IF(Accounts!$F17="","-",Accounts!$F17)</f>
        <v xml:space="preserve"> </v>
      </c>
      <c r="CO18" s="10">
        <f>IF(COUNTIF(Accounts!$F:$H,CN18),VLOOKUP(CN18,Accounts!$F:$H,2,FALSE),"-")</f>
        <v>0</v>
      </c>
      <c r="CP18" s="37" t="str">
        <f ca="1">IF(scratch!$B$55=TRUE,IF(CR18="","",CR18/(1+(IF(COUNTIF(Accounts!$F:$H,CN18),VLOOKUP(CN18,Accounts!$F:$H,3,FALSE),0)/100))),scratch!$B$52)</f>
        <v>Locked</v>
      </c>
      <c r="CQ18" s="37" t="str">
        <f ca="1">IF(scratch!$B$55=TRUE,IF(CR18="","",CR18-CP18),scratch!$B$52)</f>
        <v>Locked</v>
      </c>
      <c r="CR18" s="51" t="str">
        <f ca="1">IF(scratch!$B$55=TRUE,SUMIF(BV$7:BV$1007,CN18,CA$7:CA$1007)+SUMIF(CB$7:CB$1007,CN18,CG$7:CG$1007)+SUMIF(CH$7:CH$1007,CN18,CM$7:CM$1007),scratch!$B$52)</f>
        <v>Locked</v>
      </c>
      <c r="CT18" s="40" t="str">
        <f>IF(Accounts!$F17="","-",Accounts!$F17)</f>
        <v xml:space="preserve"> </v>
      </c>
      <c r="CU18" s="10">
        <f>IF(COUNTIF(Accounts!$F:$H,CT18),VLOOKUP(CT18,Accounts!$F:$H,2,FALSE),"-")</f>
        <v>0</v>
      </c>
      <c r="CV18" s="37" t="str">
        <f ca="1">IF(scratch!$B$55=TRUE,IF(CX18="","",CX18/(1+(IF(COUNTIF(Accounts!$F:$H,CT18),VLOOKUP(CT18,Accounts!$F:$H,3,FALSE),0)/100))),scratch!$B$52)</f>
        <v>Locked</v>
      </c>
      <c r="CW18" s="37" t="str">
        <f ca="1">IF(scratch!$B$55=TRUE,IF(CX18="","",CX18-CV18),scratch!$B$52)</f>
        <v>Locked</v>
      </c>
      <c r="CX18" s="51" t="str">
        <f ca="1">IF(scratch!$B$55=TRUE,SUMIF(T$7:T$1007,CT18,X$7:X1018)+SUMIF(AR$7:AR$1007,CT18,AV$7:AV$1007)+SUMIF(BP$7:BP$1007,CT18,BT$7:BT$1007)+SUMIF(CN$7:CN$1007,CT18,CR$7:CR$1007),scratch!$B$52)</f>
        <v>Locked</v>
      </c>
    </row>
    <row r="19" spans="4:102" x14ac:dyDescent="0.2">
      <c r="D19" s="10" t="str">
        <f>IF(ISBLANK(B19),"",IF(COUNTIF(Accounts!$F:$H,B19),VLOOKUP(B19,Accounts!$F:$H,2,FALSE),"-"))</f>
        <v/>
      </c>
      <c r="E19" s="37" t="str">
        <f>IF(G19="","",G19/(1+(IF(COUNTIF(Accounts!$F:$H,B19),VLOOKUP(B19,Accounts!$F:$H,3,FALSE),0)/100)))</f>
        <v/>
      </c>
      <c r="F19" s="37" t="str">
        <f t="shared" si="10"/>
        <v/>
      </c>
      <c r="G19" s="7"/>
      <c r="H19" s="6"/>
      <c r="J19" s="10" t="str">
        <f>IF(ISBLANK(H19),"",IF(COUNTIF(Accounts!$F:$H,H19),VLOOKUP(H19,Accounts!$F:$H,2,FALSE),"-"))</f>
        <v/>
      </c>
      <c r="K19" s="37" t="str">
        <f>IF(M19="","",M19/(1+(IF(COUNTIF(Accounts!$F:$H,H19),VLOOKUP(H19,Accounts!$F:$H,3,FALSE),0)/100)))</f>
        <v/>
      </c>
      <c r="L19" s="37" t="str">
        <f t="shared" si="11"/>
        <v/>
      </c>
      <c r="M19" s="7"/>
      <c r="N19" s="6"/>
      <c r="P19" s="10" t="str">
        <f>IF(ISBLANK(N19),"",IF(COUNTIF(Accounts!$F:$H,N19),VLOOKUP(N19,Accounts!$F:$H,2,FALSE),"-"))</f>
        <v/>
      </c>
      <c r="Q19" s="37" t="str">
        <f>IF(S19="","",S19/(1+(IF(COUNTIF(Accounts!$F:$H,N19),VLOOKUP(N19,Accounts!$F:$H,3,FALSE),0)/100)))</f>
        <v/>
      </c>
      <c r="R19" s="37" t="str">
        <f t="shared" si="0"/>
        <v/>
      </c>
      <c r="S19" s="7"/>
      <c r="T19" s="40" t="str">
        <f>IF(Accounts!$F18="","-",Accounts!$F18)</f>
        <v xml:space="preserve"> </v>
      </c>
      <c r="U19" s="10">
        <f>IF(COUNTIF(Accounts!$F:$H,T19),VLOOKUP(T19,Accounts!$F:$H,2,FALSE),"-")</f>
        <v>0</v>
      </c>
      <c r="V19" s="37" t="str">
        <f ca="1">IF(scratch!$B$55=TRUE,IF(X19="","",X19/(1+(IF(COUNTIF(Accounts!$F:$H,T19),VLOOKUP(T19,Accounts!$F:$H,3,FALSE),0)/100))),scratch!$B$52)</f>
        <v>Locked</v>
      </c>
      <c r="W19" s="37" t="str">
        <f ca="1">IF(scratch!$B$55=TRUE,IF(X19="","",X19-V19),scratch!$B$52)</f>
        <v>Locked</v>
      </c>
      <c r="X19" s="51" t="str">
        <f ca="1">IF(scratch!$B$55=TRUE,SUMIF(B$7:B$1007,T19,G$7:G$1007)+SUMIF(H$7:H$1007,T19,M$7:M$1007)+SUMIF(N$7:N$1007,T19,S$7:S$1007),scratch!$B$52)</f>
        <v>Locked</v>
      </c>
      <c r="AB19" s="10" t="str">
        <f>IF(ISBLANK(Z19),"",IF(COUNTIF(Accounts!$F:$H,Z19),VLOOKUP(Z19,Accounts!$F:$H,2,FALSE),"-"))</f>
        <v/>
      </c>
      <c r="AC19" s="37" t="str">
        <f>IF(AE19="","",AE19/(1+(IF(COUNTIF(Accounts!$F:$H,Z19),VLOOKUP(Z19,Accounts!$F:$H,3,FALSE),0)/100)))</f>
        <v/>
      </c>
      <c r="AD19" s="37" t="str">
        <f t="shared" si="1"/>
        <v/>
      </c>
      <c r="AE19" s="7"/>
      <c r="AF19" s="6"/>
      <c r="AH19" s="10" t="str">
        <f>IF(ISBLANK(AF19),"",IF(COUNTIF(Accounts!$F:$H,AF19),VLOOKUP(AF19,Accounts!$F:$H,2,FALSE),"-"))</f>
        <v/>
      </c>
      <c r="AI19" s="37" t="str">
        <f>IF(AK19="","",AK19/(1+(IF(COUNTIF(Accounts!$F:$H,AF19),VLOOKUP(AF19,Accounts!$F:$H,3,FALSE),0)/100)))</f>
        <v/>
      </c>
      <c r="AJ19" s="37" t="str">
        <f t="shared" si="2"/>
        <v/>
      </c>
      <c r="AK19" s="7"/>
      <c r="AL19" s="6"/>
      <c r="AN19" s="10" t="str">
        <f>IF(ISBLANK(AL19),"",IF(COUNTIF(Accounts!$F:$H,AL19),VLOOKUP(AL19,Accounts!$F:$H,2,FALSE),"-"))</f>
        <v/>
      </c>
      <c r="AO19" s="37" t="str">
        <f>IF(AQ19="","",AQ19/(1+(IF(COUNTIF(Accounts!$F:$H,AL19),VLOOKUP(AL19,Accounts!$F:$H,3,FALSE),0)/100)))</f>
        <v/>
      </c>
      <c r="AP19" s="37" t="str">
        <f t="shared" si="3"/>
        <v/>
      </c>
      <c r="AQ19" s="7"/>
      <c r="AR19" s="40" t="str">
        <f>IF(Accounts!$F18="","-",Accounts!$F18)</f>
        <v xml:space="preserve"> </v>
      </c>
      <c r="AS19" s="10">
        <f>IF(COUNTIF(Accounts!$F:$H,AR19),VLOOKUP(AR19,Accounts!$F:$H,2,FALSE),"-")</f>
        <v>0</v>
      </c>
      <c r="AT19" s="37" t="str">
        <f ca="1">IF(scratch!$B$55=TRUE,IF(AV19="","",AV19/(1+(IF(COUNTIF(Accounts!$F:$H,AR19),VLOOKUP(AR19,Accounts!$F:$H,3,FALSE),0)/100))),scratch!$B$52)</f>
        <v>Locked</v>
      </c>
      <c r="AU19" s="37" t="str">
        <f ca="1">IF(scratch!$B$55=TRUE,IF(AV19="","",AV19-AT19),scratch!$B$52)</f>
        <v>Locked</v>
      </c>
      <c r="AV19" s="51" t="str">
        <f ca="1">IF(scratch!$B$55=TRUE,SUMIF(Z$7:Z$1007,AR19,AE$7:AE$1007)+SUMIF(AF$7:AF$1007,AR19,AK$7:AK$1007)+SUMIF(AL$7:AL$1007,AR19,AQ$7:AQ$1007),scratch!$B$52)</f>
        <v>Locked</v>
      </c>
      <c r="AZ19" s="10" t="str">
        <f>IF(ISBLANK(AX19),"",IF(COUNTIF(Accounts!$F:$H,AX19),VLOOKUP(AX19,Accounts!$F:$H,2,FALSE),"-"))</f>
        <v/>
      </c>
      <c r="BA19" s="37" t="str">
        <f>IF(BC19="","",BC19/(1+(IF(COUNTIF(Accounts!$F:$H,AX19),VLOOKUP(AX19,Accounts!$F:$H,3,FALSE),0)/100)))</f>
        <v/>
      </c>
      <c r="BB19" s="37" t="str">
        <f t="shared" si="4"/>
        <v/>
      </c>
      <c r="BC19" s="7"/>
      <c r="BD19" s="6"/>
      <c r="BF19" s="10" t="str">
        <f>IF(ISBLANK(BD19),"",IF(COUNTIF(Accounts!$F:$H,BD19),VLOOKUP(BD19,Accounts!$F:$H,2,FALSE),"-"))</f>
        <v/>
      </c>
      <c r="BG19" s="37" t="str">
        <f>IF(BI19="","",BI19/(1+(IF(COUNTIF(Accounts!$F:$H,BD19),VLOOKUP(BD19,Accounts!$F:$H,3,FALSE),0)/100)))</f>
        <v/>
      </c>
      <c r="BH19" s="37" t="str">
        <f t="shared" si="5"/>
        <v/>
      </c>
      <c r="BI19" s="7"/>
      <c r="BJ19" s="6"/>
      <c r="BL19" s="10" t="str">
        <f>IF(ISBLANK(BJ19),"",IF(COUNTIF(Accounts!$F:$H,BJ19),VLOOKUP(BJ19,Accounts!$F:$H,2,FALSE),"-"))</f>
        <v/>
      </c>
      <c r="BM19" s="37" t="str">
        <f>IF(BO19="","",BO19/(1+(IF(COUNTIF(Accounts!$F:$H,BJ19),VLOOKUP(BJ19,Accounts!$F:$H,3,FALSE),0)/100)))</f>
        <v/>
      </c>
      <c r="BN19" s="37" t="str">
        <f t="shared" si="6"/>
        <v/>
      </c>
      <c r="BO19" s="7"/>
      <c r="BP19" s="40" t="str">
        <f>IF(Accounts!$F18="","-",Accounts!$F18)</f>
        <v xml:space="preserve"> </v>
      </c>
      <c r="BQ19" s="10">
        <f>IF(COUNTIF(Accounts!$F:$H,BP19),VLOOKUP(BP19,Accounts!$F:$H,2,FALSE),"-")</f>
        <v>0</v>
      </c>
      <c r="BR19" s="37" t="str">
        <f ca="1">IF(scratch!$B$55=TRUE,IF(BT19="","",BT19/(1+(IF(COUNTIF(Accounts!$F:$H,BP19),VLOOKUP(BP19,Accounts!$F:$H,3,FALSE),0)/100))),scratch!$B$52)</f>
        <v>Locked</v>
      </c>
      <c r="BS19" s="37" t="str">
        <f ca="1">IF(scratch!$B$55=TRUE,IF(BT19="","",BT19-BR19),scratch!$B$52)</f>
        <v>Locked</v>
      </c>
      <c r="BT19" s="51" t="str">
        <f ca="1">IF(scratch!$B$55=TRUE,SUMIF(AX$7:AX$1007,BP19,BC$7:BC$1007)+SUMIF(BD$7:BD$1007,BP19,BI$7:BI$1007)+SUMIF(BJ$7:BJ$1007,BP19,BO$7:BO$1007),scratch!$B$52)</f>
        <v>Locked</v>
      </c>
      <c r="BX19" s="10" t="str">
        <f>IF(ISBLANK(BV19),"",IF(COUNTIF(Accounts!$F:$H,BV19),VLOOKUP(BV19,Accounts!$F:$H,2,FALSE),"-"))</f>
        <v/>
      </c>
      <c r="BY19" s="37" t="str">
        <f>IF(CA19="","",CA19/(1+(IF(COUNTIF(Accounts!$F:$H,BV19),VLOOKUP(BV19,Accounts!$F:$H,3,FALSE),0)/100)))</f>
        <v/>
      </c>
      <c r="BZ19" s="37" t="str">
        <f t="shared" si="7"/>
        <v/>
      </c>
      <c r="CA19" s="7"/>
      <c r="CB19" s="6"/>
      <c r="CD19" s="10" t="str">
        <f>IF(ISBLANK(CB19),"",IF(COUNTIF(Accounts!$F:$H,CB19),VLOOKUP(CB19,Accounts!$F:$H,2,FALSE),"-"))</f>
        <v/>
      </c>
      <c r="CE19" s="37" t="str">
        <f>IF(CG19="","",CG19/(1+(IF(COUNTIF(Accounts!$F:$H,CB19),VLOOKUP(CB19,Accounts!$F:$H,3,FALSE),0)/100)))</f>
        <v/>
      </c>
      <c r="CF19" s="37" t="str">
        <f t="shared" si="8"/>
        <v/>
      </c>
      <c r="CG19" s="7"/>
      <c r="CH19" s="6"/>
      <c r="CJ19" s="10" t="str">
        <f>IF(ISBLANK(CH19),"",IF(COUNTIF(Accounts!$F:$H,CH19),VLOOKUP(CH19,Accounts!$F:$H,2,FALSE),"-"))</f>
        <v/>
      </c>
      <c r="CK19" s="37" t="str">
        <f>IF(CM19="","",CM19/(1+(IF(COUNTIF(Accounts!$F:$H,CH19),VLOOKUP(CH19,Accounts!$F:$H,3,FALSE),0)/100)))</f>
        <v/>
      </c>
      <c r="CL19" s="37" t="str">
        <f t="shared" si="9"/>
        <v/>
      </c>
      <c r="CM19" s="7"/>
      <c r="CN19" s="40" t="str">
        <f>IF(Accounts!$F18="","-",Accounts!$F18)</f>
        <v xml:space="preserve"> </v>
      </c>
      <c r="CO19" s="10">
        <f>IF(COUNTIF(Accounts!$F:$H,CN19),VLOOKUP(CN19,Accounts!$F:$H,2,FALSE),"-")</f>
        <v>0</v>
      </c>
      <c r="CP19" s="37" t="str">
        <f ca="1">IF(scratch!$B$55=TRUE,IF(CR19="","",CR19/(1+(IF(COUNTIF(Accounts!$F:$H,CN19),VLOOKUP(CN19,Accounts!$F:$H,3,FALSE),0)/100))),scratch!$B$52)</f>
        <v>Locked</v>
      </c>
      <c r="CQ19" s="37" t="str">
        <f ca="1">IF(scratch!$B$55=TRUE,IF(CR19="","",CR19-CP19),scratch!$B$52)</f>
        <v>Locked</v>
      </c>
      <c r="CR19" s="51" t="str">
        <f ca="1">IF(scratch!$B$55=TRUE,SUMIF(BV$7:BV$1007,CN19,CA$7:CA$1007)+SUMIF(CB$7:CB$1007,CN19,CG$7:CG$1007)+SUMIF(CH$7:CH$1007,CN19,CM$7:CM$1007),scratch!$B$52)</f>
        <v>Locked</v>
      </c>
      <c r="CT19" s="40" t="str">
        <f>IF(Accounts!$F18="","-",Accounts!$F18)</f>
        <v xml:space="preserve"> </v>
      </c>
      <c r="CU19" s="10">
        <f>IF(COUNTIF(Accounts!$F:$H,CT19),VLOOKUP(CT19,Accounts!$F:$H,2,FALSE),"-")</f>
        <v>0</v>
      </c>
      <c r="CV19" s="37" t="str">
        <f ca="1">IF(scratch!$B$55=TRUE,IF(CX19="","",CX19/(1+(IF(COUNTIF(Accounts!$F:$H,CT19),VLOOKUP(CT19,Accounts!$F:$H,3,FALSE),0)/100))),scratch!$B$52)</f>
        <v>Locked</v>
      </c>
      <c r="CW19" s="37" t="str">
        <f ca="1">IF(scratch!$B$55=TRUE,IF(CX19="","",CX19-CV19),scratch!$B$52)</f>
        <v>Locked</v>
      </c>
      <c r="CX19" s="51" t="str">
        <f ca="1">IF(scratch!$B$55=TRUE,SUMIF(T$7:T$1007,CT19,X$7:X1019)+SUMIF(AR$7:AR$1007,CT19,AV$7:AV$1007)+SUMIF(BP$7:BP$1007,CT19,BT$7:BT$1007)+SUMIF(CN$7:CN$1007,CT19,CR$7:CR$1007),scratch!$B$52)</f>
        <v>Locked</v>
      </c>
    </row>
    <row r="20" spans="4:102" x14ac:dyDescent="0.2">
      <c r="D20" s="10" t="str">
        <f>IF(ISBLANK(B20),"",IF(COUNTIF(Accounts!$F:$H,B20),VLOOKUP(B20,Accounts!$F:$H,2,FALSE),"-"))</f>
        <v/>
      </c>
      <c r="E20" s="37" t="str">
        <f>IF(G20="","",G20/(1+(IF(COUNTIF(Accounts!$F:$H,B20),VLOOKUP(B20,Accounts!$F:$H,3,FALSE),0)/100)))</f>
        <v/>
      </c>
      <c r="F20" s="37" t="str">
        <f t="shared" si="10"/>
        <v/>
      </c>
      <c r="G20" s="7"/>
      <c r="H20" s="6"/>
      <c r="J20" s="10" t="str">
        <f>IF(ISBLANK(H20),"",IF(COUNTIF(Accounts!$F:$H,H20),VLOOKUP(H20,Accounts!$F:$H,2,FALSE),"-"))</f>
        <v/>
      </c>
      <c r="K20" s="37" t="str">
        <f>IF(M20="","",M20/(1+(IF(COUNTIF(Accounts!$F:$H,H20),VLOOKUP(H20,Accounts!$F:$H,3,FALSE),0)/100)))</f>
        <v/>
      </c>
      <c r="L20" s="37" t="str">
        <f t="shared" si="11"/>
        <v/>
      </c>
      <c r="M20" s="7"/>
      <c r="N20" s="6"/>
      <c r="P20" s="10" t="str">
        <f>IF(ISBLANK(N20),"",IF(COUNTIF(Accounts!$F:$H,N20),VLOOKUP(N20,Accounts!$F:$H,2,FALSE),"-"))</f>
        <v/>
      </c>
      <c r="Q20" s="37" t="str">
        <f>IF(S20="","",S20/(1+(IF(COUNTIF(Accounts!$F:$H,N20),VLOOKUP(N20,Accounts!$F:$H,3,FALSE),0)/100)))</f>
        <v/>
      </c>
      <c r="R20" s="37" t="str">
        <f t="shared" si="0"/>
        <v/>
      </c>
      <c r="S20" s="7"/>
      <c r="T20" s="40" t="str">
        <f>IF(Accounts!$F19="","-",Accounts!$F19)</f>
        <v xml:space="preserve"> </v>
      </c>
      <c r="U20" s="10">
        <f>IF(COUNTIF(Accounts!$F:$H,T20),VLOOKUP(T20,Accounts!$F:$H,2,FALSE),"-")</f>
        <v>0</v>
      </c>
      <c r="V20" s="37" t="str">
        <f ca="1">IF(scratch!$B$55=TRUE,IF(X20="","",X20/(1+(IF(COUNTIF(Accounts!$F:$H,T20),VLOOKUP(T20,Accounts!$F:$H,3,FALSE),0)/100))),scratch!$B$52)</f>
        <v>Locked</v>
      </c>
      <c r="W20" s="37" t="str">
        <f ca="1">IF(scratch!$B$55=TRUE,IF(X20="","",X20-V20),scratch!$B$52)</f>
        <v>Locked</v>
      </c>
      <c r="X20" s="51" t="str">
        <f ca="1">IF(scratch!$B$55=TRUE,SUMIF(B$7:B$1007,T20,G$7:G$1007)+SUMIF(H$7:H$1007,T20,M$7:M$1007)+SUMIF(N$7:N$1007,T20,S$7:S$1007),scratch!$B$52)</f>
        <v>Locked</v>
      </c>
      <c r="AB20" s="10" t="str">
        <f>IF(ISBLANK(Z20),"",IF(COUNTIF(Accounts!$F:$H,Z20),VLOOKUP(Z20,Accounts!$F:$H,2,FALSE),"-"))</f>
        <v/>
      </c>
      <c r="AC20" s="37" t="str">
        <f>IF(AE20="","",AE20/(1+(IF(COUNTIF(Accounts!$F:$H,Z20),VLOOKUP(Z20,Accounts!$F:$H,3,FALSE),0)/100)))</f>
        <v/>
      </c>
      <c r="AD20" s="37" t="str">
        <f t="shared" si="1"/>
        <v/>
      </c>
      <c r="AE20" s="7"/>
      <c r="AF20" s="6"/>
      <c r="AH20" s="10" t="str">
        <f>IF(ISBLANK(AF20),"",IF(COUNTIF(Accounts!$F:$H,AF20),VLOOKUP(AF20,Accounts!$F:$H,2,FALSE),"-"))</f>
        <v/>
      </c>
      <c r="AI20" s="37" t="str">
        <f>IF(AK20="","",AK20/(1+(IF(COUNTIF(Accounts!$F:$H,AF20),VLOOKUP(AF20,Accounts!$F:$H,3,FALSE),0)/100)))</f>
        <v/>
      </c>
      <c r="AJ20" s="37" t="str">
        <f t="shared" si="2"/>
        <v/>
      </c>
      <c r="AK20" s="7"/>
      <c r="AL20" s="6"/>
      <c r="AN20" s="10" t="str">
        <f>IF(ISBLANK(AL20),"",IF(COUNTIF(Accounts!$F:$H,AL20),VLOOKUP(AL20,Accounts!$F:$H,2,FALSE),"-"))</f>
        <v/>
      </c>
      <c r="AO20" s="37" t="str">
        <f>IF(AQ20="","",AQ20/(1+(IF(COUNTIF(Accounts!$F:$H,AL20),VLOOKUP(AL20,Accounts!$F:$H,3,FALSE),0)/100)))</f>
        <v/>
      </c>
      <c r="AP20" s="37" t="str">
        <f t="shared" si="3"/>
        <v/>
      </c>
      <c r="AQ20" s="7"/>
      <c r="AR20" s="40" t="str">
        <f>IF(Accounts!$F19="","-",Accounts!$F19)</f>
        <v xml:space="preserve"> </v>
      </c>
      <c r="AS20" s="10">
        <f>IF(COUNTIF(Accounts!$F:$H,AR20),VLOOKUP(AR20,Accounts!$F:$H,2,FALSE),"-")</f>
        <v>0</v>
      </c>
      <c r="AT20" s="37" t="str">
        <f ca="1">IF(scratch!$B$55=TRUE,IF(AV20="","",AV20/(1+(IF(COUNTIF(Accounts!$F:$H,AR20),VLOOKUP(AR20,Accounts!$F:$H,3,FALSE),0)/100))),scratch!$B$52)</f>
        <v>Locked</v>
      </c>
      <c r="AU20" s="37" t="str">
        <f ca="1">IF(scratch!$B$55=TRUE,IF(AV20="","",AV20-AT20),scratch!$B$52)</f>
        <v>Locked</v>
      </c>
      <c r="AV20" s="51" t="str">
        <f ca="1">IF(scratch!$B$55=TRUE,SUMIF(Z$7:Z$1007,AR20,AE$7:AE$1007)+SUMIF(AF$7:AF$1007,AR20,AK$7:AK$1007)+SUMIF(AL$7:AL$1007,AR20,AQ$7:AQ$1007),scratch!$B$52)</f>
        <v>Locked</v>
      </c>
      <c r="AZ20" s="10" t="str">
        <f>IF(ISBLANK(AX20),"",IF(COUNTIF(Accounts!$F:$H,AX20),VLOOKUP(AX20,Accounts!$F:$H,2,FALSE),"-"))</f>
        <v/>
      </c>
      <c r="BA20" s="37" t="str">
        <f>IF(BC20="","",BC20/(1+(IF(COUNTIF(Accounts!$F:$H,AX20),VLOOKUP(AX20,Accounts!$F:$H,3,FALSE),0)/100)))</f>
        <v/>
      </c>
      <c r="BB20" s="37" t="str">
        <f t="shared" si="4"/>
        <v/>
      </c>
      <c r="BC20" s="7"/>
      <c r="BD20" s="6"/>
      <c r="BF20" s="10" t="str">
        <f>IF(ISBLANK(BD20),"",IF(COUNTIF(Accounts!$F:$H,BD20),VLOOKUP(BD20,Accounts!$F:$H,2,FALSE),"-"))</f>
        <v/>
      </c>
      <c r="BG20" s="37" t="str">
        <f>IF(BI20="","",BI20/(1+(IF(COUNTIF(Accounts!$F:$H,BD20),VLOOKUP(BD20,Accounts!$F:$H,3,FALSE),0)/100)))</f>
        <v/>
      </c>
      <c r="BH20" s="37" t="str">
        <f t="shared" si="5"/>
        <v/>
      </c>
      <c r="BI20" s="7"/>
      <c r="BJ20" s="6"/>
      <c r="BL20" s="10" t="str">
        <f>IF(ISBLANK(BJ20),"",IF(COUNTIF(Accounts!$F:$H,BJ20),VLOOKUP(BJ20,Accounts!$F:$H,2,FALSE),"-"))</f>
        <v/>
      </c>
      <c r="BM20" s="37" t="str">
        <f>IF(BO20="","",BO20/(1+(IF(COUNTIF(Accounts!$F:$H,BJ20),VLOOKUP(BJ20,Accounts!$F:$H,3,FALSE),0)/100)))</f>
        <v/>
      </c>
      <c r="BN20" s="37" t="str">
        <f t="shared" si="6"/>
        <v/>
      </c>
      <c r="BO20" s="7"/>
      <c r="BP20" s="40" t="str">
        <f>IF(Accounts!$F19="","-",Accounts!$F19)</f>
        <v xml:space="preserve"> </v>
      </c>
      <c r="BQ20" s="10">
        <f>IF(COUNTIF(Accounts!$F:$H,BP20),VLOOKUP(BP20,Accounts!$F:$H,2,FALSE),"-")</f>
        <v>0</v>
      </c>
      <c r="BR20" s="37" t="str">
        <f ca="1">IF(scratch!$B$55=TRUE,IF(BT20="","",BT20/(1+(IF(COUNTIF(Accounts!$F:$H,BP20),VLOOKUP(BP20,Accounts!$F:$H,3,FALSE),0)/100))),scratch!$B$52)</f>
        <v>Locked</v>
      </c>
      <c r="BS20" s="37" t="str">
        <f ca="1">IF(scratch!$B$55=TRUE,IF(BT20="","",BT20-BR20),scratch!$B$52)</f>
        <v>Locked</v>
      </c>
      <c r="BT20" s="51" t="str">
        <f ca="1">IF(scratch!$B$55=TRUE,SUMIF(AX$7:AX$1007,BP20,BC$7:BC$1007)+SUMIF(BD$7:BD$1007,BP20,BI$7:BI$1007)+SUMIF(BJ$7:BJ$1007,BP20,BO$7:BO$1007),scratch!$B$52)</f>
        <v>Locked</v>
      </c>
      <c r="BX20" s="10" t="str">
        <f>IF(ISBLANK(BV20),"",IF(COUNTIF(Accounts!$F:$H,BV20),VLOOKUP(BV20,Accounts!$F:$H,2,FALSE),"-"))</f>
        <v/>
      </c>
      <c r="BY20" s="37" t="str">
        <f>IF(CA20="","",CA20/(1+(IF(COUNTIF(Accounts!$F:$H,BV20),VLOOKUP(BV20,Accounts!$F:$H,3,FALSE),0)/100)))</f>
        <v/>
      </c>
      <c r="BZ20" s="37" t="str">
        <f t="shared" si="7"/>
        <v/>
      </c>
      <c r="CA20" s="7"/>
      <c r="CB20" s="6"/>
      <c r="CD20" s="10" t="str">
        <f>IF(ISBLANK(CB20),"",IF(COUNTIF(Accounts!$F:$H,CB20),VLOOKUP(CB20,Accounts!$F:$H,2,FALSE),"-"))</f>
        <v/>
      </c>
      <c r="CE20" s="37" t="str">
        <f>IF(CG20="","",CG20/(1+(IF(COUNTIF(Accounts!$F:$H,CB20),VLOOKUP(CB20,Accounts!$F:$H,3,FALSE),0)/100)))</f>
        <v/>
      </c>
      <c r="CF20" s="37" t="str">
        <f t="shared" si="8"/>
        <v/>
      </c>
      <c r="CG20" s="7"/>
      <c r="CH20" s="6"/>
      <c r="CJ20" s="10" t="str">
        <f>IF(ISBLANK(CH20),"",IF(COUNTIF(Accounts!$F:$H,CH20),VLOOKUP(CH20,Accounts!$F:$H,2,FALSE),"-"))</f>
        <v/>
      </c>
      <c r="CK20" s="37" t="str">
        <f>IF(CM20="","",CM20/(1+(IF(COUNTIF(Accounts!$F:$H,CH20),VLOOKUP(CH20,Accounts!$F:$H,3,FALSE),0)/100)))</f>
        <v/>
      </c>
      <c r="CL20" s="37" t="str">
        <f t="shared" si="9"/>
        <v/>
      </c>
      <c r="CM20" s="7"/>
      <c r="CN20" s="40" t="str">
        <f>IF(Accounts!$F19="","-",Accounts!$F19)</f>
        <v xml:space="preserve"> </v>
      </c>
      <c r="CO20" s="10">
        <f>IF(COUNTIF(Accounts!$F:$H,CN20),VLOOKUP(CN20,Accounts!$F:$H,2,FALSE),"-")</f>
        <v>0</v>
      </c>
      <c r="CP20" s="37" t="str">
        <f ca="1">IF(scratch!$B$55=TRUE,IF(CR20="","",CR20/(1+(IF(COUNTIF(Accounts!$F:$H,CN20),VLOOKUP(CN20,Accounts!$F:$H,3,FALSE),0)/100))),scratch!$B$52)</f>
        <v>Locked</v>
      </c>
      <c r="CQ20" s="37" t="str">
        <f ca="1">IF(scratch!$B$55=TRUE,IF(CR20="","",CR20-CP20),scratch!$B$52)</f>
        <v>Locked</v>
      </c>
      <c r="CR20" s="51" t="str">
        <f ca="1">IF(scratch!$B$55=TRUE,SUMIF(BV$7:BV$1007,CN20,CA$7:CA$1007)+SUMIF(CB$7:CB$1007,CN20,CG$7:CG$1007)+SUMIF(CH$7:CH$1007,CN20,CM$7:CM$1007),scratch!$B$52)</f>
        <v>Locked</v>
      </c>
      <c r="CT20" s="40" t="str">
        <f>IF(Accounts!$F19="","-",Accounts!$F19)</f>
        <v xml:space="preserve"> </v>
      </c>
      <c r="CU20" s="10">
        <f>IF(COUNTIF(Accounts!$F:$H,CT20),VLOOKUP(CT20,Accounts!$F:$H,2,FALSE),"-")</f>
        <v>0</v>
      </c>
      <c r="CV20" s="37" t="str">
        <f ca="1">IF(scratch!$B$55=TRUE,IF(CX20="","",CX20/(1+(IF(COUNTIF(Accounts!$F:$H,CT20),VLOOKUP(CT20,Accounts!$F:$H,3,FALSE),0)/100))),scratch!$B$52)</f>
        <v>Locked</v>
      </c>
      <c r="CW20" s="37" t="str">
        <f ca="1">IF(scratch!$B$55=TRUE,IF(CX20="","",CX20-CV20),scratch!$B$52)</f>
        <v>Locked</v>
      </c>
      <c r="CX20" s="51" t="str">
        <f ca="1">IF(scratch!$B$55=TRUE,SUMIF(T$7:T$1007,CT20,X$7:X1020)+SUMIF(AR$7:AR$1007,CT20,AV$7:AV$1007)+SUMIF(BP$7:BP$1007,CT20,BT$7:BT$1007)+SUMIF(CN$7:CN$1007,CT20,CR$7:CR$1007),scratch!$B$52)</f>
        <v>Locked</v>
      </c>
    </row>
    <row r="21" spans="4:102" x14ac:dyDescent="0.2">
      <c r="D21" s="10" t="str">
        <f>IF(ISBLANK(B21),"",IF(COUNTIF(Accounts!$F:$H,B21),VLOOKUP(B21,Accounts!$F:$H,2,FALSE),"-"))</f>
        <v/>
      </c>
      <c r="E21" s="37" t="str">
        <f>IF(G21="","",G21/(1+(IF(COUNTIF(Accounts!$F:$H,B21),VLOOKUP(B21,Accounts!$F:$H,3,FALSE),0)/100)))</f>
        <v/>
      </c>
      <c r="F21" s="37" t="str">
        <f t="shared" si="10"/>
        <v/>
      </c>
      <c r="G21" s="7"/>
      <c r="H21" s="6"/>
      <c r="J21" s="10" t="str">
        <f>IF(ISBLANK(H21),"",IF(COUNTIF(Accounts!$F:$H,H21),VLOOKUP(H21,Accounts!$F:$H,2,FALSE),"-"))</f>
        <v/>
      </c>
      <c r="K21" s="37" t="str">
        <f>IF(M21="","",M21/(1+(IF(COUNTIF(Accounts!$F:$H,H21),VLOOKUP(H21,Accounts!$F:$H,3,FALSE),0)/100)))</f>
        <v/>
      </c>
      <c r="L21" s="37" t="str">
        <f t="shared" si="11"/>
        <v/>
      </c>
      <c r="M21" s="7"/>
      <c r="N21" s="6"/>
      <c r="P21" s="10" t="str">
        <f>IF(ISBLANK(N21),"",IF(COUNTIF(Accounts!$F:$H,N21),VLOOKUP(N21,Accounts!$F:$H,2,FALSE),"-"))</f>
        <v/>
      </c>
      <c r="Q21" s="37" t="str">
        <f>IF(S21="","",S21/(1+(IF(COUNTIF(Accounts!$F:$H,N21),VLOOKUP(N21,Accounts!$F:$H,3,FALSE),0)/100)))</f>
        <v/>
      </c>
      <c r="R21" s="37" t="str">
        <f t="shared" si="0"/>
        <v/>
      </c>
      <c r="S21" s="7"/>
      <c r="T21" s="40" t="str">
        <f>IF(Accounts!$F20="","-",Accounts!$F20)</f>
        <v xml:space="preserve"> </v>
      </c>
      <c r="U21" s="10">
        <f>IF(COUNTIF(Accounts!$F:$H,T21),VLOOKUP(T21,Accounts!$F:$H,2,FALSE),"-")</f>
        <v>0</v>
      </c>
      <c r="V21" s="37" t="str">
        <f ca="1">IF(scratch!$B$55=TRUE,IF(X21="","",X21/(1+(IF(COUNTIF(Accounts!$F:$H,T21),VLOOKUP(T21,Accounts!$F:$H,3,FALSE),0)/100))),scratch!$B$52)</f>
        <v>Locked</v>
      </c>
      <c r="W21" s="37" t="str">
        <f ca="1">IF(scratch!$B$55=TRUE,IF(X21="","",X21-V21),scratch!$B$52)</f>
        <v>Locked</v>
      </c>
      <c r="X21" s="51" t="str">
        <f ca="1">IF(scratch!$B$55=TRUE,SUMIF(B$7:B$1007,T21,G$7:G$1007)+SUMIF(H$7:H$1007,T21,M$7:M$1007)+SUMIF(N$7:N$1007,T21,S$7:S$1007),scratch!$B$52)</f>
        <v>Locked</v>
      </c>
      <c r="AB21" s="10" t="str">
        <f>IF(ISBLANK(Z21),"",IF(COUNTIF(Accounts!$F:$H,Z21),VLOOKUP(Z21,Accounts!$F:$H,2,FALSE),"-"))</f>
        <v/>
      </c>
      <c r="AC21" s="37" t="str">
        <f>IF(AE21="","",AE21/(1+(IF(COUNTIF(Accounts!$F:$H,Z21),VLOOKUP(Z21,Accounts!$F:$H,3,FALSE),0)/100)))</f>
        <v/>
      </c>
      <c r="AD21" s="37" t="str">
        <f t="shared" si="1"/>
        <v/>
      </c>
      <c r="AE21" s="7"/>
      <c r="AF21" s="6"/>
      <c r="AH21" s="10" t="str">
        <f>IF(ISBLANK(AF21),"",IF(COUNTIF(Accounts!$F:$H,AF21),VLOOKUP(AF21,Accounts!$F:$H,2,FALSE),"-"))</f>
        <v/>
      </c>
      <c r="AI21" s="37" t="str">
        <f>IF(AK21="","",AK21/(1+(IF(COUNTIF(Accounts!$F:$H,AF21),VLOOKUP(AF21,Accounts!$F:$H,3,FALSE),0)/100)))</f>
        <v/>
      </c>
      <c r="AJ21" s="37" t="str">
        <f t="shared" si="2"/>
        <v/>
      </c>
      <c r="AK21" s="7"/>
      <c r="AL21" s="6"/>
      <c r="AN21" s="10" t="str">
        <f>IF(ISBLANK(AL21),"",IF(COUNTIF(Accounts!$F:$H,AL21),VLOOKUP(AL21,Accounts!$F:$H,2,FALSE),"-"))</f>
        <v/>
      </c>
      <c r="AO21" s="37" t="str">
        <f>IF(AQ21="","",AQ21/(1+(IF(COUNTIF(Accounts!$F:$H,AL21),VLOOKUP(AL21,Accounts!$F:$H,3,FALSE),0)/100)))</f>
        <v/>
      </c>
      <c r="AP21" s="37" t="str">
        <f t="shared" si="3"/>
        <v/>
      </c>
      <c r="AQ21" s="7"/>
      <c r="AR21" s="40" t="str">
        <f>IF(Accounts!$F20="","-",Accounts!$F20)</f>
        <v xml:space="preserve"> </v>
      </c>
      <c r="AS21" s="10">
        <f>IF(COUNTIF(Accounts!$F:$H,AR21),VLOOKUP(AR21,Accounts!$F:$H,2,FALSE),"-")</f>
        <v>0</v>
      </c>
      <c r="AT21" s="37" t="str">
        <f ca="1">IF(scratch!$B$55=TRUE,IF(AV21="","",AV21/(1+(IF(COUNTIF(Accounts!$F:$H,AR21),VLOOKUP(AR21,Accounts!$F:$H,3,FALSE),0)/100))),scratch!$B$52)</f>
        <v>Locked</v>
      </c>
      <c r="AU21" s="37" t="str">
        <f ca="1">IF(scratch!$B$55=TRUE,IF(AV21="","",AV21-AT21),scratch!$B$52)</f>
        <v>Locked</v>
      </c>
      <c r="AV21" s="51" t="str">
        <f ca="1">IF(scratch!$B$55=TRUE,SUMIF(Z$7:Z$1007,AR21,AE$7:AE$1007)+SUMIF(AF$7:AF$1007,AR21,AK$7:AK$1007)+SUMIF(AL$7:AL$1007,AR21,AQ$7:AQ$1007),scratch!$B$52)</f>
        <v>Locked</v>
      </c>
      <c r="AZ21" s="10" t="str">
        <f>IF(ISBLANK(AX21),"",IF(COUNTIF(Accounts!$F:$H,AX21),VLOOKUP(AX21,Accounts!$F:$H,2,FALSE),"-"))</f>
        <v/>
      </c>
      <c r="BA21" s="37" t="str">
        <f>IF(BC21="","",BC21/(1+(IF(COUNTIF(Accounts!$F:$H,AX21),VLOOKUP(AX21,Accounts!$F:$H,3,FALSE),0)/100)))</f>
        <v/>
      </c>
      <c r="BB21" s="37" t="str">
        <f t="shared" si="4"/>
        <v/>
      </c>
      <c r="BC21" s="7"/>
      <c r="BD21" s="6"/>
      <c r="BF21" s="10" t="str">
        <f>IF(ISBLANK(BD21),"",IF(COUNTIF(Accounts!$F:$H,BD21),VLOOKUP(BD21,Accounts!$F:$H,2,FALSE),"-"))</f>
        <v/>
      </c>
      <c r="BG21" s="37" t="str">
        <f>IF(BI21="","",BI21/(1+(IF(COUNTIF(Accounts!$F:$H,BD21),VLOOKUP(BD21,Accounts!$F:$H,3,FALSE),0)/100)))</f>
        <v/>
      </c>
      <c r="BH21" s="37" t="str">
        <f t="shared" si="5"/>
        <v/>
      </c>
      <c r="BI21" s="7"/>
      <c r="BJ21" s="6"/>
      <c r="BL21" s="10" t="str">
        <f>IF(ISBLANK(BJ21),"",IF(COUNTIF(Accounts!$F:$H,BJ21),VLOOKUP(BJ21,Accounts!$F:$H,2,FALSE),"-"))</f>
        <v/>
      </c>
      <c r="BM21" s="37" t="str">
        <f>IF(BO21="","",BO21/(1+(IF(COUNTIF(Accounts!$F:$H,BJ21),VLOOKUP(BJ21,Accounts!$F:$H,3,FALSE),0)/100)))</f>
        <v/>
      </c>
      <c r="BN21" s="37" t="str">
        <f t="shared" si="6"/>
        <v/>
      </c>
      <c r="BO21" s="7"/>
      <c r="BP21" s="40" t="str">
        <f>IF(Accounts!$F20="","-",Accounts!$F20)</f>
        <v xml:space="preserve"> </v>
      </c>
      <c r="BQ21" s="10">
        <f>IF(COUNTIF(Accounts!$F:$H,BP21),VLOOKUP(BP21,Accounts!$F:$H,2,FALSE),"-")</f>
        <v>0</v>
      </c>
      <c r="BR21" s="37" t="str">
        <f ca="1">IF(scratch!$B$55=TRUE,IF(BT21="","",BT21/(1+(IF(COUNTIF(Accounts!$F:$H,BP21),VLOOKUP(BP21,Accounts!$F:$H,3,FALSE),0)/100))),scratch!$B$52)</f>
        <v>Locked</v>
      </c>
      <c r="BS21" s="37" t="str">
        <f ca="1">IF(scratch!$B$55=TRUE,IF(BT21="","",BT21-BR21),scratch!$B$52)</f>
        <v>Locked</v>
      </c>
      <c r="BT21" s="51" t="str">
        <f ca="1">IF(scratch!$B$55=TRUE,SUMIF(AX$7:AX$1007,BP21,BC$7:BC$1007)+SUMIF(BD$7:BD$1007,BP21,BI$7:BI$1007)+SUMIF(BJ$7:BJ$1007,BP21,BO$7:BO$1007),scratch!$B$52)</f>
        <v>Locked</v>
      </c>
      <c r="BX21" s="10" t="str">
        <f>IF(ISBLANK(BV21),"",IF(COUNTIF(Accounts!$F:$H,BV21),VLOOKUP(BV21,Accounts!$F:$H,2,FALSE),"-"))</f>
        <v/>
      </c>
      <c r="BY21" s="37" t="str">
        <f>IF(CA21="","",CA21/(1+(IF(COUNTIF(Accounts!$F:$H,BV21),VLOOKUP(BV21,Accounts!$F:$H,3,FALSE),0)/100)))</f>
        <v/>
      </c>
      <c r="BZ21" s="37" t="str">
        <f t="shared" si="7"/>
        <v/>
      </c>
      <c r="CA21" s="7"/>
      <c r="CB21" s="6"/>
      <c r="CD21" s="10" t="str">
        <f>IF(ISBLANK(CB21),"",IF(COUNTIF(Accounts!$F:$H,CB21),VLOOKUP(CB21,Accounts!$F:$H,2,FALSE),"-"))</f>
        <v/>
      </c>
      <c r="CE21" s="37" t="str">
        <f>IF(CG21="","",CG21/(1+(IF(COUNTIF(Accounts!$F:$H,CB21),VLOOKUP(CB21,Accounts!$F:$H,3,FALSE),0)/100)))</f>
        <v/>
      </c>
      <c r="CF21" s="37" t="str">
        <f t="shared" si="8"/>
        <v/>
      </c>
      <c r="CG21" s="7"/>
      <c r="CH21" s="6"/>
      <c r="CJ21" s="10" t="str">
        <f>IF(ISBLANK(CH21),"",IF(COUNTIF(Accounts!$F:$H,CH21),VLOOKUP(CH21,Accounts!$F:$H,2,FALSE),"-"))</f>
        <v/>
      </c>
      <c r="CK21" s="37" t="str">
        <f>IF(CM21="","",CM21/(1+(IF(COUNTIF(Accounts!$F:$H,CH21),VLOOKUP(CH21,Accounts!$F:$H,3,FALSE),0)/100)))</f>
        <v/>
      </c>
      <c r="CL21" s="37" t="str">
        <f t="shared" si="9"/>
        <v/>
      </c>
      <c r="CM21" s="7"/>
      <c r="CN21" s="40" t="str">
        <f>IF(Accounts!$F20="","-",Accounts!$F20)</f>
        <v xml:space="preserve"> </v>
      </c>
      <c r="CO21" s="10">
        <f>IF(COUNTIF(Accounts!$F:$H,CN21),VLOOKUP(CN21,Accounts!$F:$H,2,FALSE),"-")</f>
        <v>0</v>
      </c>
      <c r="CP21" s="37" t="str">
        <f ca="1">IF(scratch!$B$55=TRUE,IF(CR21="","",CR21/(1+(IF(COUNTIF(Accounts!$F:$H,CN21),VLOOKUP(CN21,Accounts!$F:$H,3,FALSE),0)/100))),scratch!$B$52)</f>
        <v>Locked</v>
      </c>
      <c r="CQ21" s="37" t="str">
        <f ca="1">IF(scratch!$B$55=TRUE,IF(CR21="","",CR21-CP21),scratch!$B$52)</f>
        <v>Locked</v>
      </c>
      <c r="CR21" s="51" t="str">
        <f ca="1">IF(scratch!$B$55=TRUE,SUMIF(BV$7:BV$1007,CN21,CA$7:CA$1007)+SUMIF(CB$7:CB$1007,CN21,CG$7:CG$1007)+SUMIF(CH$7:CH$1007,CN21,CM$7:CM$1007),scratch!$B$52)</f>
        <v>Locked</v>
      </c>
      <c r="CT21" s="40" t="str">
        <f>IF(Accounts!$F20="","-",Accounts!$F20)</f>
        <v xml:space="preserve"> </v>
      </c>
      <c r="CU21" s="10">
        <f>IF(COUNTIF(Accounts!$F:$H,CT21),VLOOKUP(CT21,Accounts!$F:$H,2,FALSE),"-")</f>
        <v>0</v>
      </c>
      <c r="CV21" s="37" t="str">
        <f ca="1">IF(scratch!$B$55=TRUE,IF(CX21="","",CX21/(1+(IF(COUNTIF(Accounts!$F:$H,CT21),VLOOKUP(CT21,Accounts!$F:$H,3,FALSE),0)/100))),scratch!$B$52)</f>
        <v>Locked</v>
      </c>
      <c r="CW21" s="37" t="str">
        <f ca="1">IF(scratch!$B$55=TRUE,IF(CX21="","",CX21-CV21),scratch!$B$52)</f>
        <v>Locked</v>
      </c>
      <c r="CX21" s="51" t="str">
        <f ca="1">IF(scratch!$B$55=TRUE,SUMIF(T$7:T$1007,CT21,X$7:X1021)+SUMIF(AR$7:AR$1007,CT21,AV$7:AV$1007)+SUMIF(BP$7:BP$1007,CT21,BT$7:BT$1007)+SUMIF(CN$7:CN$1007,CT21,CR$7:CR$1007),scratch!$B$52)</f>
        <v>Locked</v>
      </c>
    </row>
    <row r="22" spans="4:102" x14ac:dyDescent="0.2">
      <c r="D22" s="10" t="str">
        <f>IF(ISBLANK(B22),"",IF(COUNTIF(Accounts!$F:$H,B22),VLOOKUP(B22,Accounts!$F:$H,2,FALSE),"-"))</f>
        <v/>
      </c>
      <c r="E22" s="37" t="str">
        <f>IF(G22="","",G22/(1+(IF(COUNTIF(Accounts!$F:$H,B22),VLOOKUP(B22,Accounts!$F:$H,3,FALSE),0)/100)))</f>
        <v/>
      </c>
      <c r="F22" s="37" t="str">
        <f t="shared" si="10"/>
        <v/>
      </c>
      <c r="G22" s="7"/>
      <c r="H22" s="6"/>
      <c r="J22" s="10" t="str">
        <f>IF(ISBLANK(H22),"",IF(COUNTIF(Accounts!$F:$H,H22),VLOOKUP(H22,Accounts!$F:$H,2,FALSE),"-"))</f>
        <v/>
      </c>
      <c r="K22" s="37" t="str">
        <f>IF(M22="","",M22/(1+(IF(COUNTIF(Accounts!$F:$H,H22),VLOOKUP(H22,Accounts!$F:$H,3,FALSE),0)/100)))</f>
        <v/>
      </c>
      <c r="L22" s="37" t="str">
        <f t="shared" si="11"/>
        <v/>
      </c>
      <c r="M22" s="7"/>
      <c r="N22" s="6"/>
      <c r="P22" s="10" t="str">
        <f>IF(ISBLANK(N22),"",IF(COUNTIF(Accounts!$F:$H,N22),VLOOKUP(N22,Accounts!$F:$H,2,FALSE),"-"))</f>
        <v/>
      </c>
      <c r="Q22" s="37" t="str">
        <f>IF(S22="","",S22/(1+(IF(COUNTIF(Accounts!$F:$H,N22),VLOOKUP(N22,Accounts!$F:$H,3,FALSE),0)/100)))</f>
        <v/>
      </c>
      <c r="R22" s="37" t="str">
        <f t="shared" si="0"/>
        <v/>
      </c>
      <c r="S22" s="7"/>
      <c r="T22" s="40" t="str">
        <f>IF(Accounts!$F21="","-",Accounts!$F21)</f>
        <v xml:space="preserve"> </v>
      </c>
      <c r="U22" s="10">
        <f>IF(COUNTIF(Accounts!$F:$H,T22),VLOOKUP(T22,Accounts!$F:$H,2,FALSE),"-")</f>
        <v>0</v>
      </c>
      <c r="V22" s="37" t="str">
        <f ca="1">IF(scratch!$B$55=TRUE,IF(X22="","",X22/(1+(IF(COUNTIF(Accounts!$F:$H,T22),VLOOKUP(T22,Accounts!$F:$H,3,FALSE),0)/100))),scratch!$B$52)</f>
        <v>Locked</v>
      </c>
      <c r="W22" s="37" t="str">
        <f ca="1">IF(scratch!$B$55=TRUE,IF(X22="","",X22-V22),scratch!$B$52)</f>
        <v>Locked</v>
      </c>
      <c r="X22" s="51" t="str">
        <f ca="1">IF(scratch!$B$55=TRUE,SUMIF(B$7:B$1007,T22,G$7:G$1007)+SUMIF(H$7:H$1007,T22,M$7:M$1007)+SUMIF(N$7:N$1007,T22,S$7:S$1007),scratch!$B$52)</f>
        <v>Locked</v>
      </c>
      <c r="AB22" s="10" t="str">
        <f>IF(ISBLANK(Z22),"",IF(COUNTIF(Accounts!$F:$H,Z22),VLOOKUP(Z22,Accounts!$F:$H,2,FALSE),"-"))</f>
        <v/>
      </c>
      <c r="AC22" s="37" t="str">
        <f>IF(AE22="","",AE22/(1+(IF(COUNTIF(Accounts!$F:$H,Z22),VLOOKUP(Z22,Accounts!$F:$H,3,FALSE),0)/100)))</f>
        <v/>
      </c>
      <c r="AD22" s="37" t="str">
        <f t="shared" si="1"/>
        <v/>
      </c>
      <c r="AE22" s="7"/>
      <c r="AF22" s="6"/>
      <c r="AH22" s="10" t="str">
        <f>IF(ISBLANK(AF22),"",IF(COUNTIF(Accounts!$F:$H,AF22),VLOOKUP(AF22,Accounts!$F:$H,2,FALSE),"-"))</f>
        <v/>
      </c>
      <c r="AI22" s="37" t="str">
        <f>IF(AK22="","",AK22/(1+(IF(COUNTIF(Accounts!$F:$H,AF22),VLOOKUP(AF22,Accounts!$F:$H,3,FALSE),0)/100)))</f>
        <v/>
      </c>
      <c r="AJ22" s="37" t="str">
        <f t="shared" si="2"/>
        <v/>
      </c>
      <c r="AK22" s="7"/>
      <c r="AL22" s="6"/>
      <c r="AN22" s="10" t="str">
        <f>IF(ISBLANK(AL22),"",IF(COUNTIF(Accounts!$F:$H,AL22),VLOOKUP(AL22,Accounts!$F:$H,2,FALSE),"-"))</f>
        <v/>
      </c>
      <c r="AO22" s="37" t="str">
        <f>IF(AQ22="","",AQ22/(1+(IF(COUNTIF(Accounts!$F:$H,AL22),VLOOKUP(AL22,Accounts!$F:$H,3,FALSE),0)/100)))</f>
        <v/>
      </c>
      <c r="AP22" s="37" t="str">
        <f t="shared" si="3"/>
        <v/>
      </c>
      <c r="AQ22" s="7"/>
      <c r="AR22" s="40" t="str">
        <f>IF(Accounts!$F21="","-",Accounts!$F21)</f>
        <v xml:space="preserve"> </v>
      </c>
      <c r="AS22" s="10">
        <f>IF(COUNTIF(Accounts!$F:$H,AR22),VLOOKUP(AR22,Accounts!$F:$H,2,FALSE),"-")</f>
        <v>0</v>
      </c>
      <c r="AT22" s="37" t="str">
        <f ca="1">IF(scratch!$B$55=TRUE,IF(AV22="","",AV22/(1+(IF(COUNTIF(Accounts!$F:$H,AR22),VLOOKUP(AR22,Accounts!$F:$H,3,FALSE),0)/100))),scratch!$B$52)</f>
        <v>Locked</v>
      </c>
      <c r="AU22" s="37" t="str">
        <f ca="1">IF(scratch!$B$55=TRUE,IF(AV22="","",AV22-AT22),scratch!$B$52)</f>
        <v>Locked</v>
      </c>
      <c r="AV22" s="51" t="str">
        <f ca="1">IF(scratch!$B$55=TRUE,SUMIF(Z$7:Z$1007,AR22,AE$7:AE$1007)+SUMIF(AF$7:AF$1007,AR22,AK$7:AK$1007)+SUMIF(AL$7:AL$1007,AR22,AQ$7:AQ$1007),scratch!$B$52)</f>
        <v>Locked</v>
      </c>
      <c r="AZ22" s="10" t="str">
        <f>IF(ISBLANK(AX22),"",IF(COUNTIF(Accounts!$F:$H,AX22),VLOOKUP(AX22,Accounts!$F:$H,2,FALSE),"-"))</f>
        <v/>
      </c>
      <c r="BA22" s="37" t="str">
        <f>IF(BC22="","",BC22/(1+(IF(COUNTIF(Accounts!$F:$H,AX22),VLOOKUP(AX22,Accounts!$F:$H,3,FALSE),0)/100)))</f>
        <v/>
      </c>
      <c r="BB22" s="37" t="str">
        <f t="shared" si="4"/>
        <v/>
      </c>
      <c r="BC22" s="7"/>
      <c r="BD22" s="6"/>
      <c r="BF22" s="10" t="str">
        <f>IF(ISBLANK(BD22),"",IF(COUNTIF(Accounts!$F:$H,BD22),VLOOKUP(BD22,Accounts!$F:$H,2,FALSE),"-"))</f>
        <v/>
      </c>
      <c r="BG22" s="37" t="str">
        <f>IF(BI22="","",BI22/(1+(IF(COUNTIF(Accounts!$F:$H,BD22),VLOOKUP(BD22,Accounts!$F:$H,3,FALSE),0)/100)))</f>
        <v/>
      </c>
      <c r="BH22" s="37" t="str">
        <f t="shared" si="5"/>
        <v/>
      </c>
      <c r="BI22" s="7"/>
      <c r="BJ22" s="6"/>
      <c r="BL22" s="10" t="str">
        <f>IF(ISBLANK(BJ22),"",IF(COUNTIF(Accounts!$F:$H,BJ22),VLOOKUP(BJ22,Accounts!$F:$H,2,FALSE),"-"))</f>
        <v/>
      </c>
      <c r="BM22" s="37" t="str">
        <f>IF(BO22="","",BO22/(1+(IF(COUNTIF(Accounts!$F:$H,BJ22),VLOOKUP(BJ22,Accounts!$F:$H,3,FALSE),0)/100)))</f>
        <v/>
      </c>
      <c r="BN22" s="37" t="str">
        <f t="shared" si="6"/>
        <v/>
      </c>
      <c r="BO22" s="7"/>
      <c r="BP22" s="40" t="str">
        <f>IF(Accounts!$F21="","-",Accounts!$F21)</f>
        <v xml:space="preserve"> </v>
      </c>
      <c r="BQ22" s="10">
        <f>IF(COUNTIF(Accounts!$F:$H,BP22),VLOOKUP(BP22,Accounts!$F:$H,2,FALSE),"-")</f>
        <v>0</v>
      </c>
      <c r="BR22" s="37" t="str">
        <f ca="1">IF(scratch!$B$55=TRUE,IF(BT22="","",BT22/(1+(IF(COUNTIF(Accounts!$F:$H,BP22),VLOOKUP(BP22,Accounts!$F:$H,3,FALSE),0)/100))),scratch!$B$52)</f>
        <v>Locked</v>
      </c>
      <c r="BS22" s="37" t="str">
        <f ca="1">IF(scratch!$B$55=TRUE,IF(BT22="","",BT22-BR22),scratch!$B$52)</f>
        <v>Locked</v>
      </c>
      <c r="BT22" s="51" t="str">
        <f ca="1">IF(scratch!$B$55=TRUE,SUMIF(AX$7:AX$1007,BP22,BC$7:BC$1007)+SUMIF(BD$7:BD$1007,BP22,BI$7:BI$1007)+SUMIF(BJ$7:BJ$1007,BP22,BO$7:BO$1007),scratch!$B$52)</f>
        <v>Locked</v>
      </c>
      <c r="BX22" s="10" t="str">
        <f>IF(ISBLANK(BV22),"",IF(COUNTIF(Accounts!$F:$H,BV22),VLOOKUP(BV22,Accounts!$F:$H,2,FALSE),"-"))</f>
        <v/>
      </c>
      <c r="BY22" s="37" t="str">
        <f>IF(CA22="","",CA22/(1+(IF(COUNTIF(Accounts!$F:$H,BV22),VLOOKUP(BV22,Accounts!$F:$H,3,FALSE),0)/100)))</f>
        <v/>
      </c>
      <c r="BZ22" s="37" t="str">
        <f t="shared" si="7"/>
        <v/>
      </c>
      <c r="CA22" s="7"/>
      <c r="CB22" s="6"/>
      <c r="CD22" s="10" t="str">
        <f>IF(ISBLANK(CB22),"",IF(COUNTIF(Accounts!$F:$H,CB22),VLOOKUP(CB22,Accounts!$F:$H,2,FALSE),"-"))</f>
        <v/>
      </c>
      <c r="CE22" s="37" t="str">
        <f>IF(CG22="","",CG22/(1+(IF(COUNTIF(Accounts!$F:$H,CB22),VLOOKUP(CB22,Accounts!$F:$H,3,FALSE),0)/100)))</f>
        <v/>
      </c>
      <c r="CF22" s="37" t="str">
        <f t="shared" si="8"/>
        <v/>
      </c>
      <c r="CG22" s="7"/>
      <c r="CH22" s="6"/>
      <c r="CJ22" s="10" t="str">
        <f>IF(ISBLANK(CH22),"",IF(COUNTIF(Accounts!$F:$H,CH22),VLOOKUP(CH22,Accounts!$F:$H,2,FALSE),"-"))</f>
        <v/>
      </c>
      <c r="CK22" s="37" t="str">
        <f>IF(CM22="","",CM22/(1+(IF(COUNTIF(Accounts!$F:$H,CH22),VLOOKUP(CH22,Accounts!$F:$H,3,FALSE),0)/100)))</f>
        <v/>
      </c>
      <c r="CL22" s="37" t="str">
        <f t="shared" si="9"/>
        <v/>
      </c>
      <c r="CM22" s="7"/>
      <c r="CN22" s="40" t="str">
        <f>IF(Accounts!$F21="","-",Accounts!$F21)</f>
        <v xml:space="preserve"> </v>
      </c>
      <c r="CO22" s="10">
        <f>IF(COUNTIF(Accounts!$F:$H,CN22),VLOOKUP(CN22,Accounts!$F:$H,2,FALSE),"-")</f>
        <v>0</v>
      </c>
      <c r="CP22" s="37" t="str">
        <f ca="1">IF(scratch!$B$55=TRUE,IF(CR22="","",CR22/(1+(IF(COUNTIF(Accounts!$F:$H,CN22),VLOOKUP(CN22,Accounts!$F:$H,3,FALSE),0)/100))),scratch!$B$52)</f>
        <v>Locked</v>
      </c>
      <c r="CQ22" s="37" t="str">
        <f ca="1">IF(scratch!$B$55=TRUE,IF(CR22="","",CR22-CP22),scratch!$B$52)</f>
        <v>Locked</v>
      </c>
      <c r="CR22" s="51" t="str">
        <f ca="1">IF(scratch!$B$55=TRUE,SUMIF(BV$7:BV$1007,CN22,CA$7:CA$1007)+SUMIF(CB$7:CB$1007,CN22,CG$7:CG$1007)+SUMIF(CH$7:CH$1007,CN22,CM$7:CM$1007),scratch!$B$52)</f>
        <v>Locked</v>
      </c>
      <c r="CT22" s="40" t="str">
        <f>IF(Accounts!$F21="","-",Accounts!$F21)</f>
        <v xml:space="preserve"> </v>
      </c>
      <c r="CU22" s="10">
        <f>IF(COUNTIF(Accounts!$F:$H,CT22),VLOOKUP(CT22,Accounts!$F:$H,2,FALSE),"-")</f>
        <v>0</v>
      </c>
      <c r="CV22" s="37" t="str">
        <f ca="1">IF(scratch!$B$55=TRUE,IF(CX22="","",CX22/(1+(IF(COUNTIF(Accounts!$F:$H,CT22),VLOOKUP(CT22,Accounts!$F:$H,3,FALSE),0)/100))),scratch!$B$52)</f>
        <v>Locked</v>
      </c>
      <c r="CW22" s="37" t="str">
        <f ca="1">IF(scratch!$B$55=TRUE,IF(CX22="","",CX22-CV22),scratch!$B$52)</f>
        <v>Locked</v>
      </c>
      <c r="CX22" s="51" t="str">
        <f ca="1">IF(scratch!$B$55=TRUE,SUMIF(T$7:T$1007,CT22,X$7:X1022)+SUMIF(AR$7:AR$1007,CT22,AV$7:AV$1007)+SUMIF(BP$7:BP$1007,CT22,BT$7:BT$1007)+SUMIF(CN$7:CN$1007,CT22,CR$7:CR$1007),scratch!$B$52)</f>
        <v>Locked</v>
      </c>
    </row>
    <row r="23" spans="4:102" x14ac:dyDescent="0.2">
      <c r="D23" s="10" t="str">
        <f>IF(ISBLANK(B23),"",IF(COUNTIF(Accounts!$F:$H,B23),VLOOKUP(B23,Accounts!$F:$H,2,FALSE),"-"))</f>
        <v/>
      </c>
      <c r="E23" s="37" t="str">
        <f>IF(G23="","",G23/(1+(IF(COUNTIF(Accounts!$F:$H,B23),VLOOKUP(B23,Accounts!$F:$H,3,FALSE),0)/100)))</f>
        <v/>
      </c>
      <c r="F23" s="37" t="str">
        <f t="shared" si="10"/>
        <v/>
      </c>
      <c r="G23" s="7"/>
      <c r="H23" s="6"/>
      <c r="J23" s="10" t="str">
        <f>IF(ISBLANK(H23),"",IF(COUNTIF(Accounts!$F:$H,H23),VLOOKUP(H23,Accounts!$F:$H,2,FALSE),"-"))</f>
        <v/>
      </c>
      <c r="K23" s="37" t="str">
        <f>IF(M23="","",M23/(1+(IF(COUNTIF(Accounts!$F:$H,H23),VLOOKUP(H23,Accounts!$F:$H,3,FALSE),0)/100)))</f>
        <v/>
      </c>
      <c r="L23" s="37" t="str">
        <f t="shared" si="11"/>
        <v/>
      </c>
      <c r="M23" s="7"/>
      <c r="N23" s="6"/>
      <c r="P23" s="10" t="str">
        <f>IF(ISBLANK(N23),"",IF(COUNTIF(Accounts!$F:$H,N23),VLOOKUP(N23,Accounts!$F:$H,2,FALSE),"-"))</f>
        <v/>
      </c>
      <c r="Q23" s="37" t="str">
        <f>IF(S23="","",S23/(1+(IF(COUNTIF(Accounts!$F:$H,N23),VLOOKUP(N23,Accounts!$F:$H,3,FALSE),0)/100)))</f>
        <v/>
      </c>
      <c r="R23" s="37" t="str">
        <f t="shared" si="0"/>
        <v/>
      </c>
      <c r="S23" s="7"/>
      <c r="T23" s="40" t="str">
        <f>IF(Accounts!$F22="","-",Accounts!$F22)</f>
        <v xml:space="preserve"> </v>
      </c>
      <c r="U23" s="10">
        <f>IF(COUNTIF(Accounts!$F:$H,T23),VLOOKUP(T23,Accounts!$F:$H,2,FALSE),"-")</f>
        <v>0</v>
      </c>
      <c r="V23" s="37" t="str">
        <f ca="1">IF(scratch!$B$55=TRUE,IF(X23="","",X23/(1+(IF(COUNTIF(Accounts!$F:$H,T23),VLOOKUP(T23,Accounts!$F:$H,3,FALSE),0)/100))),scratch!$B$52)</f>
        <v>Locked</v>
      </c>
      <c r="W23" s="37" t="str">
        <f ca="1">IF(scratch!$B$55=TRUE,IF(X23="","",X23-V23),scratch!$B$52)</f>
        <v>Locked</v>
      </c>
      <c r="X23" s="51" t="str">
        <f ca="1">IF(scratch!$B$55=TRUE,SUMIF(B$7:B$1007,T23,G$7:G$1007)+SUMIF(H$7:H$1007,T23,M$7:M$1007)+SUMIF(N$7:N$1007,T23,S$7:S$1007),scratch!$B$52)</f>
        <v>Locked</v>
      </c>
      <c r="AB23" s="10" t="str">
        <f>IF(ISBLANK(Z23),"",IF(COUNTIF(Accounts!$F:$H,Z23),VLOOKUP(Z23,Accounts!$F:$H,2,FALSE),"-"))</f>
        <v/>
      </c>
      <c r="AC23" s="37" t="str">
        <f>IF(AE23="","",AE23/(1+(IF(COUNTIF(Accounts!$F:$H,Z23),VLOOKUP(Z23,Accounts!$F:$H,3,FALSE),0)/100)))</f>
        <v/>
      </c>
      <c r="AD23" s="37" t="str">
        <f t="shared" si="1"/>
        <v/>
      </c>
      <c r="AE23" s="7"/>
      <c r="AF23" s="6"/>
      <c r="AH23" s="10" t="str">
        <f>IF(ISBLANK(AF23),"",IF(COUNTIF(Accounts!$F:$H,AF23),VLOOKUP(AF23,Accounts!$F:$H,2,FALSE),"-"))</f>
        <v/>
      </c>
      <c r="AI23" s="37" t="str">
        <f>IF(AK23="","",AK23/(1+(IF(COUNTIF(Accounts!$F:$H,AF23),VLOOKUP(AF23,Accounts!$F:$H,3,FALSE),0)/100)))</f>
        <v/>
      </c>
      <c r="AJ23" s="37" t="str">
        <f t="shared" si="2"/>
        <v/>
      </c>
      <c r="AK23" s="7"/>
      <c r="AL23" s="6"/>
      <c r="AN23" s="10" t="str">
        <f>IF(ISBLANK(AL23),"",IF(COUNTIF(Accounts!$F:$H,AL23),VLOOKUP(AL23,Accounts!$F:$H,2,FALSE),"-"))</f>
        <v/>
      </c>
      <c r="AO23" s="37" t="str">
        <f>IF(AQ23="","",AQ23/(1+(IF(COUNTIF(Accounts!$F:$H,AL23),VLOOKUP(AL23,Accounts!$F:$H,3,FALSE),0)/100)))</f>
        <v/>
      </c>
      <c r="AP23" s="37" t="str">
        <f t="shared" si="3"/>
        <v/>
      </c>
      <c r="AQ23" s="7"/>
      <c r="AR23" s="40" t="str">
        <f>IF(Accounts!$F22="","-",Accounts!$F22)</f>
        <v xml:space="preserve"> </v>
      </c>
      <c r="AS23" s="10">
        <f>IF(COUNTIF(Accounts!$F:$H,AR23),VLOOKUP(AR23,Accounts!$F:$H,2,FALSE),"-")</f>
        <v>0</v>
      </c>
      <c r="AT23" s="37" t="str">
        <f ca="1">IF(scratch!$B$55=TRUE,IF(AV23="","",AV23/(1+(IF(COUNTIF(Accounts!$F:$H,AR23),VLOOKUP(AR23,Accounts!$F:$H,3,FALSE),0)/100))),scratch!$B$52)</f>
        <v>Locked</v>
      </c>
      <c r="AU23" s="37" t="str">
        <f ca="1">IF(scratch!$B$55=TRUE,IF(AV23="","",AV23-AT23),scratch!$B$52)</f>
        <v>Locked</v>
      </c>
      <c r="AV23" s="51" t="str">
        <f ca="1">IF(scratch!$B$55=TRUE,SUMIF(Z$7:Z$1007,AR23,AE$7:AE$1007)+SUMIF(AF$7:AF$1007,AR23,AK$7:AK$1007)+SUMIF(AL$7:AL$1007,AR23,AQ$7:AQ$1007),scratch!$B$52)</f>
        <v>Locked</v>
      </c>
      <c r="AZ23" s="10" t="str">
        <f>IF(ISBLANK(AX23),"",IF(COUNTIF(Accounts!$F:$H,AX23),VLOOKUP(AX23,Accounts!$F:$H,2,FALSE),"-"))</f>
        <v/>
      </c>
      <c r="BA23" s="37" t="str">
        <f>IF(BC23="","",BC23/(1+(IF(COUNTIF(Accounts!$F:$H,AX23),VLOOKUP(AX23,Accounts!$F:$H,3,FALSE),0)/100)))</f>
        <v/>
      </c>
      <c r="BB23" s="37" t="str">
        <f t="shared" si="4"/>
        <v/>
      </c>
      <c r="BC23" s="7"/>
      <c r="BD23" s="6"/>
      <c r="BF23" s="10" t="str">
        <f>IF(ISBLANK(BD23),"",IF(COUNTIF(Accounts!$F:$H,BD23),VLOOKUP(BD23,Accounts!$F:$H,2,FALSE),"-"))</f>
        <v/>
      </c>
      <c r="BG23" s="37" t="str">
        <f>IF(BI23="","",BI23/(1+(IF(COUNTIF(Accounts!$F:$H,BD23),VLOOKUP(BD23,Accounts!$F:$H,3,FALSE),0)/100)))</f>
        <v/>
      </c>
      <c r="BH23" s="37" t="str">
        <f t="shared" si="5"/>
        <v/>
      </c>
      <c r="BI23" s="7"/>
      <c r="BJ23" s="6"/>
      <c r="BL23" s="10" t="str">
        <f>IF(ISBLANK(BJ23),"",IF(COUNTIF(Accounts!$F:$H,BJ23),VLOOKUP(BJ23,Accounts!$F:$H,2,FALSE),"-"))</f>
        <v/>
      </c>
      <c r="BM23" s="37" t="str">
        <f>IF(BO23="","",BO23/(1+(IF(COUNTIF(Accounts!$F:$H,BJ23),VLOOKUP(BJ23,Accounts!$F:$H,3,FALSE),0)/100)))</f>
        <v/>
      </c>
      <c r="BN23" s="37" t="str">
        <f t="shared" si="6"/>
        <v/>
      </c>
      <c r="BO23" s="7"/>
      <c r="BP23" s="40" t="str">
        <f>IF(Accounts!$F22="","-",Accounts!$F22)</f>
        <v xml:space="preserve"> </v>
      </c>
      <c r="BQ23" s="10">
        <f>IF(COUNTIF(Accounts!$F:$H,BP23),VLOOKUP(BP23,Accounts!$F:$H,2,FALSE),"-")</f>
        <v>0</v>
      </c>
      <c r="BR23" s="37" t="str">
        <f ca="1">IF(scratch!$B$55=TRUE,IF(BT23="","",BT23/(1+(IF(COUNTIF(Accounts!$F:$H,BP23),VLOOKUP(BP23,Accounts!$F:$H,3,FALSE),0)/100))),scratch!$B$52)</f>
        <v>Locked</v>
      </c>
      <c r="BS23" s="37" t="str">
        <f ca="1">IF(scratch!$B$55=TRUE,IF(BT23="","",BT23-BR23),scratch!$B$52)</f>
        <v>Locked</v>
      </c>
      <c r="BT23" s="51" t="str">
        <f ca="1">IF(scratch!$B$55=TRUE,SUMIF(AX$7:AX$1007,BP23,BC$7:BC$1007)+SUMIF(BD$7:BD$1007,BP23,BI$7:BI$1007)+SUMIF(BJ$7:BJ$1007,BP23,BO$7:BO$1007),scratch!$B$52)</f>
        <v>Locked</v>
      </c>
      <c r="BX23" s="10" t="str">
        <f>IF(ISBLANK(BV23),"",IF(COUNTIF(Accounts!$F:$H,BV23),VLOOKUP(BV23,Accounts!$F:$H,2,FALSE),"-"))</f>
        <v/>
      </c>
      <c r="BY23" s="37" t="str">
        <f>IF(CA23="","",CA23/(1+(IF(COUNTIF(Accounts!$F:$H,BV23),VLOOKUP(BV23,Accounts!$F:$H,3,FALSE),0)/100)))</f>
        <v/>
      </c>
      <c r="BZ23" s="37" t="str">
        <f t="shared" si="7"/>
        <v/>
      </c>
      <c r="CA23" s="7"/>
      <c r="CB23" s="6"/>
      <c r="CD23" s="10" t="str">
        <f>IF(ISBLANK(CB23),"",IF(COUNTIF(Accounts!$F:$H,CB23),VLOOKUP(CB23,Accounts!$F:$H,2,FALSE),"-"))</f>
        <v/>
      </c>
      <c r="CE23" s="37" t="str">
        <f>IF(CG23="","",CG23/(1+(IF(COUNTIF(Accounts!$F:$H,CB23),VLOOKUP(CB23,Accounts!$F:$H,3,FALSE),0)/100)))</f>
        <v/>
      </c>
      <c r="CF23" s="37" t="str">
        <f t="shared" si="8"/>
        <v/>
      </c>
      <c r="CG23" s="7"/>
      <c r="CH23" s="6"/>
      <c r="CJ23" s="10" t="str">
        <f>IF(ISBLANK(CH23),"",IF(COUNTIF(Accounts!$F:$H,CH23),VLOOKUP(CH23,Accounts!$F:$H,2,FALSE),"-"))</f>
        <v/>
      </c>
      <c r="CK23" s="37" t="str">
        <f>IF(CM23="","",CM23/(1+(IF(COUNTIF(Accounts!$F:$H,CH23),VLOOKUP(CH23,Accounts!$F:$H,3,FALSE),0)/100)))</f>
        <v/>
      </c>
      <c r="CL23" s="37" t="str">
        <f t="shared" si="9"/>
        <v/>
      </c>
      <c r="CM23" s="7"/>
      <c r="CN23" s="40" t="str">
        <f>IF(Accounts!$F22="","-",Accounts!$F22)</f>
        <v xml:space="preserve"> </v>
      </c>
      <c r="CO23" s="10">
        <f>IF(COUNTIF(Accounts!$F:$H,CN23),VLOOKUP(CN23,Accounts!$F:$H,2,FALSE),"-")</f>
        <v>0</v>
      </c>
      <c r="CP23" s="37" t="str">
        <f ca="1">IF(scratch!$B$55=TRUE,IF(CR23="","",CR23/(1+(IF(COUNTIF(Accounts!$F:$H,CN23),VLOOKUP(CN23,Accounts!$F:$H,3,FALSE),0)/100))),scratch!$B$52)</f>
        <v>Locked</v>
      </c>
      <c r="CQ23" s="37" t="str">
        <f ca="1">IF(scratch!$B$55=TRUE,IF(CR23="","",CR23-CP23),scratch!$B$52)</f>
        <v>Locked</v>
      </c>
      <c r="CR23" s="51" t="str">
        <f ca="1">IF(scratch!$B$55=TRUE,SUMIF(BV$7:BV$1007,CN23,CA$7:CA$1007)+SUMIF(CB$7:CB$1007,CN23,CG$7:CG$1007)+SUMIF(CH$7:CH$1007,CN23,CM$7:CM$1007),scratch!$B$52)</f>
        <v>Locked</v>
      </c>
      <c r="CT23" s="40" t="str">
        <f>IF(Accounts!$F22="","-",Accounts!$F22)</f>
        <v xml:space="preserve"> </v>
      </c>
      <c r="CU23" s="10">
        <f>IF(COUNTIF(Accounts!$F:$H,CT23),VLOOKUP(CT23,Accounts!$F:$H,2,FALSE),"-")</f>
        <v>0</v>
      </c>
      <c r="CV23" s="37" t="str">
        <f ca="1">IF(scratch!$B$55=TRUE,IF(CX23="","",CX23/(1+(IF(COUNTIF(Accounts!$F:$H,CT23),VLOOKUP(CT23,Accounts!$F:$H,3,FALSE),0)/100))),scratch!$B$52)</f>
        <v>Locked</v>
      </c>
      <c r="CW23" s="37" t="str">
        <f ca="1">IF(scratch!$B$55=TRUE,IF(CX23="","",CX23-CV23),scratch!$B$52)</f>
        <v>Locked</v>
      </c>
      <c r="CX23" s="51" t="str">
        <f ca="1">IF(scratch!$B$55=TRUE,SUMIF(T$7:T$1007,CT23,X$7:X1023)+SUMIF(AR$7:AR$1007,CT23,AV$7:AV$1007)+SUMIF(BP$7:BP$1007,CT23,BT$7:BT$1007)+SUMIF(CN$7:CN$1007,CT23,CR$7:CR$1007),scratch!$B$52)</f>
        <v>Locked</v>
      </c>
    </row>
    <row r="24" spans="4:102" x14ac:dyDescent="0.2">
      <c r="D24" s="10" t="str">
        <f>IF(ISBLANK(B24),"",IF(COUNTIF(Accounts!$F:$H,B24),VLOOKUP(B24,Accounts!$F:$H,2,FALSE),"-"))</f>
        <v/>
      </c>
      <c r="E24" s="37" t="str">
        <f>IF(G24="","",G24/(1+(IF(COUNTIF(Accounts!$F:$H,B24),VLOOKUP(B24,Accounts!$F:$H,3,FALSE),0)/100)))</f>
        <v/>
      </c>
      <c r="F24" s="37" t="str">
        <f t="shared" si="10"/>
        <v/>
      </c>
      <c r="G24" s="7"/>
      <c r="H24" s="6"/>
      <c r="J24" s="10" t="str">
        <f>IF(ISBLANK(H24),"",IF(COUNTIF(Accounts!$F:$H,H24),VLOOKUP(H24,Accounts!$F:$H,2,FALSE),"-"))</f>
        <v/>
      </c>
      <c r="K24" s="37" t="str">
        <f>IF(M24="","",M24/(1+(IF(COUNTIF(Accounts!$F:$H,H24),VLOOKUP(H24,Accounts!$F:$H,3,FALSE),0)/100)))</f>
        <v/>
      </c>
      <c r="L24" s="37" t="str">
        <f t="shared" si="11"/>
        <v/>
      </c>
      <c r="M24" s="7"/>
      <c r="N24" s="6"/>
      <c r="P24" s="10" t="str">
        <f>IF(ISBLANK(N24),"",IF(COUNTIF(Accounts!$F:$H,N24),VLOOKUP(N24,Accounts!$F:$H,2,FALSE),"-"))</f>
        <v/>
      </c>
      <c r="Q24" s="37" t="str">
        <f>IF(S24="","",S24/(1+(IF(COUNTIF(Accounts!$F:$H,N24),VLOOKUP(N24,Accounts!$F:$H,3,FALSE),0)/100)))</f>
        <v/>
      </c>
      <c r="R24" s="37" t="str">
        <f t="shared" si="0"/>
        <v/>
      </c>
      <c r="S24" s="7"/>
      <c r="T24" s="40" t="str">
        <f>IF(Accounts!$F23="","-",Accounts!$F23)</f>
        <v xml:space="preserve"> </v>
      </c>
      <c r="U24" s="10">
        <f>IF(COUNTIF(Accounts!$F:$H,T24),VLOOKUP(T24,Accounts!$F:$H,2,FALSE),"-")</f>
        <v>0</v>
      </c>
      <c r="V24" s="37" t="str">
        <f ca="1">IF(scratch!$B$55=TRUE,IF(X24="","",X24/(1+(IF(COUNTIF(Accounts!$F:$H,T24),VLOOKUP(T24,Accounts!$F:$H,3,FALSE),0)/100))),scratch!$B$52)</f>
        <v>Locked</v>
      </c>
      <c r="W24" s="37" t="str">
        <f ca="1">IF(scratch!$B$55=TRUE,IF(X24="","",X24-V24),scratch!$B$52)</f>
        <v>Locked</v>
      </c>
      <c r="X24" s="51" t="str">
        <f ca="1">IF(scratch!$B$55=TRUE,SUMIF(B$7:B$1007,T24,G$7:G$1007)+SUMIF(H$7:H$1007,T24,M$7:M$1007)+SUMIF(N$7:N$1007,T24,S$7:S$1007),scratch!$B$52)</f>
        <v>Locked</v>
      </c>
      <c r="AB24" s="10" t="str">
        <f>IF(ISBLANK(Z24),"",IF(COUNTIF(Accounts!$F:$H,Z24),VLOOKUP(Z24,Accounts!$F:$H,2,FALSE),"-"))</f>
        <v/>
      </c>
      <c r="AC24" s="37" t="str">
        <f>IF(AE24="","",AE24/(1+(IF(COUNTIF(Accounts!$F:$H,Z24),VLOOKUP(Z24,Accounts!$F:$H,3,FALSE),0)/100)))</f>
        <v/>
      </c>
      <c r="AD24" s="37" t="str">
        <f t="shared" si="1"/>
        <v/>
      </c>
      <c r="AE24" s="7"/>
      <c r="AF24" s="6"/>
      <c r="AH24" s="10" t="str">
        <f>IF(ISBLANK(AF24),"",IF(COUNTIF(Accounts!$F:$H,AF24),VLOOKUP(AF24,Accounts!$F:$H,2,FALSE),"-"))</f>
        <v/>
      </c>
      <c r="AI24" s="37" t="str">
        <f>IF(AK24="","",AK24/(1+(IF(COUNTIF(Accounts!$F:$H,AF24),VLOOKUP(AF24,Accounts!$F:$H,3,FALSE),0)/100)))</f>
        <v/>
      </c>
      <c r="AJ24" s="37" t="str">
        <f t="shared" si="2"/>
        <v/>
      </c>
      <c r="AK24" s="7"/>
      <c r="AL24" s="6"/>
      <c r="AN24" s="10" t="str">
        <f>IF(ISBLANK(AL24),"",IF(COUNTIF(Accounts!$F:$H,AL24),VLOOKUP(AL24,Accounts!$F:$H,2,FALSE),"-"))</f>
        <v/>
      </c>
      <c r="AO24" s="37" t="str">
        <f>IF(AQ24="","",AQ24/(1+(IF(COUNTIF(Accounts!$F:$H,AL24),VLOOKUP(AL24,Accounts!$F:$H,3,FALSE),0)/100)))</f>
        <v/>
      </c>
      <c r="AP24" s="37" t="str">
        <f t="shared" si="3"/>
        <v/>
      </c>
      <c r="AQ24" s="7"/>
      <c r="AR24" s="40" t="str">
        <f>IF(Accounts!$F23="","-",Accounts!$F23)</f>
        <v xml:space="preserve"> </v>
      </c>
      <c r="AS24" s="10">
        <f>IF(COUNTIF(Accounts!$F:$H,AR24),VLOOKUP(AR24,Accounts!$F:$H,2,FALSE),"-")</f>
        <v>0</v>
      </c>
      <c r="AT24" s="37" t="str">
        <f ca="1">IF(scratch!$B$55=TRUE,IF(AV24="","",AV24/(1+(IF(COUNTIF(Accounts!$F:$H,AR24),VLOOKUP(AR24,Accounts!$F:$H,3,FALSE),0)/100))),scratch!$B$52)</f>
        <v>Locked</v>
      </c>
      <c r="AU24" s="37" t="str">
        <f ca="1">IF(scratch!$B$55=TRUE,IF(AV24="","",AV24-AT24),scratch!$B$52)</f>
        <v>Locked</v>
      </c>
      <c r="AV24" s="51" t="str">
        <f ca="1">IF(scratch!$B$55=TRUE,SUMIF(Z$7:Z$1007,AR24,AE$7:AE$1007)+SUMIF(AF$7:AF$1007,AR24,AK$7:AK$1007)+SUMIF(AL$7:AL$1007,AR24,AQ$7:AQ$1007),scratch!$B$52)</f>
        <v>Locked</v>
      </c>
      <c r="AZ24" s="10" t="str">
        <f>IF(ISBLANK(AX24),"",IF(COUNTIF(Accounts!$F:$H,AX24),VLOOKUP(AX24,Accounts!$F:$H,2,FALSE),"-"))</f>
        <v/>
      </c>
      <c r="BA24" s="37" t="str">
        <f>IF(BC24="","",BC24/(1+(IF(COUNTIF(Accounts!$F:$H,AX24),VLOOKUP(AX24,Accounts!$F:$H,3,FALSE),0)/100)))</f>
        <v/>
      </c>
      <c r="BB24" s="37" t="str">
        <f t="shared" si="4"/>
        <v/>
      </c>
      <c r="BC24" s="7"/>
      <c r="BD24" s="6"/>
      <c r="BF24" s="10" t="str">
        <f>IF(ISBLANK(BD24),"",IF(COUNTIF(Accounts!$F:$H,BD24),VLOOKUP(BD24,Accounts!$F:$H,2,FALSE),"-"))</f>
        <v/>
      </c>
      <c r="BG24" s="37" t="str">
        <f>IF(BI24="","",BI24/(1+(IF(COUNTIF(Accounts!$F:$H,BD24),VLOOKUP(BD24,Accounts!$F:$H,3,FALSE),0)/100)))</f>
        <v/>
      </c>
      <c r="BH24" s="37" t="str">
        <f t="shared" si="5"/>
        <v/>
      </c>
      <c r="BI24" s="7"/>
      <c r="BJ24" s="6"/>
      <c r="BL24" s="10" t="str">
        <f>IF(ISBLANK(BJ24),"",IF(COUNTIF(Accounts!$F:$H,BJ24),VLOOKUP(BJ24,Accounts!$F:$H,2,FALSE),"-"))</f>
        <v/>
      </c>
      <c r="BM24" s="37" t="str">
        <f>IF(BO24="","",BO24/(1+(IF(COUNTIF(Accounts!$F:$H,BJ24),VLOOKUP(BJ24,Accounts!$F:$H,3,FALSE),0)/100)))</f>
        <v/>
      </c>
      <c r="BN24" s="37" t="str">
        <f t="shared" si="6"/>
        <v/>
      </c>
      <c r="BO24" s="7"/>
      <c r="BP24" s="40" t="str">
        <f>IF(Accounts!$F23="","-",Accounts!$F23)</f>
        <v xml:space="preserve"> </v>
      </c>
      <c r="BQ24" s="10">
        <f>IF(COUNTIF(Accounts!$F:$H,BP24),VLOOKUP(BP24,Accounts!$F:$H,2,FALSE),"-")</f>
        <v>0</v>
      </c>
      <c r="BR24" s="37" t="str">
        <f ca="1">IF(scratch!$B$55=TRUE,IF(BT24="","",BT24/(1+(IF(COUNTIF(Accounts!$F:$H,BP24),VLOOKUP(BP24,Accounts!$F:$H,3,FALSE),0)/100))),scratch!$B$52)</f>
        <v>Locked</v>
      </c>
      <c r="BS24" s="37" t="str">
        <f ca="1">IF(scratch!$B$55=TRUE,IF(BT24="","",BT24-BR24),scratch!$B$52)</f>
        <v>Locked</v>
      </c>
      <c r="BT24" s="51" t="str">
        <f ca="1">IF(scratch!$B$55=TRUE,SUMIF(AX$7:AX$1007,BP24,BC$7:BC$1007)+SUMIF(BD$7:BD$1007,BP24,BI$7:BI$1007)+SUMIF(BJ$7:BJ$1007,BP24,BO$7:BO$1007),scratch!$B$52)</f>
        <v>Locked</v>
      </c>
      <c r="BX24" s="10" t="str">
        <f>IF(ISBLANK(BV24),"",IF(COUNTIF(Accounts!$F:$H,BV24),VLOOKUP(BV24,Accounts!$F:$H,2,FALSE),"-"))</f>
        <v/>
      </c>
      <c r="BY24" s="37" t="str">
        <f>IF(CA24="","",CA24/(1+(IF(COUNTIF(Accounts!$F:$H,BV24),VLOOKUP(BV24,Accounts!$F:$H,3,FALSE),0)/100)))</f>
        <v/>
      </c>
      <c r="BZ24" s="37" t="str">
        <f t="shared" si="7"/>
        <v/>
      </c>
      <c r="CA24" s="7"/>
      <c r="CB24" s="6"/>
      <c r="CD24" s="10" t="str">
        <f>IF(ISBLANK(CB24),"",IF(COUNTIF(Accounts!$F:$H,CB24),VLOOKUP(CB24,Accounts!$F:$H,2,FALSE),"-"))</f>
        <v/>
      </c>
      <c r="CE24" s="37" t="str">
        <f>IF(CG24="","",CG24/(1+(IF(COUNTIF(Accounts!$F:$H,CB24),VLOOKUP(CB24,Accounts!$F:$H,3,FALSE),0)/100)))</f>
        <v/>
      </c>
      <c r="CF24" s="37" t="str">
        <f t="shared" si="8"/>
        <v/>
      </c>
      <c r="CG24" s="7"/>
      <c r="CH24" s="6"/>
      <c r="CJ24" s="10" t="str">
        <f>IF(ISBLANK(CH24),"",IF(COUNTIF(Accounts!$F:$H,CH24),VLOOKUP(CH24,Accounts!$F:$H,2,FALSE),"-"))</f>
        <v/>
      </c>
      <c r="CK24" s="37" t="str">
        <f>IF(CM24="","",CM24/(1+(IF(COUNTIF(Accounts!$F:$H,CH24),VLOOKUP(CH24,Accounts!$F:$H,3,FALSE),0)/100)))</f>
        <v/>
      </c>
      <c r="CL24" s="37" t="str">
        <f t="shared" si="9"/>
        <v/>
      </c>
      <c r="CM24" s="7"/>
      <c r="CN24" s="40" t="str">
        <f>IF(Accounts!$F23="","-",Accounts!$F23)</f>
        <v xml:space="preserve"> </v>
      </c>
      <c r="CO24" s="10">
        <f>IF(COUNTIF(Accounts!$F:$H,CN24),VLOOKUP(CN24,Accounts!$F:$H,2,FALSE),"-")</f>
        <v>0</v>
      </c>
      <c r="CP24" s="37" t="str">
        <f ca="1">IF(scratch!$B$55=TRUE,IF(CR24="","",CR24/(1+(IF(COUNTIF(Accounts!$F:$H,CN24),VLOOKUP(CN24,Accounts!$F:$H,3,FALSE),0)/100))),scratch!$B$52)</f>
        <v>Locked</v>
      </c>
      <c r="CQ24" s="37" t="str">
        <f ca="1">IF(scratch!$B$55=TRUE,IF(CR24="","",CR24-CP24),scratch!$B$52)</f>
        <v>Locked</v>
      </c>
      <c r="CR24" s="51" t="str">
        <f ca="1">IF(scratch!$B$55=TRUE,SUMIF(BV$7:BV$1007,CN24,CA$7:CA$1007)+SUMIF(CB$7:CB$1007,CN24,CG$7:CG$1007)+SUMIF(CH$7:CH$1007,CN24,CM$7:CM$1007),scratch!$B$52)</f>
        <v>Locked</v>
      </c>
      <c r="CT24" s="40" t="str">
        <f>IF(Accounts!$F23="","-",Accounts!$F23)</f>
        <v xml:space="preserve"> </v>
      </c>
      <c r="CU24" s="10">
        <f>IF(COUNTIF(Accounts!$F:$H,CT24),VLOOKUP(CT24,Accounts!$F:$H,2,FALSE),"-")</f>
        <v>0</v>
      </c>
      <c r="CV24" s="37" t="str">
        <f ca="1">IF(scratch!$B$55=TRUE,IF(CX24="","",CX24/(1+(IF(COUNTIF(Accounts!$F:$H,CT24),VLOOKUP(CT24,Accounts!$F:$H,3,FALSE),0)/100))),scratch!$B$52)</f>
        <v>Locked</v>
      </c>
      <c r="CW24" s="37" t="str">
        <f ca="1">IF(scratch!$B$55=TRUE,IF(CX24="","",CX24-CV24),scratch!$B$52)</f>
        <v>Locked</v>
      </c>
      <c r="CX24" s="51" t="str">
        <f ca="1">IF(scratch!$B$55=TRUE,SUMIF(T$7:T$1007,CT24,X$7:X1024)+SUMIF(AR$7:AR$1007,CT24,AV$7:AV$1007)+SUMIF(BP$7:BP$1007,CT24,BT$7:BT$1007)+SUMIF(CN$7:CN$1007,CT24,CR$7:CR$1007),scratch!$B$52)</f>
        <v>Locked</v>
      </c>
    </row>
    <row r="25" spans="4:102" x14ac:dyDescent="0.2">
      <c r="D25" s="10" t="str">
        <f>IF(ISBLANK(B25),"",IF(COUNTIF(Accounts!$F:$H,B25),VLOOKUP(B25,Accounts!$F:$H,2,FALSE),"-"))</f>
        <v/>
      </c>
      <c r="E25" s="37" t="str">
        <f>IF(G25="","",G25/(1+(IF(COUNTIF(Accounts!$F:$H,B25),VLOOKUP(B25,Accounts!$F:$H,3,FALSE),0)/100)))</f>
        <v/>
      </c>
      <c r="F25" s="37" t="str">
        <f t="shared" si="10"/>
        <v/>
      </c>
      <c r="G25" s="7"/>
      <c r="H25" s="6"/>
      <c r="J25" s="10" t="str">
        <f>IF(ISBLANK(H25),"",IF(COUNTIF(Accounts!$F:$H,H25),VLOOKUP(H25,Accounts!$F:$H,2,FALSE),"-"))</f>
        <v/>
      </c>
      <c r="K25" s="37" t="str">
        <f>IF(M25="","",M25/(1+(IF(COUNTIF(Accounts!$F:$H,H25),VLOOKUP(H25,Accounts!$F:$H,3,FALSE),0)/100)))</f>
        <v/>
      </c>
      <c r="L25" s="37" t="str">
        <f t="shared" si="11"/>
        <v/>
      </c>
      <c r="M25" s="7"/>
      <c r="N25" s="6"/>
      <c r="P25" s="10" t="str">
        <f>IF(ISBLANK(N25),"",IF(COUNTIF(Accounts!$F:$H,N25),VLOOKUP(N25,Accounts!$F:$H,2,FALSE),"-"))</f>
        <v/>
      </c>
      <c r="Q25" s="37" t="str">
        <f>IF(S25="","",S25/(1+(IF(COUNTIF(Accounts!$F:$H,N25),VLOOKUP(N25,Accounts!$F:$H,3,FALSE),0)/100)))</f>
        <v/>
      </c>
      <c r="R25" s="37" t="str">
        <f t="shared" si="0"/>
        <v/>
      </c>
      <c r="S25" s="7"/>
      <c r="T25" s="40" t="str">
        <f>IF(Accounts!$F24="","-",Accounts!$F24)</f>
        <v xml:space="preserve"> </v>
      </c>
      <c r="U25" s="10">
        <f>IF(COUNTIF(Accounts!$F:$H,T25),VLOOKUP(T25,Accounts!$F:$H,2,FALSE),"-")</f>
        <v>0</v>
      </c>
      <c r="V25" s="37" t="str">
        <f ca="1">IF(scratch!$B$55=TRUE,IF(X25="","",X25/(1+(IF(COUNTIF(Accounts!$F:$H,T25),VLOOKUP(T25,Accounts!$F:$H,3,FALSE),0)/100))),scratch!$B$52)</f>
        <v>Locked</v>
      </c>
      <c r="W25" s="37" t="str">
        <f ca="1">IF(scratch!$B$55=TRUE,IF(X25="","",X25-V25),scratch!$B$52)</f>
        <v>Locked</v>
      </c>
      <c r="X25" s="51" t="str">
        <f ca="1">IF(scratch!$B$55=TRUE,SUMIF(B$7:B$1007,T25,G$7:G$1007)+SUMIF(H$7:H$1007,T25,M$7:M$1007)+SUMIF(N$7:N$1007,T25,S$7:S$1007),scratch!$B$52)</f>
        <v>Locked</v>
      </c>
      <c r="AB25" s="10" t="str">
        <f>IF(ISBLANK(Z25),"",IF(COUNTIF(Accounts!$F:$H,Z25),VLOOKUP(Z25,Accounts!$F:$H,2,FALSE),"-"))</f>
        <v/>
      </c>
      <c r="AC25" s="37" t="str">
        <f>IF(AE25="","",AE25/(1+(IF(COUNTIF(Accounts!$F:$H,Z25),VLOOKUP(Z25,Accounts!$F:$H,3,FALSE),0)/100)))</f>
        <v/>
      </c>
      <c r="AD25" s="37" t="str">
        <f t="shared" si="1"/>
        <v/>
      </c>
      <c r="AE25" s="7"/>
      <c r="AF25" s="6"/>
      <c r="AH25" s="10" t="str">
        <f>IF(ISBLANK(AF25),"",IF(COUNTIF(Accounts!$F:$H,AF25),VLOOKUP(AF25,Accounts!$F:$H,2,FALSE),"-"))</f>
        <v/>
      </c>
      <c r="AI25" s="37" t="str">
        <f>IF(AK25="","",AK25/(1+(IF(COUNTIF(Accounts!$F:$H,AF25),VLOOKUP(AF25,Accounts!$F:$H,3,FALSE),0)/100)))</f>
        <v/>
      </c>
      <c r="AJ25" s="37" t="str">
        <f t="shared" si="2"/>
        <v/>
      </c>
      <c r="AK25" s="7"/>
      <c r="AL25" s="6"/>
      <c r="AN25" s="10" t="str">
        <f>IF(ISBLANK(AL25),"",IF(COUNTIF(Accounts!$F:$H,AL25),VLOOKUP(AL25,Accounts!$F:$H,2,FALSE),"-"))</f>
        <v/>
      </c>
      <c r="AO25" s="37" t="str">
        <f>IF(AQ25="","",AQ25/(1+(IF(COUNTIF(Accounts!$F:$H,AL25),VLOOKUP(AL25,Accounts!$F:$H,3,FALSE),0)/100)))</f>
        <v/>
      </c>
      <c r="AP25" s="37" t="str">
        <f t="shared" si="3"/>
        <v/>
      </c>
      <c r="AQ25" s="7"/>
      <c r="AR25" s="40" t="str">
        <f>IF(Accounts!$F24="","-",Accounts!$F24)</f>
        <v xml:space="preserve"> </v>
      </c>
      <c r="AS25" s="10">
        <f>IF(COUNTIF(Accounts!$F:$H,AR25),VLOOKUP(AR25,Accounts!$F:$H,2,FALSE),"-")</f>
        <v>0</v>
      </c>
      <c r="AT25" s="37" t="str">
        <f ca="1">IF(scratch!$B$55=TRUE,IF(AV25="","",AV25/(1+(IF(COUNTIF(Accounts!$F:$H,AR25),VLOOKUP(AR25,Accounts!$F:$H,3,FALSE),0)/100))),scratch!$B$52)</f>
        <v>Locked</v>
      </c>
      <c r="AU25" s="37" t="str">
        <f ca="1">IF(scratch!$B$55=TRUE,IF(AV25="","",AV25-AT25),scratch!$B$52)</f>
        <v>Locked</v>
      </c>
      <c r="AV25" s="51" t="str">
        <f ca="1">IF(scratch!$B$55=TRUE,SUMIF(Z$7:Z$1007,AR25,AE$7:AE$1007)+SUMIF(AF$7:AF$1007,AR25,AK$7:AK$1007)+SUMIF(AL$7:AL$1007,AR25,AQ$7:AQ$1007),scratch!$B$52)</f>
        <v>Locked</v>
      </c>
      <c r="AZ25" s="10" t="str">
        <f>IF(ISBLANK(AX25),"",IF(COUNTIF(Accounts!$F:$H,AX25),VLOOKUP(AX25,Accounts!$F:$H,2,FALSE),"-"))</f>
        <v/>
      </c>
      <c r="BA25" s="37" t="str">
        <f>IF(BC25="","",BC25/(1+(IF(COUNTIF(Accounts!$F:$H,AX25),VLOOKUP(AX25,Accounts!$F:$H,3,FALSE),0)/100)))</f>
        <v/>
      </c>
      <c r="BB25" s="37" t="str">
        <f t="shared" si="4"/>
        <v/>
      </c>
      <c r="BC25" s="7"/>
      <c r="BD25" s="6"/>
      <c r="BF25" s="10" t="str">
        <f>IF(ISBLANK(BD25),"",IF(COUNTIF(Accounts!$F:$H,BD25),VLOOKUP(BD25,Accounts!$F:$H,2,FALSE),"-"))</f>
        <v/>
      </c>
      <c r="BG25" s="37" t="str">
        <f>IF(BI25="","",BI25/(1+(IF(COUNTIF(Accounts!$F:$H,BD25),VLOOKUP(BD25,Accounts!$F:$H,3,FALSE),0)/100)))</f>
        <v/>
      </c>
      <c r="BH25" s="37" t="str">
        <f t="shared" si="5"/>
        <v/>
      </c>
      <c r="BI25" s="7"/>
      <c r="BJ25" s="6"/>
      <c r="BL25" s="10" t="str">
        <f>IF(ISBLANK(BJ25),"",IF(COUNTIF(Accounts!$F:$H,BJ25),VLOOKUP(BJ25,Accounts!$F:$H,2,FALSE),"-"))</f>
        <v/>
      </c>
      <c r="BM25" s="37" t="str">
        <f>IF(BO25="","",BO25/(1+(IF(COUNTIF(Accounts!$F:$H,BJ25),VLOOKUP(BJ25,Accounts!$F:$H,3,FALSE),0)/100)))</f>
        <v/>
      </c>
      <c r="BN25" s="37" t="str">
        <f t="shared" si="6"/>
        <v/>
      </c>
      <c r="BO25" s="7"/>
      <c r="BP25" s="40" t="str">
        <f>IF(Accounts!$F24="","-",Accounts!$F24)</f>
        <v xml:space="preserve"> </v>
      </c>
      <c r="BQ25" s="10">
        <f>IF(COUNTIF(Accounts!$F:$H,BP25),VLOOKUP(BP25,Accounts!$F:$H,2,FALSE),"-")</f>
        <v>0</v>
      </c>
      <c r="BR25" s="37" t="str">
        <f ca="1">IF(scratch!$B$55=TRUE,IF(BT25="","",BT25/(1+(IF(COUNTIF(Accounts!$F:$H,BP25),VLOOKUP(BP25,Accounts!$F:$H,3,FALSE),0)/100))),scratch!$B$52)</f>
        <v>Locked</v>
      </c>
      <c r="BS25" s="37" t="str">
        <f ca="1">IF(scratch!$B$55=TRUE,IF(BT25="","",BT25-BR25),scratch!$B$52)</f>
        <v>Locked</v>
      </c>
      <c r="BT25" s="51" t="str">
        <f ca="1">IF(scratch!$B$55=TRUE,SUMIF(AX$7:AX$1007,BP25,BC$7:BC$1007)+SUMIF(BD$7:BD$1007,BP25,BI$7:BI$1007)+SUMIF(BJ$7:BJ$1007,BP25,BO$7:BO$1007),scratch!$B$52)</f>
        <v>Locked</v>
      </c>
      <c r="BX25" s="10" t="str">
        <f>IF(ISBLANK(BV25),"",IF(COUNTIF(Accounts!$F:$H,BV25),VLOOKUP(BV25,Accounts!$F:$H,2,FALSE),"-"))</f>
        <v/>
      </c>
      <c r="BY25" s="37" t="str">
        <f>IF(CA25="","",CA25/(1+(IF(COUNTIF(Accounts!$F:$H,BV25),VLOOKUP(BV25,Accounts!$F:$H,3,FALSE),0)/100)))</f>
        <v/>
      </c>
      <c r="BZ25" s="37" t="str">
        <f t="shared" si="7"/>
        <v/>
      </c>
      <c r="CA25" s="7"/>
      <c r="CB25" s="6"/>
      <c r="CD25" s="10" t="str">
        <f>IF(ISBLANK(CB25),"",IF(COUNTIF(Accounts!$F:$H,CB25),VLOOKUP(CB25,Accounts!$F:$H,2,FALSE),"-"))</f>
        <v/>
      </c>
      <c r="CE25" s="37" t="str">
        <f>IF(CG25="","",CG25/(1+(IF(COUNTIF(Accounts!$F:$H,CB25),VLOOKUP(CB25,Accounts!$F:$H,3,FALSE),0)/100)))</f>
        <v/>
      </c>
      <c r="CF25" s="37" t="str">
        <f t="shared" si="8"/>
        <v/>
      </c>
      <c r="CG25" s="7"/>
      <c r="CH25" s="6"/>
      <c r="CJ25" s="10" t="str">
        <f>IF(ISBLANK(CH25),"",IF(COUNTIF(Accounts!$F:$H,CH25),VLOOKUP(CH25,Accounts!$F:$H,2,FALSE),"-"))</f>
        <v/>
      </c>
      <c r="CK25" s="37" t="str">
        <f>IF(CM25="","",CM25/(1+(IF(COUNTIF(Accounts!$F:$H,CH25),VLOOKUP(CH25,Accounts!$F:$H,3,FALSE),0)/100)))</f>
        <v/>
      </c>
      <c r="CL25" s="37" t="str">
        <f t="shared" si="9"/>
        <v/>
      </c>
      <c r="CM25" s="7"/>
      <c r="CN25" s="40" t="str">
        <f>IF(Accounts!$F24="","-",Accounts!$F24)</f>
        <v xml:space="preserve"> </v>
      </c>
      <c r="CO25" s="10">
        <f>IF(COUNTIF(Accounts!$F:$H,CN25),VLOOKUP(CN25,Accounts!$F:$H,2,FALSE),"-")</f>
        <v>0</v>
      </c>
      <c r="CP25" s="37" t="str">
        <f ca="1">IF(scratch!$B$55=TRUE,IF(CR25="","",CR25/(1+(IF(COUNTIF(Accounts!$F:$H,CN25),VLOOKUP(CN25,Accounts!$F:$H,3,FALSE),0)/100))),scratch!$B$52)</f>
        <v>Locked</v>
      </c>
      <c r="CQ25" s="37" t="str">
        <f ca="1">IF(scratch!$B$55=TRUE,IF(CR25="","",CR25-CP25),scratch!$B$52)</f>
        <v>Locked</v>
      </c>
      <c r="CR25" s="51" t="str">
        <f ca="1">IF(scratch!$B$55=TRUE,SUMIF(BV$7:BV$1007,CN25,CA$7:CA$1007)+SUMIF(CB$7:CB$1007,CN25,CG$7:CG$1007)+SUMIF(CH$7:CH$1007,CN25,CM$7:CM$1007),scratch!$B$52)</f>
        <v>Locked</v>
      </c>
      <c r="CT25" s="40" t="str">
        <f>IF(Accounts!$F24="","-",Accounts!$F24)</f>
        <v xml:space="preserve"> </v>
      </c>
      <c r="CU25" s="10">
        <f>IF(COUNTIF(Accounts!$F:$H,CT25),VLOOKUP(CT25,Accounts!$F:$H,2,FALSE),"-")</f>
        <v>0</v>
      </c>
      <c r="CV25" s="37" t="str">
        <f ca="1">IF(scratch!$B$55=TRUE,IF(CX25="","",CX25/(1+(IF(COUNTIF(Accounts!$F:$H,CT25),VLOOKUP(CT25,Accounts!$F:$H,3,FALSE),0)/100))),scratch!$B$52)</f>
        <v>Locked</v>
      </c>
      <c r="CW25" s="37" t="str">
        <f ca="1">IF(scratch!$B$55=TRUE,IF(CX25="","",CX25-CV25),scratch!$B$52)</f>
        <v>Locked</v>
      </c>
      <c r="CX25" s="51" t="str">
        <f ca="1">IF(scratch!$B$55=TRUE,SUMIF(T$7:T$1007,CT25,X$7:X1025)+SUMIF(AR$7:AR$1007,CT25,AV$7:AV$1007)+SUMIF(BP$7:BP$1007,CT25,BT$7:BT$1007)+SUMIF(CN$7:CN$1007,CT25,CR$7:CR$1007),scratch!$B$52)</f>
        <v>Locked</v>
      </c>
    </row>
    <row r="26" spans="4:102" x14ac:dyDescent="0.2">
      <c r="D26" s="10" t="str">
        <f>IF(ISBLANK(B26),"",IF(COUNTIF(Accounts!$F:$H,B26),VLOOKUP(B26,Accounts!$F:$H,2,FALSE),"-"))</f>
        <v/>
      </c>
      <c r="E26" s="37" t="str">
        <f>IF(G26="","",G26/(1+(IF(COUNTIF(Accounts!$F:$H,B26),VLOOKUP(B26,Accounts!$F:$H,3,FALSE),0)/100)))</f>
        <v/>
      </c>
      <c r="F26" s="37" t="str">
        <f t="shared" si="10"/>
        <v/>
      </c>
      <c r="G26" s="7"/>
      <c r="H26" s="6"/>
      <c r="J26" s="10" t="str">
        <f>IF(ISBLANK(H26),"",IF(COUNTIF(Accounts!$F:$H,H26),VLOOKUP(H26,Accounts!$F:$H,2,FALSE),"-"))</f>
        <v/>
      </c>
      <c r="K26" s="37" t="str">
        <f>IF(M26="","",M26/(1+(IF(COUNTIF(Accounts!$F:$H,H26),VLOOKUP(H26,Accounts!$F:$H,3,FALSE),0)/100)))</f>
        <v/>
      </c>
      <c r="L26" s="37" t="str">
        <f t="shared" si="11"/>
        <v/>
      </c>
      <c r="M26" s="7"/>
      <c r="N26" s="6"/>
      <c r="P26" s="10" t="str">
        <f>IF(ISBLANK(N26),"",IF(COUNTIF(Accounts!$F:$H,N26),VLOOKUP(N26,Accounts!$F:$H,2,FALSE),"-"))</f>
        <v/>
      </c>
      <c r="Q26" s="37" t="str">
        <f>IF(S26="","",S26/(1+(IF(COUNTIF(Accounts!$F:$H,N26),VLOOKUP(N26,Accounts!$F:$H,3,FALSE),0)/100)))</f>
        <v/>
      </c>
      <c r="R26" s="37" t="str">
        <f t="shared" si="0"/>
        <v/>
      </c>
      <c r="S26" s="7"/>
      <c r="T26" s="40" t="str">
        <f>IF(Accounts!$F25="","-",Accounts!$F25)</f>
        <v xml:space="preserve"> </v>
      </c>
      <c r="U26" s="10">
        <f>IF(COUNTIF(Accounts!$F:$H,T26),VLOOKUP(T26,Accounts!$F:$H,2,FALSE),"-")</f>
        <v>0</v>
      </c>
      <c r="V26" s="37" t="str">
        <f ca="1">IF(scratch!$B$55=TRUE,IF(X26="","",X26/(1+(IF(COUNTIF(Accounts!$F:$H,T26),VLOOKUP(T26,Accounts!$F:$H,3,FALSE),0)/100))),scratch!$B$52)</f>
        <v>Locked</v>
      </c>
      <c r="W26" s="37" t="str">
        <f ca="1">IF(scratch!$B$55=TRUE,IF(X26="","",X26-V26),scratch!$B$52)</f>
        <v>Locked</v>
      </c>
      <c r="X26" s="51" t="str">
        <f ca="1">IF(scratch!$B$55=TRUE,SUMIF(B$7:B$1007,T26,G$7:G$1007)+SUMIF(H$7:H$1007,T26,M$7:M$1007)+SUMIF(N$7:N$1007,T26,S$7:S$1007),scratch!$B$52)</f>
        <v>Locked</v>
      </c>
      <c r="AB26" s="10" t="str">
        <f>IF(ISBLANK(Z26),"",IF(COUNTIF(Accounts!$F:$H,Z26),VLOOKUP(Z26,Accounts!$F:$H,2,FALSE),"-"))</f>
        <v/>
      </c>
      <c r="AC26" s="37" t="str">
        <f>IF(AE26="","",AE26/(1+(IF(COUNTIF(Accounts!$F:$H,Z26),VLOOKUP(Z26,Accounts!$F:$H,3,FALSE),0)/100)))</f>
        <v/>
      </c>
      <c r="AD26" s="37" t="str">
        <f t="shared" si="1"/>
        <v/>
      </c>
      <c r="AE26" s="7"/>
      <c r="AF26" s="6"/>
      <c r="AH26" s="10" t="str">
        <f>IF(ISBLANK(AF26),"",IF(COUNTIF(Accounts!$F:$H,AF26),VLOOKUP(AF26,Accounts!$F:$H,2,FALSE),"-"))</f>
        <v/>
      </c>
      <c r="AI26" s="37" t="str">
        <f>IF(AK26="","",AK26/(1+(IF(COUNTIF(Accounts!$F:$H,AF26),VLOOKUP(AF26,Accounts!$F:$H,3,FALSE),0)/100)))</f>
        <v/>
      </c>
      <c r="AJ26" s="37" t="str">
        <f t="shared" si="2"/>
        <v/>
      </c>
      <c r="AK26" s="7"/>
      <c r="AL26" s="6"/>
      <c r="AN26" s="10" t="str">
        <f>IF(ISBLANK(AL26),"",IF(COUNTIF(Accounts!$F:$H,AL26),VLOOKUP(AL26,Accounts!$F:$H,2,FALSE),"-"))</f>
        <v/>
      </c>
      <c r="AO26" s="37" t="str">
        <f>IF(AQ26="","",AQ26/(1+(IF(COUNTIF(Accounts!$F:$H,AL26),VLOOKUP(AL26,Accounts!$F:$H,3,FALSE),0)/100)))</f>
        <v/>
      </c>
      <c r="AP26" s="37" t="str">
        <f t="shared" si="3"/>
        <v/>
      </c>
      <c r="AQ26" s="7"/>
      <c r="AR26" s="40" t="str">
        <f>IF(Accounts!$F25="","-",Accounts!$F25)</f>
        <v xml:space="preserve"> </v>
      </c>
      <c r="AS26" s="10">
        <f>IF(COUNTIF(Accounts!$F:$H,AR26),VLOOKUP(AR26,Accounts!$F:$H,2,FALSE),"-")</f>
        <v>0</v>
      </c>
      <c r="AT26" s="37" t="str">
        <f ca="1">IF(scratch!$B$55=TRUE,IF(AV26="","",AV26/(1+(IF(COUNTIF(Accounts!$F:$H,AR26),VLOOKUP(AR26,Accounts!$F:$H,3,FALSE),0)/100))),scratch!$B$52)</f>
        <v>Locked</v>
      </c>
      <c r="AU26" s="37" t="str">
        <f ca="1">IF(scratch!$B$55=TRUE,IF(AV26="","",AV26-AT26),scratch!$B$52)</f>
        <v>Locked</v>
      </c>
      <c r="AV26" s="51" t="str">
        <f ca="1">IF(scratch!$B$55=TRUE,SUMIF(Z$7:Z$1007,AR26,AE$7:AE$1007)+SUMIF(AF$7:AF$1007,AR26,AK$7:AK$1007)+SUMIF(AL$7:AL$1007,AR26,AQ$7:AQ$1007),scratch!$B$52)</f>
        <v>Locked</v>
      </c>
      <c r="AZ26" s="10" t="str">
        <f>IF(ISBLANK(AX26),"",IF(COUNTIF(Accounts!$F:$H,AX26),VLOOKUP(AX26,Accounts!$F:$H,2,FALSE),"-"))</f>
        <v/>
      </c>
      <c r="BA26" s="37" t="str">
        <f>IF(BC26="","",BC26/(1+(IF(COUNTIF(Accounts!$F:$H,AX26),VLOOKUP(AX26,Accounts!$F:$H,3,FALSE),0)/100)))</f>
        <v/>
      </c>
      <c r="BB26" s="37" t="str">
        <f t="shared" si="4"/>
        <v/>
      </c>
      <c r="BC26" s="7"/>
      <c r="BD26" s="6"/>
      <c r="BF26" s="10" t="str">
        <f>IF(ISBLANK(BD26),"",IF(COUNTIF(Accounts!$F:$H,BD26),VLOOKUP(BD26,Accounts!$F:$H,2,FALSE),"-"))</f>
        <v/>
      </c>
      <c r="BG26" s="37" t="str">
        <f>IF(BI26="","",BI26/(1+(IF(COUNTIF(Accounts!$F:$H,BD26),VLOOKUP(BD26,Accounts!$F:$H,3,FALSE),0)/100)))</f>
        <v/>
      </c>
      <c r="BH26" s="37" t="str">
        <f t="shared" si="5"/>
        <v/>
      </c>
      <c r="BI26" s="7"/>
      <c r="BJ26" s="6"/>
      <c r="BL26" s="10" t="str">
        <f>IF(ISBLANK(BJ26),"",IF(COUNTIF(Accounts!$F:$H,BJ26),VLOOKUP(BJ26,Accounts!$F:$H,2,FALSE),"-"))</f>
        <v/>
      </c>
      <c r="BM26" s="37" t="str">
        <f>IF(BO26="","",BO26/(1+(IF(COUNTIF(Accounts!$F:$H,BJ26),VLOOKUP(BJ26,Accounts!$F:$H,3,FALSE),0)/100)))</f>
        <v/>
      </c>
      <c r="BN26" s="37" t="str">
        <f t="shared" si="6"/>
        <v/>
      </c>
      <c r="BO26" s="7"/>
      <c r="BP26" s="40" t="str">
        <f>IF(Accounts!$F25="","-",Accounts!$F25)</f>
        <v xml:space="preserve"> </v>
      </c>
      <c r="BQ26" s="10">
        <f>IF(COUNTIF(Accounts!$F:$H,BP26),VLOOKUP(BP26,Accounts!$F:$H,2,FALSE),"-")</f>
        <v>0</v>
      </c>
      <c r="BR26" s="37" t="str">
        <f ca="1">IF(scratch!$B$55=TRUE,IF(BT26="","",BT26/(1+(IF(COUNTIF(Accounts!$F:$H,BP26),VLOOKUP(BP26,Accounts!$F:$H,3,FALSE),0)/100))),scratch!$B$52)</f>
        <v>Locked</v>
      </c>
      <c r="BS26" s="37" t="str">
        <f ca="1">IF(scratch!$B$55=TRUE,IF(BT26="","",BT26-BR26),scratch!$B$52)</f>
        <v>Locked</v>
      </c>
      <c r="BT26" s="51" t="str">
        <f ca="1">IF(scratch!$B$55=TRUE,SUMIF(AX$7:AX$1007,BP26,BC$7:BC$1007)+SUMIF(BD$7:BD$1007,BP26,BI$7:BI$1007)+SUMIF(BJ$7:BJ$1007,BP26,BO$7:BO$1007),scratch!$B$52)</f>
        <v>Locked</v>
      </c>
      <c r="BX26" s="10" t="str">
        <f>IF(ISBLANK(BV26),"",IF(COUNTIF(Accounts!$F:$H,BV26),VLOOKUP(BV26,Accounts!$F:$H,2,FALSE),"-"))</f>
        <v/>
      </c>
      <c r="BY26" s="37" t="str">
        <f>IF(CA26="","",CA26/(1+(IF(COUNTIF(Accounts!$F:$H,BV26),VLOOKUP(BV26,Accounts!$F:$H,3,FALSE),0)/100)))</f>
        <v/>
      </c>
      <c r="BZ26" s="37" t="str">
        <f t="shared" si="7"/>
        <v/>
      </c>
      <c r="CA26" s="7"/>
      <c r="CB26" s="6"/>
      <c r="CD26" s="10" t="str">
        <f>IF(ISBLANK(CB26),"",IF(COUNTIF(Accounts!$F:$H,CB26),VLOOKUP(CB26,Accounts!$F:$H,2,FALSE),"-"))</f>
        <v/>
      </c>
      <c r="CE26" s="37" t="str">
        <f>IF(CG26="","",CG26/(1+(IF(COUNTIF(Accounts!$F:$H,CB26),VLOOKUP(CB26,Accounts!$F:$H,3,FALSE),0)/100)))</f>
        <v/>
      </c>
      <c r="CF26" s="37" t="str">
        <f t="shared" si="8"/>
        <v/>
      </c>
      <c r="CG26" s="7"/>
      <c r="CH26" s="6"/>
      <c r="CJ26" s="10" t="str">
        <f>IF(ISBLANK(CH26),"",IF(COUNTIF(Accounts!$F:$H,CH26),VLOOKUP(CH26,Accounts!$F:$H,2,FALSE),"-"))</f>
        <v/>
      </c>
      <c r="CK26" s="37" t="str">
        <f>IF(CM26="","",CM26/(1+(IF(COUNTIF(Accounts!$F:$H,CH26),VLOOKUP(CH26,Accounts!$F:$H,3,FALSE),0)/100)))</f>
        <v/>
      </c>
      <c r="CL26" s="37" t="str">
        <f t="shared" si="9"/>
        <v/>
      </c>
      <c r="CM26" s="7"/>
      <c r="CN26" s="40" t="str">
        <f>IF(Accounts!$F25="","-",Accounts!$F25)</f>
        <v xml:space="preserve"> </v>
      </c>
      <c r="CO26" s="10">
        <f>IF(COUNTIF(Accounts!$F:$H,CN26),VLOOKUP(CN26,Accounts!$F:$H,2,FALSE),"-")</f>
        <v>0</v>
      </c>
      <c r="CP26" s="37" t="str">
        <f ca="1">IF(scratch!$B$55=TRUE,IF(CR26="","",CR26/(1+(IF(COUNTIF(Accounts!$F:$H,CN26),VLOOKUP(CN26,Accounts!$F:$H,3,FALSE),0)/100))),scratch!$B$52)</f>
        <v>Locked</v>
      </c>
      <c r="CQ26" s="37" t="str">
        <f ca="1">IF(scratch!$B$55=TRUE,IF(CR26="","",CR26-CP26),scratch!$B$52)</f>
        <v>Locked</v>
      </c>
      <c r="CR26" s="51" t="str">
        <f ca="1">IF(scratch!$B$55=TRUE,SUMIF(BV$7:BV$1007,CN26,CA$7:CA$1007)+SUMIF(CB$7:CB$1007,CN26,CG$7:CG$1007)+SUMIF(CH$7:CH$1007,CN26,CM$7:CM$1007),scratch!$B$52)</f>
        <v>Locked</v>
      </c>
      <c r="CT26" s="40" t="str">
        <f>IF(Accounts!$F25="","-",Accounts!$F25)</f>
        <v xml:space="preserve"> </v>
      </c>
      <c r="CU26" s="10">
        <f>IF(COUNTIF(Accounts!$F:$H,CT26),VLOOKUP(CT26,Accounts!$F:$H,2,FALSE),"-")</f>
        <v>0</v>
      </c>
      <c r="CV26" s="37" t="str">
        <f ca="1">IF(scratch!$B$55=TRUE,IF(CX26="","",CX26/(1+(IF(COUNTIF(Accounts!$F:$H,CT26),VLOOKUP(CT26,Accounts!$F:$H,3,FALSE),0)/100))),scratch!$B$52)</f>
        <v>Locked</v>
      </c>
      <c r="CW26" s="37" t="str">
        <f ca="1">IF(scratch!$B$55=TRUE,IF(CX26="","",CX26-CV26),scratch!$B$52)</f>
        <v>Locked</v>
      </c>
      <c r="CX26" s="51" t="str">
        <f ca="1">IF(scratch!$B$55=TRUE,SUMIF(T$7:T$1007,CT26,X$7:X1026)+SUMIF(AR$7:AR$1007,CT26,AV$7:AV$1007)+SUMIF(BP$7:BP$1007,CT26,BT$7:BT$1007)+SUMIF(CN$7:CN$1007,CT26,CR$7:CR$1007),scratch!$B$52)</f>
        <v>Locked</v>
      </c>
    </row>
    <row r="27" spans="4:102" x14ac:dyDescent="0.2">
      <c r="D27" s="10" t="str">
        <f>IF(ISBLANK(B27),"",IF(COUNTIF(Accounts!$F:$H,B27),VLOOKUP(B27,Accounts!$F:$H,2,FALSE),"-"))</f>
        <v/>
      </c>
      <c r="E27" s="37" t="str">
        <f>IF(G27="","",G27/(1+(IF(COUNTIF(Accounts!$F:$H,B27),VLOOKUP(B27,Accounts!$F:$H,3,FALSE),0)/100)))</f>
        <v/>
      </c>
      <c r="F27" s="37" t="str">
        <f t="shared" si="10"/>
        <v/>
      </c>
      <c r="G27" s="7"/>
      <c r="H27" s="6"/>
      <c r="J27" s="10" t="str">
        <f>IF(ISBLANK(H27),"",IF(COUNTIF(Accounts!$F:$H,H27),VLOOKUP(H27,Accounts!$F:$H,2,FALSE),"-"))</f>
        <v/>
      </c>
      <c r="K27" s="37" t="str">
        <f>IF(M27="","",M27/(1+(IF(COUNTIF(Accounts!$F:$H,H27),VLOOKUP(H27,Accounts!$F:$H,3,FALSE),0)/100)))</f>
        <v/>
      </c>
      <c r="L27" s="37" t="str">
        <f t="shared" si="11"/>
        <v/>
      </c>
      <c r="M27" s="7"/>
      <c r="N27" s="6"/>
      <c r="P27" s="10" t="str">
        <f>IF(ISBLANK(N27),"",IF(COUNTIF(Accounts!$F:$H,N27),VLOOKUP(N27,Accounts!$F:$H,2,FALSE),"-"))</f>
        <v/>
      </c>
      <c r="Q27" s="37" t="str">
        <f>IF(S27="","",S27/(1+(IF(COUNTIF(Accounts!$F:$H,N27),VLOOKUP(N27,Accounts!$F:$H,3,FALSE),0)/100)))</f>
        <v/>
      </c>
      <c r="R27" s="37" t="str">
        <f t="shared" si="0"/>
        <v/>
      </c>
      <c r="S27" s="7"/>
      <c r="T27" s="40" t="str">
        <f>IF(Accounts!$F26="","-",Accounts!$F26)</f>
        <v xml:space="preserve"> </v>
      </c>
      <c r="U27" s="10">
        <f>IF(COUNTIF(Accounts!$F:$H,T27),VLOOKUP(T27,Accounts!$F:$H,2,FALSE),"-")</f>
        <v>0</v>
      </c>
      <c r="V27" s="37" t="str">
        <f ca="1">IF(scratch!$B$55=TRUE,IF(X27="","",X27/(1+(IF(COUNTIF(Accounts!$F:$H,T27),VLOOKUP(T27,Accounts!$F:$H,3,FALSE),0)/100))),scratch!$B$52)</f>
        <v>Locked</v>
      </c>
      <c r="W27" s="37" t="str">
        <f ca="1">IF(scratch!$B$55=TRUE,IF(X27="","",X27-V27),scratch!$B$52)</f>
        <v>Locked</v>
      </c>
      <c r="X27" s="51" t="str">
        <f ca="1">IF(scratch!$B$55=TRUE,SUMIF(B$7:B$1007,T27,G$7:G$1007)+SUMIF(H$7:H$1007,T27,M$7:M$1007)+SUMIF(N$7:N$1007,T27,S$7:S$1007),scratch!$B$52)</f>
        <v>Locked</v>
      </c>
      <c r="AB27" s="10" t="str">
        <f>IF(ISBLANK(Z27),"",IF(COUNTIF(Accounts!$F:$H,Z27),VLOOKUP(Z27,Accounts!$F:$H,2,FALSE),"-"))</f>
        <v/>
      </c>
      <c r="AC27" s="37" t="str">
        <f>IF(AE27="","",AE27/(1+(IF(COUNTIF(Accounts!$F:$H,Z27),VLOOKUP(Z27,Accounts!$F:$H,3,FALSE),0)/100)))</f>
        <v/>
      </c>
      <c r="AD27" s="37" t="str">
        <f t="shared" si="1"/>
        <v/>
      </c>
      <c r="AE27" s="7"/>
      <c r="AF27" s="6"/>
      <c r="AH27" s="10" t="str">
        <f>IF(ISBLANK(AF27),"",IF(COUNTIF(Accounts!$F:$H,AF27),VLOOKUP(AF27,Accounts!$F:$H,2,FALSE),"-"))</f>
        <v/>
      </c>
      <c r="AI27" s="37" t="str">
        <f>IF(AK27="","",AK27/(1+(IF(COUNTIF(Accounts!$F:$H,AF27),VLOOKUP(AF27,Accounts!$F:$H,3,FALSE),0)/100)))</f>
        <v/>
      </c>
      <c r="AJ27" s="37" t="str">
        <f t="shared" si="2"/>
        <v/>
      </c>
      <c r="AK27" s="7"/>
      <c r="AL27" s="6"/>
      <c r="AN27" s="10" t="str">
        <f>IF(ISBLANK(AL27),"",IF(COUNTIF(Accounts!$F:$H,AL27),VLOOKUP(AL27,Accounts!$F:$H,2,FALSE),"-"))</f>
        <v/>
      </c>
      <c r="AO27" s="37" t="str">
        <f>IF(AQ27="","",AQ27/(1+(IF(COUNTIF(Accounts!$F:$H,AL27),VLOOKUP(AL27,Accounts!$F:$H,3,FALSE),0)/100)))</f>
        <v/>
      </c>
      <c r="AP27" s="37" t="str">
        <f t="shared" si="3"/>
        <v/>
      </c>
      <c r="AQ27" s="7"/>
      <c r="AR27" s="40" t="str">
        <f>IF(Accounts!$F26="","-",Accounts!$F26)</f>
        <v xml:space="preserve"> </v>
      </c>
      <c r="AS27" s="10">
        <f>IF(COUNTIF(Accounts!$F:$H,AR27),VLOOKUP(AR27,Accounts!$F:$H,2,FALSE),"-")</f>
        <v>0</v>
      </c>
      <c r="AT27" s="37" t="str">
        <f ca="1">IF(scratch!$B$55=TRUE,IF(AV27="","",AV27/(1+(IF(COUNTIF(Accounts!$F:$H,AR27),VLOOKUP(AR27,Accounts!$F:$H,3,FALSE),0)/100))),scratch!$B$52)</f>
        <v>Locked</v>
      </c>
      <c r="AU27" s="37" t="str">
        <f ca="1">IF(scratch!$B$55=TRUE,IF(AV27="","",AV27-AT27),scratch!$B$52)</f>
        <v>Locked</v>
      </c>
      <c r="AV27" s="51" t="str">
        <f ca="1">IF(scratch!$B$55=TRUE,SUMIF(Z$7:Z$1007,AR27,AE$7:AE$1007)+SUMIF(AF$7:AF$1007,AR27,AK$7:AK$1007)+SUMIF(AL$7:AL$1007,AR27,AQ$7:AQ$1007),scratch!$B$52)</f>
        <v>Locked</v>
      </c>
      <c r="AZ27" s="10" t="str">
        <f>IF(ISBLANK(AX27),"",IF(COUNTIF(Accounts!$F:$H,AX27),VLOOKUP(AX27,Accounts!$F:$H,2,FALSE),"-"))</f>
        <v/>
      </c>
      <c r="BA27" s="37" t="str">
        <f>IF(BC27="","",BC27/(1+(IF(COUNTIF(Accounts!$F:$H,AX27),VLOOKUP(AX27,Accounts!$F:$H,3,FALSE),0)/100)))</f>
        <v/>
      </c>
      <c r="BB27" s="37" t="str">
        <f t="shared" si="4"/>
        <v/>
      </c>
      <c r="BC27" s="7"/>
      <c r="BD27" s="6"/>
      <c r="BF27" s="10" t="str">
        <f>IF(ISBLANK(BD27),"",IF(COUNTIF(Accounts!$F:$H,BD27),VLOOKUP(BD27,Accounts!$F:$H,2,FALSE),"-"))</f>
        <v/>
      </c>
      <c r="BG27" s="37" t="str">
        <f>IF(BI27="","",BI27/(1+(IF(COUNTIF(Accounts!$F:$H,BD27),VLOOKUP(BD27,Accounts!$F:$H,3,FALSE),0)/100)))</f>
        <v/>
      </c>
      <c r="BH27" s="37" t="str">
        <f t="shared" si="5"/>
        <v/>
      </c>
      <c r="BI27" s="7"/>
      <c r="BJ27" s="6"/>
      <c r="BL27" s="10" t="str">
        <f>IF(ISBLANK(BJ27),"",IF(COUNTIF(Accounts!$F:$H,BJ27),VLOOKUP(BJ27,Accounts!$F:$H,2,FALSE),"-"))</f>
        <v/>
      </c>
      <c r="BM27" s="37" t="str">
        <f>IF(BO27="","",BO27/(1+(IF(COUNTIF(Accounts!$F:$H,BJ27),VLOOKUP(BJ27,Accounts!$F:$H,3,FALSE),0)/100)))</f>
        <v/>
      </c>
      <c r="BN27" s="37" t="str">
        <f t="shared" si="6"/>
        <v/>
      </c>
      <c r="BO27" s="7"/>
      <c r="BP27" s="40" t="str">
        <f>IF(Accounts!$F26="","-",Accounts!$F26)</f>
        <v xml:space="preserve"> </v>
      </c>
      <c r="BQ27" s="10">
        <f>IF(COUNTIF(Accounts!$F:$H,BP27),VLOOKUP(BP27,Accounts!$F:$H,2,FALSE),"-")</f>
        <v>0</v>
      </c>
      <c r="BR27" s="37" t="str">
        <f ca="1">IF(scratch!$B$55=TRUE,IF(BT27="","",BT27/(1+(IF(COUNTIF(Accounts!$F:$H,BP27),VLOOKUP(BP27,Accounts!$F:$H,3,FALSE),0)/100))),scratch!$B$52)</f>
        <v>Locked</v>
      </c>
      <c r="BS27" s="37" t="str">
        <f ca="1">IF(scratch!$B$55=TRUE,IF(BT27="","",BT27-BR27),scratch!$B$52)</f>
        <v>Locked</v>
      </c>
      <c r="BT27" s="51" t="str">
        <f ca="1">IF(scratch!$B$55=TRUE,SUMIF(AX$7:AX$1007,BP27,BC$7:BC$1007)+SUMIF(BD$7:BD$1007,BP27,BI$7:BI$1007)+SUMIF(BJ$7:BJ$1007,BP27,BO$7:BO$1007),scratch!$B$52)</f>
        <v>Locked</v>
      </c>
      <c r="BX27" s="10" t="str">
        <f>IF(ISBLANK(BV27),"",IF(COUNTIF(Accounts!$F:$H,BV27),VLOOKUP(BV27,Accounts!$F:$H,2,FALSE),"-"))</f>
        <v/>
      </c>
      <c r="BY27" s="37" t="str">
        <f>IF(CA27="","",CA27/(1+(IF(COUNTIF(Accounts!$F:$H,BV27),VLOOKUP(BV27,Accounts!$F:$H,3,FALSE),0)/100)))</f>
        <v/>
      </c>
      <c r="BZ27" s="37" t="str">
        <f t="shared" si="7"/>
        <v/>
      </c>
      <c r="CA27" s="7"/>
      <c r="CB27" s="6"/>
      <c r="CD27" s="10" t="str">
        <f>IF(ISBLANK(CB27),"",IF(COUNTIF(Accounts!$F:$H,CB27),VLOOKUP(CB27,Accounts!$F:$H,2,FALSE),"-"))</f>
        <v/>
      </c>
      <c r="CE27" s="37" t="str">
        <f>IF(CG27="","",CG27/(1+(IF(COUNTIF(Accounts!$F:$H,CB27),VLOOKUP(CB27,Accounts!$F:$H,3,FALSE),0)/100)))</f>
        <v/>
      </c>
      <c r="CF27" s="37" t="str">
        <f t="shared" si="8"/>
        <v/>
      </c>
      <c r="CG27" s="7"/>
      <c r="CH27" s="6"/>
      <c r="CJ27" s="10" t="str">
        <f>IF(ISBLANK(CH27),"",IF(COUNTIF(Accounts!$F:$H,CH27),VLOOKUP(CH27,Accounts!$F:$H,2,FALSE),"-"))</f>
        <v/>
      </c>
      <c r="CK27" s="37" t="str">
        <f>IF(CM27="","",CM27/(1+(IF(COUNTIF(Accounts!$F:$H,CH27),VLOOKUP(CH27,Accounts!$F:$H,3,FALSE),0)/100)))</f>
        <v/>
      </c>
      <c r="CL27" s="37" t="str">
        <f t="shared" si="9"/>
        <v/>
      </c>
      <c r="CM27" s="7"/>
      <c r="CN27" s="40" t="str">
        <f>IF(Accounts!$F26="","-",Accounts!$F26)</f>
        <v xml:space="preserve"> </v>
      </c>
      <c r="CO27" s="10">
        <f>IF(COUNTIF(Accounts!$F:$H,CN27),VLOOKUP(CN27,Accounts!$F:$H,2,FALSE),"-")</f>
        <v>0</v>
      </c>
      <c r="CP27" s="37" t="str">
        <f ca="1">IF(scratch!$B$55=TRUE,IF(CR27="","",CR27/(1+(IF(COUNTIF(Accounts!$F:$H,CN27),VLOOKUP(CN27,Accounts!$F:$H,3,FALSE),0)/100))),scratch!$B$52)</f>
        <v>Locked</v>
      </c>
      <c r="CQ27" s="37" t="str">
        <f ca="1">IF(scratch!$B$55=TRUE,IF(CR27="","",CR27-CP27),scratch!$B$52)</f>
        <v>Locked</v>
      </c>
      <c r="CR27" s="51" t="str">
        <f ca="1">IF(scratch!$B$55=TRUE,SUMIF(BV$7:BV$1007,CN27,CA$7:CA$1007)+SUMIF(CB$7:CB$1007,CN27,CG$7:CG$1007)+SUMIF(CH$7:CH$1007,CN27,CM$7:CM$1007),scratch!$B$52)</f>
        <v>Locked</v>
      </c>
      <c r="CT27" s="40" t="str">
        <f>IF(Accounts!$F26="","-",Accounts!$F26)</f>
        <v xml:space="preserve"> </v>
      </c>
      <c r="CU27" s="10">
        <f>IF(COUNTIF(Accounts!$F:$H,CT27),VLOOKUP(CT27,Accounts!$F:$H,2,FALSE),"-")</f>
        <v>0</v>
      </c>
      <c r="CV27" s="37" t="str">
        <f ca="1">IF(scratch!$B$55=TRUE,IF(CX27="","",CX27/(1+(IF(COUNTIF(Accounts!$F:$H,CT27),VLOOKUP(CT27,Accounts!$F:$H,3,FALSE),0)/100))),scratch!$B$52)</f>
        <v>Locked</v>
      </c>
      <c r="CW27" s="37" t="str">
        <f ca="1">IF(scratch!$B$55=TRUE,IF(CX27="","",CX27-CV27),scratch!$B$52)</f>
        <v>Locked</v>
      </c>
      <c r="CX27" s="51" t="str">
        <f ca="1">IF(scratch!$B$55=TRUE,SUMIF(T$7:T$1007,CT27,X$7:X1027)+SUMIF(AR$7:AR$1007,CT27,AV$7:AV$1007)+SUMIF(BP$7:BP$1007,CT27,BT$7:BT$1007)+SUMIF(CN$7:CN$1007,CT27,CR$7:CR$1007),scratch!$B$52)</f>
        <v>Locked</v>
      </c>
    </row>
    <row r="28" spans="4:102" x14ac:dyDescent="0.2">
      <c r="D28" s="10" t="str">
        <f>IF(ISBLANK(B28),"",IF(COUNTIF(Accounts!$F:$H,B28),VLOOKUP(B28,Accounts!$F:$H,2,FALSE),"-"))</f>
        <v/>
      </c>
      <c r="E28" s="37" t="str">
        <f>IF(G28="","",G28/(1+(IF(COUNTIF(Accounts!$F:$H,B28),VLOOKUP(B28,Accounts!$F:$H,3,FALSE),0)/100)))</f>
        <v/>
      </c>
      <c r="F28" s="37" t="str">
        <f t="shared" si="10"/>
        <v/>
      </c>
      <c r="G28" s="7"/>
      <c r="H28" s="6"/>
      <c r="J28" s="10" t="str">
        <f>IF(ISBLANK(H28),"",IF(COUNTIF(Accounts!$F:$H,H28),VLOOKUP(H28,Accounts!$F:$H,2,FALSE),"-"))</f>
        <v/>
      </c>
      <c r="K28" s="37" t="str">
        <f>IF(M28="","",M28/(1+(IF(COUNTIF(Accounts!$F:$H,H28),VLOOKUP(H28,Accounts!$F:$H,3,FALSE),0)/100)))</f>
        <v/>
      </c>
      <c r="L28" s="37" t="str">
        <f t="shared" si="11"/>
        <v/>
      </c>
      <c r="M28" s="7"/>
      <c r="N28" s="6"/>
      <c r="P28" s="10" t="str">
        <f>IF(ISBLANK(N28),"",IF(COUNTIF(Accounts!$F:$H,N28),VLOOKUP(N28,Accounts!$F:$H,2,FALSE),"-"))</f>
        <v/>
      </c>
      <c r="Q28" s="37" t="str">
        <f>IF(S28="","",S28/(1+(IF(COUNTIF(Accounts!$F:$H,N28),VLOOKUP(N28,Accounts!$F:$H,3,FALSE),0)/100)))</f>
        <v/>
      </c>
      <c r="R28" s="37" t="str">
        <f t="shared" si="0"/>
        <v/>
      </c>
      <c r="S28" s="7"/>
      <c r="T28" s="40" t="str">
        <f>IF(Accounts!$F27="","-",Accounts!$F27)</f>
        <v xml:space="preserve"> </v>
      </c>
      <c r="U28" s="10">
        <f>IF(COUNTIF(Accounts!$F:$H,T28),VLOOKUP(T28,Accounts!$F:$H,2,FALSE),"-")</f>
        <v>0</v>
      </c>
      <c r="V28" s="37" t="str">
        <f ca="1">IF(scratch!$B$55=TRUE,IF(X28="","",X28/(1+(IF(COUNTIF(Accounts!$F:$H,T28),VLOOKUP(T28,Accounts!$F:$H,3,FALSE),0)/100))),scratch!$B$52)</f>
        <v>Locked</v>
      </c>
      <c r="W28" s="37" t="str">
        <f ca="1">IF(scratch!$B$55=TRUE,IF(X28="","",X28-V28),scratch!$B$52)</f>
        <v>Locked</v>
      </c>
      <c r="X28" s="51" t="str">
        <f ca="1">IF(scratch!$B$55=TRUE,SUMIF(B$7:B$1007,T28,G$7:G$1007)+SUMIF(H$7:H$1007,T28,M$7:M$1007)+SUMIF(N$7:N$1007,T28,S$7:S$1007),scratch!$B$52)</f>
        <v>Locked</v>
      </c>
      <c r="AB28" s="10" t="str">
        <f>IF(ISBLANK(Z28),"",IF(COUNTIF(Accounts!$F:$H,Z28),VLOOKUP(Z28,Accounts!$F:$H,2,FALSE),"-"))</f>
        <v/>
      </c>
      <c r="AC28" s="37" t="str">
        <f>IF(AE28="","",AE28/(1+(IF(COUNTIF(Accounts!$F:$H,Z28),VLOOKUP(Z28,Accounts!$F:$H,3,FALSE),0)/100)))</f>
        <v/>
      </c>
      <c r="AD28" s="37" t="str">
        <f t="shared" si="1"/>
        <v/>
      </c>
      <c r="AE28" s="7"/>
      <c r="AF28" s="6"/>
      <c r="AH28" s="10" t="str">
        <f>IF(ISBLANK(AF28),"",IF(COUNTIF(Accounts!$F:$H,AF28),VLOOKUP(AF28,Accounts!$F:$H,2,FALSE),"-"))</f>
        <v/>
      </c>
      <c r="AI28" s="37" t="str">
        <f>IF(AK28="","",AK28/(1+(IF(COUNTIF(Accounts!$F:$H,AF28),VLOOKUP(AF28,Accounts!$F:$H,3,FALSE),0)/100)))</f>
        <v/>
      </c>
      <c r="AJ28" s="37" t="str">
        <f t="shared" si="2"/>
        <v/>
      </c>
      <c r="AK28" s="7"/>
      <c r="AL28" s="6"/>
      <c r="AN28" s="10" t="str">
        <f>IF(ISBLANK(AL28),"",IF(COUNTIF(Accounts!$F:$H,AL28),VLOOKUP(AL28,Accounts!$F:$H,2,FALSE),"-"))</f>
        <v/>
      </c>
      <c r="AO28" s="37" t="str">
        <f>IF(AQ28="","",AQ28/(1+(IF(COUNTIF(Accounts!$F:$H,AL28),VLOOKUP(AL28,Accounts!$F:$H,3,FALSE),0)/100)))</f>
        <v/>
      </c>
      <c r="AP28" s="37" t="str">
        <f t="shared" si="3"/>
        <v/>
      </c>
      <c r="AQ28" s="7"/>
      <c r="AR28" s="40" t="str">
        <f>IF(Accounts!$F27="","-",Accounts!$F27)</f>
        <v xml:space="preserve"> </v>
      </c>
      <c r="AS28" s="10">
        <f>IF(COUNTIF(Accounts!$F:$H,AR28),VLOOKUP(AR28,Accounts!$F:$H,2,FALSE),"-")</f>
        <v>0</v>
      </c>
      <c r="AT28" s="37" t="str">
        <f ca="1">IF(scratch!$B$55=TRUE,IF(AV28="","",AV28/(1+(IF(COUNTIF(Accounts!$F:$H,AR28),VLOOKUP(AR28,Accounts!$F:$H,3,FALSE),0)/100))),scratch!$B$52)</f>
        <v>Locked</v>
      </c>
      <c r="AU28" s="37" t="str">
        <f ca="1">IF(scratch!$B$55=TRUE,IF(AV28="","",AV28-AT28),scratch!$B$52)</f>
        <v>Locked</v>
      </c>
      <c r="AV28" s="51" t="str">
        <f ca="1">IF(scratch!$B$55=TRUE,SUMIF(Z$7:Z$1007,AR28,AE$7:AE$1007)+SUMIF(AF$7:AF$1007,AR28,AK$7:AK$1007)+SUMIF(AL$7:AL$1007,AR28,AQ$7:AQ$1007),scratch!$B$52)</f>
        <v>Locked</v>
      </c>
      <c r="AZ28" s="10" t="str">
        <f>IF(ISBLANK(AX28),"",IF(COUNTIF(Accounts!$F:$H,AX28),VLOOKUP(AX28,Accounts!$F:$H,2,FALSE),"-"))</f>
        <v/>
      </c>
      <c r="BA28" s="37" t="str">
        <f>IF(BC28="","",BC28/(1+(IF(COUNTIF(Accounts!$F:$H,AX28),VLOOKUP(AX28,Accounts!$F:$H,3,FALSE),0)/100)))</f>
        <v/>
      </c>
      <c r="BB28" s="37" t="str">
        <f t="shared" si="4"/>
        <v/>
      </c>
      <c r="BC28" s="7"/>
      <c r="BD28" s="6"/>
      <c r="BF28" s="10" t="str">
        <f>IF(ISBLANK(BD28),"",IF(COUNTIF(Accounts!$F:$H,BD28),VLOOKUP(BD28,Accounts!$F:$H,2,FALSE),"-"))</f>
        <v/>
      </c>
      <c r="BG28" s="37" t="str">
        <f>IF(BI28="","",BI28/(1+(IF(COUNTIF(Accounts!$F:$H,BD28),VLOOKUP(BD28,Accounts!$F:$H,3,FALSE),0)/100)))</f>
        <v/>
      </c>
      <c r="BH28" s="37" t="str">
        <f t="shared" si="5"/>
        <v/>
      </c>
      <c r="BI28" s="7"/>
      <c r="BJ28" s="6"/>
      <c r="BL28" s="10" t="str">
        <f>IF(ISBLANK(BJ28),"",IF(COUNTIF(Accounts!$F:$H,BJ28),VLOOKUP(BJ28,Accounts!$F:$H,2,FALSE),"-"))</f>
        <v/>
      </c>
      <c r="BM28" s="37" t="str">
        <f>IF(BO28="","",BO28/(1+(IF(COUNTIF(Accounts!$F:$H,BJ28),VLOOKUP(BJ28,Accounts!$F:$H,3,FALSE),0)/100)))</f>
        <v/>
      </c>
      <c r="BN28" s="37" t="str">
        <f t="shared" si="6"/>
        <v/>
      </c>
      <c r="BO28" s="7"/>
      <c r="BP28" s="40" t="str">
        <f>IF(Accounts!$F27="","-",Accounts!$F27)</f>
        <v xml:space="preserve"> </v>
      </c>
      <c r="BQ28" s="10">
        <f>IF(COUNTIF(Accounts!$F:$H,BP28),VLOOKUP(BP28,Accounts!$F:$H,2,FALSE),"-")</f>
        <v>0</v>
      </c>
      <c r="BR28" s="37" t="str">
        <f ca="1">IF(scratch!$B$55=TRUE,IF(BT28="","",BT28/(1+(IF(COUNTIF(Accounts!$F:$H,BP28),VLOOKUP(BP28,Accounts!$F:$H,3,FALSE),0)/100))),scratch!$B$52)</f>
        <v>Locked</v>
      </c>
      <c r="BS28" s="37" t="str">
        <f ca="1">IF(scratch!$B$55=TRUE,IF(BT28="","",BT28-BR28),scratch!$B$52)</f>
        <v>Locked</v>
      </c>
      <c r="BT28" s="51" t="str">
        <f ca="1">IF(scratch!$B$55=TRUE,SUMIF(AX$7:AX$1007,BP28,BC$7:BC$1007)+SUMIF(BD$7:BD$1007,BP28,BI$7:BI$1007)+SUMIF(BJ$7:BJ$1007,BP28,BO$7:BO$1007),scratch!$B$52)</f>
        <v>Locked</v>
      </c>
      <c r="BX28" s="10" t="str">
        <f>IF(ISBLANK(BV28),"",IF(COUNTIF(Accounts!$F:$H,BV28),VLOOKUP(BV28,Accounts!$F:$H,2,FALSE),"-"))</f>
        <v/>
      </c>
      <c r="BY28" s="37" t="str">
        <f>IF(CA28="","",CA28/(1+(IF(COUNTIF(Accounts!$F:$H,BV28),VLOOKUP(BV28,Accounts!$F:$H,3,FALSE),0)/100)))</f>
        <v/>
      </c>
      <c r="BZ28" s="37" t="str">
        <f t="shared" si="7"/>
        <v/>
      </c>
      <c r="CA28" s="7"/>
      <c r="CB28" s="6"/>
      <c r="CD28" s="10" t="str">
        <f>IF(ISBLANK(CB28),"",IF(COUNTIF(Accounts!$F:$H,CB28),VLOOKUP(CB28,Accounts!$F:$H,2,FALSE),"-"))</f>
        <v/>
      </c>
      <c r="CE28" s="37" t="str">
        <f>IF(CG28="","",CG28/(1+(IF(COUNTIF(Accounts!$F:$H,CB28),VLOOKUP(CB28,Accounts!$F:$H,3,FALSE),0)/100)))</f>
        <v/>
      </c>
      <c r="CF28" s="37" t="str">
        <f t="shared" si="8"/>
        <v/>
      </c>
      <c r="CG28" s="7"/>
      <c r="CH28" s="6"/>
      <c r="CJ28" s="10" t="str">
        <f>IF(ISBLANK(CH28),"",IF(COUNTIF(Accounts!$F:$H,CH28),VLOOKUP(CH28,Accounts!$F:$H,2,FALSE),"-"))</f>
        <v/>
      </c>
      <c r="CK28" s="37" t="str">
        <f>IF(CM28="","",CM28/(1+(IF(COUNTIF(Accounts!$F:$H,CH28),VLOOKUP(CH28,Accounts!$F:$H,3,FALSE),0)/100)))</f>
        <v/>
      </c>
      <c r="CL28" s="37" t="str">
        <f t="shared" si="9"/>
        <v/>
      </c>
      <c r="CM28" s="7"/>
      <c r="CN28" s="40" t="str">
        <f>IF(Accounts!$F27="","-",Accounts!$F27)</f>
        <v xml:space="preserve"> </v>
      </c>
      <c r="CO28" s="10">
        <f>IF(COUNTIF(Accounts!$F:$H,CN28),VLOOKUP(CN28,Accounts!$F:$H,2,FALSE),"-")</f>
        <v>0</v>
      </c>
      <c r="CP28" s="37" t="str">
        <f ca="1">IF(scratch!$B$55=TRUE,IF(CR28="","",CR28/(1+(IF(COUNTIF(Accounts!$F:$H,CN28),VLOOKUP(CN28,Accounts!$F:$H,3,FALSE),0)/100))),scratch!$B$52)</f>
        <v>Locked</v>
      </c>
      <c r="CQ28" s="37" t="str">
        <f ca="1">IF(scratch!$B$55=TRUE,IF(CR28="","",CR28-CP28),scratch!$B$52)</f>
        <v>Locked</v>
      </c>
      <c r="CR28" s="51" t="str">
        <f ca="1">IF(scratch!$B$55=TRUE,SUMIF(BV$7:BV$1007,CN28,CA$7:CA$1007)+SUMIF(CB$7:CB$1007,CN28,CG$7:CG$1007)+SUMIF(CH$7:CH$1007,CN28,CM$7:CM$1007),scratch!$B$52)</f>
        <v>Locked</v>
      </c>
      <c r="CT28" s="40" t="str">
        <f>IF(Accounts!$F27="","-",Accounts!$F27)</f>
        <v xml:space="preserve"> </v>
      </c>
      <c r="CU28" s="10">
        <f>IF(COUNTIF(Accounts!$F:$H,CT28),VLOOKUP(CT28,Accounts!$F:$H,2,FALSE),"-")</f>
        <v>0</v>
      </c>
      <c r="CV28" s="37" t="str">
        <f ca="1">IF(scratch!$B$55=TRUE,IF(CX28="","",CX28/(1+(IF(COUNTIF(Accounts!$F:$H,CT28),VLOOKUP(CT28,Accounts!$F:$H,3,FALSE),0)/100))),scratch!$B$52)</f>
        <v>Locked</v>
      </c>
      <c r="CW28" s="37" t="str">
        <f ca="1">IF(scratch!$B$55=TRUE,IF(CX28="","",CX28-CV28),scratch!$B$52)</f>
        <v>Locked</v>
      </c>
      <c r="CX28" s="51" t="str">
        <f ca="1">IF(scratch!$B$55=TRUE,SUMIF(T$7:T$1007,CT28,X$7:X1028)+SUMIF(AR$7:AR$1007,CT28,AV$7:AV$1007)+SUMIF(BP$7:BP$1007,CT28,BT$7:BT$1007)+SUMIF(CN$7:CN$1007,CT28,CR$7:CR$1007),scratch!$B$52)</f>
        <v>Locked</v>
      </c>
    </row>
    <row r="29" spans="4:102" x14ac:dyDescent="0.2">
      <c r="D29" s="10" t="str">
        <f>IF(ISBLANK(B29),"",IF(COUNTIF(Accounts!$F:$H,B29),VLOOKUP(B29,Accounts!$F:$H,2,FALSE),"-"))</f>
        <v/>
      </c>
      <c r="E29" s="37" t="str">
        <f>IF(G29="","",G29/(1+(IF(COUNTIF(Accounts!$F:$H,B29),VLOOKUP(B29,Accounts!$F:$H,3,FALSE),0)/100)))</f>
        <v/>
      </c>
      <c r="F29" s="37" t="str">
        <f t="shared" si="10"/>
        <v/>
      </c>
      <c r="G29" s="7"/>
      <c r="H29" s="6"/>
      <c r="J29" s="10" t="str">
        <f>IF(ISBLANK(H29),"",IF(COUNTIF(Accounts!$F:$H,H29),VLOOKUP(H29,Accounts!$F:$H,2,FALSE),"-"))</f>
        <v/>
      </c>
      <c r="K29" s="37" t="str">
        <f>IF(M29="","",M29/(1+(IF(COUNTIF(Accounts!$F:$H,H29),VLOOKUP(H29,Accounts!$F:$H,3,FALSE),0)/100)))</f>
        <v/>
      </c>
      <c r="L29" s="37" t="str">
        <f t="shared" si="11"/>
        <v/>
      </c>
      <c r="M29" s="7"/>
      <c r="N29" s="6"/>
      <c r="P29" s="10" t="str">
        <f>IF(ISBLANK(N29),"",IF(COUNTIF(Accounts!$F:$H,N29),VLOOKUP(N29,Accounts!$F:$H,2,FALSE),"-"))</f>
        <v/>
      </c>
      <c r="Q29" s="37" t="str">
        <f>IF(S29="","",S29/(1+(IF(COUNTIF(Accounts!$F:$H,N29),VLOOKUP(N29,Accounts!$F:$H,3,FALSE),0)/100)))</f>
        <v/>
      </c>
      <c r="R29" s="37" t="str">
        <f t="shared" si="0"/>
        <v/>
      </c>
      <c r="S29" s="7"/>
      <c r="T29" s="40" t="str">
        <f>IF(Accounts!$F28="","-",Accounts!$F28)</f>
        <v xml:space="preserve"> </v>
      </c>
      <c r="U29" s="10">
        <f>IF(COUNTIF(Accounts!$F:$H,T29),VLOOKUP(T29,Accounts!$F:$H,2,FALSE),"-")</f>
        <v>0</v>
      </c>
      <c r="V29" s="37" t="str">
        <f ca="1">IF(scratch!$B$55=TRUE,IF(X29="","",X29/(1+(IF(COUNTIF(Accounts!$F:$H,T29),VLOOKUP(T29,Accounts!$F:$H,3,FALSE),0)/100))),scratch!$B$52)</f>
        <v>Locked</v>
      </c>
      <c r="W29" s="37" t="str">
        <f ca="1">IF(scratch!$B$55=TRUE,IF(X29="","",X29-V29),scratch!$B$52)</f>
        <v>Locked</v>
      </c>
      <c r="X29" s="51" t="str">
        <f ca="1">IF(scratch!$B$55=TRUE,SUMIF(B$7:B$1007,T29,G$7:G$1007)+SUMIF(H$7:H$1007,T29,M$7:M$1007)+SUMIF(N$7:N$1007,T29,S$7:S$1007),scratch!$B$52)</f>
        <v>Locked</v>
      </c>
      <c r="AB29" s="10" t="str">
        <f>IF(ISBLANK(Z29),"",IF(COUNTIF(Accounts!$F:$H,Z29),VLOOKUP(Z29,Accounts!$F:$H,2,FALSE),"-"))</f>
        <v/>
      </c>
      <c r="AC29" s="37" t="str">
        <f>IF(AE29="","",AE29/(1+(IF(COUNTIF(Accounts!$F:$H,Z29),VLOOKUP(Z29,Accounts!$F:$H,3,FALSE),0)/100)))</f>
        <v/>
      </c>
      <c r="AD29" s="37" t="str">
        <f t="shared" si="1"/>
        <v/>
      </c>
      <c r="AE29" s="7"/>
      <c r="AF29" s="6"/>
      <c r="AH29" s="10" t="str">
        <f>IF(ISBLANK(AF29),"",IF(COUNTIF(Accounts!$F:$H,AF29),VLOOKUP(AF29,Accounts!$F:$H,2,FALSE),"-"))</f>
        <v/>
      </c>
      <c r="AI29" s="37" t="str">
        <f>IF(AK29="","",AK29/(1+(IF(COUNTIF(Accounts!$F:$H,AF29),VLOOKUP(AF29,Accounts!$F:$H,3,FALSE),0)/100)))</f>
        <v/>
      </c>
      <c r="AJ29" s="37" t="str">
        <f t="shared" si="2"/>
        <v/>
      </c>
      <c r="AK29" s="7"/>
      <c r="AL29" s="6"/>
      <c r="AN29" s="10" t="str">
        <f>IF(ISBLANK(AL29),"",IF(COUNTIF(Accounts!$F:$H,AL29),VLOOKUP(AL29,Accounts!$F:$H,2,FALSE),"-"))</f>
        <v/>
      </c>
      <c r="AO29" s="37" t="str">
        <f>IF(AQ29="","",AQ29/(1+(IF(COUNTIF(Accounts!$F:$H,AL29),VLOOKUP(AL29,Accounts!$F:$H,3,FALSE),0)/100)))</f>
        <v/>
      </c>
      <c r="AP29" s="37" t="str">
        <f t="shared" si="3"/>
        <v/>
      </c>
      <c r="AQ29" s="7"/>
      <c r="AR29" s="40" t="str">
        <f>IF(Accounts!$F28="","-",Accounts!$F28)</f>
        <v xml:space="preserve"> </v>
      </c>
      <c r="AS29" s="10">
        <f>IF(COUNTIF(Accounts!$F:$H,AR29),VLOOKUP(AR29,Accounts!$F:$H,2,FALSE),"-")</f>
        <v>0</v>
      </c>
      <c r="AT29" s="37" t="str">
        <f ca="1">IF(scratch!$B$55=TRUE,IF(AV29="","",AV29/(1+(IF(COUNTIF(Accounts!$F:$H,AR29),VLOOKUP(AR29,Accounts!$F:$H,3,FALSE),0)/100))),scratch!$B$52)</f>
        <v>Locked</v>
      </c>
      <c r="AU29" s="37" t="str">
        <f ca="1">IF(scratch!$B$55=TRUE,IF(AV29="","",AV29-AT29),scratch!$B$52)</f>
        <v>Locked</v>
      </c>
      <c r="AV29" s="51" t="str">
        <f ca="1">IF(scratch!$B$55=TRUE,SUMIF(Z$7:Z$1007,AR29,AE$7:AE$1007)+SUMIF(AF$7:AF$1007,AR29,AK$7:AK$1007)+SUMIF(AL$7:AL$1007,AR29,AQ$7:AQ$1007),scratch!$B$52)</f>
        <v>Locked</v>
      </c>
      <c r="AZ29" s="10" t="str">
        <f>IF(ISBLANK(AX29),"",IF(COUNTIF(Accounts!$F:$H,AX29),VLOOKUP(AX29,Accounts!$F:$H,2,FALSE),"-"))</f>
        <v/>
      </c>
      <c r="BA29" s="37" t="str">
        <f>IF(BC29="","",BC29/(1+(IF(COUNTIF(Accounts!$F:$H,AX29),VLOOKUP(AX29,Accounts!$F:$H,3,FALSE),0)/100)))</f>
        <v/>
      </c>
      <c r="BB29" s="37" t="str">
        <f t="shared" si="4"/>
        <v/>
      </c>
      <c r="BC29" s="7"/>
      <c r="BD29" s="6"/>
      <c r="BF29" s="10" t="str">
        <f>IF(ISBLANK(BD29),"",IF(COUNTIF(Accounts!$F:$H,BD29),VLOOKUP(BD29,Accounts!$F:$H,2,FALSE),"-"))</f>
        <v/>
      </c>
      <c r="BG29" s="37" t="str">
        <f>IF(BI29="","",BI29/(1+(IF(COUNTIF(Accounts!$F:$H,BD29),VLOOKUP(BD29,Accounts!$F:$H,3,FALSE),0)/100)))</f>
        <v/>
      </c>
      <c r="BH29" s="37" t="str">
        <f t="shared" si="5"/>
        <v/>
      </c>
      <c r="BI29" s="7"/>
      <c r="BJ29" s="6"/>
      <c r="BL29" s="10" t="str">
        <f>IF(ISBLANK(BJ29),"",IF(COUNTIF(Accounts!$F:$H,BJ29),VLOOKUP(BJ29,Accounts!$F:$H,2,FALSE),"-"))</f>
        <v/>
      </c>
      <c r="BM29" s="37" t="str">
        <f>IF(BO29="","",BO29/(1+(IF(COUNTIF(Accounts!$F:$H,BJ29),VLOOKUP(BJ29,Accounts!$F:$H,3,FALSE),0)/100)))</f>
        <v/>
      </c>
      <c r="BN29" s="37" t="str">
        <f t="shared" si="6"/>
        <v/>
      </c>
      <c r="BO29" s="7"/>
      <c r="BP29" s="40" t="str">
        <f>IF(Accounts!$F28="","-",Accounts!$F28)</f>
        <v xml:space="preserve"> </v>
      </c>
      <c r="BQ29" s="10">
        <f>IF(COUNTIF(Accounts!$F:$H,BP29),VLOOKUP(BP29,Accounts!$F:$H,2,FALSE),"-")</f>
        <v>0</v>
      </c>
      <c r="BR29" s="37" t="str">
        <f ca="1">IF(scratch!$B$55=TRUE,IF(BT29="","",BT29/(1+(IF(COUNTIF(Accounts!$F:$H,BP29),VLOOKUP(BP29,Accounts!$F:$H,3,FALSE),0)/100))),scratch!$B$52)</f>
        <v>Locked</v>
      </c>
      <c r="BS29" s="37" t="str">
        <f ca="1">IF(scratch!$B$55=TRUE,IF(BT29="","",BT29-BR29),scratch!$B$52)</f>
        <v>Locked</v>
      </c>
      <c r="BT29" s="51" t="str">
        <f ca="1">IF(scratch!$B$55=TRUE,SUMIF(AX$7:AX$1007,BP29,BC$7:BC$1007)+SUMIF(BD$7:BD$1007,BP29,BI$7:BI$1007)+SUMIF(BJ$7:BJ$1007,BP29,BO$7:BO$1007),scratch!$B$52)</f>
        <v>Locked</v>
      </c>
      <c r="BX29" s="10" t="str">
        <f>IF(ISBLANK(BV29),"",IF(COUNTIF(Accounts!$F:$H,BV29),VLOOKUP(BV29,Accounts!$F:$H,2,FALSE),"-"))</f>
        <v/>
      </c>
      <c r="BY29" s="37" t="str">
        <f>IF(CA29="","",CA29/(1+(IF(COUNTIF(Accounts!$F:$H,BV29),VLOOKUP(BV29,Accounts!$F:$H,3,FALSE),0)/100)))</f>
        <v/>
      </c>
      <c r="BZ29" s="37" t="str">
        <f t="shared" si="7"/>
        <v/>
      </c>
      <c r="CA29" s="7"/>
      <c r="CB29" s="6"/>
      <c r="CD29" s="10" t="str">
        <f>IF(ISBLANK(CB29),"",IF(COUNTIF(Accounts!$F:$H,CB29),VLOOKUP(CB29,Accounts!$F:$H,2,FALSE),"-"))</f>
        <v/>
      </c>
      <c r="CE29" s="37" t="str">
        <f>IF(CG29="","",CG29/(1+(IF(COUNTIF(Accounts!$F:$H,CB29),VLOOKUP(CB29,Accounts!$F:$H,3,FALSE),0)/100)))</f>
        <v/>
      </c>
      <c r="CF29" s="37" t="str">
        <f t="shared" si="8"/>
        <v/>
      </c>
      <c r="CG29" s="7"/>
      <c r="CH29" s="6"/>
      <c r="CJ29" s="10" t="str">
        <f>IF(ISBLANK(CH29),"",IF(COUNTIF(Accounts!$F:$H,CH29),VLOOKUP(CH29,Accounts!$F:$H,2,FALSE),"-"))</f>
        <v/>
      </c>
      <c r="CK29" s="37" t="str">
        <f>IF(CM29="","",CM29/(1+(IF(COUNTIF(Accounts!$F:$H,CH29),VLOOKUP(CH29,Accounts!$F:$H,3,FALSE),0)/100)))</f>
        <v/>
      </c>
      <c r="CL29" s="37" t="str">
        <f t="shared" si="9"/>
        <v/>
      </c>
      <c r="CM29" s="7"/>
      <c r="CN29" s="40" t="str">
        <f>IF(Accounts!$F28="","-",Accounts!$F28)</f>
        <v xml:space="preserve"> </v>
      </c>
      <c r="CO29" s="10">
        <f>IF(COUNTIF(Accounts!$F:$H,CN29),VLOOKUP(CN29,Accounts!$F:$H,2,FALSE),"-")</f>
        <v>0</v>
      </c>
      <c r="CP29" s="37" t="str">
        <f ca="1">IF(scratch!$B$55=TRUE,IF(CR29="","",CR29/(1+(IF(COUNTIF(Accounts!$F:$H,CN29),VLOOKUP(CN29,Accounts!$F:$H,3,FALSE),0)/100))),scratch!$B$52)</f>
        <v>Locked</v>
      </c>
      <c r="CQ29" s="37" t="str">
        <f ca="1">IF(scratch!$B$55=TRUE,IF(CR29="","",CR29-CP29),scratch!$B$52)</f>
        <v>Locked</v>
      </c>
      <c r="CR29" s="51" t="str">
        <f ca="1">IF(scratch!$B$55=TRUE,SUMIF(BV$7:BV$1007,CN29,CA$7:CA$1007)+SUMIF(CB$7:CB$1007,CN29,CG$7:CG$1007)+SUMIF(CH$7:CH$1007,CN29,CM$7:CM$1007),scratch!$B$52)</f>
        <v>Locked</v>
      </c>
      <c r="CT29" s="40" t="str">
        <f>IF(Accounts!$F28="","-",Accounts!$F28)</f>
        <v xml:space="preserve"> </v>
      </c>
      <c r="CU29" s="10">
        <f>IF(COUNTIF(Accounts!$F:$H,CT29),VLOOKUP(CT29,Accounts!$F:$H,2,FALSE),"-")</f>
        <v>0</v>
      </c>
      <c r="CV29" s="37" t="str">
        <f ca="1">IF(scratch!$B$55=TRUE,IF(CX29="","",CX29/(1+(IF(COUNTIF(Accounts!$F:$H,CT29),VLOOKUP(CT29,Accounts!$F:$H,3,FALSE),0)/100))),scratch!$B$52)</f>
        <v>Locked</v>
      </c>
      <c r="CW29" s="37" t="str">
        <f ca="1">IF(scratch!$B$55=TRUE,IF(CX29="","",CX29-CV29),scratch!$B$52)</f>
        <v>Locked</v>
      </c>
      <c r="CX29" s="51" t="str">
        <f ca="1">IF(scratch!$B$55=TRUE,SUMIF(T$7:T$1007,CT29,X$7:X1029)+SUMIF(AR$7:AR$1007,CT29,AV$7:AV$1007)+SUMIF(BP$7:BP$1007,CT29,BT$7:BT$1007)+SUMIF(CN$7:CN$1007,CT29,CR$7:CR$1007),scratch!$B$52)</f>
        <v>Locked</v>
      </c>
    </row>
    <row r="30" spans="4:102" x14ac:dyDescent="0.2">
      <c r="D30" s="10" t="str">
        <f>IF(ISBLANK(B30),"",IF(COUNTIF(Accounts!$F:$H,B30),VLOOKUP(B30,Accounts!$F:$H,2,FALSE),"-"))</f>
        <v/>
      </c>
      <c r="E30" s="37" t="str">
        <f>IF(G30="","",G30/(1+(IF(COUNTIF(Accounts!$F:$H,B30),VLOOKUP(B30,Accounts!$F:$H,3,FALSE),0)/100)))</f>
        <v/>
      </c>
      <c r="F30" s="37" t="str">
        <f t="shared" si="10"/>
        <v/>
      </c>
      <c r="G30" s="7"/>
      <c r="H30" s="6"/>
      <c r="J30" s="10" t="str">
        <f>IF(ISBLANK(H30),"",IF(COUNTIF(Accounts!$F:$H,H30),VLOOKUP(H30,Accounts!$F:$H,2,FALSE),"-"))</f>
        <v/>
      </c>
      <c r="K30" s="37" t="str">
        <f>IF(M30="","",M30/(1+(IF(COUNTIF(Accounts!$F:$H,H30),VLOOKUP(H30,Accounts!$F:$H,3,FALSE),0)/100)))</f>
        <v/>
      </c>
      <c r="L30" s="37" t="str">
        <f t="shared" si="11"/>
        <v/>
      </c>
      <c r="M30" s="7"/>
      <c r="N30" s="6"/>
      <c r="P30" s="10" t="str">
        <f>IF(ISBLANK(N30),"",IF(COUNTIF(Accounts!$F:$H,N30),VLOOKUP(N30,Accounts!$F:$H,2,FALSE),"-"))</f>
        <v/>
      </c>
      <c r="Q30" s="37" t="str">
        <f>IF(S30="","",S30/(1+(IF(COUNTIF(Accounts!$F:$H,N30),VLOOKUP(N30,Accounts!$F:$H,3,FALSE),0)/100)))</f>
        <v/>
      </c>
      <c r="R30" s="37" t="str">
        <f t="shared" si="0"/>
        <v/>
      </c>
      <c r="S30" s="7"/>
      <c r="T30" s="40" t="str">
        <f>IF(Accounts!$F29="","-",Accounts!$F29)</f>
        <v xml:space="preserve"> </v>
      </c>
      <c r="U30" s="10">
        <f>IF(COUNTIF(Accounts!$F:$H,T30),VLOOKUP(T30,Accounts!$F:$H,2,FALSE),"-")</f>
        <v>0</v>
      </c>
      <c r="V30" s="37" t="str">
        <f ca="1">IF(scratch!$B$55=TRUE,IF(X30="","",X30/(1+(IF(COUNTIF(Accounts!$F:$H,T30),VLOOKUP(T30,Accounts!$F:$H,3,FALSE),0)/100))),scratch!$B$52)</f>
        <v>Locked</v>
      </c>
      <c r="W30" s="37" t="str">
        <f ca="1">IF(scratch!$B$55=TRUE,IF(X30="","",X30-V30),scratch!$B$52)</f>
        <v>Locked</v>
      </c>
      <c r="X30" s="51" t="str">
        <f ca="1">IF(scratch!$B$55=TRUE,SUMIF(B$7:B$1007,T30,G$7:G$1007)+SUMIF(H$7:H$1007,T30,M$7:M$1007)+SUMIF(N$7:N$1007,T30,S$7:S$1007),scratch!$B$52)</f>
        <v>Locked</v>
      </c>
      <c r="AB30" s="10" t="str">
        <f>IF(ISBLANK(Z30),"",IF(COUNTIF(Accounts!$F:$H,Z30),VLOOKUP(Z30,Accounts!$F:$H,2,FALSE),"-"))</f>
        <v/>
      </c>
      <c r="AC30" s="37" t="str">
        <f>IF(AE30="","",AE30/(1+(IF(COUNTIF(Accounts!$F:$H,Z30),VLOOKUP(Z30,Accounts!$F:$H,3,FALSE),0)/100)))</f>
        <v/>
      </c>
      <c r="AD30" s="37" t="str">
        <f t="shared" si="1"/>
        <v/>
      </c>
      <c r="AE30" s="7"/>
      <c r="AF30" s="6"/>
      <c r="AH30" s="10" t="str">
        <f>IF(ISBLANK(AF30),"",IF(COUNTIF(Accounts!$F:$H,AF30),VLOOKUP(AF30,Accounts!$F:$H,2,FALSE),"-"))</f>
        <v/>
      </c>
      <c r="AI30" s="37" t="str">
        <f>IF(AK30="","",AK30/(1+(IF(COUNTIF(Accounts!$F:$H,AF30),VLOOKUP(AF30,Accounts!$F:$H,3,FALSE),0)/100)))</f>
        <v/>
      </c>
      <c r="AJ30" s="37" t="str">
        <f t="shared" si="2"/>
        <v/>
      </c>
      <c r="AK30" s="7"/>
      <c r="AL30" s="6"/>
      <c r="AN30" s="10" t="str">
        <f>IF(ISBLANK(AL30),"",IF(COUNTIF(Accounts!$F:$H,AL30),VLOOKUP(AL30,Accounts!$F:$H,2,FALSE),"-"))</f>
        <v/>
      </c>
      <c r="AO30" s="37" t="str">
        <f>IF(AQ30="","",AQ30/(1+(IF(COUNTIF(Accounts!$F:$H,AL30),VLOOKUP(AL30,Accounts!$F:$H,3,FALSE),0)/100)))</f>
        <v/>
      </c>
      <c r="AP30" s="37" t="str">
        <f t="shared" si="3"/>
        <v/>
      </c>
      <c r="AQ30" s="7"/>
      <c r="AR30" s="40" t="str">
        <f>IF(Accounts!$F29="","-",Accounts!$F29)</f>
        <v xml:space="preserve"> </v>
      </c>
      <c r="AS30" s="10">
        <f>IF(COUNTIF(Accounts!$F:$H,AR30),VLOOKUP(AR30,Accounts!$F:$H,2,FALSE),"-")</f>
        <v>0</v>
      </c>
      <c r="AT30" s="37" t="str">
        <f ca="1">IF(scratch!$B$55=TRUE,IF(AV30="","",AV30/(1+(IF(COUNTIF(Accounts!$F:$H,AR30),VLOOKUP(AR30,Accounts!$F:$H,3,FALSE),0)/100))),scratch!$B$52)</f>
        <v>Locked</v>
      </c>
      <c r="AU30" s="37" t="str">
        <f ca="1">IF(scratch!$B$55=TRUE,IF(AV30="","",AV30-AT30),scratch!$B$52)</f>
        <v>Locked</v>
      </c>
      <c r="AV30" s="51" t="str">
        <f ca="1">IF(scratch!$B$55=TRUE,SUMIF(Z$7:Z$1007,AR30,AE$7:AE$1007)+SUMIF(AF$7:AF$1007,AR30,AK$7:AK$1007)+SUMIF(AL$7:AL$1007,AR30,AQ$7:AQ$1007),scratch!$B$52)</f>
        <v>Locked</v>
      </c>
      <c r="AZ30" s="10" t="str">
        <f>IF(ISBLANK(AX30),"",IF(COUNTIF(Accounts!$F:$H,AX30),VLOOKUP(AX30,Accounts!$F:$H,2,FALSE),"-"))</f>
        <v/>
      </c>
      <c r="BA30" s="37" t="str">
        <f>IF(BC30="","",BC30/(1+(IF(COUNTIF(Accounts!$F:$H,AX30),VLOOKUP(AX30,Accounts!$F:$H,3,FALSE),0)/100)))</f>
        <v/>
      </c>
      <c r="BB30" s="37" t="str">
        <f t="shared" si="4"/>
        <v/>
      </c>
      <c r="BC30" s="7"/>
      <c r="BD30" s="6"/>
      <c r="BF30" s="10" t="str">
        <f>IF(ISBLANK(BD30),"",IF(COUNTIF(Accounts!$F:$H,BD30),VLOOKUP(BD30,Accounts!$F:$H,2,FALSE),"-"))</f>
        <v/>
      </c>
      <c r="BG30" s="37" t="str">
        <f>IF(BI30="","",BI30/(1+(IF(COUNTIF(Accounts!$F:$H,BD30),VLOOKUP(BD30,Accounts!$F:$H,3,FALSE),0)/100)))</f>
        <v/>
      </c>
      <c r="BH30" s="37" t="str">
        <f t="shared" si="5"/>
        <v/>
      </c>
      <c r="BI30" s="7"/>
      <c r="BJ30" s="6"/>
      <c r="BL30" s="10" t="str">
        <f>IF(ISBLANK(BJ30),"",IF(COUNTIF(Accounts!$F:$H,BJ30),VLOOKUP(BJ30,Accounts!$F:$H,2,FALSE),"-"))</f>
        <v/>
      </c>
      <c r="BM30" s="37" t="str">
        <f>IF(BO30="","",BO30/(1+(IF(COUNTIF(Accounts!$F:$H,BJ30),VLOOKUP(BJ30,Accounts!$F:$H,3,FALSE),0)/100)))</f>
        <v/>
      </c>
      <c r="BN30" s="37" t="str">
        <f t="shared" si="6"/>
        <v/>
      </c>
      <c r="BO30" s="7"/>
      <c r="BP30" s="40" t="str">
        <f>IF(Accounts!$F29="","-",Accounts!$F29)</f>
        <v xml:space="preserve"> </v>
      </c>
      <c r="BQ30" s="10">
        <f>IF(COUNTIF(Accounts!$F:$H,BP30),VLOOKUP(BP30,Accounts!$F:$H,2,FALSE),"-")</f>
        <v>0</v>
      </c>
      <c r="BR30" s="37" t="str">
        <f ca="1">IF(scratch!$B$55=TRUE,IF(BT30="","",BT30/(1+(IF(COUNTIF(Accounts!$F:$H,BP30),VLOOKUP(BP30,Accounts!$F:$H,3,FALSE),0)/100))),scratch!$B$52)</f>
        <v>Locked</v>
      </c>
      <c r="BS30" s="37" t="str">
        <f ca="1">IF(scratch!$B$55=TRUE,IF(BT30="","",BT30-BR30),scratch!$B$52)</f>
        <v>Locked</v>
      </c>
      <c r="BT30" s="51" t="str">
        <f ca="1">IF(scratch!$B$55=TRUE,SUMIF(AX$7:AX$1007,BP30,BC$7:BC$1007)+SUMIF(BD$7:BD$1007,BP30,BI$7:BI$1007)+SUMIF(BJ$7:BJ$1007,BP30,BO$7:BO$1007),scratch!$B$52)</f>
        <v>Locked</v>
      </c>
      <c r="BX30" s="10" t="str">
        <f>IF(ISBLANK(BV30),"",IF(COUNTIF(Accounts!$F:$H,BV30),VLOOKUP(BV30,Accounts!$F:$H,2,FALSE),"-"))</f>
        <v/>
      </c>
      <c r="BY30" s="37" t="str">
        <f>IF(CA30="","",CA30/(1+(IF(COUNTIF(Accounts!$F:$H,BV30),VLOOKUP(BV30,Accounts!$F:$H,3,FALSE),0)/100)))</f>
        <v/>
      </c>
      <c r="BZ30" s="37" t="str">
        <f t="shared" si="7"/>
        <v/>
      </c>
      <c r="CA30" s="7"/>
      <c r="CB30" s="6"/>
      <c r="CD30" s="10" t="str">
        <f>IF(ISBLANK(CB30),"",IF(COUNTIF(Accounts!$F:$H,CB30),VLOOKUP(CB30,Accounts!$F:$H,2,FALSE),"-"))</f>
        <v/>
      </c>
      <c r="CE30" s="37" t="str">
        <f>IF(CG30="","",CG30/(1+(IF(COUNTIF(Accounts!$F:$H,CB30),VLOOKUP(CB30,Accounts!$F:$H,3,FALSE),0)/100)))</f>
        <v/>
      </c>
      <c r="CF30" s="37" t="str">
        <f t="shared" si="8"/>
        <v/>
      </c>
      <c r="CG30" s="7"/>
      <c r="CH30" s="6"/>
      <c r="CJ30" s="10" t="str">
        <f>IF(ISBLANK(CH30),"",IF(COUNTIF(Accounts!$F:$H,CH30),VLOOKUP(CH30,Accounts!$F:$H,2,FALSE),"-"))</f>
        <v/>
      </c>
      <c r="CK30" s="37" t="str">
        <f>IF(CM30="","",CM30/(1+(IF(COUNTIF(Accounts!$F:$H,CH30),VLOOKUP(CH30,Accounts!$F:$H,3,FALSE),0)/100)))</f>
        <v/>
      </c>
      <c r="CL30" s="37" t="str">
        <f t="shared" si="9"/>
        <v/>
      </c>
      <c r="CM30" s="7"/>
      <c r="CN30" s="40" t="str">
        <f>IF(Accounts!$F29="","-",Accounts!$F29)</f>
        <v xml:space="preserve"> </v>
      </c>
      <c r="CO30" s="10">
        <f>IF(COUNTIF(Accounts!$F:$H,CN30),VLOOKUP(CN30,Accounts!$F:$H,2,FALSE),"-")</f>
        <v>0</v>
      </c>
      <c r="CP30" s="37" t="str">
        <f ca="1">IF(scratch!$B$55=TRUE,IF(CR30="","",CR30/(1+(IF(COUNTIF(Accounts!$F:$H,CN30),VLOOKUP(CN30,Accounts!$F:$H,3,FALSE),0)/100))),scratch!$B$52)</f>
        <v>Locked</v>
      </c>
      <c r="CQ30" s="37" t="str">
        <f ca="1">IF(scratch!$B$55=TRUE,IF(CR30="","",CR30-CP30),scratch!$B$52)</f>
        <v>Locked</v>
      </c>
      <c r="CR30" s="51" t="str">
        <f ca="1">IF(scratch!$B$55=TRUE,SUMIF(BV$7:BV$1007,CN30,CA$7:CA$1007)+SUMIF(CB$7:CB$1007,CN30,CG$7:CG$1007)+SUMIF(CH$7:CH$1007,CN30,CM$7:CM$1007),scratch!$B$52)</f>
        <v>Locked</v>
      </c>
      <c r="CT30" s="40" t="str">
        <f>IF(Accounts!$F29="","-",Accounts!$F29)</f>
        <v xml:space="preserve"> </v>
      </c>
      <c r="CU30" s="10">
        <f>IF(COUNTIF(Accounts!$F:$H,CT30),VLOOKUP(CT30,Accounts!$F:$H,2,FALSE),"-")</f>
        <v>0</v>
      </c>
      <c r="CV30" s="37" t="str">
        <f ca="1">IF(scratch!$B$55=TRUE,IF(CX30="","",CX30/(1+(IF(COUNTIF(Accounts!$F:$H,CT30),VLOOKUP(CT30,Accounts!$F:$H,3,FALSE),0)/100))),scratch!$B$52)</f>
        <v>Locked</v>
      </c>
      <c r="CW30" s="37" t="str">
        <f ca="1">IF(scratch!$B$55=TRUE,IF(CX30="","",CX30-CV30),scratch!$B$52)</f>
        <v>Locked</v>
      </c>
      <c r="CX30" s="51" t="str">
        <f ca="1">IF(scratch!$B$55=TRUE,SUMIF(T$7:T$1007,CT30,X$7:X1030)+SUMIF(AR$7:AR$1007,CT30,AV$7:AV$1007)+SUMIF(BP$7:BP$1007,CT30,BT$7:BT$1007)+SUMIF(CN$7:CN$1007,CT30,CR$7:CR$1007),scratch!$B$52)</f>
        <v>Locked</v>
      </c>
    </row>
    <row r="31" spans="4:102" x14ac:dyDescent="0.2">
      <c r="D31" s="10" t="str">
        <f>IF(ISBLANK(B31),"",IF(COUNTIF(Accounts!$F:$H,B31),VLOOKUP(B31,Accounts!$F:$H,2,FALSE),"-"))</f>
        <v/>
      </c>
      <c r="E31" s="37" t="str">
        <f>IF(G31="","",G31/(1+(IF(COUNTIF(Accounts!$F:$H,B31),VLOOKUP(B31,Accounts!$F:$H,3,FALSE),0)/100)))</f>
        <v/>
      </c>
      <c r="F31" s="37" t="str">
        <f t="shared" si="10"/>
        <v/>
      </c>
      <c r="G31" s="7"/>
      <c r="H31" s="6"/>
      <c r="J31" s="10" t="str">
        <f>IF(ISBLANK(H31),"",IF(COUNTIF(Accounts!$F:$H,H31),VLOOKUP(H31,Accounts!$F:$H,2,FALSE),"-"))</f>
        <v/>
      </c>
      <c r="K31" s="37" t="str">
        <f>IF(M31="","",M31/(1+(IF(COUNTIF(Accounts!$F:$H,H31),VLOOKUP(H31,Accounts!$F:$H,3,FALSE),0)/100)))</f>
        <v/>
      </c>
      <c r="L31" s="37" t="str">
        <f t="shared" si="11"/>
        <v/>
      </c>
      <c r="M31" s="7"/>
      <c r="N31" s="6"/>
      <c r="P31" s="10" t="str">
        <f>IF(ISBLANK(N31),"",IF(COUNTIF(Accounts!$F:$H,N31),VLOOKUP(N31,Accounts!$F:$H,2,FALSE),"-"))</f>
        <v/>
      </c>
      <c r="Q31" s="37" t="str">
        <f>IF(S31="","",S31/(1+(IF(COUNTIF(Accounts!$F:$H,N31),VLOOKUP(N31,Accounts!$F:$H,3,FALSE),0)/100)))</f>
        <v/>
      </c>
      <c r="R31" s="37" t="str">
        <f t="shared" si="0"/>
        <v/>
      </c>
      <c r="S31" s="7"/>
      <c r="T31" s="40" t="str">
        <f>IF(Accounts!$F30="","-",Accounts!$F30)</f>
        <v xml:space="preserve"> </v>
      </c>
      <c r="U31" s="10">
        <f>IF(COUNTIF(Accounts!$F:$H,T31),VLOOKUP(T31,Accounts!$F:$H,2,FALSE),"-")</f>
        <v>0</v>
      </c>
      <c r="V31" s="37" t="str">
        <f ca="1">IF(scratch!$B$55=TRUE,IF(X31="","",X31/(1+(IF(COUNTIF(Accounts!$F:$H,T31),VLOOKUP(T31,Accounts!$F:$H,3,FALSE),0)/100))),scratch!$B$52)</f>
        <v>Locked</v>
      </c>
      <c r="W31" s="37" t="str">
        <f ca="1">IF(scratch!$B$55=TRUE,IF(X31="","",X31-V31),scratch!$B$52)</f>
        <v>Locked</v>
      </c>
      <c r="X31" s="51" t="str">
        <f ca="1">IF(scratch!$B$55=TRUE,SUMIF(B$7:B$1007,T31,G$7:G$1007)+SUMIF(H$7:H$1007,T31,M$7:M$1007)+SUMIF(N$7:N$1007,T31,S$7:S$1007),scratch!$B$52)</f>
        <v>Locked</v>
      </c>
      <c r="AB31" s="10" t="str">
        <f>IF(ISBLANK(Z31),"",IF(COUNTIF(Accounts!$F:$H,Z31),VLOOKUP(Z31,Accounts!$F:$H,2,FALSE),"-"))</f>
        <v/>
      </c>
      <c r="AC31" s="37" t="str">
        <f>IF(AE31="","",AE31/(1+(IF(COUNTIF(Accounts!$F:$H,Z31),VLOOKUP(Z31,Accounts!$F:$H,3,FALSE),0)/100)))</f>
        <v/>
      </c>
      <c r="AD31" s="37" t="str">
        <f t="shared" si="1"/>
        <v/>
      </c>
      <c r="AE31" s="7"/>
      <c r="AF31" s="6"/>
      <c r="AH31" s="10" t="str">
        <f>IF(ISBLANK(AF31),"",IF(COUNTIF(Accounts!$F:$H,AF31),VLOOKUP(AF31,Accounts!$F:$H,2,FALSE),"-"))</f>
        <v/>
      </c>
      <c r="AI31" s="37" t="str">
        <f>IF(AK31="","",AK31/(1+(IF(COUNTIF(Accounts!$F:$H,AF31),VLOOKUP(AF31,Accounts!$F:$H,3,FALSE),0)/100)))</f>
        <v/>
      </c>
      <c r="AJ31" s="37" t="str">
        <f t="shared" si="2"/>
        <v/>
      </c>
      <c r="AK31" s="7"/>
      <c r="AL31" s="6"/>
      <c r="AN31" s="10" t="str">
        <f>IF(ISBLANK(AL31),"",IF(COUNTIF(Accounts!$F:$H,AL31),VLOOKUP(AL31,Accounts!$F:$H,2,FALSE),"-"))</f>
        <v/>
      </c>
      <c r="AO31" s="37" t="str">
        <f>IF(AQ31="","",AQ31/(1+(IF(COUNTIF(Accounts!$F:$H,AL31),VLOOKUP(AL31,Accounts!$F:$H,3,FALSE),0)/100)))</f>
        <v/>
      </c>
      <c r="AP31" s="37" t="str">
        <f t="shared" si="3"/>
        <v/>
      </c>
      <c r="AQ31" s="7"/>
      <c r="AR31" s="40" t="str">
        <f>IF(Accounts!$F30="","-",Accounts!$F30)</f>
        <v xml:space="preserve"> </v>
      </c>
      <c r="AS31" s="10">
        <f>IF(COUNTIF(Accounts!$F:$H,AR31),VLOOKUP(AR31,Accounts!$F:$H,2,FALSE),"-")</f>
        <v>0</v>
      </c>
      <c r="AT31" s="37" t="str">
        <f ca="1">IF(scratch!$B$55=TRUE,IF(AV31="","",AV31/(1+(IF(COUNTIF(Accounts!$F:$H,AR31),VLOOKUP(AR31,Accounts!$F:$H,3,FALSE),0)/100))),scratch!$B$52)</f>
        <v>Locked</v>
      </c>
      <c r="AU31" s="37" t="str">
        <f ca="1">IF(scratch!$B$55=TRUE,IF(AV31="","",AV31-AT31),scratch!$B$52)</f>
        <v>Locked</v>
      </c>
      <c r="AV31" s="51" t="str">
        <f ca="1">IF(scratch!$B$55=TRUE,SUMIF(Z$7:Z$1007,AR31,AE$7:AE$1007)+SUMIF(AF$7:AF$1007,AR31,AK$7:AK$1007)+SUMIF(AL$7:AL$1007,AR31,AQ$7:AQ$1007),scratch!$B$52)</f>
        <v>Locked</v>
      </c>
      <c r="AZ31" s="10" t="str">
        <f>IF(ISBLANK(AX31),"",IF(COUNTIF(Accounts!$F:$H,AX31),VLOOKUP(AX31,Accounts!$F:$H,2,FALSE),"-"))</f>
        <v/>
      </c>
      <c r="BA31" s="37" t="str">
        <f>IF(BC31="","",BC31/(1+(IF(COUNTIF(Accounts!$F:$H,AX31),VLOOKUP(AX31,Accounts!$F:$H,3,FALSE),0)/100)))</f>
        <v/>
      </c>
      <c r="BB31" s="37" t="str">
        <f t="shared" si="4"/>
        <v/>
      </c>
      <c r="BC31" s="7"/>
      <c r="BD31" s="6"/>
      <c r="BF31" s="10" t="str">
        <f>IF(ISBLANK(BD31),"",IF(COUNTIF(Accounts!$F:$H,BD31),VLOOKUP(BD31,Accounts!$F:$H,2,FALSE),"-"))</f>
        <v/>
      </c>
      <c r="BG31" s="37" t="str">
        <f>IF(BI31="","",BI31/(1+(IF(COUNTIF(Accounts!$F:$H,BD31),VLOOKUP(BD31,Accounts!$F:$H,3,FALSE),0)/100)))</f>
        <v/>
      </c>
      <c r="BH31" s="37" t="str">
        <f t="shared" si="5"/>
        <v/>
      </c>
      <c r="BI31" s="7"/>
      <c r="BJ31" s="6"/>
      <c r="BL31" s="10" t="str">
        <f>IF(ISBLANK(BJ31),"",IF(COUNTIF(Accounts!$F:$H,BJ31),VLOOKUP(BJ31,Accounts!$F:$H,2,FALSE),"-"))</f>
        <v/>
      </c>
      <c r="BM31" s="37" t="str">
        <f>IF(BO31="","",BO31/(1+(IF(COUNTIF(Accounts!$F:$H,BJ31),VLOOKUP(BJ31,Accounts!$F:$H,3,FALSE),0)/100)))</f>
        <v/>
      </c>
      <c r="BN31" s="37" t="str">
        <f t="shared" si="6"/>
        <v/>
      </c>
      <c r="BO31" s="7"/>
      <c r="BP31" s="40" t="str">
        <f>IF(Accounts!$F30="","-",Accounts!$F30)</f>
        <v xml:space="preserve"> </v>
      </c>
      <c r="BQ31" s="10">
        <f>IF(COUNTIF(Accounts!$F:$H,BP31),VLOOKUP(BP31,Accounts!$F:$H,2,FALSE),"-")</f>
        <v>0</v>
      </c>
      <c r="BR31" s="37" t="str">
        <f ca="1">IF(scratch!$B$55=TRUE,IF(BT31="","",BT31/(1+(IF(COUNTIF(Accounts!$F:$H,BP31),VLOOKUP(BP31,Accounts!$F:$H,3,FALSE),0)/100))),scratch!$B$52)</f>
        <v>Locked</v>
      </c>
      <c r="BS31" s="37" t="str">
        <f ca="1">IF(scratch!$B$55=TRUE,IF(BT31="","",BT31-BR31),scratch!$B$52)</f>
        <v>Locked</v>
      </c>
      <c r="BT31" s="51" t="str">
        <f ca="1">IF(scratch!$B$55=TRUE,SUMIF(AX$7:AX$1007,BP31,BC$7:BC$1007)+SUMIF(BD$7:BD$1007,BP31,BI$7:BI$1007)+SUMIF(BJ$7:BJ$1007,BP31,BO$7:BO$1007),scratch!$B$52)</f>
        <v>Locked</v>
      </c>
      <c r="BX31" s="10" t="str">
        <f>IF(ISBLANK(BV31),"",IF(COUNTIF(Accounts!$F:$H,BV31),VLOOKUP(BV31,Accounts!$F:$H,2,FALSE),"-"))</f>
        <v/>
      </c>
      <c r="BY31" s="37" t="str">
        <f>IF(CA31="","",CA31/(1+(IF(COUNTIF(Accounts!$F:$H,BV31),VLOOKUP(BV31,Accounts!$F:$H,3,FALSE),0)/100)))</f>
        <v/>
      </c>
      <c r="BZ31" s="37" t="str">
        <f t="shared" si="7"/>
        <v/>
      </c>
      <c r="CA31" s="7"/>
      <c r="CB31" s="6"/>
      <c r="CD31" s="10" t="str">
        <f>IF(ISBLANK(CB31),"",IF(COUNTIF(Accounts!$F:$H,CB31),VLOOKUP(CB31,Accounts!$F:$H,2,FALSE),"-"))</f>
        <v/>
      </c>
      <c r="CE31" s="37" t="str">
        <f>IF(CG31="","",CG31/(1+(IF(COUNTIF(Accounts!$F:$H,CB31),VLOOKUP(CB31,Accounts!$F:$H,3,FALSE),0)/100)))</f>
        <v/>
      </c>
      <c r="CF31" s="37" t="str">
        <f t="shared" si="8"/>
        <v/>
      </c>
      <c r="CG31" s="7"/>
      <c r="CH31" s="6"/>
      <c r="CJ31" s="10" t="str">
        <f>IF(ISBLANK(CH31),"",IF(COUNTIF(Accounts!$F:$H,CH31),VLOOKUP(CH31,Accounts!$F:$H,2,FALSE),"-"))</f>
        <v/>
      </c>
      <c r="CK31" s="37" t="str">
        <f>IF(CM31="","",CM31/(1+(IF(COUNTIF(Accounts!$F:$H,CH31),VLOOKUP(CH31,Accounts!$F:$H,3,FALSE),0)/100)))</f>
        <v/>
      </c>
      <c r="CL31" s="37" t="str">
        <f t="shared" si="9"/>
        <v/>
      </c>
      <c r="CM31" s="7"/>
      <c r="CN31" s="40" t="str">
        <f>IF(Accounts!$F30="","-",Accounts!$F30)</f>
        <v xml:space="preserve"> </v>
      </c>
      <c r="CO31" s="10">
        <f>IF(COUNTIF(Accounts!$F:$H,CN31),VLOOKUP(CN31,Accounts!$F:$H,2,FALSE),"-")</f>
        <v>0</v>
      </c>
      <c r="CP31" s="37" t="str">
        <f ca="1">IF(scratch!$B$55=TRUE,IF(CR31="","",CR31/(1+(IF(COUNTIF(Accounts!$F:$H,CN31),VLOOKUP(CN31,Accounts!$F:$H,3,FALSE),0)/100))),scratch!$B$52)</f>
        <v>Locked</v>
      </c>
      <c r="CQ31" s="37" t="str">
        <f ca="1">IF(scratch!$B$55=TRUE,IF(CR31="","",CR31-CP31),scratch!$B$52)</f>
        <v>Locked</v>
      </c>
      <c r="CR31" s="51" t="str">
        <f ca="1">IF(scratch!$B$55=TRUE,SUMIF(BV$7:BV$1007,CN31,CA$7:CA$1007)+SUMIF(CB$7:CB$1007,CN31,CG$7:CG$1007)+SUMIF(CH$7:CH$1007,CN31,CM$7:CM$1007),scratch!$B$52)</f>
        <v>Locked</v>
      </c>
      <c r="CT31" s="40" t="str">
        <f>IF(Accounts!$F30="","-",Accounts!$F30)</f>
        <v xml:space="preserve"> </v>
      </c>
      <c r="CU31" s="10">
        <f>IF(COUNTIF(Accounts!$F:$H,CT31),VLOOKUP(CT31,Accounts!$F:$H,2,FALSE),"-")</f>
        <v>0</v>
      </c>
      <c r="CV31" s="37" t="str">
        <f ca="1">IF(scratch!$B$55=TRUE,IF(CX31="","",CX31/(1+(IF(COUNTIF(Accounts!$F:$H,CT31),VLOOKUP(CT31,Accounts!$F:$H,3,FALSE),0)/100))),scratch!$B$52)</f>
        <v>Locked</v>
      </c>
      <c r="CW31" s="37" t="str">
        <f ca="1">IF(scratch!$B$55=TRUE,IF(CX31="","",CX31-CV31),scratch!$B$52)</f>
        <v>Locked</v>
      </c>
      <c r="CX31" s="51" t="str">
        <f ca="1">IF(scratch!$B$55=TRUE,SUMIF(T$7:T$1007,CT31,X$7:X1031)+SUMIF(AR$7:AR$1007,CT31,AV$7:AV$1007)+SUMIF(BP$7:BP$1007,CT31,BT$7:BT$1007)+SUMIF(CN$7:CN$1007,CT31,CR$7:CR$1007),scratch!$B$52)</f>
        <v>Locked</v>
      </c>
    </row>
    <row r="32" spans="4:102" x14ac:dyDescent="0.2">
      <c r="D32" s="10" t="str">
        <f>IF(ISBLANK(B32),"",IF(COUNTIF(Accounts!$F:$H,B32),VLOOKUP(B32,Accounts!$F:$H,2,FALSE),"-"))</f>
        <v/>
      </c>
      <c r="E32" s="37" t="str">
        <f>IF(G32="","",G32/(1+(IF(COUNTIF(Accounts!$F:$H,B32),VLOOKUP(B32,Accounts!$F:$H,3,FALSE),0)/100)))</f>
        <v/>
      </c>
      <c r="F32" s="37" t="str">
        <f t="shared" si="10"/>
        <v/>
      </c>
      <c r="G32" s="7"/>
      <c r="H32" s="6"/>
      <c r="J32" s="10" t="str">
        <f>IF(ISBLANK(H32),"",IF(COUNTIF(Accounts!$F:$H,H32),VLOOKUP(H32,Accounts!$F:$H,2,FALSE),"-"))</f>
        <v/>
      </c>
      <c r="K32" s="37" t="str">
        <f>IF(M32="","",M32/(1+(IF(COUNTIF(Accounts!$F:$H,H32),VLOOKUP(H32,Accounts!$F:$H,3,FALSE),0)/100)))</f>
        <v/>
      </c>
      <c r="L32" s="37" t="str">
        <f t="shared" si="11"/>
        <v/>
      </c>
      <c r="M32" s="7"/>
      <c r="N32" s="6"/>
      <c r="P32" s="10" t="str">
        <f>IF(ISBLANK(N32),"",IF(COUNTIF(Accounts!$F:$H,N32),VLOOKUP(N32,Accounts!$F:$H,2,FALSE),"-"))</f>
        <v/>
      </c>
      <c r="Q32" s="37" t="str">
        <f>IF(S32="","",S32/(1+(IF(COUNTIF(Accounts!$F:$H,N32),VLOOKUP(N32,Accounts!$F:$H,3,FALSE),0)/100)))</f>
        <v/>
      </c>
      <c r="R32" s="37" t="str">
        <f t="shared" si="0"/>
        <v/>
      </c>
      <c r="S32" s="7"/>
      <c r="T32" s="40" t="str">
        <f>IF(Accounts!$F31="","-",Accounts!$F31)</f>
        <v xml:space="preserve"> </v>
      </c>
      <c r="U32" s="10">
        <f>IF(COUNTIF(Accounts!$F:$H,T32),VLOOKUP(T32,Accounts!$F:$H,2,FALSE),"-")</f>
        <v>0</v>
      </c>
      <c r="V32" s="37" t="str">
        <f ca="1">IF(scratch!$B$55=TRUE,IF(X32="","",X32/(1+(IF(COUNTIF(Accounts!$F:$H,T32),VLOOKUP(T32,Accounts!$F:$H,3,FALSE),0)/100))),scratch!$B$52)</f>
        <v>Locked</v>
      </c>
      <c r="W32" s="37" t="str">
        <f ca="1">IF(scratch!$B$55=TRUE,IF(X32="","",X32-V32),scratch!$B$52)</f>
        <v>Locked</v>
      </c>
      <c r="X32" s="51" t="str">
        <f ca="1">IF(scratch!$B$55=TRUE,SUMIF(B$7:B$1007,T32,G$7:G$1007)+SUMIF(H$7:H$1007,T32,M$7:M$1007)+SUMIF(N$7:N$1007,T32,S$7:S$1007),scratch!$B$52)</f>
        <v>Locked</v>
      </c>
      <c r="AB32" s="10" t="str">
        <f>IF(ISBLANK(Z32),"",IF(COUNTIF(Accounts!$F:$H,Z32),VLOOKUP(Z32,Accounts!$F:$H,2,FALSE),"-"))</f>
        <v/>
      </c>
      <c r="AC32" s="37" t="str">
        <f>IF(AE32="","",AE32/(1+(IF(COUNTIF(Accounts!$F:$H,Z32),VLOOKUP(Z32,Accounts!$F:$H,3,FALSE),0)/100)))</f>
        <v/>
      </c>
      <c r="AD32" s="37" t="str">
        <f t="shared" si="1"/>
        <v/>
      </c>
      <c r="AE32" s="7"/>
      <c r="AF32" s="6"/>
      <c r="AH32" s="10" t="str">
        <f>IF(ISBLANK(AF32),"",IF(COUNTIF(Accounts!$F:$H,AF32),VLOOKUP(AF32,Accounts!$F:$H,2,FALSE),"-"))</f>
        <v/>
      </c>
      <c r="AI32" s="37" t="str">
        <f>IF(AK32="","",AK32/(1+(IF(COUNTIF(Accounts!$F:$H,AF32),VLOOKUP(AF32,Accounts!$F:$H,3,FALSE),0)/100)))</f>
        <v/>
      </c>
      <c r="AJ32" s="37" t="str">
        <f t="shared" si="2"/>
        <v/>
      </c>
      <c r="AK32" s="7"/>
      <c r="AL32" s="6"/>
      <c r="AN32" s="10" t="str">
        <f>IF(ISBLANK(AL32),"",IF(COUNTIF(Accounts!$F:$H,AL32),VLOOKUP(AL32,Accounts!$F:$H,2,FALSE),"-"))</f>
        <v/>
      </c>
      <c r="AO32" s="37" t="str">
        <f>IF(AQ32="","",AQ32/(1+(IF(COUNTIF(Accounts!$F:$H,AL32),VLOOKUP(AL32,Accounts!$F:$H,3,FALSE),0)/100)))</f>
        <v/>
      </c>
      <c r="AP32" s="37" t="str">
        <f t="shared" si="3"/>
        <v/>
      </c>
      <c r="AQ32" s="7"/>
      <c r="AR32" s="40" t="str">
        <f>IF(Accounts!$F31="","-",Accounts!$F31)</f>
        <v xml:space="preserve"> </v>
      </c>
      <c r="AS32" s="10">
        <f>IF(COUNTIF(Accounts!$F:$H,AR32),VLOOKUP(AR32,Accounts!$F:$H,2,FALSE),"-")</f>
        <v>0</v>
      </c>
      <c r="AT32" s="37" t="str">
        <f ca="1">IF(scratch!$B$55=TRUE,IF(AV32="","",AV32/(1+(IF(COUNTIF(Accounts!$F:$H,AR32),VLOOKUP(AR32,Accounts!$F:$H,3,FALSE),0)/100))),scratch!$B$52)</f>
        <v>Locked</v>
      </c>
      <c r="AU32" s="37" t="str">
        <f ca="1">IF(scratch!$B$55=TRUE,IF(AV32="","",AV32-AT32),scratch!$B$52)</f>
        <v>Locked</v>
      </c>
      <c r="AV32" s="51" t="str">
        <f ca="1">IF(scratch!$B$55=TRUE,SUMIF(Z$7:Z$1007,AR32,AE$7:AE$1007)+SUMIF(AF$7:AF$1007,AR32,AK$7:AK$1007)+SUMIF(AL$7:AL$1007,AR32,AQ$7:AQ$1007),scratch!$B$52)</f>
        <v>Locked</v>
      </c>
      <c r="AZ32" s="10" t="str">
        <f>IF(ISBLANK(AX32),"",IF(COUNTIF(Accounts!$F:$H,AX32),VLOOKUP(AX32,Accounts!$F:$H,2,FALSE),"-"))</f>
        <v/>
      </c>
      <c r="BA32" s="37" t="str">
        <f>IF(BC32="","",BC32/(1+(IF(COUNTIF(Accounts!$F:$H,AX32),VLOOKUP(AX32,Accounts!$F:$H,3,FALSE),0)/100)))</f>
        <v/>
      </c>
      <c r="BB32" s="37" t="str">
        <f t="shared" si="4"/>
        <v/>
      </c>
      <c r="BC32" s="7"/>
      <c r="BD32" s="6"/>
      <c r="BF32" s="10" t="str">
        <f>IF(ISBLANK(BD32),"",IF(COUNTIF(Accounts!$F:$H,BD32),VLOOKUP(BD32,Accounts!$F:$H,2,FALSE),"-"))</f>
        <v/>
      </c>
      <c r="BG32" s="37" t="str">
        <f>IF(BI32="","",BI32/(1+(IF(COUNTIF(Accounts!$F:$H,BD32),VLOOKUP(BD32,Accounts!$F:$H,3,FALSE),0)/100)))</f>
        <v/>
      </c>
      <c r="BH32" s="37" t="str">
        <f t="shared" si="5"/>
        <v/>
      </c>
      <c r="BI32" s="7"/>
      <c r="BJ32" s="6"/>
      <c r="BL32" s="10" t="str">
        <f>IF(ISBLANK(BJ32),"",IF(COUNTIF(Accounts!$F:$H,BJ32),VLOOKUP(BJ32,Accounts!$F:$H,2,FALSE),"-"))</f>
        <v/>
      </c>
      <c r="BM32" s="37" t="str">
        <f>IF(BO32="","",BO32/(1+(IF(COUNTIF(Accounts!$F:$H,BJ32),VLOOKUP(BJ32,Accounts!$F:$H,3,FALSE),0)/100)))</f>
        <v/>
      </c>
      <c r="BN32" s="37" t="str">
        <f t="shared" si="6"/>
        <v/>
      </c>
      <c r="BO32" s="7"/>
      <c r="BP32" s="40" t="str">
        <f>IF(Accounts!$F31="","-",Accounts!$F31)</f>
        <v xml:space="preserve"> </v>
      </c>
      <c r="BQ32" s="10">
        <f>IF(COUNTIF(Accounts!$F:$H,BP32),VLOOKUP(BP32,Accounts!$F:$H,2,FALSE),"-")</f>
        <v>0</v>
      </c>
      <c r="BR32" s="37" t="str">
        <f ca="1">IF(scratch!$B$55=TRUE,IF(BT32="","",BT32/(1+(IF(COUNTIF(Accounts!$F:$H,BP32),VLOOKUP(BP32,Accounts!$F:$H,3,FALSE),0)/100))),scratch!$B$52)</f>
        <v>Locked</v>
      </c>
      <c r="BS32" s="37" t="str">
        <f ca="1">IF(scratch!$B$55=TRUE,IF(BT32="","",BT32-BR32),scratch!$B$52)</f>
        <v>Locked</v>
      </c>
      <c r="BT32" s="51" t="str">
        <f ca="1">IF(scratch!$B$55=TRUE,SUMIF(AX$7:AX$1007,BP32,BC$7:BC$1007)+SUMIF(BD$7:BD$1007,BP32,BI$7:BI$1007)+SUMIF(BJ$7:BJ$1007,BP32,BO$7:BO$1007),scratch!$B$52)</f>
        <v>Locked</v>
      </c>
      <c r="BX32" s="10" t="str">
        <f>IF(ISBLANK(BV32),"",IF(COUNTIF(Accounts!$F:$H,BV32),VLOOKUP(BV32,Accounts!$F:$H,2,FALSE),"-"))</f>
        <v/>
      </c>
      <c r="BY32" s="37" t="str">
        <f>IF(CA32="","",CA32/(1+(IF(COUNTIF(Accounts!$F:$H,BV32),VLOOKUP(BV32,Accounts!$F:$H,3,FALSE),0)/100)))</f>
        <v/>
      </c>
      <c r="BZ32" s="37" t="str">
        <f t="shared" si="7"/>
        <v/>
      </c>
      <c r="CA32" s="7"/>
      <c r="CB32" s="6"/>
      <c r="CD32" s="10" t="str">
        <f>IF(ISBLANK(CB32),"",IF(COUNTIF(Accounts!$F:$H,CB32),VLOOKUP(CB32,Accounts!$F:$H,2,FALSE),"-"))</f>
        <v/>
      </c>
      <c r="CE32" s="37" t="str">
        <f>IF(CG32="","",CG32/(1+(IF(COUNTIF(Accounts!$F:$H,CB32),VLOOKUP(CB32,Accounts!$F:$H,3,FALSE),0)/100)))</f>
        <v/>
      </c>
      <c r="CF32" s="37" t="str">
        <f t="shared" si="8"/>
        <v/>
      </c>
      <c r="CG32" s="7"/>
      <c r="CH32" s="6"/>
      <c r="CJ32" s="10" t="str">
        <f>IF(ISBLANK(CH32),"",IF(COUNTIF(Accounts!$F:$H,CH32),VLOOKUP(CH32,Accounts!$F:$H,2,FALSE),"-"))</f>
        <v/>
      </c>
      <c r="CK32" s="37" t="str">
        <f>IF(CM32="","",CM32/(1+(IF(COUNTIF(Accounts!$F:$H,CH32),VLOOKUP(CH32,Accounts!$F:$H,3,FALSE),0)/100)))</f>
        <v/>
      </c>
      <c r="CL32" s="37" t="str">
        <f t="shared" si="9"/>
        <v/>
      </c>
      <c r="CM32" s="7"/>
      <c r="CN32" s="40" t="str">
        <f>IF(Accounts!$F31="","-",Accounts!$F31)</f>
        <v xml:space="preserve"> </v>
      </c>
      <c r="CO32" s="10">
        <f>IF(COUNTIF(Accounts!$F:$H,CN32),VLOOKUP(CN32,Accounts!$F:$H,2,FALSE),"-")</f>
        <v>0</v>
      </c>
      <c r="CP32" s="37" t="str">
        <f ca="1">IF(scratch!$B$55=TRUE,IF(CR32="","",CR32/(1+(IF(COUNTIF(Accounts!$F:$H,CN32),VLOOKUP(CN32,Accounts!$F:$H,3,FALSE),0)/100))),scratch!$B$52)</f>
        <v>Locked</v>
      </c>
      <c r="CQ32" s="37" t="str">
        <f ca="1">IF(scratch!$B$55=TRUE,IF(CR32="","",CR32-CP32),scratch!$B$52)</f>
        <v>Locked</v>
      </c>
      <c r="CR32" s="51" t="str">
        <f ca="1">IF(scratch!$B$55=TRUE,SUMIF(BV$7:BV$1007,CN32,CA$7:CA$1007)+SUMIF(CB$7:CB$1007,CN32,CG$7:CG$1007)+SUMIF(CH$7:CH$1007,CN32,CM$7:CM$1007),scratch!$B$52)</f>
        <v>Locked</v>
      </c>
      <c r="CT32" s="40" t="str">
        <f>IF(Accounts!$F31="","-",Accounts!$F31)</f>
        <v xml:space="preserve"> </v>
      </c>
      <c r="CU32" s="10">
        <f>IF(COUNTIF(Accounts!$F:$H,CT32),VLOOKUP(CT32,Accounts!$F:$H,2,FALSE),"-")</f>
        <v>0</v>
      </c>
      <c r="CV32" s="37" t="str">
        <f ca="1">IF(scratch!$B$55=TRUE,IF(CX32="","",CX32/(1+(IF(COUNTIF(Accounts!$F:$H,CT32),VLOOKUP(CT32,Accounts!$F:$H,3,FALSE),0)/100))),scratch!$B$52)</f>
        <v>Locked</v>
      </c>
      <c r="CW32" s="37" t="str">
        <f ca="1">IF(scratch!$B$55=TRUE,IF(CX32="","",CX32-CV32),scratch!$B$52)</f>
        <v>Locked</v>
      </c>
      <c r="CX32" s="51" t="str">
        <f ca="1">IF(scratch!$B$55=TRUE,SUMIF(T$7:T$1007,CT32,X$7:X1032)+SUMIF(AR$7:AR$1007,CT32,AV$7:AV$1007)+SUMIF(BP$7:BP$1007,CT32,BT$7:BT$1007)+SUMIF(CN$7:CN$1007,CT32,CR$7:CR$1007),scratch!$B$52)</f>
        <v>Locked</v>
      </c>
    </row>
    <row r="33" spans="4:102" x14ac:dyDescent="0.2">
      <c r="D33" s="10" t="str">
        <f>IF(ISBLANK(B33),"",IF(COUNTIF(Accounts!$F:$H,B33),VLOOKUP(B33,Accounts!$F:$H,2,FALSE),"-"))</f>
        <v/>
      </c>
      <c r="E33" s="37" t="str">
        <f>IF(G33="","",G33/(1+(IF(COUNTIF(Accounts!$F:$H,B33),VLOOKUP(B33,Accounts!$F:$H,3,FALSE),0)/100)))</f>
        <v/>
      </c>
      <c r="F33" s="37" t="str">
        <f t="shared" si="10"/>
        <v/>
      </c>
      <c r="G33" s="7"/>
      <c r="H33" s="6"/>
      <c r="J33" s="10" t="str">
        <f>IF(ISBLANK(H33),"",IF(COUNTIF(Accounts!$F:$H,H33),VLOOKUP(H33,Accounts!$F:$H,2,FALSE),"-"))</f>
        <v/>
      </c>
      <c r="K33" s="37" t="str">
        <f>IF(M33="","",M33/(1+(IF(COUNTIF(Accounts!$F:$H,H33),VLOOKUP(H33,Accounts!$F:$H,3,FALSE),0)/100)))</f>
        <v/>
      </c>
      <c r="L33" s="37" t="str">
        <f t="shared" si="11"/>
        <v/>
      </c>
      <c r="M33" s="7"/>
      <c r="N33" s="6"/>
      <c r="P33" s="10" t="str">
        <f>IF(ISBLANK(N33),"",IF(COUNTIF(Accounts!$F:$H,N33),VLOOKUP(N33,Accounts!$F:$H,2,FALSE),"-"))</f>
        <v/>
      </c>
      <c r="Q33" s="37" t="str">
        <f>IF(S33="","",S33/(1+(IF(COUNTIF(Accounts!$F:$H,N33),VLOOKUP(N33,Accounts!$F:$H,3,FALSE),0)/100)))</f>
        <v/>
      </c>
      <c r="R33" s="37" t="str">
        <f t="shared" si="0"/>
        <v/>
      </c>
      <c r="S33" s="7"/>
      <c r="T33" s="40" t="str">
        <f>IF(Accounts!$F32="","-",Accounts!$F32)</f>
        <v xml:space="preserve"> </v>
      </c>
      <c r="U33" s="10">
        <f>IF(COUNTIF(Accounts!$F:$H,T33),VLOOKUP(T33,Accounts!$F:$H,2,FALSE),"-")</f>
        <v>0</v>
      </c>
      <c r="V33" s="37" t="str">
        <f ca="1">IF(scratch!$B$55=TRUE,IF(X33="","",X33/(1+(IF(COUNTIF(Accounts!$F:$H,T33),VLOOKUP(T33,Accounts!$F:$H,3,FALSE),0)/100))),scratch!$B$52)</f>
        <v>Locked</v>
      </c>
      <c r="W33" s="37" t="str">
        <f ca="1">IF(scratch!$B$55=TRUE,IF(X33="","",X33-V33),scratch!$B$52)</f>
        <v>Locked</v>
      </c>
      <c r="X33" s="51" t="str">
        <f ca="1">IF(scratch!$B$55=TRUE,SUMIF(B$7:B$1007,T33,G$7:G$1007)+SUMIF(H$7:H$1007,T33,M$7:M$1007)+SUMIF(N$7:N$1007,T33,S$7:S$1007),scratch!$B$52)</f>
        <v>Locked</v>
      </c>
      <c r="AB33" s="10" t="str">
        <f>IF(ISBLANK(Z33),"",IF(COUNTIF(Accounts!$F:$H,Z33),VLOOKUP(Z33,Accounts!$F:$H,2,FALSE),"-"))</f>
        <v/>
      </c>
      <c r="AC33" s="37" t="str">
        <f>IF(AE33="","",AE33/(1+(IF(COUNTIF(Accounts!$F:$H,Z33),VLOOKUP(Z33,Accounts!$F:$H,3,FALSE),0)/100)))</f>
        <v/>
      </c>
      <c r="AD33" s="37" t="str">
        <f t="shared" si="1"/>
        <v/>
      </c>
      <c r="AE33" s="7"/>
      <c r="AF33" s="6"/>
      <c r="AH33" s="10" t="str">
        <f>IF(ISBLANK(AF33),"",IF(COUNTIF(Accounts!$F:$H,AF33),VLOOKUP(AF33,Accounts!$F:$H,2,FALSE),"-"))</f>
        <v/>
      </c>
      <c r="AI33" s="37" t="str">
        <f>IF(AK33="","",AK33/(1+(IF(COUNTIF(Accounts!$F:$H,AF33),VLOOKUP(AF33,Accounts!$F:$H,3,FALSE),0)/100)))</f>
        <v/>
      </c>
      <c r="AJ33" s="37" t="str">
        <f t="shared" si="2"/>
        <v/>
      </c>
      <c r="AK33" s="7"/>
      <c r="AL33" s="6"/>
      <c r="AN33" s="10" t="str">
        <f>IF(ISBLANK(AL33),"",IF(COUNTIF(Accounts!$F:$H,AL33),VLOOKUP(AL33,Accounts!$F:$H,2,FALSE),"-"))</f>
        <v/>
      </c>
      <c r="AO33" s="37" t="str">
        <f>IF(AQ33="","",AQ33/(1+(IF(COUNTIF(Accounts!$F:$H,AL33),VLOOKUP(AL33,Accounts!$F:$H,3,FALSE),0)/100)))</f>
        <v/>
      </c>
      <c r="AP33" s="37" t="str">
        <f t="shared" si="3"/>
        <v/>
      </c>
      <c r="AQ33" s="7"/>
      <c r="AR33" s="40" t="str">
        <f>IF(Accounts!$F32="","-",Accounts!$F32)</f>
        <v xml:space="preserve"> </v>
      </c>
      <c r="AS33" s="10">
        <f>IF(COUNTIF(Accounts!$F:$H,AR33),VLOOKUP(AR33,Accounts!$F:$H,2,FALSE),"-")</f>
        <v>0</v>
      </c>
      <c r="AT33" s="37" t="str">
        <f ca="1">IF(scratch!$B$55=TRUE,IF(AV33="","",AV33/(1+(IF(COUNTIF(Accounts!$F:$H,AR33),VLOOKUP(AR33,Accounts!$F:$H,3,FALSE),0)/100))),scratch!$B$52)</f>
        <v>Locked</v>
      </c>
      <c r="AU33" s="37" t="str">
        <f ca="1">IF(scratch!$B$55=TRUE,IF(AV33="","",AV33-AT33),scratch!$B$52)</f>
        <v>Locked</v>
      </c>
      <c r="AV33" s="51" t="str">
        <f ca="1">IF(scratch!$B$55=TRUE,SUMIF(Z$7:Z$1007,AR33,AE$7:AE$1007)+SUMIF(AF$7:AF$1007,AR33,AK$7:AK$1007)+SUMIF(AL$7:AL$1007,AR33,AQ$7:AQ$1007),scratch!$B$52)</f>
        <v>Locked</v>
      </c>
      <c r="AZ33" s="10" t="str">
        <f>IF(ISBLANK(AX33),"",IF(COUNTIF(Accounts!$F:$H,AX33),VLOOKUP(AX33,Accounts!$F:$H,2,FALSE),"-"))</f>
        <v/>
      </c>
      <c r="BA33" s="37" t="str">
        <f>IF(BC33="","",BC33/(1+(IF(COUNTIF(Accounts!$F:$H,AX33),VLOOKUP(AX33,Accounts!$F:$H,3,FALSE),0)/100)))</f>
        <v/>
      </c>
      <c r="BB33" s="37" t="str">
        <f t="shared" si="4"/>
        <v/>
      </c>
      <c r="BC33" s="7"/>
      <c r="BD33" s="6"/>
      <c r="BF33" s="10" t="str">
        <f>IF(ISBLANK(BD33),"",IF(COUNTIF(Accounts!$F:$H,BD33),VLOOKUP(BD33,Accounts!$F:$H,2,FALSE),"-"))</f>
        <v/>
      </c>
      <c r="BG33" s="37" t="str">
        <f>IF(BI33="","",BI33/(1+(IF(COUNTIF(Accounts!$F:$H,BD33),VLOOKUP(BD33,Accounts!$F:$H,3,FALSE),0)/100)))</f>
        <v/>
      </c>
      <c r="BH33" s="37" t="str">
        <f t="shared" si="5"/>
        <v/>
      </c>
      <c r="BI33" s="7"/>
      <c r="BJ33" s="6"/>
      <c r="BL33" s="10" t="str">
        <f>IF(ISBLANK(BJ33),"",IF(COUNTIF(Accounts!$F:$H,BJ33),VLOOKUP(BJ33,Accounts!$F:$H,2,FALSE),"-"))</f>
        <v/>
      </c>
      <c r="BM33" s="37" t="str">
        <f>IF(BO33="","",BO33/(1+(IF(COUNTIF(Accounts!$F:$H,BJ33),VLOOKUP(BJ33,Accounts!$F:$H,3,FALSE),0)/100)))</f>
        <v/>
      </c>
      <c r="BN33" s="37" t="str">
        <f t="shared" si="6"/>
        <v/>
      </c>
      <c r="BO33" s="7"/>
      <c r="BP33" s="40" t="str">
        <f>IF(Accounts!$F32="","-",Accounts!$F32)</f>
        <v xml:space="preserve"> </v>
      </c>
      <c r="BQ33" s="10">
        <f>IF(COUNTIF(Accounts!$F:$H,BP33),VLOOKUP(BP33,Accounts!$F:$H,2,FALSE),"-")</f>
        <v>0</v>
      </c>
      <c r="BR33" s="37" t="str">
        <f ca="1">IF(scratch!$B$55=TRUE,IF(BT33="","",BT33/(1+(IF(COUNTIF(Accounts!$F:$H,BP33),VLOOKUP(BP33,Accounts!$F:$H,3,FALSE),0)/100))),scratch!$B$52)</f>
        <v>Locked</v>
      </c>
      <c r="BS33" s="37" t="str">
        <f ca="1">IF(scratch!$B$55=TRUE,IF(BT33="","",BT33-BR33),scratch!$B$52)</f>
        <v>Locked</v>
      </c>
      <c r="BT33" s="51" t="str">
        <f ca="1">IF(scratch!$B$55=TRUE,SUMIF(AX$7:AX$1007,BP33,BC$7:BC$1007)+SUMIF(BD$7:BD$1007,BP33,BI$7:BI$1007)+SUMIF(BJ$7:BJ$1007,BP33,BO$7:BO$1007),scratch!$B$52)</f>
        <v>Locked</v>
      </c>
      <c r="BX33" s="10" t="str">
        <f>IF(ISBLANK(BV33),"",IF(COUNTIF(Accounts!$F:$H,BV33),VLOOKUP(BV33,Accounts!$F:$H,2,FALSE),"-"))</f>
        <v/>
      </c>
      <c r="BY33" s="37" t="str">
        <f>IF(CA33="","",CA33/(1+(IF(COUNTIF(Accounts!$F:$H,BV33),VLOOKUP(BV33,Accounts!$F:$H,3,FALSE),0)/100)))</f>
        <v/>
      </c>
      <c r="BZ33" s="37" t="str">
        <f t="shared" si="7"/>
        <v/>
      </c>
      <c r="CA33" s="7"/>
      <c r="CB33" s="6"/>
      <c r="CD33" s="10" t="str">
        <f>IF(ISBLANK(CB33),"",IF(COUNTIF(Accounts!$F:$H,CB33),VLOOKUP(CB33,Accounts!$F:$H,2,FALSE),"-"))</f>
        <v/>
      </c>
      <c r="CE33" s="37" t="str">
        <f>IF(CG33="","",CG33/(1+(IF(COUNTIF(Accounts!$F:$H,CB33),VLOOKUP(CB33,Accounts!$F:$H,3,FALSE),0)/100)))</f>
        <v/>
      </c>
      <c r="CF33" s="37" t="str">
        <f t="shared" si="8"/>
        <v/>
      </c>
      <c r="CG33" s="7"/>
      <c r="CH33" s="6"/>
      <c r="CJ33" s="10" t="str">
        <f>IF(ISBLANK(CH33),"",IF(COUNTIF(Accounts!$F:$H,CH33),VLOOKUP(CH33,Accounts!$F:$H,2,FALSE),"-"))</f>
        <v/>
      </c>
      <c r="CK33" s="37" t="str">
        <f>IF(CM33="","",CM33/(1+(IF(COUNTIF(Accounts!$F:$H,CH33),VLOOKUP(CH33,Accounts!$F:$H,3,FALSE),0)/100)))</f>
        <v/>
      </c>
      <c r="CL33" s="37" t="str">
        <f t="shared" si="9"/>
        <v/>
      </c>
      <c r="CM33" s="7"/>
      <c r="CN33" s="40" t="str">
        <f>IF(Accounts!$F32="","-",Accounts!$F32)</f>
        <v xml:space="preserve"> </v>
      </c>
      <c r="CO33" s="10">
        <f>IF(COUNTIF(Accounts!$F:$H,CN33),VLOOKUP(CN33,Accounts!$F:$H,2,FALSE),"-")</f>
        <v>0</v>
      </c>
      <c r="CP33" s="37" t="str">
        <f ca="1">IF(scratch!$B$55=TRUE,IF(CR33="","",CR33/(1+(IF(COUNTIF(Accounts!$F:$H,CN33),VLOOKUP(CN33,Accounts!$F:$H,3,FALSE),0)/100))),scratch!$B$52)</f>
        <v>Locked</v>
      </c>
      <c r="CQ33" s="37" t="str">
        <f ca="1">IF(scratch!$B$55=TRUE,IF(CR33="","",CR33-CP33),scratch!$B$52)</f>
        <v>Locked</v>
      </c>
      <c r="CR33" s="51" t="str">
        <f ca="1">IF(scratch!$B$55=TRUE,SUMIF(BV$7:BV$1007,CN33,CA$7:CA$1007)+SUMIF(CB$7:CB$1007,CN33,CG$7:CG$1007)+SUMIF(CH$7:CH$1007,CN33,CM$7:CM$1007),scratch!$B$52)</f>
        <v>Locked</v>
      </c>
      <c r="CT33" s="40" t="str">
        <f>IF(Accounts!$F32="","-",Accounts!$F32)</f>
        <v xml:space="preserve"> </v>
      </c>
      <c r="CU33" s="10">
        <f>IF(COUNTIF(Accounts!$F:$H,CT33),VLOOKUP(CT33,Accounts!$F:$H,2,FALSE),"-")</f>
        <v>0</v>
      </c>
      <c r="CV33" s="37" t="str">
        <f ca="1">IF(scratch!$B$55=TRUE,IF(CX33="","",CX33/(1+(IF(COUNTIF(Accounts!$F:$H,CT33),VLOOKUP(CT33,Accounts!$F:$H,3,FALSE),0)/100))),scratch!$B$52)</f>
        <v>Locked</v>
      </c>
      <c r="CW33" s="37" t="str">
        <f ca="1">IF(scratch!$B$55=TRUE,IF(CX33="","",CX33-CV33),scratch!$B$52)</f>
        <v>Locked</v>
      </c>
      <c r="CX33" s="51" t="str">
        <f ca="1">IF(scratch!$B$55=TRUE,SUMIF(T$7:T$1007,CT33,X$7:X1033)+SUMIF(AR$7:AR$1007,CT33,AV$7:AV$1007)+SUMIF(BP$7:BP$1007,CT33,BT$7:BT$1007)+SUMIF(CN$7:CN$1007,CT33,CR$7:CR$1007),scratch!$B$52)</f>
        <v>Locked</v>
      </c>
    </row>
    <row r="34" spans="4:102" x14ac:dyDescent="0.2">
      <c r="D34" s="10" t="str">
        <f>IF(ISBLANK(B34),"",IF(COUNTIF(Accounts!$F:$H,B34),VLOOKUP(B34,Accounts!$F:$H,2,FALSE),"-"))</f>
        <v/>
      </c>
      <c r="E34" s="37" t="str">
        <f>IF(G34="","",G34/(1+(IF(COUNTIF(Accounts!$F:$H,B34),VLOOKUP(B34,Accounts!$F:$H,3,FALSE),0)/100)))</f>
        <v/>
      </c>
      <c r="F34" s="37" t="str">
        <f t="shared" si="10"/>
        <v/>
      </c>
      <c r="G34" s="7"/>
      <c r="H34" s="6"/>
      <c r="J34" s="10" t="str">
        <f>IF(ISBLANK(H34),"",IF(COUNTIF(Accounts!$F:$H,H34),VLOOKUP(H34,Accounts!$F:$H,2,FALSE),"-"))</f>
        <v/>
      </c>
      <c r="K34" s="37" t="str">
        <f>IF(M34="","",M34/(1+(IF(COUNTIF(Accounts!$F:$H,H34),VLOOKUP(H34,Accounts!$F:$H,3,FALSE),0)/100)))</f>
        <v/>
      </c>
      <c r="L34" s="37" t="str">
        <f t="shared" si="11"/>
        <v/>
      </c>
      <c r="M34" s="7"/>
      <c r="N34" s="6"/>
      <c r="P34" s="10" t="str">
        <f>IF(ISBLANK(N34),"",IF(COUNTIF(Accounts!$F:$H,N34),VLOOKUP(N34,Accounts!$F:$H,2,FALSE),"-"))</f>
        <v/>
      </c>
      <c r="Q34" s="37" t="str">
        <f>IF(S34="","",S34/(1+(IF(COUNTIF(Accounts!$F:$H,N34),VLOOKUP(N34,Accounts!$F:$H,3,FALSE),0)/100)))</f>
        <v/>
      </c>
      <c r="R34" s="37" t="str">
        <f t="shared" si="0"/>
        <v/>
      </c>
      <c r="S34" s="7"/>
      <c r="T34" s="40" t="str">
        <f>IF(Accounts!$F33="","-",Accounts!$F33)</f>
        <v xml:space="preserve"> </v>
      </c>
      <c r="U34" s="10">
        <f>IF(COUNTIF(Accounts!$F:$H,T34),VLOOKUP(T34,Accounts!$F:$H,2,FALSE),"-")</f>
        <v>0</v>
      </c>
      <c r="V34" s="37" t="str">
        <f ca="1">IF(scratch!$B$55=TRUE,IF(X34="","",X34/(1+(IF(COUNTIF(Accounts!$F:$H,T34),VLOOKUP(T34,Accounts!$F:$H,3,FALSE),0)/100))),scratch!$B$52)</f>
        <v>Locked</v>
      </c>
      <c r="W34" s="37" t="str">
        <f ca="1">IF(scratch!$B$55=TRUE,IF(X34="","",X34-V34),scratch!$B$52)</f>
        <v>Locked</v>
      </c>
      <c r="X34" s="51" t="str">
        <f ca="1">IF(scratch!$B$55=TRUE,SUMIF(B$7:B$1007,T34,G$7:G$1007)+SUMIF(H$7:H$1007,T34,M$7:M$1007)+SUMIF(N$7:N$1007,T34,S$7:S$1007),scratch!$B$52)</f>
        <v>Locked</v>
      </c>
      <c r="AB34" s="10" t="str">
        <f>IF(ISBLANK(Z34),"",IF(COUNTIF(Accounts!$F:$H,Z34),VLOOKUP(Z34,Accounts!$F:$H,2,FALSE),"-"))</f>
        <v/>
      </c>
      <c r="AC34" s="37" t="str">
        <f>IF(AE34="","",AE34/(1+(IF(COUNTIF(Accounts!$F:$H,Z34),VLOOKUP(Z34,Accounts!$F:$H,3,FALSE),0)/100)))</f>
        <v/>
      </c>
      <c r="AD34" s="37" t="str">
        <f t="shared" si="1"/>
        <v/>
      </c>
      <c r="AE34" s="7"/>
      <c r="AF34" s="6"/>
      <c r="AH34" s="10" t="str">
        <f>IF(ISBLANK(AF34),"",IF(COUNTIF(Accounts!$F:$H,AF34),VLOOKUP(AF34,Accounts!$F:$H,2,FALSE),"-"))</f>
        <v/>
      </c>
      <c r="AI34" s="37" t="str">
        <f>IF(AK34="","",AK34/(1+(IF(COUNTIF(Accounts!$F:$H,AF34),VLOOKUP(AF34,Accounts!$F:$H,3,FALSE),0)/100)))</f>
        <v/>
      </c>
      <c r="AJ34" s="37" t="str">
        <f t="shared" si="2"/>
        <v/>
      </c>
      <c r="AK34" s="7"/>
      <c r="AL34" s="6"/>
      <c r="AN34" s="10" t="str">
        <f>IF(ISBLANK(AL34),"",IF(COUNTIF(Accounts!$F:$H,AL34),VLOOKUP(AL34,Accounts!$F:$H,2,FALSE),"-"))</f>
        <v/>
      </c>
      <c r="AO34" s="37" t="str">
        <f>IF(AQ34="","",AQ34/(1+(IF(COUNTIF(Accounts!$F:$H,AL34),VLOOKUP(AL34,Accounts!$F:$H,3,FALSE),0)/100)))</f>
        <v/>
      </c>
      <c r="AP34" s="37" t="str">
        <f t="shared" si="3"/>
        <v/>
      </c>
      <c r="AQ34" s="7"/>
      <c r="AR34" s="40" t="str">
        <f>IF(Accounts!$F33="","-",Accounts!$F33)</f>
        <v xml:space="preserve"> </v>
      </c>
      <c r="AS34" s="10">
        <f>IF(COUNTIF(Accounts!$F:$H,AR34),VLOOKUP(AR34,Accounts!$F:$H,2,FALSE),"-")</f>
        <v>0</v>
      </c>
      <c r="AT34" s="37" t="str">
        <f ca="1">IF(scratch!$B$55=TRUE,IF(AV34="","",AV34/(1+(IF(COUNTIF(Accounts!$F:$H,AR34),VLOOKUP(AR34,Accounts!$F:$H,3,FALSE),0)/100))),scratch!$B$52)</f>
        <v>Locked</v>
      </c>
      <c r="AU34" s="37" t="str">
        <f ca="1">IF(scratch!$B$55=TRUE,IF(AV34="","",AV34-AT34),scratch!$B$52)</f>
        <v>Locked</v>
      </c>
      <c r="AV34" s="51" t="str">
        <f ca="1">IF(scratch!$B$55=TRUE,SUMIF(Z$7:Z$1007,AR34,AE$7:AE$1007)+SUMIF(AF$7:AF$1007,AR34,AK$7:AK$1007)+SUMIF(AL$7:AL$1007,AR34,AQ$7:AQ$1007),scratch!$B$52)</f>
        <v>Locked</v>
      </c>
      <c r="AZ34" s="10" t="str">
        <f>IF(ISBLANK(AX34),"",IF(COUNTIF(Accounts!$F:$H,AX34),VLOOKUP(AX34,Accounts!$F:$H,2,FALSE),"-"))</f>
        <v/>
      </c>
      <c r="BA34" s="37" t="str">
        <f>IF(BC34="","",BC34/(1+(IF(COUNTIF(Accounts!$F:$H,AX34),VLOOKUP(AX34,Accounts!$F:$H,3,FALSE),0)/100)))</f>
        <v/>
      </c>
      <c r="BB34" s="37" t="str">
        <f t="shared" si="4"/>
        <v/>
      </c>
      <c r="BC34" s="7"/>
      <c r="BD34" s="6"/>
      <c r="BF34" s="10" t="str">
        <f>IF(ISBLANK(BD34),"",IF(COUNTIF(Accounts!$F:$H,BD34),VLOOKUP(BD34,Accounts!$F:$H,2,FALSE),"-"))</f>
        <v/>
      </c>
      <c r="BG34" s="37" t="str">
        <f>IF(BI34="","",BI34/(1+(IF(COUNTIF(Accounts!$F:$H,BD34),VLOOKUP(BD34,Accounts!$F:$H,3,FALSE),0)/100)))</f>
        <v/>
      </c>
      <c r="BH34" s="37" t="str">
        <f t="shared" si="5"/>
        <v/>
      </c>
      <c r="BI34" s="7"/>
      <c r="BJ34" s="6"/>
      <c r="BL34" s="10" t="str">
        <f>IF(ISBLANK(BJ34),"",IF(COUNTIF(Accounts!$F:$H,BJ34),VLOOKUP(BJ34,Accounts!$F:$H,2,FALSE),"-"))</f>
        <v/>
      </c>
      <c r="BM34" s="37" t="str">
        <f>IF(BO34="","",BO34/(1+(IF(COUNTIF(Accounts!$F:$H,BJ34),VLOOKUP(BJ34,Accounts!$F:$H,3,FALSE),0)/100)))</f>
        <v/>
      </c>
      <c r="BN34" s="37" t="str">
        <f t="shared" si="6"/>
        <v/>
      </c>
      <c r="BO34" s="7"/>
      <c r="BP34" s="40" t="str">
        <f>IF(Accounts!$F33="","-",Accounts!$F33)</f>
        <v xml:space="preserve"> </v>
      </c>
      <c r="BQ34" s="10">
        <f>IF(COUNTIF(Accounts!$F:$H,BP34),VLOOKUP(BP34,Accounts!$F:$H,2,FALSE),"-")</f>
        <v>0</v>
      </c>
      <c r="BR34" s="37" t="str">
        <f ca="1">IF(scratch!$B$55=TRUE,IF(BT34="","",BT34/(1+(IF(COUNTIF(Accounts!$F:$H,BP34),VLOOKUP(BP34,Accounts!$F:$H,3,FALSE),0)/100))),scratch!$B$52)</f>
        <v>Locked</v>
      </c>
      <c r="BS34" s="37" t="str">
        <f ca="1">IF(scratch!$B$55=TRUE,IF(BT34="","",BT34-BR34),scratch!$B$52)</f>
        <v>Locked</v>
      </c>
      <c r="BT34" s="51" t="str">
        <f ca="1">IF(scratch!$B$55=TRUE,SUMIF(AX$7:AX$1007,BP34,BC$7:BC$1007)+SUMIF(BD$7:BD$1007,BP34,BI$7:BI$1007)+SUMIF(BJ$7:BJ$1007,BP34,BO$7:BO$1007),scratch!$B$52)</f>
        <v>Locked</v>
      </c>
      <c r="BX34" s="10" t="str">
        <f>IF(ISBLANK(BV34),"",IF(COUNTIF(Accounts!$F:$H,BV34),VLOOKUP(BV34,Accounts!$F:$H,2,FALSE),"-"))</f>
        <v/>
      </c>
      <c r="BY34" s="37" t="str">
        <f>IF(CA34="","",CA34/(1+(IF(COUNTIF(Accounts!$F:$H,BV34),VLOOKUP(BV34,Accounts!$F:$H,3,FALSE),0)/100)))</f>
        <v/>
      </c>
      <c r="BZ34" s="37" t="str">
        <f t="shared" si="7"/>
        <v/>
      </c>
      <c r="CA34" s="7"/>
      <c r="CB34" s="6"/>
      <c r="CD34" s="10" t="str">
        <f>IF(ISBLANK(CB34),"",IF(COUNTIF(Accounts!$F:$H,CB34),VLOOKUP(CB34,Accounts!$F:$H,2,FALSE),"-"))</f>
        <v/>
      </c>
      <c r="CE34" s="37" t="str">
        <f>IF(CG34="","",CG34/(1+(IF(COUNTIF(Accounts!$F:$H,CB34),VLOOKUP(CB34,Accounts!$F:$H,3,FALSE),0)/100)))</f>
        <v/>
      </c>
      <c r="CF34" s="37" t="str">
        <f t="shared" si="8"/>
        <v/>
      </c>
      <c r="CG34" s="7"/>
      <c r="CH34" s="6"/>
      <c r="CJ34" s="10" t="str">
        <f>IF(ISBLANK(CH34),"",IF(COUNTIF(Accounts!$F:$H,CH34),VLOOKUP(CH34,Accounts!$F:$H,2,FALSE),"-"))</f>
        <v/>
      </c>
      <c r="CK34" s="37" t="str">
        <f>IF(CM34="","",CM34/(1+(IF(COUNTIF(Accounts!$F:$H,CH34),VLOOKUP(CH34,Accounts!$F:$H,3,FALSE),0)/100)))</f>
        <v/>
      </c>
      <c r="CL34" s="37" t="str">
        <f t="shared" si="9"/>
        <v/>
      </c>
      <c r="CM34" s="7"/>
      <c r="CN34" s="40" t="str">
        <f>IF(Accounts!$F33="","-",Accounts!$F33)</f>
        <v xml:space="preserve"> </v>
      </c>
      <c r="CO34" s="10">
        <f>IF(COUNTIF(Accounts!$F:$H,CN34),VLOOKUP(CN34,Accounts!$F:$H,2,FALSE),"-")</f>
        <v>0</v>
      </c>
      <c r="CP34" s="37" t="str">
        <f ca="1">IF(scratch!$B$55=TRUE,IF(CR34="","",CR34/(1+(IF(COUNTIF(Accounts!$F:$H,CN34),VLOOKUP(CN34,Accounts!$F:$H,3,FALSE),0)/100))),scratch!$B$52)</f>
        <v>Locked</v>
      </c>
      <c r="CQ34" s="37" t="str">
        <f ca="1">IF(scratch!$B$55=TRUE,IF(CR34="","",CR34-CP34),scratch!$B$52)</f>
        <v>Locked</v>
      </c>
      <c r="CR34" s="51" t="str">
        <f ca="1">IF(scratch!$B$55=TRUE,SUMIF(BV$7:BV$1007,CN34,CA$7:CA$1007)+SUMIF(CB$7:CB$1007,CN34,CG$7:CG$1007)+SUMIF(CH$7:CH$1007,CN34,CM$7:CM$1007),scratch!$B$52)</f>
        <v>Locked</v>
      </c>
      <c r="CT34" s="40" t="str">
        <f>IF(Accounts!$F33="","-",Accounts!$F33)</f>
        <v xml:space="preserve"> </v>
      </c>
      <c r="CU34" s="10">
        <f>IF(COUNTIF(Accounts!$F:$H,CT34),VLOOKUP(CT34,Accounts!$F:$H,2,FALSE),"-")</f>
        <v>0</v>
      </c>
      <c r="CV34" s="37" t="str">
        <f ca="1">IF(scratch!$B$55=TRUE,IF(CX34="","",CX34/(1+(IF(COUNTIF(Accounts!$F:$H,CT34),VLOOKUP(CT34,Accounts!$F:$H,3,FALSE),0)/100))),scratch!$B$52)</f>
        <v>Locked</v>
      </c>
      <c r="CW34" s="37" t="str">
        <f ca="1">IF(scratch!$B$55=TRUE,IF(CX34="","",CX34-CV34),scratch!$B$52)</f>
        <v>Locked</v>
      </c>
      <c r="CX34" s="51" t="str">
        <f ca="1">IF(scratch!$B$55=TRUE,SUMIF(T$7:T$1007,CT34,X$7:X1034)+SUMIF(AR$7:AR$1007,CT34,AV$7:AV$1007)+SUMIF(BP$7:BP$1007,CT34,BT$7:BT$1007)+SUMIF(CN$7:CN$1007,CT34,CR$7:CR$1007),scratch!$B$52)</f>
        <v>Locked</v>
      </c>
    </row>
    <row r="35" spans="4:102" x14ac:dyDescent="0.2">
      <c r="D35" s="10" t="str">
        <f>IF(ISBLANK(B35),"",IF(COUNTIF(Accounts!$F:$H,B35),VLOOKUP(B35,Accounts!$F:$H,2,FALSE),"-"))</f>
        <v/>
      </c>
      <c r="E35" s="37" t="str">
        <f>IF(G35="","",G35/(1+(IF(COUNTIF(Accounts!$F:$H,B35),VLOOKUP(B35,Accounts!$F:$H,3,FALSE),0)/100)))</f>
        <v/>
      </c>
      <c r="F35" s="37" t="str">
        <f t="shared" si="10"/>
        <v/>
      </c>
      <c r="G35" s="7"/>
      <c r="H35" s="6"/>
      <c r="J35" s="10" t="str">
        <f>IF(ISBLANK(H35),"",IF(COUNTIF(Accounts!$F:$H,H35),VLOOKUP(H35,Accounts!$F:$H,2,FALSE),"-"))</f>
        <v/>
      </c>
      <c r="K35" s="37" t="str">
        <f>IF(M35="","",M35/(1+(IF(COUNTIF(Accounts!$F:$H,H35),VLOOKUP(H35,Accounts!$F:$H,3,FALSE),0)/100)))</f>
        <v/>
      </c>
      <c r="L35" s="37" t="str">
        <f t="shared" si="11"/>
        <v/>
      </c>
      <c r="M35" s="7"/>
      <c r="N35" s="6"/>
      <c r="P35" s="10" t="str">
        <f>IF(ISBLANK(N35),"",IF(COUNTIF(Accounts!$F:$H,N35),VLOOKUP(N35,Accounts!$F:$H,2,FALSE),"-"))</f>
        <v/>
      </c>
      <c r="Q35" s="37" t="str">
        <f>IF(S35="","",S35/(1+(IF(COUNTIF(Accounts!$F:$H,N35),VLOOKUP(N35,Accounts!$F:$H,3,FALSE),0)/100)))</f>
        <v/>
      </c>
      <c r="R35" s="37" t="str">
        <f t="shared" si="0"/>
        <v/>
      </c>
      <c r="S35" s="7"/>
      <c r="T35" s="40" t="str">
        <f>IF(Accounts!$F34="","-",Accounts!$F34)</f>
        <v xml:space="preserve"> </v>
      </c>
      <c r="U35" s="10">
        <f>IF(COUNTIF(Accounts!$F:$H,T35),VLOOKUP(T35,Accounts!$F:$H,2,FALSE),"-")</f>
        <v>0</v>
      </c>
      <c r="V35" s="37" t="str">
        <f ca="1">IF(scratch!$B$55=TRUE,IF(X35="","",X35/(1+(IF(COUNTIF(Accounts!$F:$H,T35),VLOOKUP(T35,Accounts!$F:$H,3,FALSE),0)/100))),scratch!$B$52)</f>
        <v>Locked</v>
      </c>
      <c r="W35" s="37" t="str">
        <f ca="1">IF(scratch!$B$55=TRUE,IF(X35="","",X35-V35),scratch!$B$52)</f>
        <v>Locked</v>
      </c>
      <c r="X35" s="51" t="str">
        <f ca="1">IF(scratch!$B$55=TRUE,SUMIF(B$7:B$1007,T35,G$7:G$1007)+SUMIF(H$7:H$1007,T35,M$7:M$1007)+SUMIF(N$7:N$1007,T35,S$7:S$1007),scratch!$B$52)</f>
        <v>Locked</v>
      </c>
      <c r="AB35" s="10" t="str">
        <f>IF(ISBLANK(Z35),"",IF(COUNTIF(Accounts!$F:$H,Z35),VLOOKUP(Z35,Accounts!$F:$H,2,FALSE),"-"))</f>
        <v/>
      </c>
      <c r="AC35" s="37" t="str">
        <f>IF(AE35="","",AE35/(1+(IF(COUNTIF(Accounts!$F:$H,Z35),VLOOKUP(Z35,Accounts!$F:$H,3,FALSE),0)/100)))</f>
        <v/>
      </c>
      <c r="AD35" s="37" t="str">
        <f t="shared" si="1"/>
        <v/>
      </c>
      <c r="AE35" s="7"/>
      <c r="AF35" s="6"/>
      <c r="AH35" s="10" t="str">
        <f>IF(ISBLANK(AF35),"",IF(COUNTIF(Accounts!$F:$H,AF35),VLOOKUP(AF35,Accounts!$F:$H,2,FALSE),"-"))</f>
        <v/>
      </c>
      <c r="AI35" s="37" t="str">
        <f>IF(AK35="","",AK35/(1+(IF(COUNTIF(Accounts!$F:$H,AF35),VLOOKUP(AF35,Accounts!$F:$H,3,FALSE),0)/100)))</f>
        <v/>
      </c>
      <c r="AJ35" s="37" t="str">
        <f t="shared" si="2"/>
        <v/>
      </c>
      <c r="AK35" s="7"/>
      <c r="AL35" s="6"/>
      <c r="AN35" s="10" t="str">
        <f>IF(ISBLANK(AL35),"",IF(COUNTIF(Accounts!$F:$H,AL35),VLOOKUP(AL35,Accounts!$F:$H,2,FALSE),"-"))</f>
        <v/>
      </c>
      <c r="AO35" s="37" t="str">
        <f>IF(AQ35="","",AQ35/(1+(IF(COUNTIF(Accounts!$F:$H,AL35),VLOOKUP(AL35,Accounts!$F:$H,3,FALSE),0)/100)))</f>
        <v/>
      </c>
      <c r="AP35" s="37" t="str">
        <f t="shared" si="3"/>
        <v/>
      </c>
      <c r="AQ35" s="7"/>
      <c r="AR35" s="40" t="str">
        <f>IF(Accounts!$F34="","-",Accounts!$F34)</f>
        <v xml:space="preserve"> </v>
      </c>
      <c r="AS35" s="10">
        <f>IF(COUNTIF(Accounts!$F:$H,AR35),VLOOKUP(AR35,Accounts!$F:$H,2,FALSE),"-")</f>
        <v>0</v>
      </c>
      <c r="AT35" s="37" t="str">
        <f ca="1">IF(scratch!$B$55=TRUE,IF(AV35="","",AV35/(1+(IF(COUNTIF(Accounts!$F:$H,AR35),VLOOKUP(AR35,Accounts!$F:$H,3,FALSE),0)/100))),scratch!$B$52)</f>
        <v>Locked</v>
      </c>
      <c r="AU35" s="37" t="str">
        <f ca="1">IF(scratch!$B$55=TRUE,IF(AV35="","",AV35-AT35),scratch!$B$52)</f>
        <v>Locked</v>
      </c>
      <c r="AV35" s="51" t="str">
        <f ca="1">IF(scratch!$B$55=TRUE,SUMIF(Z$7:Z$1007,AR35,AE$7:AE$1007)+SUMIF(AF$7:AF$1007,AR35,AK$7:AK$1007)+SUMIF(AL$7:AL$1007,AR35,AQ$7:AQ$1007),scratch!$B$52)</f>
        <v>Locked</v>
      </c>
      <c r="AZ35" s="10" t="str">
        <f>IF(ISBLANK(AX35),"",IF(COUNTIF(Accounts!$F:$H,AX35),VLOOKUP(AX35,Accounts!$F:$H,2,FALSE),"-"))</f>
        <v/>
      </c>
      <c r="BA35" s="37" t="str">
        <f>IF(BC35="","",BC35/(1+(IF(COUNTIF(Accounts!$F:$H,AX35),VLOOKUP(AX35,Accounts!$F:$H,3,FALSE),0)/100)))</f>
        <v/>
      </c>
      <c r="BB35" s="37" t="str">
        <f t="shared" si="4"/>
        <v/>
      </c>
      <c r="BC35" s="7"/>
      <c r="BD35" s="6"/>
      <c r="BF35" s="10" t="str">
        <f>IF(ISBLANK(BD35),"",IF(COUNTIF(Accounts!$F:$H,BD35),VLOOKUP(BD35,Accounts!$F:$H,2,FALSE),"-"))</f>
        <v/>
      </c>
      <c r="BG35" s="37" t="str">
        <f>IF(BI35="","",BI35/(1+(IF(COUNTIF(Accounts!$F:$H,BD35),VLOOKUP(BD35,Accounts!$F:$H,3,FALSE),0)/100)))</f>
        <v/>
      </c>
      <c r="BH35" s="37" t="str">
        <f t="shared" si="5"/>
        <v/>
      </c>
      <c r="BI35" s="7"/>
      <c r="BJ35" s="6"/>
      <c r="BL35" s="10" t="str">
        <f>IF(ISBLANK(BJ35),"",IF(COUNTIF(Accounts!$F:$H,BJ35),VLOOKUP(BJ35,Accounts!$F:$H,2,FALSE),"-"))</f>
        <v/>
      </c>
      <c r="BM35" s="37" t="str">
        <f>IF(BO35="","",BO35/(1+(IF(COUNTIF(Accounts!$F:$H,BJ35),VLOOKUP(BJ35,Accounts!$F:$H,3,FALSE),0)/100)))</f>
        <v/>
      </c>
      <c r="BN35" s="37" t="str">
        <f t="shared" si="6"/>
        <v/>
      </c>
      <c r="BO35" s="7"/>
      <c r="BP35" s="40" t="str">
        <f>IF(Accounts!$F34="","-",Accounts!$F34)</f>
        <v xml:space="preserve"> </v>
      </c>
      <c r="BQ35" s="10">
        <f>IF(COUNTIF(Accounts!$F:$H,BP35),VLOOKUP(BP35,Accounts!$F:$H,2,FALSE),"-")</f>
        <v>0</v>
      </c>
      <c r="BR35" s="37" t="str">
        <f ca="1">IF(scratch!$B$55=TRUE,IF(BT35="","",BT35/(1+(IF(COUNTIF(Accounts!$F:$H,BP35),VLOOKUP(BP35,Accounts!$F:$H,3,FALSE),0)/100))),scratch!$B$52)</f>
        <v>Locked</v>
      </c>
      <c r="BS35" s="37" t="str">
        <f ca="1">IF(scratch!$B$55=TRUE,IF(BT35="","",BT35-BR35),scratch!$B$52)</f>
        <v>Locked</v>
      </c>
      <c r="BT35" s="51" t="str">
        <f ca="1">IF(scratch!$B$55=TRUE,SUMIF(AX$7:AX$1007,BP35,BC$7:BC$1007)+SUMIF(BD$7:BD$1007,BP35,BI$7:BI$1007)+SUMIF(BJ$7:BJ$1007,BP35,BO$7:BO$1007),scratch!$B$52)</f>
        <v>Locked</v>
      </c>
      <c r="BX35" s="10" t="str">
        <f>IF(ISBLANK(BV35),"",IF(COUNTIF(Accounts!$F:$H,BV35),VLOOKUP(BV35,Accounts!$F:$H,2,FALSE),"-"))</f>
        <v/>
      </c>
      <c r="BY35" s="37" t="str">
        <f>IF(CA35="","",CA35/(1+(IF(COUNTIF(Accounts!$F:$H,BV35),VLOOKUP(BV35,Accounts!$F:$H,3,FALSE),0)/100)))</f>
        <v/>
      </c>
      <c r="BZ35" s="37" t="str">
        <f t="shared" si="7"/>
        <v/>
      </c>
      <c r="CA35" s="7"/>
      <c r="CB35" s="6"/>
      <c r="CD35" s="10" t="str">
        <f>IF(ISBLANK(CB35),"",IF(COUNTIF(Accounts!$F:$H,CB35),VLOOKUP(CB35,Accounts!$F:$H,2,FALSE),"-"))</f>
        <v/>
      </c>
      <c r="CE35" s="37" t="str">
        <f>IF(CG35="","",CG35/(1+(IF(COUNTIF(Accounts!$F:$H,CB35),VLOOKUP(CB35,Accounts!$F:$H,3,FALSE),0)/100)))</f>
        <v/>
      </c>
      <c r="CF35" s="37" t="str">
        <f t="shared" si="8"/>
        <v/>
      </c>
      <c r="CG35" s="7"/>
      <c r="CH35" s="6"/>
      <c r="CJ35" s="10" t="str">
        <f>IF(ISBLANK(CH35),"",IF(COUNTIF(Accounts!$F:$H,CH35),VLOOKUP(CH35,Accounts!$F:$H,2,FALSE),"-"))</f>
        <v/>
      </c>
      <c r="CK35" s="37" t="str">
        <f>IF(CM35="","",CM35/(1+(IF(COUNTIF(Accounts!$F:$H,CH35),VLOOKUP(CH35,Accounts!$F:$H,3,FALSE),0)/100)))</f>
        <v/>
      </c>
      <c r="CL35" s="37" t="str">
        <f t="shared" si="9"/>
        <v/>
      </c>
      <c r="CM35" s="7"/>
      <c r="CN35" s="40" t="str">
        <f>IF(Accounts!$F34="","-",Accounts!$F34)</f>
        <v xml:space="preserve"> </v>
      </c>
      <c r="CO35" s="10">
        <f>IF(COUNTIF(Accounts!$F:$H,CN35),VLOOKUP(CN35,Accounts!$F:$H,2,FALSE),"-")</f>
        <v>0</v>
      </c>
      <c r="CP35" s="37" t="str">
        <f ca="1">IF(scratch!$B$55=TRUE,IF(CR35="","",CR35/(1+(IF(COUNTIF(Accounts!$F:$H,CN35),VLOOKUP(CN35,Accounts!$F:$H,3,FALSE),0)/100))),scratch!$B$52)</f>
        <v>Locked</v>
      </c>
      <c r="CQ35" s="37" t="str">
        <f ca="1">IF(scratch!$B$55=TRUE,IF(CR35="","",CR35-CP35),scratch!$B$52)</f>
        <v>Locked</v>
      </c>
      <c r="CR35" s="51" t="str">
        <f ca="1">IF(scratch!$B$55=TRUE,SUMIF(BV$7:BV$1007,CN35,CA$7:CA$1007)+SUMIF(CB$7:CB$1007,CN35,CG$7:CG$1007)+SUMIF(CH$7:CH$1007,CN35,CM$7:CM$1007),scratch!$B$52)</f>
        <v>Locked</v>
      </c>
      <c r="CT35" s="40" t="str">
        <f>IF(Accounts!$F34="","-",Accounts!$F34)</f>
        <v xml:space="preserve"> </v>
      </c>
      <c r="CU35" s="10">
        <f>IF(COUNTIF(Accounts!$F:$H,CT35),VLOOKUP(CT35,Accounts!$F:$H,2,FALSE),"-")</f>
        <v>0</v>
      </c>
      <c r="CV35" s="37" t="str">
        <f ca="1">IF(scratch!$B$55=TRUE,IF(CX35="","",CX35/(1+(IF(COUNTIF(Accounts!$F:$H,CT35),VLOOKUP(CT35,Accounts!$F:$H,3,FALSE),0)/100))),scratch!$B$52)</f>
        <v>Locked</v>
      </c>
      <c r="CW35" s="37" t="str">
        <f ca="1">IF(scratch!$B$55=TRUE,IF(CX35="","",CX35-CV35),scratch!$B$52)</f>
        <v>Locked</v>
      </c>
      <c r="CX35" s="51" t="str">
        <f ca="1">IF(scratch!$B$55=TRUE,SUMIF(T$7:T$1007,CT35,X$7:X1035)+SUMIF(AR$7:AR$1007,CT35,AV$7:AV$1007)+SUMIF(BP$7:BP$1007,CT35,BT$7:BT$1007)+SUMIF(CN$7:CN$1007,CT35,CR$7:CR$1007),scratch!$B$52)</f>
        <v>Locked</v>
      </c>
    </row>
    <row r="36" spans="4:102" x14ac:dyDescent="0.2">
      <c r="D36" s="10" t="str">
        <f>IF(ISBLANK(B36),"",IF(COUNTIF(Accounts!$F:$H,B36),VLOOKUP(B36,Accounts!$F:$H,2,FALSE),"-"))</f>
        <v/>
      </c>
      <c r="E36" s="37" t="str">
        <f>IF(G36="","",G36/(1+(IF(COUNTIF(Accounts!$F:$H,B36),VLOOKUP(B36,Accounts!$F:$H,3,FALSE),0)/100)))</f>
        <v/>
      </c>
      <c r="F36" s="37" t="str">
        <f t="shared" si="10"/>
        <v/>
      </c>
      <c r="G36" s="7"/>
      <c r="H36" s="6"/>
      <c r="J36" s="10" t="str">
        <f>IF(ISBLANK(H36),"",IF(COUNTIF(Accounts!$F:$H,H36),VLOOKUP(H36,Accounts!$F:$H,2,FALSE),"-"))</f>
        <v/>
      </c>
      <c r="K36" s="37" t="str">
        <f>IF(M36="","",M36/(1+(IF(COUNTIF(Accounts!$F:$H,H36),VLOOKUP(H36,Accounts!$F:$H,3,FALSE),0)/100)))</f>
        <v/>
      </c>
      <c r="L36" s="37" t="str">
        <f t="shared" si="11"/>
        <v/>
      </c>
      <c r="M36" s="7"/>
      <c r="N36" s="6"/>
      <c r="P36" s="10" t="str">
        <f>IF(ISBLANK(N36),"",IF(COUNTIF(Accounts!$F:$H,N36),VLOOKUP(N36,Accounts!$F:$H,2,FALSE),"-"))</f>
        <v/>
      </c>
      <c r="Q36" s="37" t="str">
        <f>IF(S36="","",S36/(1+(IF(COUNTIF(Accounts!$F:$H,N36),VLOOKUP(N36,Accounts!$F:$H,3,FALSE),0)/100)))</f>
        <v/>
      </c>
      <c r="R36" s="37" t="str">
        <f t="shared" si="0"/>
        <v/>
      </c>
      <c r="S36" s="7"/>
      <c r="T36" s="40" t="str">
        <f>IF(Accounts!$F35="","-",Accounts!$F35)</f>
        <v xml:space="preserve"> </v>
      </c>
      <c r="U36" s="10">
        <f>IF(COUNTIF(Accounts!$F:$H,T36),VLOOKUP(T36,Accounts!$F:$H,2,FALSE),"-")</f>
        <v>0</v>
      </c>
      <c r="V36" s="37" t="str">
        <f ca="1">IF(scratch!$B$55=TRUE,IF(X36="","",X36/(1+(IF(COUNTIF(Accounts!$F:$H,T36),VLOOKUP(T36,Accounts!$F:$H,3,FALSE),0)/100))),scratch!$B$52)</f>
        <v>Locked</v>
      </c>
      <c r="W36" s="37" t="str">
        <f ca="1">IF(scratch!$B$55=TRUE,IF(X36="","",X36-V36),scratch!$B$52)</f>
        <v>Locked</v>
      </c>
      <c r="X36" s="51" t="str">
        <f ca="1">IF(scratch!$B$55=TRUE,SUMIF(B$7:B$1007,T36,G$7:G$1007)+SUMIF(H$7:H$1007,T36,M$7:M$1007)+SUMIF(N$7:N$1007,T36,S$7:S$1007),scratch!$B$52)</f>
        <v>Locked</v>
      </c>
      <c r="AB36" s="10" t="str">
        <f>IF(ISBLANK(Z36),"",IF(COUNTIF(Accounts!$F:$H,Z36),VLOOKUP(Z36,Accounts!$F:$H,2,FALSE),"-"))</f>
        <v/>
      </c>
      <c r="AC36" s="37" t="str">
        <f>IF(AE36="","",AE36/(1+(IF(COUNTIF(Accounts!$F:$H,Z36),VLOOKUP(Z36,Accounts!$F:$H,3,FALSE),0)/100)))</f>
        <v/>
      </c>
      <c r="AD36" s="37" t="str">
        <f t="shared" si="1"/>
        <v/>
      </c>
      <c r="AE36" s="7"/>
      <c r="AF36" s="6"/>
      <c r="AH36" s="10" t="str">
        <f>IF(ISBLANK(AF36),"",IF(COUNTIF(Accounts!$F:$H,AF36),VLOOKUP(AF36,Accounts!$F:$H,2,FALSE),"-"))</f>
        <v/>
      </c>
      <c r="AI36" s="37" t="str">
        <f>IF(AK36="","",AK36/(1+(IF(COUNTIF(Accounts!$F:$H,AF36),VLOOKUP(AF36,Accounts!$F:$H,3,FALSE),0)/100)))</f>
        <v/>
      </c>
      <c r="AJ36" s="37" t="str">
        <f t="shared" si="2"/>
        <v/>
      </c>
      <c r="AK36" s="7"/>
      <c r="AL36" s="6"/>
      <c r="AN36" s="10" t="str">
        <f>IF(ISBLANK(AL36),"",IF(COUNTIF(Accounts!$F:$H,AL36),VLOOKUP(AL36,Accounts!$F:$H,2,FALSE),"-"))</f>
        <v/>
      </c>
      <c r="AO36" s="37" t="str">
        <f>IF(AQ36="","",AQ36/(1+(IF(COUNTIF(Accounts!$F:$H,AL36),VLOOKUP(AL36,Accounts!$F:$H,3,FALSE),0)/100)))</f>
        <v/>
      </c>
      <c r="AP36" s="37" t="str">
        <f t="shared" si="3"/>
        <v/>
      </c>
      <c r="AQ36" s="7"/>
      <c r="AR36" s="40" t="str">
        <f>IF(Accounts!$F35="","-",Accounts!$F35)</f>
        <v xml:space="preserve"> </v>
      </c>
      <c r="AS36" s="10">
        <f>IF(COUNTIF(Accounts!$F:$H,AR36),VLOOKUP(AR36,Accounts!$F:$H,2,FALSE),"-")</f>
        <v>0</v>
      </c>
      <c r="AT36" s="37" t="str">
        <f ca="1">IF(scratch!$B$55=TRUE,IF(AV36="","",AV36/(1+(IF(COUNTIF(Accounts!$F:$H,AR36),VLOOKUP(AR36,Accounts!$F:$H,3,FALSE),0)/100))),scratch!$B$52)</f>
        <v>Locked</v>
      </c>
      <c r="AU36" s="37" t="str">
        <f ca="1">IF(scratch!$B$55=TRUE,IF(AV36="","",AV36-AT36),scratch!$B$52)</f>
        <v>Locked</v>
      </c>
      <c r="AV36" s="51" t="str">
        <f ca="1">IF(scratch!$B$55=TRUE,SUMIF(Z$7:Z$1007,AR36,AE$7:AE$1007)+SUMIF(AF$7:AF$1007,AR36,AK$7:AK$1007)+SUMIF(AL$7:AL$1007,AR36,AQ$7:AQ$1007),scratch!$B$52)</f>
        <v>Locked</v>
      </c>
      <c r="AZ36" s="10" t="str">
        <f>IF(ISBLANK(AX36),"",IF(COUNTIF(Accounts!$F:$H,AX36),VLOOKUP(AX36,Accounts!$F:$H,2,FALSE),"-"))</f>
        <v/>
      </c>
      <c r="BA36" s="37" t="str">
        <f>IF(BC36="","",BC36/(1+(IF(COUNTIF(Accounts!$F:$H,AX36),VLOOKUP(AX36,Accounts!$F:$H,3,FALSE),0)/100)))</f>
        <v/>
      </c>
      <c r="BB36" s="37" t="str">
        <f t="shared" si="4"/>
        <v/>
      </c>
      <c r="BC36" s="7"/>
      <c r="BD36" s="6"/>
      <c r="BF36" s="10" t="str">
        <f>IF(ISBLANK(BD36),"",IF(COUNTIF(Accounts!$F:$H,BD36),VLOOKUP(BD36,Accounts!$F:$H,2,FALSE),"-"))</f>
        <v/>
      </c>
      <c r="BG36" s="37" t="str">
        <f>IF(BI36="","",BI36/(1+(IF(COUNTIF(Accounts!$F:$H,BD36),VLOOKUP(BD36,Accounts!$F:$H,3,FALSE),0)/100)))</f>
        <v/>
      </c>
      <c r="BH36" s="37" t="str">
        <f t="shared" si="5"/>
        <v/>
      </c>
      <c r="BI36" s="7"/>
      <c r="BJ36" s="6"/>
      <c r="BL36" s="10" t="str">
        <f>IF(ISBLANK(BJ36),"",IF(COUNTIF(Accounts!$F:$H,BJ36),VLOOKUP(BJ36,Accounts!$F:$H,2,FALSE),"-"))</f>
        <v/>
      </c>
      <c r="BM36" s="37" t="str">
        <f>IF(BO36="","",BO36/(1+(IF(COUNTIF(Accounts!$F:$H,BJ36),VLOOKUP(BJ36,Accounts!$F:$H,3,FALSE),0)/100)))</f>
        <v/>
      </c>
      <c r="BN36" s="37" t="str">
        <f t="shared" si="6"/>
        <v/>
      </c>
      <c r="BO36" s="7"/>
      <c r="BP36" s="40" t="str">
        <f>IF(Accounts!$F35="","-",Accounts!$F35)</f>
        <v xml:space="preserve"> </v>
      </c>
      <c r="BQ36" s="10">
        <f>IF(COUNTIF(Accounts!$F:$H,BP36),VLOOKUP(BP36,Accounts!$F:$H,2,FALSE),"-")</f>
        <v>0</v>
      </c>
      <c r="BR36" s="37" t="str">
        <f ca="1">IF(scratch!$B$55=TRUE,IF(BT36="","",BT36/(1+(IF(COUNTIF(Accounts!$F:$H,BP36),VLOOKUP(BP36,Accounts!$F:$H,3,FALSE),0)/100))),scratch!$B$52)</f>
        <v>Locked</v>
      </c>
      <c r="BS36" s="37" t="str">
        <f ca="1">IF(scratch!$B$55=TRUE,IF(BT36="","",BT36-BR36),scratch!$B$52)</f>
        <v>Locked</v>
      </c>
      <c r="BT36" s="51" t="str">
        <f ca="1">IF(scratch!$B$55=TRUE,SUMIF(AX$7:AX$1007,BP36,BC$7:BC$1007)+SUMIF(BD$7:BD$1007,BP36,BI$7:BI$1007)+SUMIF(BJ$7:BJ$1007,BP36,BO$7:BO$1007),scratch!$B$52)</f>
        <v>Locked</v>
      </c>
      <c r="BX36" s="10" t="str">
        <f>IF(ISBLANK(BV36),"",IF(COUNTIF(Accounts!$F:$H,BV36),VLOOKUP(BV36,Accounts!$F:$H,2,FALSE),"-"))</f>
        <v/>
      </c>
      <c r="BY36" s="37" t="str">
        <f>IF(CA36="","",CA36/(1+(IF(COUNTIF(Accounts!$F:$H,BV36),VLOOKUP(BV36,Accounts!$F:$H,3,FALSE),0)/100)))</f>
        <v/>
      </c>
      <c r="BZ36" s="37" t="str">
        <f t="shared" si="7"/>
        <v/>
      </c>
      <c r="CA36" s="7"/>
      <c r="CB36" s="6"/>
      <c r="CD36" s="10" t="str">
        <f>IF(ISBLANK(CB36),"",IF(COUNTIF(Accounts!$F:$H,CB36),VLOOKUP(CB36,Accounts!$F:$H,2,FALSE),"-"))</f>
        <v/>
      </c>
      <c r="CE36" s="37" t="str">
        <f>IF(CG36="","",CG36/(1+(IF(COUNTIF(Accounts!$F:$H,CB36),VLOOKUP(CB36,Accounts!$F:$H,3,FALSE),0)/100)))</f>
        <v/>
      </c>
      <c r="CF36" s="37" t="str">
        <f t="shared" si="8"/>
        <v/>
      </c>
      <c r="CG36" s="7"/>
      <c r="CH36" s="6"/>
      <c r="CJ36" s="10" t="str">
        <f>IF(ISBLANK(CH36),"",IF(COUNTIF(Accounts!$F:$H,CH36),VLOOKUP(CH36,Accounts!$F:$H,2,FALSE),"-"))</f>
        <v/>
      </c>
      <c r="CK36" s="37" t="str">
        <f>IF(CM36="","",CM36/(1+(IF(COUNTIF(Accounts!$F:$H,CH36),VLOOKUP(CH36,Accounts!$F:$H,3,FALSE),0)/100)))</f>
        <v/>
      </c>
      <c r="CL36" s="37" t="str">
        <f t="shared" si="9"/>
        <v/>
      </c>
      <c r="CM36" s="7"/>
      <c r="CN36" s="40" t="str">
        <f>IF(Accounts!$F35="","-",Accounts!$F35)</f>
        <v xml:space="preserve"> </v>
      </c>
      <c r="CO36" s="10">
        <f>IF(COUNTIF(Accounts!$F:$H,CN36),VLOOKUP(CN36,Accounts!$F:$H,2,FALSE),"-")</f>
        <v>0</v>
      </c>
      <c r="CP36" s="37" t="str">
        <f ca="1">IF(scratch!$B$55=TRUE,IF(CR36="","",CR36/(1+(IF(COUNTIF(Accounts!$F:$H,CN36),VLOOKUP(CN36,Accounts!$F:$H,3,FALSE),0)/100))),scratch!$B$52)</f>
        <v>Locked</v>
      </c>
      <c r="CQ36" s="37" t="str">
        <f ca="1">IF(scratch!$B$55=TRUE,IF(CR36="","",CR36-CP36),scratch!$B$52)</f>
        <v>Locked</v>
      </c>
      <c r="CR36" s="51" t="str">
        <f ca="1">IF(scratch!$B$55=TRUE,SUMIF(BV$7:BV$1007,CN36,CA$7:CA$1007)+SUMIF(CB$7:CB$1007,CN36,CG$7:CG$1007)+SUMIF(CH$7:CH$1007,CN36,CM$7:CM$1007),scratch!$B$52)</f>
        <v>Locked</v>
      </c>
      <c r="CT36" s="40" t="str">
        <f>IF(Accounts!$F35="","-",Accounts!$F35)</f>
        <v xml:space="preserve"> </v>
      </c>
      <c r="CU36" s="10">
        <f>IF(COUNTIF(Accounts!$F:$H,CT36),VLOOKUP(CT36,Accounts!$F:$H,2,FALSE),"-")</f>
        <v>0</v>
      </c>
      <c r="CV36" s="37" t="str">
        <f ca="1">IF(scratch!$B$55=TRUE,IF(CX36="","",CX36/(1+(IF(COUNTIF(Accounts!$F:$H,CT36),VLOOKUP(CT36,Accounts!$F:$H,3,FALSE),0)/100))),scratch!$B$52)</f>
        <v>Locked</v>
      </c>
      <c r="CW36" s="37" t="str">
        <f ca="1">IF(scratch!$B$55=TRUE,IF(CX36="","",CX36-CV36),scratch!$B$52)</f>
        <v>Locked</v>
      </c>
      <c r="CX36" s="51" t="str">
        <f ca="1">IF(scratch!$B$55=TRUE,SUMIF(T$7:T$1007,CT36,X$7:X1036)+SUMIF(AR$7:AR$1007,CT36,AV$7:AV$1007)+SUMIF(BP$7:BP$1007,CT36,BT$7:BT$1007)+SUMIF(CN$7:CN$1007,CT36,CR$7:CR$1007),scratch!$B$52)</f>
        <v>Locked</v>
      </c>
    </row>
    <row r="37" spans="4:102" x14ac:dyDescent="0.2">
      <c r="D37" s="10" t="str">
        <f>IF(ISBLANK(B37),"",IF(COUNTIF(Accounts!$F:$H,B37),VLOOKUP(B37,Accounts!$F:$H,2,FALSE),"-"))</f>
        <v/>
      </c>
      <c r="E37" s="37" t="str">
        <f>IF(G37="","",G37/(1+(IF(COUNTIF(Accounts!$F:$H,B37),VLOOKUP(B37,Accounts!$F:$H,3,FALSE),0)/100)))</f>
        <v/>
      </c>
      <c r="F37" s="37" t="str">
        <f t="shared" si="10"/>
        <v/>
      </c>
      <c r="G37" s="7"/>
      <c r="H37" s="6"/>
      <c r="J37" s="10" t="str">
        <f>IF(ISBLANK(H37),"",IF(COUNTIF(Accounts!$F:$H,H37),VLOOKUP(H37,Accounts!$F:$H,2,FALSE),"-"))</f>
        <v/>
      </c>
      <c r="K37" s="37" t="str">
        <f>IF(M37="","",M37/(1+(IF(COUNTIF(Accounts!$F:$H,H37),VLOOKUP(H37,Accounts!$F:$H,3,FALSE),0)/100)))</f>
        <v/>
      </c>
      <c r="L37" s="37" t="str">
        <f t="shared" si="11"/>
        <v/>
      </c>
      <c r="M37" s="7"/>
      <c r="N37" s="6"/>
      <c r="P37" s="10" t="str">
        <f>IF(ISBLANK(N37),"",IF(COUNTIF(Accounts!$F:$H,N37),VLOOKUP(N37,Accounts!$F:$H,2,FALSE),"-"))</f>
        <v/>
      </c>
      <c r="Q37" s="37" t="str">
        <f>IF(S37="","",S37/(1+(IF(COUNTIF(Accounts!$F:$H,N37),VLOOKUP(N37,Accounts!$F:$H,3,FALSE),0)/100)))</f>
        <v/>
      </c>
      <c r="R37" s="37" t="str">
        <f t="shared" si="0"/>
        <v/>
      </c>
      <c r="S37" s="7"/>
      <c r="T37" s="40" t="str">
        <f>IF(Accounts!$F36="","-",Accounts!$F36)</f>
        <v xml:space="preserve"> </v>
      </c>
      <c r="U37" s="10">
        <f>IF(COUNTIF(Accounts!$F:$H,T37),VLOOKUP(T37,Accounts!$F:$H,2,FALSE),"-")</f>
        <v>0</v>
      </c>
      <c r="V37" s="37" t="str">
        <f ca="1">IF(scratch!$B$55=TRUE,IF(X37="","",X37/(1+(IF(COUNTIF(Accounts!$F:$H,T37),VLOOKUP(T37,Accounts!$F:$H,3,FALSE),0)/100))),scratch!$B$52)</f>
        <v>Locked</v>
      </c>
      <c r="W37" s="37" t="str">
        <f ca="1">IF(scratch!$B$55=TRUE,IF(X37="","",X37-V37),scratch!$B$52)</f>
        <v>Locked</v>
      </c>
      <c r="X37" s="51" t="str">
        <f ca="1">IF(scratch!$B$55=TRUE,SUMIF(B$7:B$1007,T37,G$7:G$1007)+SUMIF(H$7:H$1007,T37,M$7:M$1007)+SUMIF(N$7:N$1007,T37,S$7:S$1007),scratch!$B$52)</f>
        <v>Locked</v>
      </c>
      <c r="AB37" s="10" t="str">
        <f>IF(ISBLANK(Z37),"",IF(COUNTIF(Accounts!$F:$H,Z37),VLOOKUP(Z37,Accounts!$F:$H,2,FALSE),"-"))</f>
        <v/>
      </c>
      <c r="AC37" s="37" t="str">
        <f>IF(AE37="","",AE37/(1+(IF(COUNTIF(Accounts!$F:$H,Z37),VLOOKUP(Z37,Accounts!$F:$H,3,FALSE),0)/100)))</f>
        <v/>
      </c>
      <c r="AD37" s="37" t="str">
        <f t="shared" si="1"/>
        <v/>
      </c>
      <c r="AE37" s="7"/>
      <c r="AF37" s="6"/>
      <c r="AH37" s="10" t="str">
        <f>IF(ISBLANK(AF37),"",IF(COUNTIF(Accounts!$F:$H,AF37),VLOOKUP(AF37,Accounts!$F:$H,2,FALSE),"-"))</f>
        <v/>
      </c>
      <c r="AI37" s="37" t="str">
        <f>IF(AK37="","",AK37/(1+(IF(COUNTIF(Accounts!$F:$H,AF37),VLOOKUP(AF37,Accounts!$F:$H,3,FALSE),0)/100)))</f>
        <v/>
      </c>
      <c r="AJ37" s="37" t="str">
        <f t="shared" si="2"/>
        <v/>
      </c>
      <c r="AK37" s="7"/>
      <c r="AL37" s="6"/>
      <c r="AN37" s="10" t="str">
        <f>IF(ISBLANK(AL37),"",IF(COUNTIF(Accounts!$F:$H,AL37),VLOOKUP(AL37,Accounts!$F:$H,2,FALSE),"-"))</f>
        <v/>
      </c>
      <c r="AO37" s="37" t="str">
        <f>IF(AQ37="","",AQ37/(1+(IF(COUNTIF(Accounts!$F:$H,AL37),VLOOKUP(AL37,Accounts!$F:$H,3,FALSE),0)/100)))</f>
        <v/>
      </c>
      <c r="AP37" s="37" t="str">
        <f t="shared" si="3"/>
        <v/>
      </c>
      <c r="AQ37" s="7"/>
      <c r="AR37" s="40" t="str">
        <f>IF(Accounts!$F36="","-",Accounts!$F36)</f>
        <v xml:space="preserve"> </v>
      </c>
      <c r="AS37" s="10">
        <f>IF(COUNTIF(Accounts!$F:$H,AR37),VLOOKUP(AR37,Accounts!$F:$H,2,FALSE),"-")</f>
        <v>0</v>
      </c>
      <c r="AT37" s="37" t="str">
        <f ca="1">IF(scratch!$B$55=TRUE,IF(AV37="","",AV37/(1+(IF(COUNTIF(Accounts!$F:$H,AR37),VLOOKUP(AR37,Accounts!$F:$H,3,FALSE),0)/100))),scratch!$B$52)</f>
        <v>Locked</v>
      </c>
      <c r="AU37" s="37" t="str">
        <f ca="1">IF(scratch!$B$55=TRUE,IF(AV37="","",AV37-AT37),scratch!$B$52)</f>
        <v>Locked</v>
      </c>
      <c r="AV37" s="51" t="str">
        <f ca="1">IF(scratch!$B$55=TRUE,SUMIF(Z$7:Z$1007,AR37,AE$7:AE$1007)+SUMIF(AF$7:AF$1007,AR37,AK$7:AK$1007)+SUMIF(AL$7:AL$1007,AR37,AQ$7:AQ$1007),scratch!$B$52)</f>
        <v>Locked</v>
      </c>
      <c r="AZ37" s="10" t="str">
        <f>IF(ISBLANK(AX37),"",IF(COUNTIF(Accounts!$F:$H,AX37),VLOOKUP(AX37,Accounts!$F:$H,2,FALSE),"-"))</f>
        <v/>
      </c>
      <c r="BA37" s="37" t="str">
        <f>IF(BC37="","",BC37/(1+(IF(COUNTIF(Accounts!$F:$H,AX37),VLOOKUP(AX37,Accounts!$F:$H,3,FALSE),0)/100)))</f>
        <v/>
      </c>
      <c r="BB37" s="37" t="str">
        <f t="shared" si="4"/>
        <v/>
      </c>
      <c r="BC37" s="7"/>
      <c r="BD37" s="6"/>
      <c r="BF37" s="10" t="str">
        <f>IF(ISBLANK(BD37),"",IF(COUNTIF(Accounts!$F:$H,BD37),VLOOKUP(BD37,Accounts!$F:$H,2,FALSE),"-"))</f>
        <v/>
      </c>
      <c r="BG37" s="37" t="str">
        <f>IF(BI37="","",BI37/(1+(IF(COUNTIF(Accounts!$F:$H,BD37),VLOOKUP(BD37,Accounts!$F:$H,3,FALSE),0)/100)))</f>
        <v/>
      </c>
      <c r="BH37" s="37" t="str">
        <f t="shared" si="5"/>
        <v/>
      </c>
      <c r="BI37" s="7"/>
      <c r="BJ37" s="6"/>
      <c r="BL37" s="10" t="str">
        <f>IF(ISBLANK(BJ37),"",IF(COUNTIF(Accounts!$F:$H,BJ37),VLOOKUP(BJ37,Accounts!$F:$H,2,FALSE),"-"))</f>
        <v/>
      </c>
      <c r="BM37" s="37" t="str">
        <f>IF(BO37="","",BO37/(1+(IF(COUNTIF(Accounts!$F:$H,BJ37),VLOOKUP(BJ37,Accounts!$F:$H,3,FALSE),0)/100)))</f>
        <v/>
      </c>
      <c r="BN37" s="37" t="str">
        <f t="shared" si="6"/>
        <v/>
      </c>
      <c r="BO37" s="7"/>
      <c r="BP37" s="40" t="str">
        <f>IF(Accounts!$F36="","-",Accounts!$F36)</f>
        <v xml:space="preserve"> </v>
      </c>
      <c r="BQ37" s="10">
        <f>IF(COUNTIF(Accounts!$F:$H,BP37),VLOOKUP(BP37,Accounts!$F:$H,2,FALSE),"-")</f>
        <v>0</v>
      </c>
      <c r="BR37" s="37" t="str">
        <f ca="1">IF(scratch!$B$55=TRUE,IF(BT37="","",BT37/(1+(IF(COUNTIF(Accounts!$F:$H,BP37),VLOOKUP(BP37,Accounts!$F:$H,3,FALSE),0)/100))),scratch!$B$52)</f>
        <v>Locked</v>
      </c>
      <c r="BS37" s="37" t="str">
        <f ca="1">IF(scratch!$B$55=TRUE,IF(BT37="","",BT37-BR37),scratch!$B$52)</f>
        <v>Locked</v>
      </c>
      <c r="BT37" s="51" t="str">
        <f ca="1">IF(scratch!$B$55=TRUE,SUMIF(AX$7:AX$1007,BP37,BC$7:BC$1007)+SUMIF(BD$7:BD$1007,BP37,BI$7:BI$1007)+SUMIF(BJ$7:BJ$1007,BP37,BO$7:BO$1007),scratch!$B$52)</f>
        <v>Locked</v>
      </c>
      <c r="BX37" s="10" t="str">
        <f>IF(ISBLANK(BV37),"",IF(COUNTIF(Accounts!$F:$H,BV37),VLOOKUP(BV37,Accounts!$F:$H,2,FALSE),"-"))</f>
        <v/>
      </c>
      <c r="BY37" s="37" t="str">
        <f>IF(CA37="","",CA37/(1+(IF(COUNTIF(Accounts!$F:$H,BV37),VLOOKUP(BV37,Accounts!$F:$H,3,FALSE),0)/100)))</f>
        <v/>
      </c>
      <c r="BZ37" s="37" t="str">
        <f t="shared" si="7"/>
        <v/>
      </c>
      <c r="CA37" s="7"/>
      <c r="CB37" s="6"/>
      <c r="CD37" s="10" t="str">
        <f>IF(ISBLANK(CB37),"",IF(COUNTIF(Accounts!$F:$H,CB37),VLOOKUP(CB37,Accounts!$F:$H,2,FALSE),"-"))</f>
        <v/>
      </c>
      <c r="CE37" s="37" t="str">
        <f>IF(CG37="","",CG37/(1+(IF(COUNTIF(Accounts!$F:$H,CB37),VLOOKUP(CB37,Accounts!$F:$H,3,FALSE),0)/100)))</f>
        <v/>
      </c>
      <c r="CF37" s="37" t="str">
        <f t="shared" si="8"/>
        <v/>
      </c>
      <c r="CG37" s="7"/>
      <c r="CH37" s="6"/>
      <c r="CJ37" s="10" t="str">
        <f>IF(ISBLANK(CH37),"",IF(COUNTIF(Accounts!$F:$H,CH37),VLOOKUP(CH37,Accounts!$F:$H,2,FALSE),"-"))</f>
        <v/>
      </c>
      <c r="CK37" s="37" t="str">
        <f>IF(CM37="","",CM37/(1+(IF(COUNTIF(Accounts!$F:$H,CH37),VLOOKUP(CH37,Accounts!$F:$H,3,FALSE),0)/100)))</f>
        <v/>
      </c>
      <c r="CL37" s="37" t="str">
        <f t="shared" si="9"/>
        <v/>
      </c>
      <c r="CM37" s="7"/>
      <c r="CN37" s="40" t="str">
        <f>IF(Accounts!$F36="","-",Accounts!$F36)</f>
        <v xml:space="preserve"> </v>
      </c>
      <c r="CO37" s="10">
        <f>IF(COUNTIF(Accounts!$F:$H,CN37),VLOOKUP(CN37,Accounts!$F:$H,2,FALSE),"-")</f>
        <v>0</v>
      </c>
      <c r="CP37" s="37" t="str">
        <f ca="1">IF(scratch!$B$55=TRUE,IF(CR37="","",CR37/(1+(IF(COUNTIF(Accounts!$F:$H,CN37),VLOOKUP(CN37,Accounts!$F:$H,3,FALSE),0)/100))),scratch!$B$52)</f>
        <v>Locked</v>
      </c>
      <c r="CQ37" s="37" t="str">
        <f ca="1">IF(scratch!$B$55=TRUE,IF(CR37="","",CR37-CP37),scratch!$B$52)</f>
        <v>Locked</v>
      </c>
      <c r="CR37" s="51" t="str">
        <f ca="1">IF(scratch!$B$55=TRUE,SUMIF(BV$7:BV$1007,CN37,CA$7:CA$1007)+SUMIF(CB$7:CB$1007,CN37,CG$7:CG$1007)+SUMIF(CH$7:CH$1007,CN37,CM$7:CM$1007),scratch!$B$52)</f>
        <v>Locked</v>
      </c>
      <c r="CT37" s="40" t="str">
        <f>IF(Accounts!$F36="","-",Accounts!$F36)</f>
        <v xml:space="preserve"> </v>
      </c>
      <c r="CU37" s="10">
        <f>IF(COUNTIF(Accounts!$F:$H,CT37),VLOOKUP(CT37,Accounts!$F:$H,2,FALSE),"-")</f>
        <v>0</v>
      </c>
      <c r="CV37" s="37" t="str">
        <f ca="1">IF(scratch!$B$55=TRUE,IF(CX37="","",CX37/(1+(IF(COUNTIF(Accounts!$F:$H,CT37),VLOOKUP(CT37,Accounts!$F:$H,3,FALSE),0)/100))),scratch!$B$52)</f>
        <v>Locked</v>
      </c>
      <c r="CW37" s="37" t="str">
        <f ca="1">IF(scratch!$B$55=TRUE,IF(CX37="","",CX37-CV37),scratch!$B$52)</f>
        <v>Locked</v>
      </c>
      <c r="CX37" s="51" t="str">
        <f ca="1">IF(scratch!$B$55=TRUE,SUMIF(T$7:T$1007,CT37,X$7:X1037)+SUMIF(AR$7:AR$1007,CT37,AV$7:AV$1007)+SUMIF(BP$7:BP$1007,CT37,BT$7:BT$1007)+SUMIF(CN$7:CN$1007,CT37,CR$7:CR$1007),scratch!$B$52)</f>
        <v>Locked</v>
      </c>
    </row>
    <row r="38" spans="4:102" x14ac:dyDescent="0.2">
      <c r="D38" s="10" t="str">
        <f>IF(ISBLANK(B38),"",IF(COUNTIF(Accounts!$F:$H,B38),VLOOKUP(B38,Accounts!$F:$H,2,FALSE),"-"))</f>
        <v/>
      </c>
      <c r="E38" s="37" t="str">
        <f>IF(G38="","",G38/(1+(IF(COUNTIF(Accounts!$F:$H,B38),VLOOKUP(B38,Accounts!$F:$H,3,FALSE),0)/100)))</f>
        <v/>
      </c>
      <c r="F38" s="37" t="str">
        <f t="shared" si="10"/>
        <v/>
      </c>
      <c r="G38" s="7"/>
      <c r="H38" s="6"/>
      <c r="J38" s="10" t="str">
        <f>IF(ISBLANK(H38),"",IF(COUNTIF(Accounts!$F:$H,H38),VLOOKUP(H38,Accounts!$F:$H,2,FALSE),"-"))</f>
        <v/>
      </c>
      <c r="K38" s="37" t="str">
        <f>IF(M38="","",M38/(1+(IF(COUNTIF(Accounts!$F:$H,H38),VLOOKUP(H38,Accounts!$F:$H,3,FALSE),0)/100)))</f>
        <v/>
      </c>
      <c r="L38" s="37" t="str">
        <f t="shared" si="11"/>
        <v/>
      </c>
      <c r="M38" s="7"/>
      <c r="N38" s="6"/>
      <c r="P38" s="10" t="str">
        <f>IF(ISBLANK(N38),"",IF(COUNTIF(Accounts!$F:$H,N38),VLOOKUP(N38,Accounts!$F:$H,2,FALSE),"-"))</f>
        <v/>
      </c>
      <c r="Q38" s="37" t="str">
        <f>IF(S38="","",S38/(1+(IF(COUNTIF(Accounts!$F:$H,N38),VLOOKUP(N38,Accounts!$F:$H,3,FALSE),0)/100)))</f>
        <v/>
      </c>
      <c r="R38" s="37" t="str">
        <f t="shared" si="0"/>
        <v/>
      </c>
      <c r="S38" s="7"/>
      <c r="T38" s="40" t="str">
        <f>IF(Accounts!$F37="","-",Accounts!$F37)</f>
        <v xml:space="preserve"> </v>
      </c>
      <c r="U38" s="10">
        <f>IF(COUNTIF(Accounts!$F:$H,T38),VLOOKUP(T38,Accounts!$F:$H,2,FALSE),"-")</f>
        <v>0</v>
      </c>
      <c r="V38" s="37" t="str">
        <f ca="1">IF(scratch!$B$55=TRUE,IF(X38="","",X38/(1+(IF(COUNTIF(Accounts!$F:$H,T38),VLOOKUP(T38,Accounts!$F:$H,3,FALSE),0)/100))),scratch!$B$52)</f>
        <v>Locked</v>
      </c>
      <c r="W38" s="37" t="str">
        <f ca="1">IF(scratch!$B$55=TRUE,IF(X38="","",X38-V38),scratch!$B$52)</f>
        <v>Locked</v>
      </c>
      <c r="X38" s="51" t="str">
        <f ca="1">IF(scratch!$B$55=TRUE,SUMIF(B$7:B$1007,T38,G$7:G$1007)+SUMIF(H$7:H$1007,T38,M$7:M$1007)+SUMIF(N$7:N$1007,T38,S$7:S$1007),scratch!$B$52)</f>
        <v>Locked</v>
      </c>
      <c r="AB38" s="10" t="str">
        <f>IF(ISBLANK(Z38),"",IF(COUNTIF(Accounts!$F:$H,Z38),VLOOKUP(Z38,Accounts!$F:$H,2,FALSE),"-"))</f>
        <v/>
      </c>
      <c r="AC38" s="37" t="str">
        <f>IF(AE38="","",AE38/(1+(IF(COUNTIF(Accounts!$F:$H,Z38),VLOOKUP(Z38,Accounts!$F:$H,3,FALSE),0)/100)))</f>
        <v/>
      </c>
      <c r="AD38" s="37" t="str">
        <f t="shared" si="1"/>
        <v/>
      </c>
      <c r="AE38" s="7"/>
      <c r="AF38" s="6"/>
      <c r="AH38" s="10" t="str">
        <f>IF(ISBLANK(AF38),"",IF(COUNTIF(Accounts!$F:$H,AF38),VLOOKUP(AF38,Accounts!$F:$H,2,FALSE),"-"))</f>
        <v/>
      </c>
      <c r="AI38" s="37" t="str">
        <f>IF(AK38="","",AK38/(1+(IF(COUNTIF(Accounts!$F:$H,AF38),VLOOKUP(AF38,Accounts!$F:$H,3,FALSE),0)/100)))</f>
        <v/>
      </c>
      <c r="AJ38" s="37" t="str">
        <f t="shared" si="2"/>
        <v/>
      </c>
      <c r="AK38" s="7"/>
      <c r="AL38" s="6"/>
      <c r="AN38" s="10" t="str">
        <f>IF(ISBLANK(AL38),"",IF(COUNTIF(Accounts!$F:$H,AL38),VLOOKUP(AL38,Accounts!$F:$H,2,FALSE),"-"))</f>
        <v/>
      </c>
      <c r="AO38" s="37" t="str">
        <f>IF(AQ38="","",AQ38/(1+(IF(COUNTIF(Accounts!$F:$H,AL38),VLOOKUP(AL38,Accounts!$F:$H,3,FALSE),0)/100)))</f>
        <v/>
      </c>
      <c r="AP38" s="37" t="str">
        <f t="shared" si="3"/>
        <v/>
      </c>
      <c r="AQ38" s="7"/>
      <c r="AR38" s="40" t="str">
        <f>IF(Accounts!$F37="","-",Accounts!$F37)</f>
        <v xml:space="preserve"> </v>
      </c>
      <c r="AS38" s="10">
        <f>IF(COUNTIF(Accounts!$F:$H,AR38),VLOOKUP(AR38,Accounts!$F:$H,2,FALSE),"-")</f>
        <v>0</v>
      </c>
      <c r="AT38" s="37" t="str">
        <f ca="1">IF(scratch!$B$55=TRUE,IF(AV38="","",AV38/(1+(IF(COUNTIF(Accounts!$F:$H,AR38),VLOOKUP(AR38,Accounts!$F:$H,3,FALSE),0)/100))),scratch!$B$52)</f>
        <v>Locked</v>
      </c>
      <c r="AU38" s="37" t="str">
        <f ca="1">IF(scratch!$B$55=TRUE,IF(AV38="","",AV38-AT38),scratch!$B$52)</f>
        <v>Locked</v>
      </c>
      <c r="AV38" s="51" t="str">
        <f ca="1">IF(scratch!$B$55=TRUE,SUMIF(Z$7:Z$1007,AR38,AE$7:AE$1007)+SUMIF(AF$7:AF$1007,AR38,AK$7:AK$1007)+SUMIF(AL$7:AL$1007,AR38,AQ$7:AQ$1007),scratch!$B$52)</f>
        <v>Locked</v>
      </c>
      <c r="AZ38" s="10" t="str">
        <f>IF(ISBLANK(AX38),"",IF(COUNTIF(Accounts!$F:$H,AX38),VLOOKUP(AX38,Accounts!$F:$H,2,FALSE),"-"))</f>
        <v/>
      </c>
      <c r="BA38" s="37" t="str">
        <f>IF(BC38="","",BC38/(1+(IF(COUNTIF(Accounts!$F:$H,AX38),VLOOKUP(AX38,Accounts!$F:$H,3,FALSE),0)/100)))</f>
        <v/>
      </c>
      <c r="BB38" s="37" t="str">
        <f t="shared" si="4"/>
        <v/>
      </c>
      <c r="BC38" s="7"/>
      <c r="BD38" s="6"/>
      <c r="BF38" s="10" t="str">
        <f>IF(ISBLANK(BD38),"",IF(COUNTIF(Accounts!$F:$H,BD38),VLOOKUP(BD38,Accounts!$F:$H,2,FALSE),"-"))</f>
        <v/>
      </c>
      <c r="BG38" s="37" t="str">
        <f>IF(BI38="","",BI38/(1+(IF(COUNTIF(Accounts!$F:$H,BD38),VLOOKUP(BD38,Accounts!$F:$H,3,FALSE),0)/100)))</f>
        <v/>
      </c>
      <c r="BH38" s="37" t="str">
        <f t="shared" si="5"/>
        <v/>
      </c>
      <c r="BI38" s="7"/>
      <c r="BJ38" s="6"/>
      <c r="BL38" s="10" t="str">
        <f>IF(ISBLANK(BJ38),"",IF(COUNTIF(Accounts!$F:$H,BJ38),VLOOKUP(BJ38,Accounts!$F:$H,2,FALSE),"-"))</f>
        <v/>
      </c>
      <c r="BM38" s="37" t="str">
        <f>IF(BO38="","",BO38/(1+(IF(COUNTIF(Accounts!$F:$H,BJ38),VLOOKUP(BJ38,Accounts!$F:$H,3,FALSE),0)/100)))</f>
        <v/>
      </c>
      <c r="BN38" s="37" t="str">
        <f t="shared" si="6"/>
        <v/>
      </c>
      <c r="BO38" s="7"/>
      <c r="BP38" s="40" t="str">
        <f>IF(Accounts!$F37="","-",Accounts!$F37)</f>
        <v xml:space="preserve"> </v>
      </c>
      <c r="BQ38" s="10">
        <f>IF(COUNTIF(Accounts!$F:$H,BP38),VLOOKUP(BP38,Accounts!$F:$H,2,FALSE),"-")</f>
        <v>0</v>
      </c>
      <c r="BR38" s="37" t="str">
        <f ca="1">IF(scratch!$B$55=TRUE,IF(BT38="","",BT38/(1+(IF(COUNTIF(Accounts!$F:$H,BP38),VLOOKUP(BP38,Accounts!$F:$H,3,FALSE),0)/100))),scratch!$B$52)</f>
        <v>Locked</v>
      </c>
      <c r="BS38" s="37" t="str">
        <f ca="1">IF(scratch!$B$55=TRUE,IF(BT38="","",BT38-BR38),scratch!$B$52)</f>
        <v>Locked</v>
      </c>
      <c r="BT38" s="51" t="str">
        <f ca="1">IF(scratch!$B$55=TRUE,SUMIF(AX$7:AX$1007,BP38,BC$7:BC$1007)+SUMIF(BD$7:BD$1007,BP38,BI$7:BI$1007)+SUMIF(BJ$7:BJ$1007,BP38,BO$7:BO$1007),scratch!$B$52)</f>
        <v>Locked</v>
      </c>
      <c r="BX38" s="10" t="str">
        <f>IF(ISBLANK(BV38),"",IF(COUNTIF(Accounts!$F:$H,BV38),VLOOKUP(BV38,Accounts!$F:$H,2,FALSE),"-"))</f>
        <v/>
      </c>
      <c r="BY38" s="37" t="str">
        <f>IF(CA38="","",CA38/(1+(IF(COUNTIF(Accounts!$F:$H,BV38),VLOOKUP(BV38,Accounts!$F:$H,3,FALSE),0)/100)))</f>
        <v/>
      </c>
      <c r="BZ38" s="37" t="str">
        <f t="shared" si="7"/>
        <v/>
      </c>
      <c r="CA38" s="7"/>
      <c r="CB38" s="6"/>
      <c r="CD38" s="10" t="str">
        <f>IF(ISBLANK(CB38),"",IF(COUNTIF(Accounts!$F:$H,CB38),VLOOKUP(CB38,Accounts!$F:$H,2,FALSE),"-"))</f>
        <v/>
      </c>
      <c r="CE38" s="37" t="str">
        <f>IF(CG38="","",CG38/(1+(IF(COUNTIF(Accounts!$F:$H,CB38),VLOOKUP(CB38,Accounts!$F:$H,3,FALSE),0)/100)))</f>
        <v/>
      </c>
      <c r="CF38" s="37" t="str">
        <f t="shared" si="8"/>
        <v/>
      </c>
      <c r="CG38" s="7"/>
      <c r="CH38" s="6"/>
      <c r="CJ38" s="10" t="str">
        <f>IF(ISBLANK(CH38),"",IF(COUNTIF(Accounts!$F:$H,CH38),VLOOKUP(CH38,Accounts!$F:$H,2,FALSE),"-"))</f>
        <v/>
      </c>
      <c r="CK38" s="37" t="str">
        <f>IF(CM38="","",CM38/(1+(IF(COUNTIF(Accounts!$F:$H,CH38),VLOOKUP(CH38,Accounts!$F:$H,3,FALSE),0)/100)))</f>
        <v/>
      </c>
      <c r="CL38" s="37" t="str">
        <f t="shared" si="9"/>
        <v/>
      </c>
      <c r="CM38" s="7"/>
      <c r="CN38" s="40" t="str">
        <f>IF(Accounts!$F37="","-",Accounts!$F37)</f>
        <v xml:space="preserve"> </v>
      </c>
      <c r="CO38" s="10">
        <f>IF(COUNTIF(Accounts!$F:$H,CN38),VLOOKUP(CN38,Accounts!$F:$H,2,FALSE),"-")</f>
        <v>0</v>
      </c>
      <c r="CP38" s="37" t="str">
        <f ca="1">IF(scratch!$B$55=TRUE,IF(CR38="","",CR38/(1+(IF(COUNTIF(Accounts!$F:$H,CN38),VLOOKUP(CN38,Accounts!$F:$H,3,FALSE),0)/100))),scratch!$B$52)</f>
        <v>Locked</v>
      </c>
      <c r="CQ38" s="37" t="str">
        <f ca="1">IF(scratch!$B$55=TRUE,IF(CR38="","",CR38-CP38),scratch!$B$52)</f>
        <v>Locked</v>
      </c>
      <c r="CR38" s="51" t="str">
        <f ca="1">IF(scratch!$B$55=TRUE,SUMIF(BV$7:BV$1007,CN38,CA$7:CA$1007)+SUMIF(CB$7:CB$1007,CN38,CG$7:CG$1007)+SUMIF(CH$7:CH$1007,CN38,CM$7:CM$1007),scratch!$B$52)</f>
        <v>Locked</v>
      </c>
      <c r="CT38" s="40" t="str">
        <f>IF(Accounts!$F37="","-",Accounts!$F37)</f>
        <v xml:space="preserve"> </v>
      </c>
      <c r="CU38" s="10">
        <f>IF(COUNTIF(Accounts!$F:$H,CT38),VLOOKUP(CT38,Accounts!$F:$H,2,FALSE),"-")</f>
        <v>0</v>
      </c>
      <c r="CV38" s="37" t="str">
        <f ca="1">IF(scratch!$B$55=TRUE,IF(CX38="","",CX38/(1+(IF(COUNTIF(Accounts!$F:$H,CT38),VLOOKUP(CT38,Accounts!$F:$H,3,FALSE),0)/100))),scratch!$B$52)</f>
        <v>Locked</v>
      </c>
      <c r="CW38" s="37" t="str">
        <f ca="1">IF(scratch!$B$55=TRUE,IF(CX38="","",CX38-CV38),scratch!$B$52)</f>
        <v>Locked</v>
      </c>
      <c r="CX38" s="51" t="str">
        <f ca="1">IF(scratch!$B$55=TRUE,SUMIF(T$7:T$1007,CT38,X$7:X1038)+SUMIF(AR$7:AR$1007,CT38,AV$7:AV$1007)+SUMIF(BP$7:BP$1007,CT38,BT$7:BT$1007)+SUMIF(CN$7:CN$1007,CT38,CR$7:CR$1007),scratch!$B$52)</f>
        <v>Locked</v>
      </c>
    </row>
    <row r="39" spans="4:102" x14ac:dyDescent="0.2">
      <c r="D39" s="10" t="str">
        <f>IF(ISBLANK(B39),"",IF(COUNTIF(Accounts!$F:$H,B39),VLOOKUP(B39,Accounts!$F:$H,2,FALSE),"-"))</f>
        <v/>
      </c>
      <c r="E39" s="37" t="str">
        <f>IF(G39="","",G39/(1+(IF(COUNTIF(Accounts!$F:$H,B39),VLOOKUP(B39,Accounts!$F:$H,3,FALSE),0)/100)))</f>
        <v/>
      </c>
      <c r="F39" s="37" t="str">
        <f t="shared" si="10"/>
        <v/>
      </c>
      <c r="G39" s="7"/>
      <c r="H39" s="6"/>
      <c r="J39" s="10" t="str">
        <f>IF(ISBLANK(H39),"",IF(COUNTIF(Accounts!$F:$H,H39),VLOOKUP(H39,Accounts!$F:$H,2,FALSE),"-"))</f>
        <v/>
      </c>
      <c r="K39" s="37" t="str">
        <f>IF(M39="","",M39/(1+(IF(COUNTIF(Accounts!$F:$H,H39),VLOOKUP(H39,Accounts!$F:$H,3,FALSE),0)/100)))</f>
        <v/>
      </c>
      <c r="L39" s="37" t="str">
        <f t="shared" si="11"/>
        <v/>
      </c>
      <c r="M39" s="7"/>
      <c r="N39" s="6"/>
      <c r="P39" s="10" t="str">
        <f>IF(ISBLANK(N39),"",IF(COUNTIF(Accounts!$F:$H,N39),VLOOKUP(N39,Accounts!$F:$H,2,FALSE),"-"))</f>
        <v/>
      </c>
      <c r="Q39" s="37" t="str">
        <f>IF(S39="","",S39/(1+(IF(COUNTIF(Accounts!$F:$H,N39),VLOOKUP(N39,Accounts!$F:$H,3,FALSE),0)/100)))</f>
        <v/>
      </c>
      <c r="R39" s="37" t="str">
        <f t="shared" si="0"/>
        <v/>
      </c>
      <c r="S39" s="7"/>
      <c r="T39" s="40" t="str">
        <f>IF(Accounts!$F38="","-",Accounts!$F38)</f>
        <v xml:space="preserve"> </v>
      </c>
      <c r="U39" s="10">
        <f>IF(COUNTIF(Accounts!$F:$H,T39),VLOOKUP(T39,Accounts!$F:$H,2,FALSE),"-")</f>
        <v>0</v>
      </c>
      <c r="V39" s="37" t="str">
        <f ca="1">IF(scratch!$B$55=TRUE,IF(X39="","",X39/(1+(IF(COUNTIF(Accounts!$F:$H,T39),VLOOKUP(T39,Accounts!$F:$H,3,FALSE),0)/100))),scratch!$B$52)</f>
        <v>Locked</v>
      </c>
      <c r="W39" s="37" t="str">
        <f ca="1">IF(scratch!$B$55=TRUE,IF(X39="","",X39-V39),scratch!$B$52)</f>
        <v>Locked</v>
      </c>
      <c r="X39" s="51" t="str">
        <f ca="1">IF(scratch!$B$55=TRUE,SUMIF(B$7:B$1007,T39,G$7:G$1007)+SUMIF(H$7:H$1007,T39,M$7:M$1007)+SUMIF(N$7:N$1007,T39,S$7:S$1007),scratch!$B$52)</f>
        <v>Locked</v>
      </c>
      <c r="AB39" s="10" t="str">
        <f>IF(ISBLANK(Z39),"",IF(COUNTIF(Accounts!$F:$H,Z39),VLOOKUP(Z39,Accounts!$F:$H,2,FALSE),"-"))</f>
        <v/>
      </c>
      <c r="AC39" s="37" t="str">
        <f>IF(AE39="","",AE39/(1+(IF(COUNTIF(Accounts!$F:$H,Z39),VLOOKUP(Z39,Accounts!$F:$H,3,FALSE),0)/100)))</f>
        <v/>
      </c>
      <c r="AD39" s="37" t="str">
        <f t="shared" si="1"/>
        <v/>
      </c>
      <c r="AE39" s="7"/>
      <c r="AF39" s="6"/>
      <c r="AH39" s="10" t="str">
        <f>IF(ISBLANK(AF39),"",IF(COUNTIF(Accounts!$F:$H,AF39),VLOOKUP(AF39,Accounts!$F:$H,2,FALSE),"-"))</f>
        <v/>
      </c>
      <c r="AI39" s="37" t="str">
        <f>IF(AK39="","",AK39/(1+(IF(COUNTIF(Accounts!$F:$H,AF39),VLOOKUP(AF39,Accounts!$F:$H,3,FALSE),0)/100)))</f>
        <v/>
      </c>
      <c r="AJ39" s="37" t="str">
        <f t="shared" si="2"/>
        <v/>
      </c>
      <c r="AK39" s="7"/>
      <c r="AL39" s="6"/>
      <c r="AN39" s="10" t="str">
        <f>IF(ISBLANK(AL39),"",IF(COUNTIF(Accounts!$F:$H,AL39),VLOOKUP(AL39,Accounts!$F:$H,2,FALSE),"-"))</f>
        <v/>
      </c>
      <c r="AO39" s="37" t="str">
        <f>IF(AQ39="","",AQ39/(1+(IF(COUNTIF(Accounts!$F:$H,AL39),VLOOKUP(AL39,Accounts!$F:$H,3,FALSE),0)/100)))</f>
        <v/>
      </c>
      <c r="AP39" s="37" t="str">
        <f t="shared" si="3"/>
        <v/>
      </c>
      <c r="AQ39" s="7"/>
      <c r="AR39" s="40" t="str">
        <f>IF(Accounts!$F38="","-",Accounts!$F38)</f>
        <v xml:space="preserve"> </v>
      </c>
      <c r="AS39" s="10">
        <f>IF(COUNTIF(Accounts!$F:$H,AR39),VLOOKUP(AR39,Accounts!$F:$H,2,FALSE),"-")</f>
        <v>0</v>
      </c>
      <c r="AT39" s="37" t="str">
        <f ca="1">IF(scratch!$B$55=TRUE,IF(AV39="","",AV39/(1+(IF(COUNTIF(Accounts!$F:$H,AR39),VLOOKUP(AR39,Accounts!$F:$H,3,FALSE),0)/100))),scratch!$B$52)</f>
        <v>Locked</v>
      </c>
      <c r="AU39" s="37" t="str">
        <f ca="1">IF(scratch!$B$55=TRUE,IF(AV39="","",AV39-AT39),scratch!$B$52)</f>
        <v>Locked</v>
      </c>
      <c r="AV39" s="51" t="str">
        <f ca="1">IF(scratch!$B$55=TRUE,SUMIF(Z$7:Z$1007,AR39,AE$7:AE$1007)+SUMIF(AF$7:AF$1007,AR39,AK$7:AK$1007)+SUMIF(AL$7:AL$1007,AR39,AQ$7:AQ$1007),scratch!$B$52)</f>
        <v>Locked</v>
      </c>
      <c r="AZ39" s="10" t="str">
        <f>IF(ISBLANK(AX39),"",IF(COUNTIF(Accounts!$F:$H,AX39),VLOOKUP(AX39,Accounts!$F:$H,2,FALSE),"-"))</f>
        <v/>
      </c>
      <c r="BA39" s="37" t="str">
        <f>IF(BC39="","",BC39/(1+(IF(COUNTIF(Accounts!$F:$H,AX39),VLOOKUP(AX39,Accounts!$F:$H,3,FALSE),0)/100)))</f>
        <v/>
      </c>
      <c r="BB39" s="37" t="str">
        <f t="shared" si="4"/>
        <v/>
      </c>
      <c r="BC39" s="7"/>
      <c r="BD39" s="6"/>
      <c r="BF39" s="10" t="str">
        <f>IF(ISBLANK(BD39),"",IF(COUNTIF(Accounts!$F:$H,BD39),VLOOKUP(BD39,Accounts!$F:$H,2,FALSE),"-"))</f>
        <v/>
      </c>
      <c r="BG39" s="37" t="str">
        <f>IF(BI39="","",BI39/(1+(IF(COUNTIF(Accounts!$F:$H,BD39),VLOOKUP(BD39,Accounts!$F:$H,3,FALSE),0)/100)))</f>
        <v/>
      </c>
      <c r="BH39" s="37" t="str">
        <f t="shared" si="5"/>
        <v/>
      </c>
      <c r="BI39" s="7"/>
      <c r="BJ39" s="6"/>
      <c r="BL39" s="10" t="str">
        <f>IF(ISBLANK(BJ39),"",IF(COUNTIF(Accounts!$F:$H,BJ39),VLOOKUP(BJ39,Accounts!$F:$H,2,FALSE),"-"))</f>
        <v/>
      </c>
      <c r="BM39" s="37" t="str">
        <f>IF(BO39="","",BO39/(1+(IF(COUNTIF(Accounts!$F:$H,BJ39),VLOOKUP(BJ39,Accounts!$F:$H,3,FALSE),0)/100)))</f>
        <v/>
      </c>
      <c r="BN39" s="37" t="str">
        <f t="shared" si="6"/>
        <v/>
      </c>
      <c r="BO39" s="7"/>
      <c r="BP39" s="40" t="str">
        <f>IF(Accounts!$F38="","-",Accounts!$F38)</f>
        <v xml:space="preserve"> </v>
      </c>
      <c r="BQ39" s="10">
        <f>IF(COUNTIF(Accounts!$F:$H,BP39),VLOOKUP(BP39,Accounts!$F:$H,2,FALSE),"-")</f>
        <v>0</v>
      </c>
      <c r="BR39" s="37" t="str">
        <f ca="1">IF(scratch!$B$55=TRUE,IF(BT39="","",BT39/(1+(IF(COUNTIF(Accounts!$F:$H,BP39),VLOOKUP(BP39,Accounts!$F:$H,3,FALSE),0)/100))),scratch!$B$52)</f>
        <v>Locked</v>
      </c>
      <c r="BS39" s="37" t="str">
        <f ca="1">IF(scratch!$B$55=TRUE,IF(BT39="","",BT39-BR39),scratch!$B$52)</f>
        <v>Locked</v>
      </c>
      <c r="BT39" s="51" t="str">
        <f ca="1">IF(scratch!$B$55=TRUE,SUMIF(AX$7:AX$1007,BP39,BC$7:BC$1007)+SUMIF(BD$7:BD$1007,BP39,BI$7:BI$1007)+SUMIF(BJ$7:BJ$1007,BP39,BO$7:BO$1007),scratch!$B$52)</f>
        <v>Locked</v>
      </c>
      <c r="BX39" s="10" t="str">
        <f>IF(ISBLANK(BV39),"",IF(COUNTIF(Accounts!$F:$H,BV39),VLOOKUP(BV39,Accounts!$F:$H,2,FALSE),"-"))</f>
        <v/>
      </c>
      <c r="BY39" s="37" t="str">
        <f>IF(CA39="","",CA39/(1+(IF(COUNTIF(Accounts!$F:$H,BV39),VLOOKUP(BV39,Accounts!$F:$H,3,FALSE),0)/100)))</f>
        <v/>
      </c>
      <c r="BZ39" s="37" t="str">
        <f t="shared" si="7"/>
        <v/>
      </c>
      <c r="CA39" s="7"/>
      <c r="CB39" s="6"/>
      <c r="CD39" s="10" t="str">
        <f>IF(ISBLANK(CB39),"",IF(COUNTIF(Accounts!$F:$H,CB39),VLOOKUP(CB39,Accounts!$F:$H,2,FALSE),"-"))</f>
        <v/>
      </c>
      <c r="CE39" s="37" t="str">
        <f>IF(CG39="","",CG39/(1+(IF(COUNTIF(Accounts!$F:$H,CB39),VLOOKUP(CB39,Accounts!$F:$H,3,FALSE),0)/100)))</f>
        <v/>
      </c>
      <c r="CF39" s="37" t="str">
        <f t="shared" si="8"/>
        <v/>
      </c>
      <c r="CG39" s="7"/>
      <c r="CH39" s="6"/>
      <c r="CJ39" s="10" t="str">
        <f>IF(ISBLANK(CH39),"",IF(COUNTIF(Accounts!$F:$H,CH39),VLOOKUP(CH39,Accounts!$F:$H,2,FALSE),"-"))</f>
        <v/>
      </c>
      <c r="CK39" s="37" t="str">
        <f>IF(CM39="","",CM39/(1+(IF(COUNTIF(Accounts!$F:$H,CH39),VLOOKUP(CH39,Accounts!$F:$H,3,FALSE),0)/100)))</f>
        <v/>
      </c>
      <c r="CL39" s="37" t="str">
        <f t="shared" si="9"/>
        <v/>
      </c>
      <c r="CM39" s="7"/>
      <c r="CN39" s="40" t="str">
        <f>IF(Accounts!$F38="","-",Accounts!$F38)</f>
        <v xml:space="preserve"> </v>
      </c>
      <c r="CO39" s="10">
        <f>IF(COUNTIF(Accounts!$F:$H,CN39),VLOOKUP(CN39,Accounts!$F:$H,2,FALSE),"-")</f>
        <v>0</v>
      </c>
      <c r="CP39" s="37" t="str">
        <f ca="1">IF(scratch!$B$55=TRUE,IF(CR39="","",CR39/(1+(IF(COUNTIF(Accounts!$F:$H,CN39),VLOOKUP(CN39,Accounts!$F:$H,3,FALSE),0)/100))),scratch!$B$52)</f>
        <v>Locked</v>
      </c>
      <c r="CQ39" s="37" t="str">
        <f ca="1">IF(scratch!$B$55=TRUE,IF(CR39="","",CR39-CP39),scratch!$B$52)</f>
        <v>Locked</v>
      </c>
      <c r="CR39" s="51" t="str">
        <f ca="1">IF(scratch!$B$55=TRUE,SUMIF(BV$7:BV$1007,CN39,CA$7:CA$1007)+SUMIF(CB$7:CB$1007,CN39,CG$7:CG$1007)+SUMIF(CH$7:CH$1007,CN39,CM$7:CM$1007),scratch!$B$52)</f>
        <v>Locked</v>
      </c>
      <c r="CT39" s="40" t="str">
        <f>IF(Accounts!$F38="","-",Accounts!$F38)</f>
        <v xml:space="preserve"> </v>
      </c>
      <c r="CU39" s="10">
        <f>IF(COUNTIF(Accounts!$F:$H,CT39),VLOOKUP(CT39,Accounts!$F:$H,2,FALSE),"-")</f>
        <v>0</v>
      </c>
      <c r="CV39" s="37" t="str">
        <f ca="1">IF(scratch!$B$55=TRUE,IF(CX39="","",CX39/(1+(IF(COUNTIF(Accounts!$F:$H,CT39),VLOOKUP(CT39,Accounts!$F:$H,3,FALSE),0)/100))),scratch!$B$52)</f>
        <v>Locked</v>
      </c>
      <c r="CW39" s="37" t="str">
        <f ca="1">IF(scratch!$B$55=TRUE,IF(CX39="","",CX39-CV39),scratch!$B$52)</f>
        <v>Locked</v>
      </c>
      <c r="CX39" s="51" t="str">
        <f ca="1">IF(scratch!$B$55=TRUE,SUMIF(T$7:T$1007,CT39,X$7:X1039)+SUMIF(AR$7:AR$1007,CT39,AV$7:AV$1007)+SUMIF(BP$7:BP$1007,CT39,BT$7:BT$1007)+SUMIF(CN$7:CN$1007,CT39,CR$7:CR$1007),scratch!$B$52)</f>
        <v>Locked</v>
      </c>
    </row>
    <row r="40" spans="4:102" x14ac:dyDescent="0.2">
      <c r="D40" s="10" t="str">
        <f>IF(ISBLANK(B40),"",IF(COUNTIF(Accounts!$F:$H,B40),VLOOKUP(B40,Accounts!$F:$H,2,FALSE),"-"))</f>
        <v/>
      </c>
      <c r="E40" s="37" t="str">
        <f>IF(G40="","",G40/(1+(IF(COUNTIF(Accounts!$F:$H,B40),VLOOKUP(B40,Accounts!$F:$H,3,FALSE),0)/100)))</f>
        <v/>
      </c>
      <c r="F40" s="37" t="str">
        <f t="shared" si="10"/>
        <v/>
      </c>
      <c r="G40" s="7"/>
      <c r="H40" s="6"/>
      <c r="J40" s="10" t="str">
        <f>IF(ISBLANK(H40),"",IF(COUNTIF(Accounts!$F:$H,H40),VLOOKUP(H40,Accounts!$F:$H,2,FALSE),"-"))</f>
        <v/>
      </c>
      <c r="K40" s="37" t="str">
        <f>IF(M40="","",M40/(1+(IF(COUNTIF(Accounts!$F:$H,H40),VLOOKUP(H40,Accounts!$F:$H,3,FALSE),0)/100)))</f>
        <v/>
      </c>
      <c r="L40" s="37" t="str">
        <f t="shared" si="11"/>
        <v/>
      </c>
      <c r="M40" s="7"/>
      <c r="N40" s="6"/>
      <c r="P40" s="10" t="str">
        <f>IF(ISBLANK(N40),"",IF(COUNTIF(Accounts!$F:$H,N40),VLOOKUP(N40,Accounts!$F:$H,2,FALSE),"-"))</f>
        <v/>
      </c>
      <c r="Q40" s="37" t="str">
        <f>IF(S40="","",S40/(1+(IF(COUNTIF(Accounts!$F:$H,N40),VLOOKUP(N40,Accounts!$F:$H,3,FALSE),0)/100)))</f>
        <v/>
      </c>
      <c r="R40" s="37" t="str">
        <f t="shared" si="0"/>
        <v/>
      </c>
      <c r="S40" s="7"/>
      <c r="T40" s="40" t="str">
        <f>IF(Accounts!$F39="","-",Accounts!$F39)</f>
        <v xml:space="preserve"> </v>
      </c>
      <c r="U40" s="10">
        <f>IF(COUNTIF(Accounts!$F:$H,T40),VLOOKUP(T40,Accounts!$F:$H,2,FALSE),"-")</f>
        <v>0</v>
      </c>
      <c r="V40" s="37" t="str">
        <f ca="1">IF(scratch!$B$55=TRUE,IF(X40="","",X40/(1+(IF(COUNTIF(Accounts!$F:$H,T40),VLOOKUP(T40,Accounts!$F:$H,3,FALSE),0)/100))),scratch!$B$52)</f>
        <v>Locked</v>
      </c>
      <c r="W40" s="37" t="str">
        <f ca="1">IF(scratch!$B$55=TRUE,IF(X40="","",X40-V40),scratch!$B$52)</f>
        <v>Locked</v>
      </c>
      <c r="X40" s="51" t="str">
        <f ca="1">IF(scratch!$B$55=TRUE,SUMIF(B$7:B$1007,T40,G$7:G$1007)+SUMIF(H$7:H$1007,T40,M$7:M$1007)+SUMIF(N$7:N$1007,T40,S$7:S$1007),scratch!$B$52)</f>
        <v>Locked</v>
      </c>
      <c r="AB40" s="10" t="str">
        <f>IF(ISBLANK(Z40),"",IF(COUNTIF(Accounts!$F:$H,Z40),VLOOKUP(Z40,Accounts!$F:$H,2,FALSE),"-"))</f>
        <v/>
      </c>
      <c r="AC40" s="37" t="str">
        <f>IF(AE40="","",AE40/(1+(IF(COUNTIF(Accounts!$F:$H,Z40),VLOOKUP(Z40,Accounts!$F:$H,3,FALSE),0)/100)))</f>
        <v/>
      </c>
      <c r="AD40" s="37" t="str">
        <f t="shared" si="1"/>
        <v/>
      </c>
      <c r="AE40" s="7"/>
      <c r="AF40" s="6"/>
      <c r="AH40" s="10" t="str">
        <f>IF(ISBLANK(AF40),"",IF(COUNTIF(Accounts!$F:$H,AF40),VLOOKUP(AF40,Accounts!$F:$H,2,FALSE),"-"))</f>
        <v/>
      </c>
      <c r="AI40" s="37" t="str">
        <f>IF(AK40="","",AK40/(1+(IF(COUNTIF(Accounts!$F:$H,AF40),VLOOKUP(AF40,Accounts!$F:$H,3,FALSE),0)/100)))</f>
        <v/>
      </c>
      <c r="AJ40" s="37" t="str">
        <f t="shared" si="2"/>
        <v/>
      </c>
      <c r="AK40" s="7"/>
      <c r="AL40" s="6"/>
      <c r="AN40" s="10" t="str">
        <f>IF(ISBLANK(AL40),"",IF(COUNTIF(Accounts!$F:$H,AL40),VLOOKUP(AL40,Accounts!$F:$H,2,FALSE),"-"))</f>
        <v/>
      </c>
      <c r="AO40" s="37" t="str">
        <f>IF(AQ40="","",AQ40/(1+(IF(COUNTIF(Accounts!$F:$H,AL40),VLOOKUP(AL40,Accounts!$F:$H,3,FALSE),0)/100)))</f>
        <v/>
      </c>
      <c r="AP40" s="37" t="str">
        <f t="shared" si="3"/>
        <v/>
      </c>
      <c r="AQ40" s="7"/>
      <c r="AR40" s="40" t="str">
        <f>IF(Accounts!$F39="","-",Accounts!$F39)</f>
        <v xml:space="preserve"> </v>
      </c>
      <c r="AS40" s="10">
        <f>IF(COUNTIF(Accounts!$F:$H,AR40),VLOOKUP(AR40,Accounts!$F:$H,2,FALSE),"-")</f>
        <v>0</v>
      </c>
      <c r="AT40" s="37" t="str">
        <f ca="1">IF(scratch!$B$55=TRUE,IF(AV40="","",AV40/(1+(IF(COUNTIF(Accounts!$F:$H,AR40),VLOOKUP(AR40,Accounts!$F:$H,3,FALSE),0)/100))),scratch!$B$52)</f>
        <v>Locked</v>
      </c>
      <c r="AU40" s="37" t="str">
        <f ca="1">IF(scratch!$B$55=TRUE,IF(AV40="","",AV40-AT40),scratch!$B$52)</f>
        <v>Locked</v>
      </c>
      <c r="AV40" s="51" t="str">
        <f ca="1">IF(scratch!$B$55=TRUE,SUMIF(Z$7:Z$1007,AR40,AE$7:AE$1007)+SUMIF(AF$7:AF$1007,AR40,AK$7:AK$1007)+SUMIF(AL$7:AL$1007,AR40,AQ$7:AQ$1007),scratch!$B$52)</f>
        <v>Locked</v>
      </c>
      <c r="AZ40" s="10" t="str">
        <f>IF(ISBLANK(AX40),"",IF(COUNTIF(Accounts!$F:$H,AX40),VLOOKUP(AX40,Accounts!$F:$H,2,FALSE),"-"))</f>
        <v/>
      </c>
      <c r="BA40" s="37" t="str">
        <f>IF(BC40="","",BC40/(1+(IF(COUNTIF(Accounts!$F:$H,AX40),VLOOKUP(AX40,Accounts!$F:$H,3,FALSE),0)/100)))</f>
        <v/>
      </c>
      <c r="BB40" s="37" t="str">
        <f t="shared" si="4"/>
        <v/>
      </c>
      <c r="BC40" s="7"/>
      <c r="BD40" s="6"/>
      <c r="BF40" s="10" t="str">
        <f>IF(ISBLANK(BD40),"",IF(COUNTIF(Accounts!$F:$H,BD40),VLOOKUP(BD40,Accounts!$F:$H,2,FALSE),"-"))</f>
        <v/>
      </c>
      <c r="BG40" s="37" t="str">
        <f>IF(BI40="","",BI40/(1+(IF(COUNTIF(Accounts!$F:$H,BD40),VLOOKUP(BD40,Accounts!$F:$H,3,FALSE),0)/100)))</f>
        <v/>
      </c>
      <c r="BH40" s="37" t="str">
        <f t="shared" si="5"/>
        <v/>
      </c>
      <c r="BI40" s="7"/>
      <c r="BJ40" s="6"/>
      <c r="BL40" s="10" t="str">
        <f>IF(ISBLANK(BJ40),"",IF(COUNTIF(Accounts!$F:$H,BJ40),VLOOKUP(BJ40,Accounts!$F:$H,2,FALSE),"-"))</f>
        <v/>
      </c>
      <c r="BM40" s="37" t="str">
        <f>IF(BO40="","",BO40/(1+(IF(COUNTIF(Accounts!$F:$H,BJ40),VLOOKUP(BJ40,Accounts!$F:$H,3,FALSE),0)/100)))</f>
        <v/>
      </c>
      <c r="BN40" s="37" t="str">
        <f t="shared" si="6"/>
        <v/>
      </c>
      <c r="BO40" s="7"/>
      <c r="BP40" s="40" t="str">
        <f>IF(Accounts!$F39="","-",Accounts!$F39)</f>
        <v xml:space="preserve"> </v>
      </c>
      <c r="BQ40" s="10">
        <f>IF(COUNTIF(Accounts!$F:$H,BP40),VLOOKUP(BP40,Accounts!$F:$H,2,FALSE),"-")</f>
        <v>0</v>
      </c>
      <c r="BR40" s="37" t="str">
        <f ca="1">IF(scratch!$B$55=TRUE,IF(BT40="","",BT40/(1+(IF(COUNTIF(Accounts!$F:$H,BP40),VLOOKUP(BP40,Accounts!$F:$H,3,FALSE),0)/100))),scratch!$B$52)</f>
        <v>Locked</v>
      </c>
      <c r="BS40" s="37" t="str">
        <f ca="1">IF(scratch!$B$55=TRUE,IF(BT40="","",BT40-BR40),scratch!$B$52)</f>
        <v>Locked</v>
      </c>
      <c r="BT40" s="51" t="str">
        <f ca="1">IF(scratch!$B$55=TRUE,SUMIF(AX$7:AX$1007,BP40,BC$7:BC$1007)+SUMIF(BD$7:BD$1007,BP40,BI$7:BI$1007)+SUMIF(BJ$7:BJ$1007,BP40,BO$7:BO$1007),scratch!$B$52)</f>
        <v>Locked</v>
      </c>
      <c r="BX40" s="10" t="str">
        <f>IF(ISBLANK(BV40),"",IF(COUNTIF(Accounts!$F:$H,BV40),VLOOKUP(BV40,Accounts!$F:$H,2,FALSE),"-"))</f>
        <v/>
      </c>
      <c r="BY40" s="37" t="str">
        <f>IF(CA40="","",CA40/(1+(IF(COUNTIF(Accounts!$F:$H,BV40),VLOOKUP(BV40,Accounts!$F:$H,3,FALSE),0)/100)))</f>
        <v/>
      </c>
      <c r="BZ40" s="37" t="str">
        <f t="shared" si="7"/>
        <v/>
      </c>
      <c r="CA40" s="7"/>
      <c r="CB40" s="6"/>
      <c r="CD40" s="10" t="str">
        <f>IF(ISBLANK(CB40),"",IF(COUNTIF(Accounts!$F:$H,CB40),VLOOKUP(CB40,Accounts!$F:$H,2,FALSE),"-"))</f>
        <v/>
      </c>
      <c r="CE40" s="37" t="str">
        <f>IF(CG40="","",CG40/(1+(IF(COUNTIF(Accounts!$F:$H,CB40),VLOOKUP(CB40,Accounts!$F:$H,3,FALSE),0)/100)))</f>
        <v/>
      </c>
      <c r="CF40" s="37" t="str">
        <f t="shared" si="8"/>
        <v/>
      </c>
      <c r="CG40" s="7"/>
      <c r="CH40" s="6"/>
      <c r="CJ40" s="10" t="str">
        <f>IF(ISBLANK(CH40),"",IF(COUNTIF(Accounts!$F:$H,CH40),VLOOKUP(CH40,Accounts!$F:$H,2,FALSE),"-"))</f>
        <v/>
      </c>
      <c r="CK40" s="37" t="str">
        <f>IF(CM40="","",CM40/(1+(IF(COUNTIF(Accounts!$F:$H,CH40),VLOOKUP(CH40,Accounts!$F:$H,3,FALSE),0)/100)))</f>
        <v/>
      </c>
      <c r="CL40" s="37" t="str">
        <f t="shared" si="9"/>
        <v/>
      </c>
      <c r="CM40" s="7"/>
      <c r="CN40" s="40" t="str">
        <f>IF(Accounts!$F39="","-",Accounts!$F39)</f>
        <v xml:space="preserve"> </v>
      </c>
      <c r="CO40" s="10">
        <f>IF(COUNTIF(Accounts!$F:$H,CN40),VLOOKUP(CN40,Accounts!$F:$H,2,FALSE),"-")</f>
        <v>0</v>
      </c>
      <c r="CP40" s="37" t="str">
        <f ca="1">IF(scratch!$B$55=TRUE,IF(CR40="","",CR40/(1+(IF(COUNTIF(Accounts!$F:$H,CN40),VLOOKUP(CN40,Accounts!$F:$H,3,FALSE),0)/100))),scratch!$B$52)</f>
        <v>Locked</v>
      </c>
      <c r="CQ40" s="37" t="str">
        <f ca="1">IF(scratch!$B$55=TRUE,IF(CR40="","",CR40-CP40),scratch!$B$52)</f>
        <v>Locked</v>
      </c>
      <c r="CR40" s="51" t="str">
        <f ca="1">IF(scratch!$B$55=TRUE,SUMIF(BV$7:BV$1007,CN40,CA$7:CA$1007)+SUMIF(CB$7:CB$1007,CN40,CG$7:CG$1007)+SUMIF(CH$7:CH$1007,CN40,CM$7:CM$1007),scratch!$B$52)</f>
        <v>Locked</v>
      </c>
      <c r="CT40" s="40" t="str">
        <f>IF(Accounts!$F39="","-",Accounts!$F39)</f>
        <v xml:space="preserve"> </v>
      </c>
      <c r="CU40" s="10">
        <f>IF(COUNTIF(Accounts!$F:$H,CT40),VLOOKUP(CT40,Accounts!$F:$H,2,FALSE),"-")</f>
        <v>0</v>
      </c>
      <c r="CV40" s="37" t="str">
        <f ca="1">IF(scratch!$B$55=TRUE,IF(CX40="","",CX40/(1+(IF(COUNTIF(Accounts!$F:$H,CT40),VLOOKUP(CT40,Accounts!$F:$H,3,FALSE),0)/100))),scratch!$B$52)</f>
        <v>Locked</v>
      </c>
      <c r="CW40" s="37" t="str">
        <f ca="1">IF(scratch!$B$55=TRUE,IF(CX40="","",CX40-CV40),scratch!$B$52)</f>
        <v>Locked</v>
      </c>
      <c r="CX40" s="51" t="str">
        <f ca="1">IF(scratch!$B$55=TRUE,SUMIF(T$7:T$1007,CT40,X$7:X1040)+SUMIF(AR$7:AR$1007,CT40,AV$7:AV$1007)+SUMIF(BP$7:BP$1007,CT40,BT$7:BT$1007)+SUMIF(CN$7:CN$1007,CT40,CR$7:CR$1007),scratch!$B$52)</f>
        <v>Locked</v>
      </c>
    </row>
    <row r="41" spans="4:102" x14ac:dyDescent="0.2">
      <c r="D41" s="10" t="str">
        <f>IF(ISBLANK(B41),"",IF(COUNTIF(Accounts!$F:$H,B41),VLOOKUP(B41,Accounts!$F:$H,2,FALSE),"-"))</f>
        <v/>
      </c>
      <c r="E41" s="37" t="str">
        <f>IF(G41="","",G41/(1+(IF(COUNTIF(Accounts!$F:$H,B41),VLOOKUP(B41,Accounts!$F:$H,3,FALSE),0)/100)))</f>
        <v/>
      </c>
      <c r="F41" s="37" t="str">
        <f t="shared" si="10"/>
        <v/>
      </c>
      <c r="G41" s="7"/>
      <c r="H41" s="6"/>
      <c r="J41" s="10" t="str">
        <f>IF(ISBLANK(H41),"",IF(COUNTIF(Accounts!$F:$H,H41),VLOOKUP(H41,Accounts!$F:$H,2,FALSE),"-"))</f>
        <v/>
      </c>
      <c r="K41" s="37" t="str">
        <f>IF(M41="","",M41/(1+(IF(COUNTIF(Accounts!$F:$H,H41),VLOOKUP(H41,Accounts!$F:$H,3,FALSE),0)/100)))</f>
        <v/>
      </c>
      <c r="L41" s="37" t="str">
        <f t="shared" si="11"/>
        <v/>
      </c>
      <c r="M41" s="7"/>
      <c r="N41" s="6"/>
      <c r="P41" s="10" t="str">
        <f>IF(ISBLANK(N41),"",IF(COUNTIF(Accounts!$F:$H,N41),VLOOKUP(N41,Accounts!$F:$H,2,FALSE),"-"))</f>
        <v/>
      </c>
      <c r="Q41" s="37" t="str">
        <f>IF(S41="","",S41/(1+(IF(COUNTIF(Accounts!$F:$H,N41),VLOOKUP(N41,Accounts!$F:$H,3,FALSE),0)/100)))</f>
        <v/>
      </c>
      <c r="R41" s="37" t="str">
        <f t="shared" si="0"/>
        <v/>
      </c>
      <c r="S41" s="7"/>
      <c r="T41" s="40" t="str">
        <f>IF(Accounts!$F40="","-",Accounts!$F40)</f>
        <v xml:space="preserve"> </v>
      </c>
      <c r="U41" s="10">
        <f>IF(COUNTIF(Accounts!$F:$H,T41),VLOOKUP(T41,Accounts!$F:$H,2,FALSE),"-")</f>
        <v>0</v>
      </c>
      <c r="V41" s="37" t="str">
        <f ca="1">IF(scratch!$B$55=TRUE,IF(X41="","",X41/(1+(IF(COUNTIF(Accounts!$F:$H,T41),VLOOKUP(T41,Accounts!$F:$H,3,FALSE),0)/100))),scratch!$B$52)</f>
        <v>Locked</v>
      </c>
      <c r="W41" s="37" t="str">
        <f ca="1">IF(scratch!$B$55=TRUE,IF(X41="","",X41-V41),scratch!$B$52)</f>
        <v>Locked</v>
      </c>
      <c r="X41" s="51" t="str">
        <f ca="1">IF(scratch!$B$55=TRUE,SUMIF(B$7:B$1007,T41,G$7:G$1007)+SUMIF(H$7:H$1007,T41,M$7:M$1007)+SUMIF(N$7:N$1007,T41,S$7:S$1007),scratch!$B$52)</f>
        <v>Locked</v>
      </c>
      <c r="AB41" s="10" t="str">
        <f>IF(ISBLANK(Z41),"",IF(COUNTIF(Accounts!$F:$H,Z41),VLOOKUP(Z41,Accounts!$F:$H,2,FALSE),"-"))</f>
        <v/>
      </c>
      <c r="AC41" s="37" t="str">
        <f>IF(AE41="","",AE41/(1+(IF(COUNTIF(Accounts!$F:$H,Z41),VLOOKUP(Z41,Accounts!$F:$H,3,FALSE),0)/100)))</f>
        <v/>
      </c>
      <c r="AD41" s="37" t="str">
        <f t="shared" si="1"/>
        <v/>
      </c>
      <c r="AE41" s="7"/>
      <c r="AF41" s="6"/>
      <c r="AH41" s="10" t="str">
        <f>IF(ISBLANK(AF41),"",IF(COUNTIF(Accounts!$F:$H,AF41),VLOOKUP(AF41,Accounts!$F:$H,2,FALSE),"-"))</f>
        <v/>
      </c>
      <c r="AI41" s="37" t="str">
        <f>IF(AK41="","",AK41/(1+(IF(COUNTIF(Accounts!$F:$H,AF41),VLOOKUP(AF41,Accounts!$F:$H,3,FALSE),0)/100)))</f>
        <v/>
      </c>
      <c r="AJ41" s="37" t="str">
        <f t="shared" si="2"/>
        <v/>
      </c>
      <c r="AK41" s="7"/>
      <c r="AL41" s="6"/>
      <c r="AN41" s="10" t="str">
        <f>IF(ISBLANK(AL41),"",IF(COUNTIF(Accounts!$F:$H,AL41),VLOOKUP(AL41,Accounts!$F:$H,2,FALSE),"-"))</f>
        <v/>
      </c>
      <c r="AO41" s="37" t="str">
        <f>IF(AQ41="","",AQ41/(1+(IF(COUNTIF(Accounts!$F:$H,AL41),VLOOKUP(AL41,Accounts!$F:$H,3,FALSE),0)/100)))</f>
        <v/>
      </c>
      <c r="AP41" s="37" t="str">
        <f t="shared" si="3"/>
        <v/>
      </c>
      <c r="AQ41" s="7"/>
      <c r="AR41" s="40" t="str">
        <f>IF(Accounts!$F40="","-",Accounts!$F40)</f>
        <v xml:space="preserve"> </v>
      </c>
      <c r="AS41" s="10">
        <f>IF(COUNTIF(Accounts!$F:$H,AR41),VLOOKUP(AR41,Accounts!$F:$H,2,FALSE),"-")</f>
        <v>0</v>
      </c>
      <c r="AT41" s="37" t="str">
        <f ca="1">IF(scratch!$B$55=TRUE,IF(AV41="","",AV41/(1+(IF(COUNTIF(Accounts!$F:$H,AR41),VLOOKUP(AR41,Accounts!$F:$H,3,FALSE),0)/100))),scratch!$B$52)</f>
        <v>Locked</v>
      </c>
      <c r="AU41" s="37" t="str">
        <f ca="1">IF(scratch!$B$55=TRUE,IF(AV41="","",AV41-AT41),scratch!$B$52)</f>
        <v>Locked</v>
      </c>
      <c r="AV41" s="51" t="str">
        <f ca="1">IF(scratch!$B$55=TRUE,SUMIF(Z$7:Z$1007,AR41,AE$7:AE$1007)+SUMIF(AF$7:AF$1007,AR41,AK$7:AK$1007)+SUMIF(AL$7:AL$1007,AR41,AQ$7:AQ$1007),scratch!$B$52)</f>
        <v>Locked</v>
      </c>
      <c r="AZ41" s="10" t="str">
        <f>IF(ISBLANK(AX41),"",IF(COUNTIF(Accounts!$F:$H,AX41),VLOOKUP(AX41,Accounts!$F:$H,2,FALSE),"-"))</f>
        <v/>
      </c>
      <c r="BA41" s="37" t="str">
        <f>IF(BC41="","",BC41/(1+(IF(COUNTIF(Accounts!$F:$H,AX41),VLOOKUP(AX41,Accounts!$F:$H,3,FALSE),0)/100)))</f>
        <v/>
      </c>
      <c r="BB41" s="37" t="str">
        <f t="shared" si="4"/>
        <v/>
      </c>
      <c r="BC41" s="7"/>
      <c r="BD41" s="6"/>
      <c r="BF41" s="10" t="str">
        <f>IF(ISBLANK(BD41),"",IF(COUNTIF(Accounts!$F:$H,BD41),VLOOKUP(BD41,Accounts!$F:$H,2,FALSE),"-"))</f>
        <v/>
      </c>
      <c r="BG41" s="37" t="str">
        <f>IF(BI41="","",BI41/(1+(IF(COUNTIF(Accounts!$F:$H,BD41),VLOOKUP(BD41,Accounts!$F:$H,3,FALSE),0)/100)))</f>
        <v/>
      </c>
      <c r="BH41" s="37" t="str">
        <f t="shared" si="5"/>
        <v/>
      </c>
      <c r="BI41" s="7"/>
      <c r="BJ41" s="6"/>
      <c r="BL41" s="10" t="str">
        <f>IF(ISBLANK(BJ41),"",IF(COUNTIF(Accounts!$F:$H,BJ41),VLOOKUP(BJ41,Accounts!$F:$H,2,FALSE),"-"))</f>
        <v/>
      </c>
      <c r="BM41" s="37" t="str">
        <f>IF(BO41="","",BO41/(1+(IF(COUNTIF(Accounts!$F:$H,BJ41),VLOOKUP(BJ41,Accounts!$F:$H,3,FALSE),0)/100)))</f>
        <v/>
      </c>
      <c r="BN41" s="37" t="str">
        <f t="shared" si="6"/>
        <v/>
      </c>
      <c r="BO41" s="7"/>
      <c r="BP41" s="40" t="str">
        <f>IF(Accounts!$F40="","-",Accounts!$F40)</f>
        <v xml:space="preserve"> </v>
      </c>
      <c r="BQ41" s="10">
        <f>IF(COUNTIF(Accounts!$F:$H,BP41),VLOOKUP(BP41,Accounts!$F:$H,2,FALSE),"-")</f>
        <v>0</v>
      </c>
      <c r="BR41" s="37" t="str">
        <f ca="1">IF(scratch!$B$55=TRUE,IF(BT41="","",BT41/(1+(IF(COUNTIF(Accounts!$F:$H,BP41),VLOOKUP(BP41,Accounts!$F:$H,3,FALSE),0)/100))),scratch!$B$52)</f>
        <v>Locked</v>
      </c>
      <c r="BS41" s="37" t="str">
        <f ca="1">IF(scratch!$B$55=TRUE,IF(BT41="","",BT41-BR41),scratch!$B$52)</f>
        <v>Locked</v>
      </c>
      <c r="BT41" s="51" t="str">
        <f ca="1">IF(scratch!$B$55=TRUE,SUMIF(AX$7:AX$1007,BP41,BC$7:BC$1007)+SUMIF(BD$7:BD$1007,BP41,BI$7:BI$1007)+SUMIF(BJ$7:BJ$1007,BP41,BO$7:BO$1007),scratch!$B$52)</f>
        <v>Locked</v>
      </c>
      <c r="BX41" s="10" t="str">
        <f>IF(ISBLANK(BV41),"",IF(COUNTIF(Accounts!$F:$H,BV41),VLOOKUP(BV41,Accounts!$F:$H,2,FALSE),"-"))</f>
        <v/>
      </c>
      <c r="BY41" s="37" t="str">
        <f>IF(CA41="","",CA41/(1+(IF(COUNTIF(Accounts!$F:$H,BV41),VLOOKUP(BV41,Accounts!$F:$H,3,FALSE),0)/100)))</f>
        <v/>
      </c>
      <c r="BZ41" s="37" t="str">
        <f t="shared" si="7"/>
        <v/>
      </c>
      <c r="CA41" s="7"/>
      <c r="CB41" s="6"/>
      <c r="CD41" s="10" t="str">
        <f>IF(ISBLANK(CB41),"",IF(COUNTIF(Accounts!$F:$H,CB41),VLOOKUP(CB41,Accounts!$F:$H,2,FALSE),"-"))</f>
        <v/>
      </c>
      <c r="CE41" s="37" t="str">
        <f>IF(CG41="","",CG41/(1+(IF(COUNTIF(Accounts!$F:$H,CB41),VLOOKUP(CB41,Accounts!$F:$H,3,FALSE),0)/100)))</f>
        <v/>
      </c>
      <c r="CF41" s="37" t="str">
        <f t="shared" si="8"/>
        <v/>
      </c>
      <c r="CG41" s="7"/>
      <c r="CH41" s="6"/>
      <c r="CJ41" s="10" t="str">
        <f>IF(ISBLANK(CH41),"",IF(COUNTIF(Accounts!$F:$H,CH41),VLOOKUP(CH41,Accounts!$F:$H,2,FALSE),"-"))</f>
        <v/>
      </c>
      <c r="CK41" s="37" t="str">
        <f>IF(CM41="","",CM41/(1+(IF(COUNTIF(Accounts!$F:$H,CH41),VLOOKUP(CH41,Accounts!$F:$H,3,FALSE),0)/100)))</f>
        <v/>
      </c>
      <c r="CL41" s="37" t="str">
        <f t="shared" si="9"/>
        <v/>
      </c>
      <c r="CM41" s="7"/>
      <c r="CN41" s="40" t="str">
        <f>IF(Accounts!$F40="","-",Accounts!$F40)</f>
        <v xml:space="preserve"> </v>
      </c>
      <c r="CO41" s="10">
        <f>IF(COUNTIF(Accounts!$F:$H,CN41),VLOOKUP(CN41,Accounts!$F:$H,2,FALSE),"-")</f>
        <v>0</v>
      </c>
      <c r="CP41" s="37" t="str">
        <f ca="1">IF(scratch!$B$55=TRUE,IF(CR41="","",CR41/(1+(IF(COUNTIF(Accounts!$F:$H,CN41),VLOOKUP(CN41,Accounts!$F:$H,3,FALSE),0)/100))),scratch!$B$52)</f>
        <v>Locked</v>
      </c>
      <c r="CQ41" s="37" t="str">
        <f ca="1">IF(scratch!$B$55=TRUE,IF(CR41="","",CR41-CP41),scratch!$B$52)</f>
        <v>Locked</v>
      </c>
      <c r="CR41" s="51" t="str">
        <f ca="1">IF(scratch!$B$55=TRUE,SUMIF(BV$7:BV$1007,CN41,CA$7:CA$1007)+SUMIF(CB$7:CB$1007,CN41,CG$7:CG$1007)+SUMIF(CH$7:CH$1007,CN41,CM$7:CM$1007),scratch!$B$52)</f>
        <v>Locked</v>
      </c>
      <c r="CT41" s="40" t="str">
        <f>IF(Accounts!$F40="","-",Accounts!$F40)</f>
        <v xml:space="preserve"> </v>
      </c>
      <c r="CU41" s="10">
        <f>IF(COUNTIF(Accounts!$F:$H,CT41),VLOOKUP(CT41,Accounts!$F:$H,2,FALSE),"-")</f>
        <v>0</v>
      </c>
      <c r="CV41" s="37" t="str">
        <f ca="1">IF(scratch!$B$55=TRUE,IF(CX41="","",CX41/(1+(IF(COUNTIF(Accounts!$F:$H,CT41),VLOOKUP(CT41,Accounts!$F:$H,3,FALSE),0)/100))),scratch!$B$52)</f>
        <v>Locked</v>
      </c>
      <c r="CW41" s="37" t="str">
        <f ca="1">IF(scratch!$B$55=TRUE,IF(CX41="","",CX41-CV41),scratch!$B$52)</f>
        <v>Locked</v>
      </c>
      <c r="CX41" s="51" t="str">
        <f ca="1">IF(scratch!$B$55=TRUE,SUMIF(T$7:T$1007,CT41,X$7:X1041)+SUMIF(AR$7:AR$1007,CT41,AV$7:AV$1007)+SUMIF(BP$7:BP$1007,CT41,BT$7:BT$1007)+SUMIF(CN$7:CN$1007,CT41,CR$7:CR$1007),scratch!$B$52)</f>
        <v>Locked</v>
      </c>
    </row>
    <row r="42" spans="4:102" x14ac:dyDescent="0.2">
      <c r="D42" s="10" t="str">
        <f>IF(ISBLANK(B42),"",IF(COUNTIF(Accounts!$F:$H,B42),VLOOKUP(B42,Accounts!$F:$H,2,FALSE),"-"))</f>
        <v/>
      </c>
      <c r="E42" s="37" t="str">
        <f>IF(G42="","",G42/(1+(IF(COUNTIF(Accounts!$F:$H,B42),VLOOKUP(B42,Accounts!$F:$H,3,FALSE),0)/100)))</f>
        <v/>
      </c>
      <c r="F42" s="37" t="str">
        <f t="shared" si="10"/>
        <v/>
      </c>
      <c r="G42" s="7"/>
      <c r="H42" s="6"/>
      <c r="J42" s="10" t="str">
        <f>IF(ISBLANK(H42),"",IF(COUNTIF(Accounts!$F:$H,H42),VLOOKUP(H42,Accounts!$F:$H,2,FALSE),"-"))</f>
        <v/>
      </c>
      <c r="K42" s="37" t="str">
        <f>IF(M42="","",M42/(1+(IF(COUNTIF(Accounts!$F:$H,H42),VLOOKUP(H42,Accounts!$F:$H,3,FALSE),0)/100)))</f>
        <v/>
      </c>
      <c r="L42" s="37" t="str">
        <f t="shared" si="11"/>
        <v/>
      </c>
      <c r="M42" s="7"/>
      <c r="N42" s="6"/>
      <c r="P42" s="10" t="str">
        <f>IF(ISBLANK(N42),"",IF(COUNTIF(Accounts!$F:$H,N42),VLOOKUP(N42,Accounts!$F:$H,2,FALSE),"-"))</f>
        <v/>
      </c>
      <c r="Q42" s="37" t="str">
        <f>IF(S42="","",S42/(1+(IF(COUNTIF(Accounts!$F:$H,N42),VLOOKUP(N42,Accounts!$F:$H,3,FALSE),0)/100)))</f>
        <v/>
      </c>
      <c r="R42" s="37" t="str">
        <f t="shared" si="0"/>
        <v/>
      </c>
      <c r="S42" s="7"/>
      <c r="T42" s="40" t="str">
        <f>IF(Accounts!$F41="","-",Accounts!$F41)</f>
        <v xml:space="preserve"> </v>
      </c>
      <c r="U42" s="10">
        <f>IF(COUNTIF(Accounts!$F:$H,T42),VLOOKUP(T42,Accounts!$F:$H,2,FALSE),"-")</f>
        <v>0</v>
      </c>
      <c r="V42" s="37" t="str">
        <f ca="1">IF(scratch!$B$55=TRUE,IF(X42="","",X42/(1+(IF(COUNTIF(Accounts!$F:$H,T42),VLOOKUP(T42,Accounts!$F:$H,3,FALSE),0)/100))),scratch!$B$52)</f>
        <v>Locked</v>
      </c>
      <c r="W42" s="37" t="str">
        <f ca="1">IF(scratch!$B$55=TRUE,IF(X42="","",X42-V42),scratch!$B$52)</f>
        <v>Locked</v>
      </c>
      <c r="X42" s="51" t="str">
        <f ca="1">IF(scratch!$B$55=TRUE,SUMIF(B$7:B$1007,T42,G$7:G$1007)+SUMIF(H$7:H$1007,T42,M$7:M$1007)+SUMIF(N$7:N$1007,T42,S$7:S$1007),scratch!$B$52)</f>
        <v>Locked</v>
      </c>
      <c r="AB42" s="10" t="str">
        <f>IF(ISBLANK(Z42),"",IF(COUNTIF(Accounts!$F:$H,Z42),VLOOKUP(Z42,Accounts!$F:$H,2,FALSE),"-"))</f>
        <v/>
      </c>
      <c r="AC42" s="37" t="str">
        <f>IF(AE42="","",AE42/(1+(IF(COUNTIF(Accounts!$F:$H,Z42),VLOOKUP(Z42,Accounts!$F:$H,3,FALSE),0)/100)))</f>
        <v/>
      </c>
      <c r="AD42" s="37" t="str">
        <f t="shared" si="1"/>
        <v/>
      </c>
      <c r="AE42" s="7"/>
      <c r="AF42" s="6"/>
      <c r="AH42" s="10" t="str">
        <f>IF(ISBLANK(AF42),"",IF(COUNTIF(Accounts!$F:$H,AF42),VLOOKUP(AF42,Accounts!$F:$H,2,FALSE),"-"))</f>
        <v/>
      </c>
      <c r="AI42" s="37" t="str">
        <f>IF(AK42="","",AK42/(1+(IF(COUNTIF(Accounts!$F:$H,AF42),VLOOKUP(AF42,Accounts!$F:$H,3,FALSE),0)/100)))</f>
        <v/>
      </c>
      <c r="AJ42" s="37" t="str">
        <f t="shared" si="2"/>
        <v/>
      </c>
      <c r="AK42" s="7"/>
      <c r="AL42" s="6"/>
      <c r="AN42" s="10" t="str">
        <f>IF(ISBLANK(AL42),"",IF(COUNTIF(Accounts!$F:$H,AL42),VLOOKUP(AL42,Accounts!$F:$H,2,FALSE),"-"))</f>
        <v/>
      </c>
      <c r="AO42" s="37" t="str">
        <f>IF(AQ42="","",AQ42/(1+(IF(COUNTIF(Accounts!$F:$H,AL42),VLOOKUP(AL42,Accounts!$F:$H,3,FALSE),0)/100)))</f>
        <v/>
      </c>
      <c r="AP42" s="37" t="str">
        <f t="shared" si="3"/>
        <v/>
      </c>
      <c r="AQ42" s="7"/>
      <c r="AR42" s="40" t="str">
        <f>IF(Accounts!$F41="","-",Accounts!$F41)</f>
        <v xml:space="preserve"> </v>
      </c>
      <c r="AS42" s="10">
        <f>IF(COUNTIF(Accounts!$F:$H,AR42),VLOOKUP(AR42,Accounts!$F:$H,2,FALSE),"-")</f>
        <v>0</v>
      </c>
      <c r="AT42" s="37" t="str">
        <f ca="1">IF(scratch!$B$55=TRUE,IF(AV42="","",AV42/(1+(IF(COUNTIF(Accounts!$F:$H,AR42),VLOOKUP(AR42,Accounts!$F:$H,3,FALSE),0)/100))),scratch!$B$52)</f>
        <v>Locked</v>
      </c>
      <c r="AU42" s="37" t="str">
        <f ca="1">IF(scratch!$B$55=TRUE,IF(AV42="","",AV42-AT42),scratch!$B$52)</f>
        <v>Locked</v>
      </c>
      <c r="AV42" s="51" t="str">
        <f ca="1">IF(scratch!$B$55=TRUE,SUMIF(Z$7:Z$1007,AR42,AE$7:AE$1007)+SUMIF(AF$7:AF$1007,AR42,AK$7:AK$1007)+SUMIF(AL$7:AL$1007,AR42,AQ$7:AQ$1007),scratch!$B$52)</f>
        <v>Locked</v>
      </c>
      <c r="AZ42" s="10" t="str">
        <f>IF(ISBLANK(AX42),"",IF(COUNTIF(Accounts!$F:$H,AX42),VLOOKUP(AX42,Accounts!$F:$H,2,FALSE),"-"))</f>
        <v/>
      </c>
      <c r="BA42" s="37" t="str">
        <f>IF(BC42="","",BC42/(1+(IF(COUNTIF(Accounts!$F:$H,AX42),VLOOKUP(AX42,Accounts!$F:$H,3,FALSE),0)/100)))</f>
        <v/>
      </c>
      <c r="BB42" s="37" t="str">
        <f t="shared" si="4"/>
        <v/>
      </c>
      <c r="BC42" s="7"/>
      <c r="BD42" s="6"/>
      <c r="BF42" s="10" t="str">
        <f>IF(ISBLANK(BD42),"",IF(COUNTIF(Accounts!$F:$H,BD42),VLOOKUP(BD42,Accounts!$F:$H,2,FALSE),"-"))</f>
        <v/>
      </c>
      <c r="BG42" s="37" t="str">
        <f>IF(BI42="","",BI42/(1+(IF(COUNTIF(Accounts!$F:$H,BD42),VLOOKUP(BD42,Accounts!$F:$H,3,FALSE),0)/100)))</f>
        <v/>
      </c>
      <c r="BH42" s="37" t="str">
        <f t="shared" si="5"/>
        <v/>
      </c>
      <c r="BI42" s="7"/>
      <c r="BJ42" s="6"/>
      <c r="BL42" s="10" t="str">
        <f>IF(ISBLANK(BJ42),"",IF(COUNTIF(Accounts!$F:$H,BJ42),VLOOKUP(BJ42,Accounts!$F:$H,2,FALSE),"-"))</f>
        <v/>
      </c>
      <c r="BM42" s="37" t="str">
        <f>IF(BO42="","",BO42/(1+(IF(COUNTIF(Accounts!$F:$H,BJ42),VLOOKUP(BJ42,Accounts!$F:$H,3,FALSE),0)/100)))</f>
        <v/>
      </c>
      <c r="BN42" s="37" t="str">
        <f t="shared" si="6"/>
        <v/>
      </c>
      <c r="BO42" s="7"/>
      <c r="BP42" s="40" t="str">
        <f>IF(Accounts!$F41="","-",Accounts!$F41)</f>
        <v xml:space="preserve"> </v>
      </c>
      <c r="BQ42" s="10">
        <f>IF(COUNTIF(Accounts!$F:$H,BP42),VLOOKUP(BP42,Accounts!$F:$H,2,FALSE),"-")</f>
        <v>0</v>
      </c>
      <c r="BR42" s="37" t="str">
        <f ca="1">IF(scratch!$B$55=TRUE,IF(BT42="","",BT42/(1+(IF(COUNTIF(Accounts!$F:$H,BP42),VLOOKUP(BP42,Accounts!$F:$H,3,FALSE),0)/100))),scratch!$B$52)</f>
        <v>Locked</v>
      </c>
      <c r="BS42" s="37" t="str">
        <f ca="1">IF(scratch!$B$55=TRUE,IF(BT42="","",BT42-BR42),scratch!$B$52)</f>
        <v>Locked</v>
      </c>
      <c r="BT42" s="51" t="str">
        <f ca="1">IF(scratch!$B$55=TRUE,SUMIF(AX$7:AX$1007,BP42,BC$7:BC$1007)+SUMIF(BD$7:BD$1007,BP42,BI$7:BI$1007)+SUMIF(BJ$7:BJ$1007,BP42,BO$7:BO$1007),scratch!$B$52)</f>
        <v>Locked</v>
      </c>
      <c r="BX42" s="10" t="str">
        <f>IF(ISBLANK(BV42),"",IF(COUNTIF(Accounts!$F:$H,BV42),VLOOKUP(BV42,Accounts!$F:$H,2,FALSE),"-"))</f>
        <v/>
      </c>
      <c r="BY42" s="37" t="str">
        <f>IF(CA42="","",CA42/(1+(IF(COUNTIF(Accounts!$F:$H,BV42),VLOOKUP(BV42,Accounts!$F:$H,3,FALSE),0)/100)))</f>
        <v/>
      </c>
      <c r="BZ42" s="37" t="str">
        <f t="shared" si="7"/>
        <v/>
      </c>
      <c r="CA42" s="7"/>
      <c r="CB42" s="6"/>
      <c r="CD42" s="10" t="str">
        <f>IF(ISBLANK(CB42),"",IF(COUNTIF(Accounts!$F:$H,CB42),VLOOKUP(CB42,Accounts!$F:$H,2,FALSE),"-"))</f>
        <v/>
      </c>
      <c r="CE42" s="37" t="str">
        <f>IF(CG42="","",CG42/(1+(IF(COUNTIF(Accounts!$F:$H,CB42),VLOOKUP(CB42,Accounts!$F:$H,3,FALSE),0)/100)))</f>
        <v/>
      </c>
      <c r="CF42" s="37" t="str">
        <f t="shared" si="8"/>
        <v/>
      </c>
      <c r="CG42" s="7"/>
      <c r="CH42" s="6"/>
      <c r="CJ42" s="10" t="str">
        <f>IF(ISBLANK(CH42),"",IF(COUNTIF(Accounts!$F:$H,CH42),VLOOKUP(CH42,Accounts!$F:$H,2,FALSE),"-"))</f>
        <v/>
      </c>
      <c r="CK42" s="37" t="str">
        <f>IF(CM42="","",CM42/(1+(IF(COUNTIF(Accounts!$F:$H,CH42),VLOOKUP(CH42,Accounts!$F:$H,3,FALSE),0)/100)))</f>
        <v/>
      </c>
      <c r="CL42" s="37" t="str">
        <f t="shared" si="9"/>
        <v/>
      </c>
      <c r="CM42" s="7"/>
      <c r="CN42" s="40" t="str">
        <f>IF(Accounts!$F41="","-",Accounts!$F41)</f>
        <v xml:space="preserve"> </v>
      </c>
      <c r="CO42" s="10">
        <f>IF(COUNTIF(Accounts!$F:$H,CN42),VLOOKUP(CN42,Accounts!$F:$H,2,FALSE),"-")</f>
        <v>0</v>
      </c>
      <c r="CP42" s="37" t="str">
        <f ca="1">IF(scratch!$B$55=TRUE,IF(CR42="","",CR42/(1+(IF(COUNTIF(Accounts!$F:$H,CN42),VLOOKUP(CN42,Accounts!$F:$H,3,FALSE),0)/100))),scratch!$B$52)</f>
        <v>Locked</v>
      </c>
      <c r="CQ42" s="37" t="str">
        <f ca="1">IF(scratch!$B$55=TRUE,IF(CR42="","",CR42-CP42),scratch!$B$52)</f>
        <v>Locked</v>
      </c>
      <c r="CR42" s="51" t="str">
        <f ca="1">IF(scratch!$B$55=TRUE,SUMIF(BV$7:BV$1007,CN42,CA$7:CA$1007)+SUMIF(CB$7:CB$1007,CN42,CG$7:CG$1007)+SUMIF(CH$7:CH$1007,CN42,CM$7:CM$1007),scratch!$B$52)</f>
        <v>Locked</v>
      </c>
      <c r="CT42" s="40" t="str">
        <f>IF(Accounts!$F41="","-",Accounts!$F41)</f>
        <v xml:space="preserve"> </v>
      </c>
      <c r="CU42" s="10">
        <f>IF(COUNTIF(Accounts!$F:$H,CT42),VLOOKUP(CT42,Accounts!$F:$H,2,FALSE),"-")</f>
        <v>0</v>
      </c>
      <c r="CV42" s="37" t="str">
        <f ca="1">IF(scratch!$B$55=TRUE,IF(CX42="","",CX42/(1+(IF(COUNTIF(Accounts!$F:$H,CT42),VLOOKUP(CT42,Accounts!$F:$H,3,FALSE),0)/100))),scratch!$B$52)</f>
        <v>Locked</v>
      </c>
      <c r="CW42" s="37" t="str">
        <f ca="1">IF(scratch!$B$55=TRUE,IF(CX42="","",CX42-CV42),scratch!$B$52)</f>
        <v>Locked</v>
      </c>
      <c r="CX42" s="51" t="str">
        <f ca="1">IF(scratch!$B$55=TRUE,SUMIF(T$7:T$1007,CT42,X$7:X1042)+SUMIF(AR$7:AR$1007,CT42,AV$7:AV$1007)+SUMIF(BP$7:BP$1007,CT42,BT$7:BT$1007)+SUMIF(CN$7:CN$1007,CT42,CR$7:CR$1007),scratch!$B$52)</f>
        <v>Locked</v>
      </c>
    </row>
    <row r="43" spans="4:102" x14ac:dyDescent="0.2">
      <c r="D43" s="10" t="str">
        <f>IF(ISBLANK(B43),"",IF(COUNTIF(Accounts!$F:$H,B43),VLOOKUP(B43,Accounts!$F:$H,2,FALSE),"-"))</f>
        <v/>
      </c>
      <c r="E43" s="37" t="str">
        <f>IF(G43="","",G43/(1+(IF(COUNTIF(Accounts!$F:$H,B43),VLOOKUP(B43,Accounts!$F:$H,3,FALSE),0)/100)))</f>
        <v/>
      </c>
      <c r="F43" s="37" t="str">
        <f t="shared" si="10"/>
        <v/>
      </c>
      <c r="G43" s="7"/>
      <c r="H43" s="6"/>
      <c r="J43" s="10" t="str">
        <f>IF(ISBLANK(H43),"",IF(COUNTIF(Accounts!$F:$H,H43),VLOOKUP(H43,Accounts!$F:$H,2,FALSE),"-"))</f>
        <v/>
      </c>
      <c r="K43" s="37" t="str">
        <f>IF(M43="","",M43/(1+(IF(COUNTIF(Accounts!$F:$H,H43),VLOOKUP(H43,Accounts!$F:$H,3,FALSE),0)/100)))</f>
        <v/>
      </c>
      <c r="L43" s="37" t="str">
        <f t="shared" si="11"/>
        <v/>
      </c>
      <c r="M43" s="7"/>
      <c r="N43" s="6"/>
      <c r="P43" s="10" t="str">
        <f>IF(ISBLANK(N43),"",IF(COUNTIF(Accounts!$F:$H,N43),VLOOKUP(N43,Accounts!$F:$H,2,FALSE),"-"))</f>
        <v/>
      </c>
      <c r="Q43" s="37" t="str">
        <f>IF(S43="","",S43/(1+(IF(COUNTIF(Accounts!$F:$H,N43),VLOOKUP(N43,Accounts!$F:$H,3,FALSE),0)/100)))</f>
        <v/>
      </c>
      <c r="R43" s="37" t="str">
        <f t="shared" si="0"/>
        <v/>
      </c>
      <c r="S43" s="7"/>
      <c r="T43" s="40" t="str">
        <f>IF(Accounts!$F42="","-",Accounts!$F42)</f>
        <v xml:space="preserve"> </v>
      </c>
      <c r="U43" s="10">
        <f>IF(COUNTIF(Accounts!$F:$H,T43),VLOOKUP(T43,Accounts!$F:$H,2,FALSE),"-")</f>
        <v>0</v>
      </c>
      <c r="V43" s="37" t="str">
        <f ca="1">IF(scratch!$B$55=TRUE,IF(X43="","",X43/(1+(IF(COUNTIF(Accounts!$F:$H,T43),VLOOKUP(T43,Accounts!$F:$H,3,FALSE),0)/100))),scratch!$B$52)</f>
        <v>Locked</v>
      </c>
      <c r="W43" s="37" t="str">
        <f ca="1">IF(scratch!$B$55=TRUE,IF(X43="","",X43-V43),scratch!$B$52)</f>
        <v>Locked</v>
      </c>
      <c r="X43" s="51" t="str">
        <f ca="1">IF(scratch!$B$55=TRUE,SUMIF(B$7:B$1007,T43,G$7:G$1007)+SUMIF(H$7:H$1007,T43,M$7:M$1007)+SUMIF(N$7:N$1007,T43,S$7:S$1007),scratch!$B$52)</f>
        <v>Locked</v>
      </c>
      <c r="AB43" s="10" t="str">
        <f>IF(ISBLANK(Z43),"",IF(COUNTIF(Accounts!$F:$H,Z43),VLOOKUP(Z43,Accounts!$F:$H,2,FALSE),"-"))</f>
        <v/>
      </c>
      <c r="AC43" s="37" t="str">
        <f>IF(AE43="","",AE43/(1+(IF(COUNTIF(Accounts!$F:$H,Z43),VLOOKUP(Z43,Accounts!$F:$H,3,FALSE),0)/100)))</f>
        <v/>
      </c>
      <c r="AD43" s="37" t="str">
        <f t="shared" si="1"/>
        <v/>
      </c>
      <c r="AE43" s="7"/>
      <c r="AF43" s="6"/>
      <c r="AH43" s="10" t="str">
        <f>IF(ISBLANK(AF43),"",IF(COUNTIF(Accounts!$F:$H,AF43),VLOOKUP(AF43,Accounts!$F:$H,2,FALSE),"-"))</f>
        <v/>
      </c>
      <c r="AI43" s="37" t="str">
        <f>IF(AK43="","",AK43/(1+(IF(COUNTIF(Accounts!$F:$H,AF43),VLOOKUP(AF43,Accounts!$F:$H,3,FALSE),0)/100)))</f>
        <v/>
      </c>
      <c r="AJ43" s="37" t="str">
        <f t="shared" si="2"/>
        <v/>
      </c>
      <c r="AK43" s="7"/>
      <c r="AL43" s="6"/>
      <c r="AN43" s="10" t="str">
        <f>IF(ISBLANK(AL43),"",IF(COUNTIF(Accounts!$F:$H,AL43),VLOOKUP(AL43,Accounts!$F:$H,2,FALSE),"-"))</f>
        <v/>
      </c>
      <c r="AO43" s="37" t="str">
        <f>IF(AQ43="","",AQ43/(1+(IF(COUNTIF(Accounts!$F:$H,AL43),VLOOKUP(AL43,Accounts!$F:$H,3,FALSE),0)/100)))</f>
        <v/>
      </c>
      <c r="AP43" s="37" t="str">
        <f t="shared" si="3"/>
        <v/>
      </c>
      <c r="AQ43" s="7"/>
      <c r="AR43" s="40" t="str">
        <f>IF(Accounts!$F42="","-",Accounts!$F42)</f>
        <v xml:space="preserve"> </v>
      </c>
      <c r="AS43" s="10">
        <f>IF(COUNTIF(Accounts!$F:$H,AR43),VLOOKUP(AR43,Accounts!$F:$H,2,FALSE),"-")</f>
        <v>0</v>
      </c>
      <c r="AT43" s="37" t="str">
        <f ca="1">IF(scratch!$B$55=TRUE,IF(AV43="","",AV43/(1+(IF(COUNTIF(Accounts!$F:$H,AR43),VLOOKUP(AR43,Accounts!$F:$H,3,FALSE),0)/100))),scratch!$B$52)</f>
        <v>Locked</v>
      </c>
      <c r="AU43" s="37" t="str">
        <f ca="1">IF(scratch!$B$55=TRUE,IF(AV43="","",AV43-AT43),scratch!$B$52)</f>
        <v>Locked</v>
      </c>
      <c r="AV43" s="51" t="str">
        <f ca="1">IF(scratch!$B$55=TRUE,SUMIF(Z$7:Z$1007,AR43,AE$7:AE$1007)+SUMIF(AF$7:AF$1007,AR43,AK$7:AK$1007)+SUMIF(AL$7:AL$1007,AR43,AQ$7:AQ$1007),scratch!$B$52)</f>
        <v>Locked</v>
      </c>
      <c r="AZ43" s="10" t="str">
        <f>IF(ISBLANK(AX43),"",IF(COUNTIF(Accounts!$F:$H,AX43),VLOOKUP(AX43,Accounts!$F:$H,2,FALSE),"-"))</f>
        <v/>
      </c>
      <c r="BA43" s="37" t="str">
        <f>IF(BC43="","",BC43/(1+(IF(COUNTIF(Accounts!$F:$H,AX43),VLOOKUP(AX43,Accounts!$F:$H,3,FALSE),0)/100)))</f>
        <v/>
      </c>
      <c r="BB43" s="37" t="str">
        <f t="shared" si="4"/>
        <v/>
      </c>
      <c r="BC43" s="7"/>
      <c r="BD43" s="6"/>
      <c r="BF43" s="10" t="str">
        <f>IF(ISBLANK(BD43),"",IF(COUNTIF(Accounts!$F:$H,BD43),VLOOKUP(BD43,Accounts!$F:$H,2,FALSE),"-"))</f>
        <v/>
      </c>
      <c r="BG43" s="37" t="str">
        <f>IF(BI43="","",BI43/(1+(IF(COUNTIF(Accounts!$F:$H,BD43),VLOOKUP(BD43,Accounts!$F:$H,3,FALSE),0)/100)))</f>
        <v/>
      </c>
      <c r="BH43" s="37" t="str">
        <f t="shared" si="5"/>
        <v/>
      </c>
      <c r="BI43" s="7"/>
      <c r="BJ43" s="6"/>
      <c r="BL43" s="10" t="str">
        <f>IF(ISBLANK(BJ43),"",IF(COUNTIF(Accounts!$F:$H,BJ43),VLOOKUP(BJ43,Accounts!$F:$H,2,FALSE),"-"))</f>
        <v/>
      </c>
      <c r="BM43" s="37" t="str">
        <f>IF(BO43="","",BO43/(1+(IF(COUNTIF(Accounts!$F:$H,BJ43),VLOOKUP(BJ43,Accounts!$F:$H,3,FALSE),0)/100)))</f>
        <v/>
      </c>
      <c r="BN43" s="37" t="str">
        <f t="shared" si="6"/>
        <v/>
      </c>
      <c r="BO43" s="7"/>
      <c r="BP43" s="40" t="str">
        <f>IF(Accounts!$F42="","-",Accounts!$F42)</f>
        <v xml:space="preserve"> </v>
      </c>
      <c r="BQ43" s="10">
        <f>IF(COUNTIF(Accounts!$F:$H,BP43),VLOOKUP(BP43,Accounts!$F:$H,2,FALSE),"-")</f>
        <v>0</v>
      </c>
      <c r="BR43" s="37" t="str">
        <f ca="1">IF(scratch!$B$55=TRUE,IF(BT43="","",BT43/(1+(IF(COUNTIF(Accounts!$F:$H,BP43),VLOOKUP(BP43,Accounts!$F:$H,3,FALSE),0)/100))),scratch!$B$52)</f>
        <v>Locked</v>
      </c>
      <c r="BS43" s="37" t="str">
        <f ca="1">IF(scratch!$B$55=TRUE,IF(BT43="","",BT43-BR43),scratch!$B$52)</f>
        <v>Locked</v>
      </c>
      <c r="BT43" s="51" t="str">
        <f ca="1">IF(scratch!$B$55=TRUE,SUMIF(AX$7:AX$1007,BP43,BC$7:BC$1007)+SUMIF(BD$7:BD$1007,BP43,BI$7:BI$1007)+SUMIF(BJ$7:BJ$1007,BP43,BO$7:BO$1007),scratch!$B$52)</f>
        <v>Locked</v>
      </c>
      <c r="BX43" s="10" t="str">
        <f>IF(ISBLANK(BV43),"",IF(COUNTIF(Accounts!$F:$H,BV43),VLOOKUP(BV43,Accounts!$F:$H,2,FALSE),"-"))</f>
        <v/>
      </c>
      <c r="BY43" s="37" t="str">
        <f>IF(CA43="","",CA43/(1+(IF(COUNTIF(Accounts!$F:$H,BV43),VLOOKUP(BV43,Accounts!$F:$H,3,FALSE),0)/100)))</f>
        <v/>
      </c>
      <c r="BZ43" s="37" t="str">
        <f t="shared" si="7"/>
        <v/>
      </c>
      <c r="CA43" s="7"/>
      <c r="CB43" s="6"/>
      <c r="CD43" s="10" t="str">
        <f>IF(ISBLANK(CB43),"",IF(COUNTIF(Accounts!$F:$H,CB43),VLOOKUP(CB43,Accounts!$F:$H,2,FALSE),"-"))</f>
        <v/>
      </c>
      <c r="CE43" s="37" t="str">
        <f>IF(CG43="","",CG43/(1+(IF(COUNTIF(Accounts!$F:$H,CB43),VLOOKUP(CB43,Accounts!$F:$H,3,FALSE),0)/100)))</f>
        <v/>
      </c>
      <c r="CF43" s="37" t="str">
        <f t="shared" si="8"/>
        <v/>
      </c>
      <c r="CG43" s="7"/>
      <c r="CH43" s="6"/>
      <c r="CJ43" s="10" t="str">
        <f>IF(ISBLANK(CH43),"",IF(COUNTIF(Accounts!$F:$H,CH43),VLOOKUP(CH43,Accounts!$F:$H,2,FALSE),"-"))</f>
        <v/>
      </c>
      <c r="CK43" s="37" t="str">
        <f>IF(CM43="","",CM43/(1+(IF(COUNTIF(Accounts!$F:$H,CH43),VLOOKUP(CH43,Accounts!$F:$H,3,FALSE),0)/100)))</f>
        <v/>
      </c>
      <c r="CL43" s="37" t="str">
        <f t="shared" si="9"/>
        <v/>
      </c>
      <c r="CM43" s="7"/>
      <c r="CN43" s="40" t="str">
        <f>IF(Accounts!$F42="","-",Accounts!$F42)</f>
        <v xml:space="preserve"> </v>
      </c>
      <c r="CO43" s="10">
        <f>IF(COUNTIF(Accounts!$F:$H,CN43),VLOOKUP(CN43,Accounts!$F:$H,2,FALSE),"-")</f>
        <v>0</v>
      </c>
      <c r="CP43" s="37" t="str">
        <f ca="1">IF(scratch!$B$55=TRUE,IF(CR43="","",CR43/(1+(IF(COUNTIF(Accounts!$F:$H,CN43),VLOOKUP(CN43,Accounts!$F:$H,3,FALSE),0)/100))),scratch!$B$52)</f>
        <v>Locked</v>
      </c>
      <c r="CQ43" s="37" t="str">
        <f ca="1">IF(scratch!$B$55=TRUE,IF(CR43="","",CR43-CP43),scratch!$B$52)</f>
        <v>Locked</v>
      </c>
      <c r="CR43" s="51" t="str">
        <f ca="1">IF(scratch!$B$55=TRUE,SUMIF(BV$7:BV$1007,CN43,CA$7:CA$1007)+SUMIF(CB$7:CB$1007,CN43,CG$7:CG$1007)+SUMIF(CH$7:CH$1007,CN43,CM$7:CM$1007),scratch!$B$52)</f>
        <v>Locked</v>
      </c>
      <c r="CT43" s="40" t="str">
        <f>IF(Accounts!$F42="","-",Accounts!$F42)</f>
        <v xml:space="preserve"> </v>
      </c>
      <c r="CU43" s="10">
        <f>IF(COUNTIF(Accounts!$F:$H,CT43),VLOOKUP(CT43,Accounts!$F:$H,2,FALSE),"-")</f>
        <v>0</v>
      </c>
      <c r="CV43" s="37" t="str">
        <f ca="1">IF(scratch!$B$55=TRUE,IF(CX43="","",CX43/(1+(IF(COUNTIF(Accounts!$F:$H,CT43),VLOOKUP(CT43,Accounts!$F:$H,3,FALSE),0)/100))),scratch!$B$52)</f>
        <v>Locked</v>
      </c>
      <c r="CW43" s="37" t="str">
        <f ca="1">IF(scratch!$B$55=TRUE,IF(CX43="","",CX43-CV43),scratch!$B$52)</f>
        <v>Locked</v>
      </c>
      <c r="CX43" s="51" t="str">
        <f ca="1">IF(scratch!$B$55=TRUE,SUMIF(T$7:T$1007,CT43,X$7:X1043)+SUMIF(AR$7:AR$1007,CT43,AV$7:AV$1007)+SUMIF(BP$7:BP$1007,CT43,BT$7:BT$1007)+SUMIF(CN$7:CN$1007,CT43,CR$7:CR$1007),scratch!$B$52)</f>
        <v>Locked</v>
      </c>
    </row>
    <row r="44" spans="4:102" x14ac:dyDescent="0.2">
      <c r="D44" s="10" t="str">
        <f>IF(ISBLANK(B44),"",IF(COUNTIF(Accounts!$F:$H,B44),VLOOKUP(B44,Accounts!$F:$H,2,FALSE),"-"))</f>
        <v/>
      </c>
      <c r="E44" s="37" t="str">
        <f>IF(G44="","",G44/(1+(IF(COUNTIF(Accounts!$F:$H,B44),VLOOKUP(B44,Accounts!$F:$H,3,FALSE),0)/100)))</f>
        <v/>
      </c>
      <c r="F44" s="37" t="str">
        <f t="shared" si="10"/>
        <v/>
      </c>
      <c r="G44" s="7"/>
      <c r="H44" s="6"/>
      <c r="J44" s="10" t="str">
        <f>IF(ISBLANK(H44),"",IF(COUNTIF(Accounts!$F:$H,H44),VLOOKUP(H44,Accounts!$F:$H,2,FALSE),"-"))</f>
        <v/>
      </c>
      <c r="K44" s="37" t="str">
        <f>IF(M44="","",M44/(1+(IF(COUNTIF(Accounts!$F:$H,H44),VLOOKUP(H44,Accounts!$F:$H,3,FALSE),0)/100)))</f>
        <v/>
      </c>
      <c r="L44" s="37" t="str">
        <f t="shared" si="11"/>
        <v/>
      </c>
      <c r="M44" s="7"/>
      <c r="N44" s="6"/>
      <c r="P44" s="10" t="str">
        <f>IF(ISBLANK(N44),"",IF(COUNTIF(Accounts!$F:$H,N44),VLOOKUP(N44,Accounts!$F:$H,2,FALSE),"-"))</f>
        <v/>
      </c>
      <c r="Q44" s="37" t="str">
        <f>IF(S44="","",S44/(1+(IF(COUNTIF(Accounts!$F:$H,N44),VLOOKUP(N44,Accounts!$F:$H,3,FALSE),0)/100)))</f>
        <v/>
      </c>
      <c r="R44" s="37" t="str">
        <f t="shared" si="0"/>
        <v/>
      </c>
      <c r="S44" s="7"/>
      <c r="T44" s="40" t="str">
        <f>IF(Accounts!$F43="","-",Accounts!$F43)</f>
        <v xml:space="preserve"> </v>
      </c>
      <c r="U44" s="10">
        <f>IF(COUNTIF(Accounts!$F:$H,T44),VLOOKUP(T44,Accounts!$F:$H,2,FALSE),"-")</f>
        <v>0</v>
      </c>
      <c r="V44" s="37" t="str">
        <f ca="1">IF(scratch!$B$55=TRUE,IF(X44="","",X44/(1+(IF(COUNTIF(Accounts!$F:$H,T44),VLOOKUP(T44,Accounts!$F:$H,3,FALSE),0)/100))),scratch!$B$52)</f>
        <v>Locked</v>
      </c>
      <c r="W44" s="37" t="str">
        <f ca="1">IF(scratch!$B$55=TRUE,IF(X44="","",X44-V44),scratch!$B$52)</f>
        <v>Locked</v>
      </c>
      <c r="X44" s="51" t="str">
        <f ca="1">IF(scratch!$B$55=TRUE,SUMIF(B$7:B$1007,T44,G$7:G$1007)+SUMIF(H$7:H$1007,T44,M$7:M$1007)+SUMIF(N$7:N$1007,T44,S$7:S$1007),scratch!$B$52)</f>
        <v>Locked</v>
      </c>
      <c r="AB44" s="10" t="str">
        <f>IF(ISBLANK(Z44),"",IF(COUNTIF(Accounts!$F:$H,Z44),VLOOKUP(Z44,Accounts!$F:$H,2,FALSE),"-"))</f>
        <v/>
      </c>
      <c r="AC44" s="37" t="str">
        <f>IF(AE44="","",AE44/(1+(IF(COUNTIF(Accounts!$F:$H,Z44),VLOOKUP(Z44,Accounts!$F:$H,3,FALSE),0)/100)))</f>
        <v/>
      </c>
      <c r="AD44" s="37" t="str">
        <f t="shared" si="1"/>
        <v/>
      </c>
      <c r="AE44" s="7"/>
      <c r="AF44" s="6"/>
      <c r="AH44" s="10" t="str">
        <f>IF(ISBLANK(AF44),"",IF(COUNTIF(Accounts!$F:$H,AF44),VLOOKUP(AF44,Accounts!$F:$H,2,FALSE),"-"))</f>
        <v/>
      </c>
      <c r="AI44" s="37" t="str">
        <f>IF(AK44="","",AK44/(1+(IF(COUNTIF(Accounts!$F:$H,AF44),VLOOKUP(AF44,Accounts!$F:$H,3,FALSE),0)/100)))</f>
        <v/>
      </c>
      <c r="AJ44" s="37" t="str">
        <f t="shared" si="2"/>
        <v/>
      </c>
      <c r="AK44" s="7"/>
      <c r="AL44" s="6"/>
      <c r="AN44" s="10" t="str">
        <f>IF(ISBLANK(AL44),"",IF(COUNTIF(Accounts!$F:$H,AL44),VLOOKUP(AL44,Accounts!$F:$H,2,FALSE),"-"))</f>
        <v/>
      </c>
      <c r="AO44" s="37" t="str">
        <f>IF(AQ44="","",AQ44/(1+(IF(COUNTIF(Accounts!$F:$H,AL44),VLOOKUP(AL44,Accounts!$F:$H,3,FALSE),0)/100)))</f>
        <v/>
      </c>
      <c r="AP44" s="37" t="str">
        <f t="shared" si="3"/>
        <v/>
      </c>
      <c r="AQ44" s="7"/>
      <c r="AR44" s="40" t="str">
        <f>IF(Accounts!$F43="","-",Accounts!$F43)</f>
        <v xml:space="preserve"> </v>
      </c>
      <c r="AS44" s="10">
        <f>IF(COUNTIF(Accounts!$F:$H,AR44),VLOOKUP(AR44,Accounts!$F:$H,2,FALSE),"-")</f>
        <v>0</v>
      </c>
      <c r="AT44" s="37" t="str">
        <f ca="1">IF(scratch!$B$55=TRUE,IF(AV44="","",AV44/(1+(IF(COUNTIF(Accounts!$F:$H,AR44),VLOOKUP(AR44,Accounts!$F:$H,3,FALSE),0)/100))),scratch!$B$52)</f>
        <v>Locked</v>
      </c>
      <c r="AU44" s="37" t="str">
        <f ca="1">IF(scratch!$B$55=TRUE,IF(AV44="","",AV44-AT44),scratch!$B$52)</f>
        <v>Locked</v>
      </c>
      <c r="AV44" s="51" t="str">
        <f ca="1">IF(scratch!$B$55=TRUE,SUMIF(Z$7:Z$1007,AR44,AE$7:AE$1007)+SUMIF(AF$7:AF$1007,AR44,AK$7:AK$1007)+SUMIF(AL$7:AL$1007,AR44,AQ$7:AQ$1007),scratch!$B$52)</f>
        <v>Locked</v>
      </c>
      <c r="AZ44" s="10" t="str">
        <f>IF(ISBLANK(AX44),"",IF(COUNTIF(Accounts!$F:$H,AX44),VLOOKUP(AX44,Accounts!$F:$H,2,FALSE),"-"))</f>
        <v/>
      </c>
      <c r="BA44" s="37" t="str">
        <f>IF(BC44="","",BC44/(1+(IF(COUNTIF(Accounts!$F:$H,AX44),VLOOKUP(AX44,Accounts!$F:$H,3,FALSE),0)/100)))</f>
        <v/>
      </c>
      <c r="BB44" s="37" t="str">
        <f t="shared" si="4"/>
        <v/>
      </c>
      <c r="BC44" s="7"/>
      <c r="BD44" s="6"/>
      <c r="BF44" s="10" t="str">
        <f>IF(ISBLANK(BD44),"",IF(COUNTIF(Accounts!$F:$H,BD44),VLOOKUP(BD44,Accounts!$F:$H,2,FALSE),"-"))</f>
        <v/>
      </c>
      <c r="BG44" s="37" t="str">
        <f>IF(BI44="","",BI44/(1+(IF(COUNTIF(Accounts!$F:$H,BD44),VLOOKUP(BD44,Accounts!$F:$H,3,FALSE),0)/100)))</f>
        <v/>
      </c>
      <c r="BH44" s="37" t="str">
        <f t="shared" si="5"/>
        <v/>
      </c>
      <c r="BI44" s="7"/>
      <c r="BJ44" s="6"/>
      <c r="BL44" s="10" t="str">
        <f>IF(ISBLANK(BJ44),"",IF(COUNTIF(Accounts!$F:$H,BJ44),VLOOKUP(BJ44,Accounts!$F:$H,2,FALSE),"-"))</f>
        <v/>
      </c>
      <c r="BM44" s="37" t="str">
        <f>IF(BO44="","",BO44/(1+(IF(COUNTIF(Accounts!$F:$H,BJ44),VLOOKUP(BJ44,Accounts!$F:$H,3,FALSE),0)/100)))</f>
        <v/>
      </c>
      <c r="BN44" s="37" t="str">
        <f t="shared" si="6"/>
        <v/>
      </c>
      <c r="BO44" s="7"/>
      <c r="BP44" s="40" t="str">
        <f>IF(Accounts!$F43="","-",Accounts!$F43)</f>
        <v xml:space="preserve"> </v>
      </c>
      <c r="BQ44" s="10">
        <f>IF(COUNTIF(Accounts!$F:$H,BP44),VLOOKUP(BP44,Accounts!$F:$H,2,FALSE),"-")</f>
        <v>0</v>
      </c>
      <c r="BR44" s="37" t="str">
        <f ca="1">IF(scratch!$B$55=TRUE,IF(BT44="","",BT44/(1+(IF(COUNTIF(Accounts!$F:$H,BP44),VLOOKUP(BP44,Accounts!$F:$H,3,FALSE),0)/100))),scratch!$B$52)</f>
        <v>Locked</v>
      </c>
      <c r="BS44" s="37" t="str">
        <f ca="1">IF(scratch!$B$55=TRUE,IF(BT44="","",BT44-BR44),scratch!$B$52)</f>
        <v>Locked</v>
      </c>
      <c r="BT44" s="51" t="str">
        <f ca="1">IF(scratch!$B$55=TRUE,SUMIF(AX$7:AX$1007,BP44,BC$7:BC$1007)+SUMIF(BD$7:BD$1007,BP44,BI$7:BI$1007)+SUMIF(BJ$7:BJ$1007,BP44,BO$7:BO$1007),scratch!$B$52)</f>
        <v>Locked</v>
      </c>
      <c r="BX44" s="10" t="str">
        <f>IF(ISBLANK(BV44),"",IF(COUNTIF(Accounts!$F:$H,BV44),VLOOKUP(BV44,Accounts!$F:$H,2,FALSE),"-"))</f>
        <v/>
      </c>
      <c r="BY44" s="37" t="str">
        <f>IF(CA44="","",CA44/(1+(IF(COUNTIF(Accounts!$F:$H,BV44),VLOOKUP(BV44,Accounts!$F:$H,3,FALSE),0)/100)))</f>
        <v/>
      </c>
      <c r="BZ44" s="37" t="str">
        <f t="shared" si="7"/>
        <v/>
      </c>
      <c r="CA44" s="7"/>
      <c r="CB44" s="6"/>
      <c r="CD44" s="10" t="str">
        <f>IF(ISBLANK(CB44),"",IF(COUNTIF(Accounts!$F:$H,CB44),VLOOKUP(CB44,Accounts!$F:$H,2,FALSE),"-"))</f>
        <v/>
      </c>
      <c r="CE44" s="37" t="str">
        <f>IF(CG44="","",CG44/(1+(IF(COUNTIF(Accounts!$F:$H,CB44),VLOOKUP(CB44,Accounts!$F:$H,3,FALSE),0)/100)))</f>
        <v/>
      </c>
      <c r="CF44" s="37" t="str">
        <f t="shared" si="8"/>
        <v/>
      </c>
      <c r="CG44" s="7"/>
      <c r="CH44" s="6"/>
      <c r="CJ44" s="10" t="str">
        <f>IF(ISBLANK(CH44),"",IF(COUNTIF(Accounts!$F:$H,CH44),VLOOKUP(CH44,Accounts!$F:$H,2,FALSE),"-"))</f>
        <v/>
      </c>
      <c r="CK44" s="37" t="str">
        <f>IF(CM44="","",CM44/(1+(IF(COUNTIF(Accounts!$F:$H,CH44),VLOOKUP(CH44,Accounts!$F:$H,3,FALSE),0)/100)))</f>
        <v/>
      </c>
      <c r="CL44" s="37" t="str">
        <f t="shared" si="9"/>
        <v/>
      </c>
      <c r="CM44" s="7"/>
      <c r="CN44" s="40" t="str">
        <f>IF(Accounts!$F43="","-",Accounts!$F43)</f>
        <v xml:space="preserve"> </v>
      </c>
      <c r="CO44" s="10">
        <f>IF(COUNTIF(Accounts!$F:$H,CN44),VLOOKUP(CN44,Accounts!$F:$H,2,FALSE),"-")</f>
        <v>0</v>
      </c>
      <c r="CP44" s="37" t="str">
        <f ca="1">IF(scratch!$B$55=TRUE,IF(CR44="","",CR44/(1+(IF(COUNTIF(Accounts!$F:$H,CN44),VLOOKUP(CN44,Accounts!$F:$H,3,FALSE),0)/100))),scratch!$B$52)</f>
        <v>Locked</v>
      </c>
      <c r="CQ44" s="37" t="str">
        <f ca="1">IF(scratch!$B$55=TRUE,IF(CR44="","",CR44-CP44),scratch!$B$52)</f>
        <v>Locked</v>
      </c>
      <c r="CR44" s="51" t="str">
        <f ca="1">IF(scratch!$B$55=TRUE,SUMIF(BV$7:BV$1007,CN44,CA$7:CA$1007)+SUMIF(CB$7:CB$1007,CN44,CG$7:CG$1007)+SUMIF(CH$7:CH$1007,CN44,CM$7:CM$1007),scratch!$B$52)</f>
        <v>Locked</v>
      </c>
      <c r="CT44" s="40" t="str">
        <f>IF(Accounts!$F43="","-",Accounts!$F43)</f>
        <v xml:space="preserve"> </v>
      </c>
      <c r="CU44" s="10">
        <f>IF(COUNTIF(Accounts!$F:$H,CT44),VLOOKUP(CT44,Accounts!$F:$H,2,FALSE),"-")</f>
        <v>0</v>
      </c>
      <c r="CV44" s="37" t="str">
        <f ca="1">IF(scratch!$B$55=TRUE,IF(CX44="","",CX44/(1+(IF(COUNTIF(Accounts!$F:$H,CT44),VLOOKUP(CT44,Accounts!$F:$H,3,FALSE),0)/100))),scratch!$B$52)</f>
        <v>Locked</v>
      </c>
      <c r="CW44" s="37" t="str">
        <f ca="1">IF(scratch!$B$55=TRUE,IF(CX44="","",CX44-CV44),scratch!$B$52)</f>
        <v>Locked</v>
      </c>
      <c r="CX44" s="51" t="str">
        <f ca="1">IF(scratch!$B$55=TRUE,SUMIF(T$7:T$1007,CT44,X$7:X1044)+SUMIF(AR$7:AR$1007,CT44,AV$7:AV$1007)+SUMIF(BP$7:BP$1007,CT44,BT$7:BT$1007)+SUMIF(CN$7:CN$1007,CT44,CR$7:CR$1007),scratch!$B$52)</f>
        <v>Locked</v>
      </c>
    </row>
    <row r="45" spans="4:102" x14ac:dyDescent="0.2">
      <c r="D45" s="10" t="str">
        <f>IF(ISBLANK(B45),"",IF(COUNTIF(Accounts!$F:$H,B45),VLOOKUP(B45,Accounts!$F:$H,2,FALSE),"-"))</f>
        <v/>
      </c>
      <c r="E45" s="37" t="str">
        <f>IF(G45="","",G45/(1+(IF(COUNTIF(Accounts!$F:$H,B45),VLOOKUP(B45,Accounts!$F:$H,3,FALSE),0)/100)))</f>
        <v/>
      </c>
      <c r="F45" s="37" t="str">
        <f t="shared" si="10"/>
        <v/>
      </c>
      <c r="G45" s="7"/>
      <c r="H45" s="6"/>
      <c r="J45" s="10" t="str">
        <f>IF(ISBLANK(H45),"",IF(COUNTIF(Accounts!$F:$H,H45),VLOOKUP(H45,Accounts!$F:$H,2,FALSE),"-"))</f>
        <v/>
      </c>
      <c r="K45" s="37" t="str">
        <f>IF(M45="","",M45/(1+(IF(COUNTIF(Accounts!$F:$H,H45),VLOOKUP(H45,Accounts!$F:$H,3,FALSE),0)/100)))</f>
        <v/>
      </c>
      <c r="L45" s="37" t="str">
        <f t="shared" si="11"/>
        <v/>
      </c>
      <c r="M45" s="7"/>
      <c r="N45" s="6"/>
      <c r="P45" s="10" t="str">
        <f>IF(ISBLANK(N45),"",IF(COUNTIF(Accounts!$F:$H,N45),VLOOKUP(N45,Accounts!$F:$H,2,FALSE),"-"))</f>
        <v/>
      </c>
      <c r="Q45" s="37" t="str">
        <f>IF(S45="","",S45/(1+(IF(COUNTIF(Accounts!$F:$H,N45),VLOOKUP(N45,Accounts!$F:$H,3,FALSE),0)/100)))</f>
        <v/>
      </c>
      <c r="R45" s="37" t="str">
        <f t="shared" si="0"/>
        <v/>
      </c>
      <c r="S45" s="7"/>
      <c r="T45" s="40" t="str">
        <f>IF(Accounts!$F44="","-",Accounts!$F44)</f>
        <v xml:space="preserve"> </v>
      </c>
      <c r="U45" s="10">
        <f>IF(COUNTIF(Accounts!$F:$H,T45),VLOOKUP(T45,Accounts!$F:$H,2,FALSE),"-")</f>
        <v>0</v>
      </c>
      <c r="V45" s="37" t="str">
        <f ca="1">IF(scratch!$B$55=TRUE,IF(X45="","",X45/(1+(IF(COUNTIF(Accounts!$F:$H,T45),VLOOKUP(T45,Accounts!$F:$H,3,FALSE),0)/100))),scratch!$B$52)</f>
        <v>Locked</v>
      </c>
      <c r="W45" s="37" t="str">
        <f ca="1">IF(scratch!$B$55=TRUE,IF(X45="","",X45-V45),scratch!$B$52)</f>
        <v>Locked</v>
      </c>
      <c r="X45" s="51" t="str">
        <f ca="1">IF(scratch!$B$55=TRUE,SUMIF(B$7:B$1007,T45,G$7:G$1007)+SUMIF(H$7:H$1007,T45,M$7:M$1007)+SUMIF(N$7:N$1007,T45,S$7:S$1007),scratch!$B$52)</f>
        <v>Locked</v>
      </c>
      <c r="AB45" s="10" t="str">
        <f>IF(ISBLANK(Z45),"",IF(COUNTIF(Accounts!$F:$H,Z45),VLOOKUP(Z45,Accounts!$F:$H,2,FALSE),"-"))</f>
        <v/>
      </c>
      <c r="AC45" s="37" t="str">
        <f>IF(AE45="","",AE45/(1+(IF(COUNTIF(Accounts!$F:$H,Z45),VLOOKUP(Z45,Accounts!$F:$H,3,FALSE),0)/100)))</f>
        <v/>
      </c>
      <c r="AD45" s="37" t="str">
        <f t="shared" si="1"/>
        <v/>
      </c>
      <c r="AE45" s="7"/>
      <c r="AF45" s="6"/>
      <c r="AH45" s="10" t="str">
        <f>IF(ISBLANK(AF45),"",IF(COUNTIF(Accounts!$F:$H,AF45),VLOOKUP(AF45,Accounts!$F:$H,2,FALSE),"-"))</f>
        <v/>
      </c>
      <c r="AI45" s="37" t="str">
        <f>IF(AK45="","",AK45/(1+(IF(COUNTIF(Accounts!$F:$H,AF45),VLOOKUP(AF45,Accounts!$F:$H,3,FALSE),0)/100)))</f>
        <v/>
      </c>
      <c r="AJ45" s="37" t="str">
        <f t="shared" si="2"/>
        <v/>
      </c>
      <c r="AK45" s="7"/>
      <c r="AL45" s="6"/>
      <c r="AN45" s="10" t="str">
        <f>IF(ISBLANK(AL45),"",IF(COUNTIF(Accounts!$F:$H,AL45),VLOOKUP(AL45,Accounts!$F:$H,2,FALSE),"-"))</f>
        <v/>
      </c>
      <c r="AO45" s="37" t="str">
        <f>IF(AQ45="","",AQ45/(1+(IF(COUNTIF(Accounts!$F:$H,AL45),VLOOKUP(AL45,Accounts!$F:$H,3,FALSE),0)/100)))</f>
        <v/>
      </c>
      <c r="AP45" s="37" t="str">
        <f t="shared" si="3"/>
        <v/>
      </c>
      <c r="AQ45" s="7"/>
      <c r="AR45" s="40" t="str">
        <f>IF(Accounts!$F44="","-",Accounts!$F44)</f>
        <v xml:space="preserve"> </v>
      </c>
      <c r="AS45" s="10">
        <f>IF(COUNTIF(Accounts!$F:$H,AR45),VLOOKUP(AR45,Accounts!$F:$H,2,FALSE),"-")</f>
        <v>0</v>
      </c>
      <c r="AT45" s="37" t="str">
        <f ca="1">IF(scratch!$B$55=TRUE,IF(AV45="","",AV45/(1+(IF(COUNTIF(Accounts!$F:$H,AR45),VLOOKUP(AR45,Accounts!$F:$H,3,FALSE),0)/100))),scratch!$B$52)</f>
        <v>Locked</v>
      </c>
      <c r="AU45" s="37" t="str">
        <f ca="1">IF(scratch!$B$55=TRUE,IF(AV45="","",AV45-AT45),scratch!$B$52)</f>
        <v>Locked</v>
      </c>
      <c r="AV45" s="51" t="str">
        <f ca="1">IF(scratch!$B$55=TRUE,SUMIF(Z$7:Z$1007,AR45,AE$7:AE$1007)+SUMIF(AF$7:AF$1007,AR45,AK$7:AK$1007)+SUMIF(AL$7:AL$1007,AR45,AQ$7:AQ$1007),scratch!$B$52)</f>
        <v>Locked</v>
      </c>
      <c r="AZ45" s="10" t="str">
        <f>IF(ISBLANK(AX45),"",IF(COUNTIF(Accounts!$F:$H,AX45),VLOOKUP(AX45,Accounts!$F:$H,2,FALSE),"-"))</f>
        <v/>
      </c>
      <c r="BA45" s="37" t="str">
        <f>IF(BC45="","",BC45/(1+(IF(COUNTIF(Accounts!$F:$H,AX45),VLOOKUP(AX45,Accounts!$F:$H,3,FALSE),0)/100)))</f>
        <v/>
      </c>
      <c r="BB45" s="37" t="str">
        <f t="shared" si="4"/>
        <v/>
      </c>
      <c r="BC45" s="7"/>
      <c r="BD45" s="6"/>
      <c r="BF45" s="10" t="str">
        <f>IF(ISBLANK(BD45),"",IF(COUNTIF(Accounts!$F:$H,BD45),VLOOKUP(BD45,Accounts!$F:$H,2,FALSE),"-"))</f>
        <v/>
      </c>
      <c r="BG45" s="37" t="str">
        <f>IF(BI45="","",BI45/(1+(IF(COUNTIF(Accounts!$F:$H,BD45),VLOOKUP(BD45,Accounts!$F:$H,3,FALSE),0)/100)))</f>
        <v/>
      </c>
      <c r="BH45" s="37" t="str">
        <f t="shared" si="5"/>
        <v/>
      </c>
      <c r="BI45" s="7"/>
      <c r="BJ45" s="6"/>
      <c r="BL45" s="10" t="str">
        <f>IF(ISBLANK(BJ45),"",IF(COUNTIF(Accounts!$F:$H,BJ45),VLOOKUP(BJ45,Accounts!$F:$H,2,FALSE),"-"))</f>
        <v/>
      </c>
      <c r="BM45" s="37" t="str">
        <f>IF(BO45="","",BO45/(1+(IF(COUNTIF(Accounts!$F:$H,BJ45),VLOOKUP(BJ45,Accounts!$F:$H,3,FALSE),0)/100)))</f>
        <v/>
      </c>
      <c r="BN45" s="37" t="str">
        <f t="shared" si="6"/>
        <v/>
      </c>
      <c r="BO45" s="7"/>
      <c r="BP45" s="40" t="str">
        <f>IF(Accounts!$F44="","-",Accounts!$F44)</f>
        <v xml:space="preserve"> </v>
      </c>
      <c r="BQ45" s="10">
        <f>IF(COUNTIF(Accounts!$F:$H,BP45),VLOOKUP(BP45,Accounts!$F:$H,2,FALSE),"-")</f>
        <v>0</v>
      </c>
      <c r="BR45" s="37" t="str">
        <f ca="1">IF(scratch!$B$55=TRUE,IF(BT45="","",BT45/(1+(IF(COUNTIF(Accounts!$F:$H,BP45),VLOOKUP(BP45,Accounts!$F:$H,3,FALSE),0)/100))),scratch!$B$52)</f>
        <v>Locked</v>
      </c>
      <c r="BS45" s="37" t="str">
        <f ca="1">IF(scratch!$B$55=TRUE,IF(BT45="","",BT45-BR45),scratch!$B$52)</f>
        <v>Locked</v>
      </c>
      <c r="BT45" s="51" t="str">
        <f ca="1">IF(scratch!$B$55=TRUE,SUMIF(AX$7:AX$1007,BP45,BC$7:BC$1007)+SUMIF(BD$7:BD$1007,BP45,BI$7:BI$1007)+SUMIF(BJ$7:BJ$1007,BP45,BO$7:BO$1007),scratch!$B$52)</f>
        <v>Locked</v>
      </c>
      <c r="BX45" s="10" t="str">
        <f>IF(ISBLANK(BV45),"",IF(COUNTIF(Accounts!$F:$H,BV45),VLOOKUP(BV45,Accounts!$F:$H,2,FALSE),"-"))</f>
        <v/>
      </c>
      <c r="BY45" s="37" t="str">
        <f>IF(CA45="","",CA45/(1+(IF(COUNTIF(Accounts!$F:$H,BV45),VLOOKUP(BV45,Accounts!$F:$H,3,FALSE),0)/100)))</f>
        <v/>
      </c>
      <c r="BZ45" s="37" t="str">
        <f t="shared" si="7"/>
        <v/>
      </c>
      <c r="CA45" s="7"/>
      <c r="CB45" s="6"/>
      <c r="CD45" s="10" t="str">
        <f>IF(ISBLANK(CB45),"",IF(COUNTIF(Accounts!$F:$H,CB45),VLOOKUP(CB45,Accounts!$F:$H,2,FALSE),"-"))</f>
        <v/>
      </c>
      <c r="CE45" s="37" t="str">
        <f>IF(CG45="","",CG45/(1+(IF(COUNTIF(Accounts!$F:$H,CB45),VLOOKUP(CB45,Accounts!$F:$H,3,FALSE),0)/100)))</f>
        <v/>
      </c>
      <c r="CF45" s="37" t="str">
        <f t="shared" si="8"/>
        <v/>
      </c>
      <c r="CG45" s="7"/>
      <c r="CH45" s="6"/>
      <c r="CJ45" s="10" t="str">
        <f>IF(ISBLANK(CH45),"",IF(COUNTIF(Accounts!$F:$H,CH45),VLOOKUP(CH45,Accounts!$F:$H,2,FALSE),"-"))</f>
        <v/>
      </c>
      <c r="CK45" s="37" t="str">
        <f>IF(CM45="","",CM45/(1+(IF(COUNTIF(Accounts!$F:$H,CH45),VLOOKUP(CH45,Accounts!$F:$H,3,FALSE),0)/100)))</f>
        <v/>
      </c>
      <c r="CL45" s="37" t="str">
        <f t="shared" si="9"/>
        <v/>
      </c>
      <c r="CM45" s="7"/>
      <c r="CN45" s="40" t="str">
        <f>IF(Accounts!$F44="","-",Accounts!$F44)</f>
        <v xml:space="preserve"> </v>
      </c>
      <c r="CO45" s="10">
        <f>IF(COUNTIF(Accounts!$F:$H,CN45),VLOOKUP(CN45,Accounts!$F:$H,2,FALSE),"-")</f>
        <v>0</v>
      </c>
      <c r="CP45" s="37" t="str">
        <f ca="1">IF(scratch!$B$55=TRUE,IF(CR45="","",CR45/(1+(IF(COUNTIF(Accounts!$F:$H,CN45),VLOOKUP(CN45,Accounts!$F:$H,3,FALSE),0)/100))),scratch!$B$52)</f>
        <v>Locked</v>
      </c>
      <c r="CQ45" s="37" t="str">
        <f ca="1">IF(scratch!$B$55=TRUE,IF(CR45="","",CR45-CP45),scratch!$B$52)</f>
        <v>Locked</v>
      </c>
      <c r="CR45" s="51" t="str">
        <f ca="1">IF(scratch!$B$55=TRUE,SUMIF(BV$7:BV$1007,CN45,CA$7:CA$1007)+SUMIF(CB$7:CB$1007,CN45,CG$7:CG$1007)+SUMIF(CH$7:CH$1007,CN45,CM$7:CM$1007),scratch!$B$52)</f>
        <v>Locked</v>
      </c>
      <c r="CT45" s="40" t="str">
        <f>IF(Accounts!$F44="","-",Accounts!$F44)</f>
        <v xml:space="preserve"> </v>
      </c>
      <c r="CU45" s="10">
        <f>IF(COUNTIF(Accounts!$F:$H,CT45),VLOOKUP(CT45,Accounts!$F:$H,2,FALSE),"-")</f>
        <v>0</v>
      </c>
      <c r="CV45" s="37" t="str">
        <f ca="1">IF(scratch!$B$55=TRUE,IF(CX45="","",CX45/(1+(IF(COUNTIF(Accounts!$F:$H,CT45),VLOOKUP(CT45,Accounts!$F:$H,3,FALSE),0)/100))),scratch!$B$52)</f>
        <v>Locked</v>
      </c>
      <c r="CW45" s="37" t="str">
        <f ca="1">IF(scratch!$B$55=TRUE,IF(CX45="","",CX45-CV45),scratch!$B$52)</f>
        <v>Locked</v>
      </c>
      <c r="CX45" s="51" t="str">
        <f ca="1">IF(scratch!$B$55=TRUE,SUMIF(T$7:T$1007,CT45,X$7:X1045)+SUMIF(AR$7:AR$1007,CT45,AV$7:AV$1007)+SUMIF(BP$7:BP$1007,CT45,BT$7:BT$1007)+SUMIF(CN$7:CN$1007,CT45,CR$7:CR$1007),scratch!$B$52)</f>
        <v>Locked</v>
      </c>
    </row>
    <row r="46" spans="4:102" x14ac:dyDescent="0.2">
      <c r="D46" s="10" t="str">
        <f>IF(ISBLANK(B46),"",IF(COUNTIF(Accounts!$F:$H,B46),VLOOKUP(B46,Accounts!$F:$H,2,FALSE),"-"))</f>
        <v/>
      </c>
      <c r="E46" s="37" t="str">
        <f>IF(G46="","",G46/(1+(IF(COUNTIF(Accounts!$F:$H,B46),VLOOKUP(B46,Accounts!$F:$H,3,FALSE),0)/100)))</f>
        <v/>
      </c>
      <c r="F46" s="37" t="str">
        <f t="shared" si="10"/>
        <v/>
      </c>
      <c r="G46" s="7"/>
      <c r="H46" s="6"/>
      <c r="J46" s="10" t="str">
        <f>IF(ISBLANK(H46),"",IF(COUNTIF(Accounts!$F:$H,H46),VLOOKUP(H46,Accounts!$F:$H,2,FALSE),"-"))</f>
        <v/>
      </c>
      <c r="K46" s="37" t="str">
        <f>IF(M46="","",M46/(1+(IF(COUNTIF(Accounts!$F:$H,H46),VLOOKUP(H46,Accounts!$F:$H,3,FALSE),0)/100)))</f>
        <v/>
      </c>
      <c r="L46" s="37" t="str">
        <f t="shared" si="11"/>
        <v/>
      </c>
      <c r="M46" s="7"/>
      <c r="N46" s="6"/>
      <c r="P46" s="10" t="str">
        <f>IF(ISBLANK(N46),"",IF(COUNTIF(Accounts!$F:$H,N46),VLOOKUP(N46,Accounts!$F:$H,2,FALSE),"-"))</f>
        <v/>
      </c>
      <c r="Q46" s="37" t="str">
        <f>IF(S46="","",S46/(1+(IF(COUNTIF(Accounts!$F:$H,N46),VLOOKUP(N46,Accounts!$F:$H,3,FALSE),0)/100)))</f>
        <v/>
      </c>
      <c r="R46" s="37" t="str">
        <f t="shared" si="0"/>
        <v/>
      </c>
      <c r="S46" s="7"/>
      <c r="T46" s="40" t="str">
        <f>IF(Accounts!$F45="","-",Accounts!$F45)</f>
        <v xml:space="preserve"> </v>
      </c>
      <c r="U46" s="10">
        <f>IF(COUNTIF(Accounts!$F:$H,T46),VLOOKUP(T46,Accounts!$F:$H,2,FALSE),"-")</f>
        <v>0</v>
      </c>
      <c r="V46" s="37" t="str">
        <f ca="1">IF(scratch!$B$55=TRUE,IF(X46="","",X46/(1+(IF(COUNTIF(Accounts!$F:$H,T46),VLOOKUP(T46,Accounts!$F:$H,3,FALSE),0)/100))),scratch!$B$52)</f>
        <v>Locked</v>
      </c>
      <c r="W46" s="37" t="str">
        <f ca="1">IF(scratch!$B$55=TRUE,IF(X46="","",X46-V46),scratch!$B$52)</f>
        <v>Locked</v>
      </c>
      <c r="X46" s="51" t="str">
        <f ca="1">IF(scratch!$B$55=TRUE,SUMIF(B$7:B$1007,T46,G$7:G$1007)+SUMIF(H$7:H$1007,T46,M$7:M$1007)+SUMIF(N$7:N$1007,T46,S$7:S$1007),scratch!$B$52)</f>
        <v>Locked</v>
      </c>
      <c r="AB46" s="10" t="str">
        <f>IF(ISBLANK(Z46),"",IF(COUNTIF(Accounts!$F:$H,Z46),VLOOKUP(Z46,Accounts!$F:$H,2,FALSE),"-"))</f>
        <v/>
      </c>
      <c r="AC46" s="37" t="str">
        <f>IF(AE46="","",AE46/(1+(IF(COUNTIF(Accounts!$F:$H,Z46),VLOOKUP(Z46,Accounts!$F:$H,3,FALSE),0)/100)))</f>
        <v/>
      </c>
      <c r="AD46" s="37" t="str">
        <f t="shared" si="1"/>
        <v/>
      </c>
      <c r="AE46" s="7"/>
      <c r="AF46" s="6"/>
      <c r="AH46" s="10" t="str">
        <f>IF(ISBLANK(AF46),"",IF(COUNTIF(Accounts!$F:$H,AF46),VLOOKUP(AF46,Accounts!$F:$H,2,FALSE),"-"))</f>
        <v/>
      </c>
      <c r="AI46" s="37" t="str">
        <f>IF(AK46="","",AK46/(1+(IF(COUNTIF(Accounts!$F:$H,AF46),VLOOKUP(AF46,Accounts!$F:$H,3,FALSE),0)/100)))</f>
        <v/>
      </c>
      <c r="AJ46" s="37" t="str">
        <f t="shared" si="2"/>
        <v/>
      </c>
      <c r="AK46" s="7"/>
      <c r="AL46" s="6"/>
      <c r="AN46" s="10" t="str">
        <f>IF(ISBLANK(AL46),"",IF(COUNTIF(Accounts!$F:$H,AL46),VLOOKUP(AL46,Accounts!$F:$H,2,FALSE),"-"))</f>
        <v/>
      </c>
      <c r="AO46" s="37" t="str">
        <f>IF(AQ46="","",AQ46/(1+(IF(COUNTIF(Accounts!$F:$H,AL46),VLOOKUP(AL46,Accounts!$F:$H,3,FALSE),0)/100)))</f>
        <v/>
      </c>
      <c r="AP46" s="37" t="str">
        <f t="shared" si="3"/>
        <v/>
      </c>
      <c r="AQ46" s="7"/>
      <c r="AR46" s="40" t="str">
        <f>IF(Accounts!$F45="","-",Accounts!$F45)</f>
        <v xml:space="preserve"> </v>
      </c>
      <c r="AS46" s="10">
        <f>IF(COUNTIF(Accounts!$F:$H,AR46),VLOOKUP(AR46,Accounts!$F:$H,2,FALSE),"-")</f>
        <v>0</v>
      </c>
      <c r="AT46" s="37" t="str">
        <f ca="1">IF(scratch!$B$55=TRUE,IF(AV46="","",AV46/(1+(IF(COUNTIF(Accounts!$F:$H,AR46),VLOOKUP(AR46,Accounts!$F:$H,3,FALSE),0)/100))),scratch!$B$52)</f>
        <v>Locked</v>
      </c>
      <c r="AU46" s="37" t="str">
        <f ca="1">IF(scratch!$B$55=TRUE,IF(AV46="","",AV46-AT46),scratch!$B$52)</f>
        <v>Locked</v>
      </c>
      <c r="AV46" s="51" t="str">
        <f ca="1">IF(scratch!$B$55=TRUE,SUMIF(Z$7:Z$1007,AR46,AE$7:AE$1007)+SUMIF(AF$7:AF$1007,AR46,AK$7:AK$1007)+SUMIF(AL$7:AL$1007,AR46,AQ$7:AQ$1007),scratch!$B$52)</f>
        <v>Locked</v>
      </c>
      <c r="AZ46" s="10" t="str">
        <f>IF(ISBLANK(AX46),"",IF(COUNTIF(Accounts!$F:$H,AX46),VLOOKUP(AX46,Accounts!$F:$H,2,FALSE),"-"))</f>
        <v/>
      </c>
      <c r="BA46" s="37" t="str">
        <f>IF(BC46="","",BC46/(1+(IF(COUNTIF(Accounts!$F:$H,AX46),VLOOKUP(AX46,Accounts!$F:$H,3,FALSE),0)/100)))</f>
        <v/>
      </c>
      <c r="BB46" s="37" t="str">
        <f t="shared" si="4"/>
        <v/>
      </c>
      <c r="BC46" s="7"/>
      <c r="BD46" s="6"/>
      <c r="BF46" s="10" t="str">
        <f>IF(ISBLANK(BD46),"",IF(COUNTIF(Accounts!$F:$H,BD46),VLOOKUP(BD46,Accounts!$F:$H,2,FALSE),"-"))</f>
        <v/>
      </c>
      <c r="BG46" s="37" t="str">
        <f>IF(BI46="","",BI46/(1+(IF(COUNTIF(Accounts!$F:$H,BD46),VLOOKUP(BD46,Accounts!$F:$H,3,FALSE),0)/100)))</f>
        <v/>
      </c>
      <c r="BH46" s="37" t="str">
        <f t="shared" si="5"/>
        <v/>
      </c>
      <c r="BI46" s="7"/>
      <c r="BJ46" s="6"/>
      <c r="BL46" s="10" t="str">
        <f>IF(ISBLANK(BJ46),"",IF(COUNTIF(Accounts!$F:$H,BJ46),VLOOKUP(BJ46,Accounts!$F:$H,2,FALSE),"-"))</f>
        <v/>
      </c>
      <c r="BM46" s="37" t="str">
        <f>IF(BO46="","",BO46/(1+(IF(COUNTIF(Accounts!$F:$H,BJ46),VLOOKUP(BJ46,Accounts!$F:$H,3,FALSE),0)/100)))</f>
        <v/>
      </c>
      <c r="BN46" s="37" t="str">
        <f t="shared" si="6"/>
        <v/>
      </c>
      <c r="BO46" s="7"/>
      <c r="BP46" s="40" t="str">
        <f>IF(Accounts!$F45="","-",Accounts!$F45)</f>
        <v xml:space="preserve"> </v>
      </c>
      <c r="BQ46" s="10">
        <f>IF(COUNTIF(Accounts!$F:$H,BP46),VLOOKUP(BP46,Accounts!$F:$H,2,FALSE),"-")</f>
        <v>0</v>
      </c>
      <c r="BR46" s="37" t="str">
        <f ca="1">IF(scratch!$B$55=TRUE,IF(BT46="","",BT46/(1+(IF(COUNTIF(Accounts!$F:$H,BP46),VLOOKUP(BP46,Accounts!$F:$H,3,FALSE),0)/100))),scratch!$B$52)</f>
        <v>Locked</v>
      </c>
      <c r="BS46" s="37" t="str">
        <f ca="1">IF(scratch!$B$55=TRUE,IF(BT46="","",BT46-BR46),scratch!$B$52)</f>
        <v>Locked</v>
      </c>
      <c r="BT46" s="51" t="str">
        <f ca="1">IF(scratch!$B$55=TRUE,SUMIF(AX$7:AX$1007,BP46,BC$7:BC$1007)+SUMIF(BD$7:BD$1007,BP46,BI$7:BI$1007)+SUMIF(BJ$7:BJ$1007,BP46,BO$7:BO$1007),scratch!$B$52)</f>
        <v>Locked</v>
      </c>
      <c r="BX46" s="10" t="str">
        <f>IF(ISBLANK(BV46),"",IF(COUNTIF(Accounts!$F:$H,BV46),VLOOKUP(BV46,Accounts!$F:$H,2,FALSE),"-"))</f>
        <v/>
      </c>
      <c r="BY46" s="37" t="str">
        <f>IF(CA46="","",CA46/(1+(IF(COUNTIF(Accounts!$F:$H,BV46),VLOOKUP(BV46,Accounts!$F:$H,3,FALSE),0)/100)))</f>
        <v/>
      </c>
      <c r="BZ46" s="37" t="str">
        <f t="shared" si="7"/>
        <v/>
      </c>
      <c r="CA46" s="7"/>
      <c r="CB46" s="6"/>
      <c r="CD46" s="10" t="str">
        <f>IF(ISBLANK(CB46),"",IF(COUNTIF(Accounts!$F:$H,CB46),VLOOKUP(CB46,Accounts!$F:$H,2,FALSE),"-"))</f>
        <v/>
      </c>
      <c r="CE46" s="37" t="str">
        <f>IF(CG46="","",CG46/(1+(IF(COUNTIF(Accounts!$F:$H,CB46),VLOOKUP(CB46,Accounts!$F:$H,3,FALSE),0)/100)))</f>
        <v/>
      </c>
      <c r="CF46" s="37" t="str">
        <f t="shared" si="8"/>
        <v/>
      </c>
      <c r="CG46" s="7"/>
      <c r="CH46" s="6"/>
      <c r="CJ46" s="10" t="str">
        <f>IF(ISBLANK(CH46),"",IF(COUNTIF(Accounts!$F:$H,CH46),VLOOKUP(CH46,Accounts!$F:$H,2,FALSE),"-"))</f>
        <v/>
      </c>
      <c r="CK46" s="37" t="str">
        <f>IF(CM46="","",CM46/(1+(IF(COUNTIF(Accounts!$F:$H,CH46),VLOOKUP(CH46,Accounts!$F:$H,3,FALSE),0)/100)))</f>
        <v/>
      </c>
      <c r="CL46" s="37" t="str">
        <f t="shared" si="9"/>
        <v/>
      </c>
      <c r="CM46" s="7"/>
      <c r="CN46" s="40" t="str">
        <f>IF(Accounts!$F45="","-",Accounts!$F45)</f>
        <v xml:space="preserve"> </v>
      </c>
      <c r="CO46" s="10">
        <f>IF(COUNTIF(Accounts!$F:$H,CN46),VLOOKUP(CN46,Accounts!$F:$H,2,FALSE),"-")</f>
        <v>0</v>
      </c>
      <c r="CP46" s="37" t="str">
        <f ca="1">IF(scratch!$B$55=TRUE,IF(CR46="","",CR46/(1+(IF(COUNTIF(Accounts!$F:$H,CN46),VLOOKUP(CN46,Accounts!$F:$H,3,FALSE),0)/100))),scratch!$B$52)</f>
        <v>Locked</v>
      </c>
      <c r="CQ46" s="37" t="str">
        <f ca="1">IF(scratch!$B$55=TRUE,IF(CR46="","",CR46-CP46),scratch!$B$52)</f>
        <v>Locked</v>
      </c>
      <c r="CR46" s="51" t="str">
        <f ca="1">IF(scratch!$B$55=TRUE,SUMIF(BV$7:BV$1007,CN46,CA$7:CA$1007)+SUMIF(CB$7:CB$1007,CN46,CG$7:CG$1007)+SUMIF(CH$7:CH$1007,CN46,CM$7:CM$1007),scratch!$B$52)</f>
        <v>Locked</v>
      </c>
      <c r="CT46" s="40" t="str">
        <f>IF(Accounts!$F45="","-",Accounts!$F45)</f>
        <v xml:space="preserve"> </v>
      </c>
      <c r="CU46" s="10">
        <f>IF(COUNTIF(Accounts!$F:$H,CT46),VLOOKUP(CT46,Accounts!$F:$H,2,FALSE),"-")</f>
        <v>0</v>
      </c>
      <c r="CV46" s="37" t="str">
        <f ca="1">IF(scratch!$B$55=TRUE,IF(CX46="","",CX46/(1+(IF(COUNTIF(Accounts!$F:$H,CT46),VLOOKUP(CT46,Accounts!$F:$H,3,FALSE),0)/100))),scratch!$B$52)</f>
        <v>Locked</v>
      </c>
      <c r="CW46" s="37" t="str">
        <f ca="1">IF(scratch!$B$55=TRUE,IF(CX46="","",CX46-CV46),scratch!$B$52)</f>
        <v>Locked</v>
      </c>
      <c r="CX46" s="51" t="str">
        <f ca="1">IF(scratch!$B$55=TRUE,SUMIF(T$7:T$1007,CT46,X$7:X1046)+SUMIF(AR$7:AR$1007,CT46,AV$7:AV$1007)+SUMIF(BP$7:BP$1007,CT46,BT$7:BT$1007)+SUMIF(CN$7:CN$1007,CT46,CR$7:CR$1007),scratch!$B$52)</f>
        <v>Locked</v>
      </c>
    </row>
    <row r="47" spans="4:102" x14ac:dyDescent="0.2">
      <c r="D47" s="10" t="str">
        <f>IF(ISBLANK(B47),"",IF(COUNTIF(Accounts!$F:$H,B47),VLOOKUP(B47,Accounts!$F:$H,2,FALSE),"-"))</f>
        <v/>
      </c>
      <c r="E47" s="37" t="str">
        <f>IF(G47="","",G47/(1+(IF(COUNTIF(Accounts!$F:$H,B47),VLOOKUP(B47,Accounts!$F:$H,3,FALSE),0)/100)))</f>
        <v/>
      </c>
      <c r="F47" s="37" t="str">
        <f t="shared" si="10"/>
        <v/>
      </c>
      <c r="G47" s="7"/>
      <c r="H47" s="6"/>
      <c r="J47" s="10" t="str">
        <f>IF(ISBLANK(H47),"",IF(COUNTIF(Accounts!$F:$H,H47),VLOOKUP(H47,Accounts!$F:$H,2,FALSE),"-"))</f>
        <v/>
      </c>
      <c r="K47" s="37" t="str">
        <f>IF(M47="","",M47/(1+(IF(COUNTIF(Accounts!$F:$H,H47),VLOOKUP(H47,Accounts!$F:$H,3,FALSE),0)/100)))</f>
        <v/>
      </c>
      <c r="L47" s="37" t="str">
        <f t="shared" si="11"/>
        <v/>
      </c>
      <c r="M47" s="7"/>
      <c r="N47" s="6"/>
      <c r="P47" s="10" t="str">
        <f>IF(ISBLANK(N47),"",IF(COUNTIF(Accounts!$F:$H,N47),VLOOKUP(N47,Accounts!$F:$H,2,FALSE),"-"))</f>
        <v/>
      </c>
      <c r="Q47" s="37" t="str">
        <f>IF(S47="","",S47/(1+(IF(COUNTIF(Accounts!$F:$H,N47),VLOOKUP(N47,Accounts!$F:$H,3,FALSE),0)/100)))</f>
        <v/>
      </c>
      <c r="R47" s="37" t="str">
        <f t="shared" si="0"/>
        <v/>
      </c>
      <c r="S47" s="7"/>
      <c r="T47" s="40" t="str">
        <f>IF(Accounts!$F46="","-",Accounts!$F46)</f>
        <v xml:space="preserve"> </v>
      </c>
      <c r="U47" s="10">
        <f>IF(COUNTIF(Accounts!$F:$H,T47),VLOOKUP(T47,Accounts!$F:$H,2,FALSE),"-")</f>
        <v>0</v>
      </c>
      <c r="V47" s="37" t="str">
        <f ca="1">IF(scratch!$B$55=TRUE,IF(X47="","",X47/(1+(IF(COUNTIF(Accounts!$F:$H,T47),VLOOKUP(T47,Accounts!$F:$H,3,FALSE),0)/100))),scratch!$B$52)</f>
        <v>Locked</v>
      </c>
      <c r="W47" s="37" t="str">
        <f ca="1">IF(scratch!$B$55=TRUE,IF(X47="","",X47-V47),scratch!$B$52)</f>
        <v>Locked</v>
      </c>
      <c r="X47" s="51" t="str">
        <f ca="1">IF(scratch!$B$55=TRUE,SUMIF(B$7:B$1007,T47,G$7:G$1007)+SUMIF(H$7:H$1007,T47,M$7:M$1007)+SUMIF(N$7:N$1007,T47,S$7:S$1007),scratch!$B$52)</f>
        <v>Locked</v>
      </c>
      <c r="AB47" s="10" t="str">
        <f>IF(ISBLANK(Z47),"",IF(COUNTIF(Accounts!$F:$H,Z47),VLOOKUP(Z47,Accounts!$F:$H,2,FALSE),"-"))</f>
        <v/>
      </c>
      <c r="AC47" s="37" t="str">
        <f>IF(AE47="","",AE47/(1+(IF(COUNTIF(Accounts!$F:$H,Z47),VLOOKUP(Z47,Accounts!$F:$H,3,FALSE),0)/100)))</f>
        <v/>
      </c>
      <c r="AD47" s="37" t="str">
        <f t="shared" si="1"/>
        <v/>
      </c>
      <c r="AE47" s="7"/>
      <c r="AF47" s="6"/>
      <c r="AH47" s="10" t="str">
        <f>IF(ISBLANK(AF47),"",IF(COUNTIF(Accounts!$F:$H,AF47),VLOOKUP(AF47,Accounts!$F:$H,2,FALSE),"-"))</f>
        <v/>
      </c>
      <c r="AI47" s="37" t="str">
        <f>IF(AK47="","",AK47/(1+(IF(COUNTIF(Accounts!$F:$H,AF47),VLOOKUP(AF47,Accounts!$F:$H,3,FALSE),0)/100)))</f>
        <v/>
      </c>
      <c r="AJ47" s="37" t="str">
        <f t="shared" si="2"/>
        <v/>
      </c>
      <c r="AK47" s="7"/>
      <c r="AL47" s="6"/>
      <c r="AN47" s="10" t="str">
        <f>IF(ISBLANK(AL47),"",IF(COUNTIF(Accounts!$F:$H,AL47),VLOOKUP(AL47,Accounts!$F:$H,2,FALSE),"-"))</f>
        <v/>
      </c>
      <c r="AO47" s="37" t="str">
        <f>IF(AQ47="","",AQ47/(1+(IF(COUNTIF(Accounts!$F:$H,AL47),VLOOKUP(AL47,Accounts!$F:$H,3,FALSE),0)/100)))</f>
        <v/>
      </c>
      <c r="AP47" s="37" t="str">
        <f t="shared" si="3"/>
        <v/>
      </c>
      <c r="AQ47" s="7"/>
      <c r="AR47" s="40" t="str">
        <f>IF(Accounts!$F46="","-",Accounts!$F46)</f>
        <v xml:space="preserve"> </v>
      </c>
      <c r="AS47" s="10">
        <f>IF(COUNTIF(Accounts!$F:$H,AR47),VLOOKUP(AR47,Accounts!$F:$H,2,FALSE),"-")</f>
        <v>0</v>
      </c>
      <c r="AT47" s="37" t="str">
        <f ca="1">IF(scratch!$B$55=TRUE,IF(AV47="","",AV47/(1+(IF(COUNTIF(Accounts!$F:$H,AR47),VLOOKUP(AR47,Accounts!$F:$H,3,FALSE),0)/100))),scratch!$B$52)</f>
        <v>Locked</v>
      </c>
      <c r="AU47" s="37" t="str">
        <f ca="1">IF(scratch!$B$55=TRUE,IF(AV47="","",AV47-AT47),scratch!$B$52)</f>
        <v>Locked</v>
      </c>
      <c r="AV47" s="51" t="str">
        <f ca="1">IF(scratch!$B$55=TRUE,SUMIF(Z$7:Z$1007,AR47,AE$7:AE$1007)+SUMIF(AF$7:AF$1007,AR47,AK$7:AK$1007)+SUMIF(AL$7:AL$1007,AR47,AQ$7:AQ$1007),scratch!$B$52)</f>
        <v>Locked</v>
      </c>
      <c r="AZ47" s="10" t="str">
        <f>IF(ISBLANK(AX47),"",IF(COUNTIF(Accounts!$F:$H,AX47),VLOOKUP(AX47,Accounts!$F:$H,2,FALSE),"-"))</f>
        <v/>
      </c>
      <c r="BA47" s="37" t="str">
        <f>IF(BC47="","",BC47/(1+(IF(COUNTIF(Accounts!$F:$H,AX47),VLOOKUP(AX47,Accounts!$F:$H,3,FALSE),0)/100)))</f>
        <v/>
      </c>
      <c r="BB47" s="37" t="str">
        <f t="shared" si="4"/>
        <v/>
      </c>
      <c r="BC47" s="7"/>
      <c r="BD47" s="6"/>
      <c r="BF47" s="10" t="str">
        <f>IF(ISBLANK(BD47),"",IF(COUNTIF(Accounts!$F:$H,BD47),VLOOKUP(BD47,Accounts!$F:$H,2,FALSE),"-"))</f>
        <v/>
      </c>
      <c r="BG47" s="37" t="str">
        <f>IF(BI47="","",BI47/(1+(IF(COUNTIF(Accounts!$F:$H,BD47),VLOOKUP(BD47,Accounts!$F:$H,3,FALSE),0)/100)))</f>
        <v/>
      </c>
      <c r="BH47" s="37" t="str">
        <f t="shared" si="5"/>
        <v/>
      </c>
      <c r="BI47" s="7"/>
      <c r="BJ47" s="6"/>
      <c r="BL47" s="10" t="str">
        <f>IF(ISBLANK(BJ47),"",IF(COUNTIF(Accounts!$F:$H,BJ47),VLOOKUP(BJ47,Accounts!$F:$H,2,FALSE),"-"))</f>
        <v/>
      </c>
      <c r="BM47" s="37" t="str">
        <f>IF(BO47="","",BO47/(1+(IF(COUNTIF(Accounts!$F:$H,BJ47),VLOOKUP(BJ47,Accounts!$F:$H,3,FALSE),0)/100)))</f>
        <v/>
      </c>
      <c r="BN47" s="37" t="str">
        <f t="shared" si="6"/>
        <v/>
      </c>
      <c r="BO47" s="7"/>
      <c r="BP47" s="40" t="str">
        <f>IF(Accounts!$F46="","-",Accounts!$F46)</f>
        <v xml:space="preserve"> </v>
      </c>
      <c r="BQ47" s="10">
        <f>IF(COUNTIF(Accounts!$F:$H,BP47),VLOOKUP(BP47,Accounts!$F:$H,2,FALSE),"-")</f>
        <v>0</v>
      </c>
      <c r="BR47" s="37" t="str">
        <f ca="1">IF(scratch!$B$55=TRUE,IF(BT47="","",BT47/(1+(IF(COUNTIF(Accounts!$F:$H,BP47),VLOOKUP(BP47,Accounts!$F:$H,3,FALSE),0)/100))),scratch!$B$52)</f>
        <v>Locked</v>
      </c>
      <c r="BS47" s="37" t="str">
        <f ca="1">IF(scratch!$B$55=TRUE,IF(BT47="","",BT47-BR47),scratch!$B$52)</f>
        <v>Locked</v>
      </c>
      <c r="BT47" s="51" t="str">
        <f ca="1">IF(scratch!$B$55=TRUE,SUMIF(AX$7:AX$1007,BP47,BC$7:BC$1007)+SUMIF(BD$7:BD$1007,BP47,BI$7:BI$1007)+SUMIF(BJ$7:BJ$1007,BP47,BO$7:BO$1007),scratch!$B$52)</f>
        <v>Locked</v>
      </c>
      <c r="BX47" s="10" t="str">
        <f>IF(ISBLANK(BV47),"",IF(COUNTIF(Accounts!$F:$H,BV47),VLOOKUP(BV47,Accounts!$F:$H,2,FALSE),"-"))</f>
        <v/>
      </c>
      <c r="BY47" s="37" t="str">
        <f>IF(CA47="","",CA47/(1+(IF(COUNTIF(Accounts!$F:$H,BV47),VLOOKUP(BV47,Accounts!$F:$H,3,FALSE),0)/100)))</f>
        <v/>
      </c>
      <c r="BZ47" s="37" t="str">
        <f t="shared" si="7"/>
        <v/>
      </c>
      <c r="CA47" s="7"/>
      <c r="CB47" s="6"/>
      <c r="CD47" s="10" t="str">
        <f>IF(ISBLANK(CB47),"",IF(COUNTIF(Accounts!$F:$H,CB47),VLOOKUP(CB47,Accounts!$F:$H,2,FALSE),"-"))</f>
        <v/>
      </c>
      <c r="CE47" s="37" t="str">
        <f>IF(CG47="","",CG47/(1+(IF(COUNTIF(Accounts!$F:$H,CB47),VLOOKUP(CB47,Accounts!$F:$H,3,FALSE),0)/100)))</f>
        <v/>
      </c>
      <c r="CF47" s="37" t="str">
        <f t="shared" si="8"/>
        <v/>
      </c>
      <c r="CG47" s="7"/>
      <c r="CH47" s="6"/>
      <c r="CJ47" s="10" t="str">
        <f>IF(ISBLANK(CH47),"",IF(COUNTIF(Accounts!$F:$H,CH47),VLOOKUP(CH47,Accounts!$F:$H,2,FALSE),"-"))</f>
        <v/>
      </c>
      <c r="CK47" s="37" t="str">
        <f>IF(CM47="","",CM47/(1+(IF(COUNTIF(Accounts!$F:$H,CH47),VLOOKUP(CH47,Accounts!$F:$H,3,FALSE),0)/100)))</f>
        <v/>
      </c>
      <c r="CL47" s="37" t="str">
        <f t="shared" si="9"/>
        <v/>
      </c>
      <c r="CM47" s="7"/>
      <c r="CN47" s="40" t="str">
        <f>IF(Accounts!$F46="","-",Accounts!$F46)</f>
        <v xml:space="preserve"> </v>
      </c>
      <c r="CO47" s="10">
        <f>IF(COUNTIF(Accounts!$F:$H,CN47),VLOOKUP(CN47,Accounts!$F:$H,2,FALSE),"-")</f>
        <v>0</v>
      </c>
      <c r="CP47" s="37" t="str">
        <f ca="1">IF(scratch!$B$55=TRUE,IF(CR47="","",CR47/(1+(IF(COUNTIF(Accounts!$F:$H,CN47),VLOOKUP(CN47,Accounts!$F:$H,3,FALSE),0)/100))),scratch!$B$52)</f>
        <v>Locked</v>
      </c>
      <c r="CQ47" s="37" t="str">
        <f ca="1">IF(scratch!$B$55=TRUE,IF(CR47="","",CR47-CP47),scratch!$B$52)</f>
        <v>Locked</v>
      </c>
      <c r="CR47" s="51" t="str">
        <f ca="1">IF(scratch!$B$55=TRUE,SUMIF(BV$7:BV$1007,CN47,CA$7:CA$1007)+SUMIF(CB$7:CB$1007,CN47,CG$7:CG$1007)+SUMIF(CH$7:CH$1007,CN47,CM$7:CM$1007),scratch!$B$52)</f>
        <v>Locked</v>
      </c>
      <c r="CT47" s="40" t="str">
        <f>IF(Accounts!$F46="","-",Accounts!$F46)</f>
        <v xml:space="preserve"> </v>
      </c>
      <c r="CU47" s="10">
        <f>IF(COUNTIF(Accounts!$F:$H,CT47),VLOOKUP(CT47,Accounts!$F:$H,2,FALSE),"-")</f>
        <v>0</v>
      </c>
      <c r="CV47" s="37" t="str">
        <f ca="1">IF(scratch!$B$55=TRUE,IF(CX47="","",CX47/(1+(IF(COUNTIF(Accounts!$F:$H,CT47),VLOOKUP(CT47,Accounts!$F:$H,3,FALSE),0)/100))),scratch!$B$52)</f>
        <v>Locked</v>
      </c>
      <c r="CW47" s="37" t="str">
        <f ca="1">IF(scratch!$B$55=TRUE,IF(CX47="","",CX47-CV47),scratch!$B$52)</f>
        <v>Locked</v>
      </c>
      <c r="CX47" s="51" t="str">
        <f ca="1">IF(scratch!$B$55=TRUE,SUMIF(T$7:T$1007,CT47,X$7:X1047)+SUMIF(AR$7:AR$1007,CT47,AV$7:AV$1007)+SUMIF(BP$7:BP$1007,CT47,BT$7:BT$1007)+SUMIF(CN$7:CN$1007,CT47,CR$7:CR$1007),scratch!$B$52)</f>
        <v>Locked</v>
      </c>
    </row>
    <row r="48" spans="4:102" x14ac:dyDescent="0.2">
      <c r="D48" s="10" t="str">
        <f>IF(ISBLANK(B48),"",IF(COUNTIF(Accounts!$F:$H,B48),VLOOKUP(B48,Accounts!$F:$H,2,FALSE),"-"))</f>
        <v/>
      </c>
      <c r="E48" s="37" t="str">
        <f>IF(G48="","",G48/(1+(IF(COUNTIF(Accounts!$F:$H,B48),VLOOKUP(B48,Accounts!$F:$H,3,FALSE),0)/100)))</f>
        <v/>
      </c>
      <c r="F48" s="37" t="str">
        <f t="shared" si="10"/>
        <v/>
      </c>
      <c r="G48" s="7"/>
      <c r="H48" s="6"/>
      <c r="J48" s="10" t="str">
        <f>IF(ISBLANK(H48),"",IF(COUNTIF(Accounts!$F:$H,H48),VLOOKUP(H48,Accounts!$F:$H,2,FALSE),"-"))</f>
        <v/>
      </c>
      <c r="K48" s="37" t="str">
        <f>IF(M48="","",M48/(1+(IF(COUNTIF(Accounts!$F:$H,H48),VLOOKUP(H48,Accounts!$F:$H,3,FALSE),0)/100)))</f>
        <v/>
      </c>
      <c r="L48" s="37" t="str">
        <f t="shared" si="11"/>
        <v/>
      </c>
      <c r="M48" s="7"/>
      <c r="N48" s="6"/>
      <c r="P48" s="10" t="str">
        <f>IF(ISBLANK(N48),"",IF(COUNTIF(Accounts!$F:$H,N48),VLOOKUP(N48,Accounts!$F:$H,2,FALSE),"-"))</f>
        <v/>
      </c>
      <c r="Q48" s="37" t="str">
        <f>IF(S48="","",S48/(1+(IF(COUNTIF(Accounts!$F:$H,N48),VLOOKUP(N48,Accounts!$F:$H,3,FALSE),0)/100)))</f>
        <v/>
      </c>
      <c r="R48" s="37" t="str">
        <f t="shared" si="0"/>
        <v/>
      </c>
      <c r="S48" s="7"/>
      <c r="T48" s="40" t="str">
        <f>IF(Accounts!$F47="","-",Accounts!$F47)</f>
        <v xml:space="preserve"> </v>
      </c>
      <c r="U48" s="10">
        <f>IF(COUNTIF(Accounts!$F:$H,T48),VLOOKUP(T48,Accounts!$F:$H,2,FALSE),"-")</f>
        <v>0</v>
      </c>
      <c r="V48" s="37" t="str">
        <f ca="1">IF(scratch!$B$55=TRUE,IF(X48="","",X48/(1+(IF(COUNTIF(Accounts!$F:$H,T48),VLOOKUP(T48,Accounts!$F:$H,3,FALSE),0)/100))),scratch!$B$52)</f>
        <v>Locked</v>
      </c>
      <c r="W48" s="37" t="str">
        <f ca="1">IF(scratch!$B$55=TRUE,IF(X48="","",X48-V48),scratch!$B$52)</f>
        <v>Locked</v>
      </c>
      <c r="X48" s="51" t="str">
        <f ca="1">IF(scratch!$B$55=TRUE,SUMIF(B$7:B$1007,T48,G$7:G$1007)+SUMIF(H$7:H$1007,T48,M$7:M$1007)+SUMIF(N$7:N$1007,T48,S$7:S$1007),scratch!$B$52)</f>
        <v>Locked</v>
      </c>
      <c r="AB48" s="10" t="str">
        <f>IF(ISBLANK(Z48),"",IF(COUNTIF(Accounts!$F:$H,Z48),VLOOKUP(Z48,Accounts!$F:$H,2,FALSE),"-"))</f>
        <v/>
      </c>
      <c r="AC48" s="37" t="str">
        <f>IF(AE48="","",AE48/(1+(IF(COUNTIF(Accounts!$F:$H,Z48),VLOOKUP(Z48,Accounts!$F:$H,3,FALSE),0)/100)))</f>
        <v/>
      </c>
      <c r="AD48" s="37" t="str">
        <f t="shared" si="1"/>
        <v/>
      </c>
      <c r="AE48" s="7"/>
      <c r="AF48" s="6"/>
      <c r="AH48" s="10" t="str">
        <f>IF(ISBLANK(AF48),"",IF(COUNTIF(Accounts!$F:$H,AF48),VLOOKUP(AF48,Accounts!$F:$H,2,FALSE),"-"))</f>
        <v/>
      </c>
      <c r="AI48" s="37" t="str">
        <f>IF(AK48="","",AK48/(1+(IF(COUNTIF(Accounts!$F:$H,AF48),VLOOKUP(AF48,Accounts!$F:$H,3,FALSE),0)/100)))</f>
        <v/>
      </c>
      <c r="AJ48" s="37" t="str">
        <f t="shared" si="2"/>
        <v/>
      </c>
      <c r="AK48" s="7"/>
      <c r="AL48" s="6"/>
      <c r="AN48" s="10" t="str">
        <f>IF(ISBLANK(AL48),"",IF(COUNTIF(Accounts!$F:$H,AL48),VLOOKUP(AL48,Accounts!$F:$H,2,FALSE),"-"))</f>
        <v/>
      </c>
      <c r="AO48" s="37" t="str">
        <f>IF(AQ48="","",AQ48/(1+(IF(COUNTIF(Accounts!$F:$H,AL48),VLOOKUP(AL48,Accounts!$F:$H,3,FALSE),0)/100)))</f>
        <v/>
      </c>
      <c r="AP48" s="37" t="str">
        <f t="shared" si="3"/>
        <v/>
      </c>
      <c r="AQ48" s="7"/>
      <c r="AR48" s="40" t="str">
        <f>IF(Accounts!$F47="","-",Accounts!$F47)</f>
        <v xml:space="preserve"> </v>
      </c>
      <c r="AS48" s="10">
        <f>IF(COUNTIF(Accounts!$F:$H,AR48),VLOOKUP(AR48,Accounts!$F:$H,2,FALSE),"-")</f>
        <v>0</v>
      </c>
      <c r="AT48" s="37" t="str">
        <f ca="1">IF(scratch!$B$55=TRUE,IF(AV48="","",AV48/(1+(IF(COUNTIF(Accounts!$F:$H,AR48),VLOOKUP(AR48,Accounts!$F:$H,3,FALSE),0)/100))),scratch!$B$52)</f>
        <v>Locked</v>
      </c>
      <c r="AU48" s="37" t="str">
        <f ca="1">IF(scratch!$B$55=TRUE,IF(AV48="","",AV48-AT48),scratch!$B$52)</f>
        <v>Locked</v>
      </c>
      <c r="AV48" s="51" t="str">
        <f ca="1">IF(scratch!$B$55=TRUE,SUMIF(Z$7:Z$1007,AR48,AE$7:AE$1007)+SUMIF(AF$7:AF$1007,AR48,AK$7:AK$1007)+SUMIF(AL$7:AL$1007,AR48,AQ$7:AQ$1007),scratch!$B$52)</f>
        <v>Locked</v>
      </c>
      <c r="AZ48" s="10" t="str">
        <f>IF(ISBLANK(AX48),"",IF(COUNTIF(Accounts!$F:$H,AX48),VLOOKUP(AX48,Accounts!$F:$H,2,FALSE),"-"))</f>
        <v/>
      </c>
      <c r="BA48" s="37" t="str">
        <f>IF(BC48="","",BC48/(1+(IF(COUNTIF(Accounts!$F:$H,AX48),VLOOKUP(AX48,Accounts!$F:$H,3,FALSE),0)/100)))</f>
        <v/>
      </c>
      <c r="BB48" s="37" t="str">
        <f t="shared" si="4"/>
        <v/>
      </c>
      <c r="BC48" s="7"/>
      <c r="BD48" s="6"/>
      <c r="BF48" s="10" t="str">
        <f>IF(ISBLANK(BD48),"",IF(COUNTIF(Accounts!$F:$H,BD48),VLOOKUP(BD48,Accounts!$F:$H,2,FALSE),"-"))</f>
        <v/>
      </c>
      <c r="BG48" s="37" t="str">
        <f>IF(BI48="","",BI48/(1+(IF(COUNTIF(Accounts!$F:$H,BD48),VLOOKUP(BD48,Accounts!$F:$H,3,FALSE),0)/100)))</f>
        <v/>
      </c>
      <c r="BH48" s="37" t="str">
        <f t="shared" si="5"/>
        <v/>
      </c>
      <c r="BI48" s="7"/>
      <c r="BJ48" s="6"/>
      <c r="BL48" s="10" t="str">
        <f>IF(ISBLANK(BJ48),"",IF(COUNTIF(Accounts!$F:$H,BJ48),VLOOKUP(BJ48,Accounts!$F:$H,2,FALSE),"-"))</f>
        <v/>
      </c>
      <c r="BM48" s="37" t="str">
        <f>IF(BO48="","",BO48/(1+(IF(COUNTIF(Accounts!$F:$H,BJ48),VLOOKUP(BJ48,Accounts!$F:$H,3,FALSE),0)/100)))</f>
        <v/>
      </c>
      <c r="BN48" s="37" t="str">
        <f t="shared" si="6"/>
        <v/>
      </c>
      <c r="BO48" s="7"/>
      <c r="BP48" s="40" t="str">
        <f>IF(Accounts!$F47="","-",Accounts!$F47)</f>
        <v xml:space="preserve"> </v>
      </c>
      <c r="BQ48" s="10">
        <f>IF(COUNTIF(Accounts!$F:$H,BP48),VLOOKUP(BP48,Accounts!$F:$H,2,FALSE),"-")</f>
        <v>0</v>
      </c>
      <c r="BR48" s="37" t="str">
        <f ca="1">IF(scratch!$B$55=TRUE,IF(BT48="","",BT48/(1+(IF(COUNTIF(Accounts!$F:$H,BP48),VLOOKUP(BP48,Accounts!$F:$H,3,FALSE),0)/100))),scratch!$B$52)</f>
        <v>Locked</v>
      </c>
      <c r="BS48" s="37" t="str">
        <f ca="1">IF(scratch!$B$55=TRUE,IF(BT48="","",BT48-BR48),scratch!$B$52)</f>
        <v>Locked</v>
      </c>
      <c r="BT48" s="51" t="str">
        <f ca="1">IF(scratch!$B$55=TRUE,SUMIF(AX$7:AX$1007,BP48,BC$7:BC$1007)+SUMIF(BD$7:BD$1007,BP48,BI$7:BI$1007)+SUMIF(BJ$7:BJ$1007,BP48,BO$7:BO$1007),scratch!$B$52)</f>
        <v>Locked</v>
      </c>
      <c r="BX48" s="10" t="str">
        <f>IF(ISBLANK(BV48),"",IF(COUNTIF(Accounts!$F:$H,BV48),VLOOKUP(BV48,Accounts!$F:$H,2,FALSE),"-"))</f>
        <v/>
      </c>
      <c r="BY48" s="37" t="str">
        <f>IF(CA48="","",CA48/(1+(IF(COUNTIF(Accounts!$F:$H,BV48),VLOOKUP(BV48,Accounts!$F:$H,3,FALSE),0)/100)))</f>
        <v/>
      </c>
      <c r="BZ48" s="37" t="str">
        <f t="shared" si="7"/>
        <v/>
      </c>
      <c r="CA48" s="7"/>
      <c r="CB48" s="6"/>
      <c r="CD48" s="10" t="str">
        <f>IF(ISBLANK(CB48),"",IF(COUNTIF(Accounts!$F:$H,CB48),VLOOKUP(CB48,Accounts!$F:$H,2,FALSE),"-"))</f>
        <v/>
      </c>
      <c r="CE48" s="37" t="str">
        <f>IF(CG48="","",CG48/(1+(IF(COUNTIF(Accounts!$F:$H,CB48),VLOOKUP(CB48,Accounts!$F:$H,3,FALSE),0)/100)))</f>
        <v/>
      </c>
      <c r="CF48" s="37" t="str">
        <f t="shared" si="8"/>
        <v/>
      </c>
      <c r="CG48" s="7"/>
      <c r="CH48" s="6"/>
      <c r="CJ48" s="10" t="str">
        <f>IF(ISBLANK(CH48),"",IF(COUNTIF(Accounts!$F:$H,CH48),VLOOKUP(CH48,Accounts!$F:$H,2,FALSE),"-"))</f>
        <v/>
      </c>
      <c r="CK48" s="37" t="str">
        <f>IF(CM48="","",CM48/(1+(IF(COUNTIF(Accounts!$F:$H,CH48),VLOOKUP(CH48,Accounts!$F:$H,3,FALSE),0)/100)))</f>
        <v/>
      </c>
      <c r="CL48" s="37" t="str">
        <f t="shared" si="9"/>
        <v/>
      </c>
      <c r="CM48" s="7"/>
      <c r="CN48" s="40" t="str">
        <f>IF(Accounts!$F47="","-",Accounts!$F47)</f>
        <v xml:space="preserve"> </v>
      </c>
      <c r="CO48" s="10">
        <f>IF(COUNTIF(Accounts!$F:$H,CN48),VLOOKUP(CN48,Accounts!$F:$H,2,FALSE),"-")</f>
        <v>0</v>
      </c>
      <c r="CP48" s="37" t="str">
        <f ca="1">IF(scratch!$B$55=TRUE,IF(CR48="","",CR48/(1+(IF(COUNTIF(Accounts!$F:$H,CN48),VLOOKUP(CN48,Accounts!$F:$H,3,FALSE),0)/100))),scratch!$B$52)</f>
        <v>Locked</v>
      </c>
      <c r="CQ48" s="37" t="str">
        <f ca="1">IF(scratch!$B$55=TRUE,IF(CR48="","",CR48-CP48),scratch!$B$52)</f>
        <v>Locked</v>
      </c>
      <c r="CR48" s="51" t="str">
        <f ca="1">IF(scratch!$B$55=TRUE,SUMIF(BV$7:BV$1007,CN48,CA$7:CA$1007)+SUMIF(CB$7:CB$1007,CN48,CG$7:CG$1007)+SUMIF(CH$7:CH$1007,CN48,CM$7:CM$1007),scratch!$B$52)</f>
        <v>Locked</v>
      </c>
      <c r="CT48" s="40" t="str">
        <f>IF(Accounts!$F47="","-",Accounts!$F47)</f>
        <v xml:space="preserve"> </v>
      </c>
      <c r="CU48" s="10">
        <f>IF(COUNTIF(Accounts!$F:$H,CT48),VLOOKUP(CT48,Accounts!$F:$H,2,FALSE),"-")</f>
        <v>0</v>
      </c>
      <c r="CV48" s="37" t="str">
        <f ca="1">IF(scratch!$B$55=TRUE,IF(CX48="","",CX48/(1+(IF(COUNTIF(Accounts!$F:$H,CT48),VLOOKUP(CT48,Accounts!$F:$H,3,FALSE),0)/100))),scratch!$B$52)</f>
        <v>Locked</v>
      </c>
      <c r="CW48" s="37" t="str">
        <f ca="1">IF(scratch!$B$55=TRUE,IF(CX48="","",CX48-CV48),scratch!$B$52)</f>
        <v>Locked</v>
      </c>
      <c r="CX48" s="51" t="str">
        <f ca="1">IF(scratch!$B$55=TRUE,SUMIF(T$7:T$1007,CT48,X$7:X1048)+SUMIF(AR$7:AR$1007,CT48,AV$7:AV$1007)+SUMIF(BP$7:BP$1007,CT48,BT$7:BT$1007)+SUMIF(CN$7:CN$1007,CT48,CR$7:CR$1007),scratch!$B$52)</f>
        <v>Locked</v>
      </c>
    </row>
    <row r="49" spans="4:102" x14ac:dyDescent="0.2">
      <c r="D49" s="10" t="str">
        <f>IF(ISBLANK(B49),"",IF(COUNTIF(Accounts!$F:$H,B49),VLOOKUP(B49,Accounts!$F:$H,2,FALSE),"-"))</f>
        <v/>
      </c>
      <c r="E49" s="37" t="str">
        <f>IF(G49="","",G49/(1+(IF(COUNTIF(Accounts!$F:$H,B49),VLOOKUP(B49,Accounts!$F:$H,3,FALSE),0)/100)))</f>
        <v/>
      </c>
      <c r="F49" s="37" t="str">
        <f t="shared" si="10"/>
        <v/>
      </c>
      <c r="G49" s="7"/>
      <c r="H49" s="6"/>
      <c r="J49" s="10" t="str">
        <f>IF(ISBLANK(H49),"",IF(COUNTIF(Accounts!$F:$H,H49),VLOOKUP(H49,Accounts!$F:$H,2,FALSE),"-"))</f>
        <v/>
      </c>
      <c r="K49" s="37" t="str">
        <f>IF(M49="","",M49/(1+(IF(COUNTIF(Accounts!$F:$H,H49),VLOOKUP(H49,Accounts!$F:$H,3,FALSE),0)/100)))</f>
        <v/>
      </c>
      <c r="L49" s="37" t="str">
        <f t="shared" si="11"/>
        <v/>
      </c>
      <c r="M49" s="7"/>
      <c r="N49" s="6"/>
      <c r="P49" s="10" t="str">
        <f>IF(ISBLANK(N49),"",IF(COUNTIF(Accounts!$F:$H,N49),VLOOKUP(N49,Accounts!$F:$H,2,FALSE),"-"))</f>
        <v/>
      </c>
      <c r="Q49" s="37" t="str">
        <f>IF(S49="","",S49/(1+(IF(COUNTIF(Accounts!$F:$H,N49),VLOOKUP(N49,Accounts!$F:$H,3,FALSE),0)/100)))</f>
        <v/>
      </c>
      <c r="R49" s="37" t="str">
        <f t="shared" si="0"/>
        <v/>
      </c>
      <c r="S49" s="7"/>
      <c r="T49" s="40" t="str">
        <f>IF(Accounts!$F48="","-",Accounts!$F48)</f>
        <v xml:space="preserve"> </v>
      </c>
      <c r="U49" s="10">
        <f>IF(COUNTIF(Accounts!$F:$H,T49),VLOOKUP(T49,Accounts!$F:$H,2,FALSE),"-")</f>
        <v>0</v>
      </c>
      <c r="V49" s="37" t="str">
        <f ca="1">IF(scratch!$B$55=TRUE,IF(X49="","",X49/(1+(IF(COUNTIF(Accounts!$F:$H,T49),VLOOKUP(T49,Accounts!$F:$H,3,FALSE),0)/100))),scratch!$B$52)</f>
        <v>Locked</v>
      </c>
      <c r="W49" s="37" t="str">
        <f ca="1">IF(scratch!$B$55=TRUE,IF(X49="","",X49-V49),scratch!$B$52)</f>
        <v>Locked</v>
      </c>
      <c r="X49" s="51" t="str">
        <f ca="1">IF(scratch!$B$55=TRUE,SUMIF(B$7:B$1007,T49,G$7:G$1007)+SUMIF(H$7:H$1007,T49,M$7:M$1007)+SUMIF(N$7:N$1007,T49,S$7:S$1007),scratch!$B$52)</f>
        <v>Locked</v>
      </c>
      <c r="AB49" s="10" t="str">
        <f>IF(ISBLANK(Z49),"",IF(COUNTIF(Accounts!$F:$H,Z49),VLOOKUP(Z49,Accounts!$F:$H,2,FALSE),"-"))</f>
        <v/>
      </c>
      <c r="AC49" s="37" t="str">
        <f>IF(AE49="","",AE49/(1+(IF(COUNTIF(Accounts!$F:$H,Z49),VLOOKUP(Z49,Accounts!$F:$H,3,FALSE),0)/100)))</f>
        <v/>
      </c>
      <c r="AD49" s="37" t="str">
        <f t="shared" si="1"/>
        <v/>
      </c>
      <c r="AE49" s="7"/>
      <c r="AF49" s="6"/>
      <c r="AH49" s="10" t="str">
        <f>IF(ISBLANK(AF49),"",IF(COUNTIF(Accounts!$F:$H,AF49),VLOOKUP(AF49,Accounts!$F:$H,2,FALSE),"-"))</f>
        <v/>
      </c>
      <c r="AI49" s="37" t="str">
        <f>IF(AK49="","",AK49/(1+(IF(COUNTIF(Accounts!$F:$H,AF49),VLOOKUP(AF49,Accounts!$F:$H,3,FALSE),0)/100)))</f>
        <v/>
      </c>
      <c r="AJ49" s="37" t="str">
        <f t="shared" si="2"/>
        <v/>
      </c>
      <c r="AK49" s="7"/>
      <c r="AL49" s="6"/>
      <c r="AN49" s="10" t="str">
        <f>IF(ISBLANK(AL49),"",IF(COUNTIF(Accounts!$F:$H,AL49),VLOOKUP(AL49,Accounts!$F:$H,2,FALSE),"-"))</f>
        <v/>
      </c>
      <c r="AO49" s="37" t="str">
        <f>IF(AQ49="","",AQ49/(1+(IF(COUNTIF(Accounts!$F:$H,AL49),VLOOKUP(AL49,Accounts!$F:$H,3,FALSE),0)/100)))</f>
        <v/>
      </c>
      <c r="AP49" s="37" t="str">
        <f t="shared" si="3"/>
        <v/>
      </c>
      <c r="AQ49" s="7"/>
      <c r="AR49" s="40" t="str">
        <f>IF(Accounts!$F48="","-",Accounts!$F48)</f>
        <v xml:space="preserve"> </v>
      </c>
      <c r="AS49" s="10">
        <f>IF(COUNTIF(Accounts!$F:$H,AR49),VLOOKUP(AR49,Accounts!$F:$H,2,FALSE),"-")</f>
        <v>0</v>
      </c>
      <c r="AT49" s="37" t="str">
        <f ca="1">IF(scratch!$B$55=TRUE,IF(AV49="","",AV49/(1+(IF(COUNTIF(Accounts!$F:$H,AR49),VLOOKUP(AR49,Accounts!$F:$H,3,FALSE),0)/100))),scratch!$B$52)</f>
        <v>Locked</v>
      </c>
      <c r="AU49" s="37" t="str">
        <f ca="1">IF(scratch!$B$55=TRUE,IF(AV49="","",AV49-AT49),scratch!$B$52)</f>
        <v>Locked</v>
      </c>
      <c r="AV49" s="51" t="str">
        <f ca="1">IF(scratch!$B$55=TRUE,SUMIF(Z$7:Z$1007,AR49,AE$7:AE$1007)+SUMIF(AF$7:AF$1007,AR49,AK$7:AK$1007)+SUMIF(AL$7:AL$1007,AR49,AQ$7:AQ$1007),scratch!$B$52)</f>
        <v>Locked</v>
      </c>
      <c r="AZ49" s="10" t="str">
        <f>IF(ISBLANK(AX49),"",IF(COUNTIF(Accounts!$F:$H,AX49),VLOOKUP(AX49,Accounts!$F:$H,2,FALSE),"-"))</f>
        <v/>
      </c>
      <c r="BA49" s="37" t="str">
        <f>IF(BC49="","",BC49/(1+(IF(COUNTIF(Accounts!$F:$H,AX49),VLOOKUP(AX49,Accounts!$F:$H,3,FALSE),0)/100)))</f>
        <v/>
      </c>
      <c r="BB49" s="37" t="str">
        <f t="shared" si="4"/>
        <v/>
      </c>
      <c r="BC49" s="7"/>
      <c r="BD49" s="6"/>
      <c r="BF49" s="10" t="str">
        <f>IF(ISBLANK(BD49),"",IF(COUNTIF(Accounts!$F:$H,BD49),VLOOKUP(BD49,Accounts!$F:$H,2,FALSE),"-"))</f>
        <v/>
      </c>
      <c r="BG49" s="37" t="str">
        <f>IF(BI49="","",BI49/(1+(IF(COUNTIF(Accounts!$F:$H,BD49),VLOOKUP(BD49,Accounts!$F:$H,3,FALSE),0)/100)))</f>
        <v/>
      </c>
      <c r="BH49" s="37" t="str">
        <f t="shared" si="5"/>
        <v/>
      </c>
      <c r="BI49" s="7"/>
      <c r="BJ49" s="6"/>
      <c r="BL49" s="10" t="str">
        <f>IF(ISBLANK(BJ49),"",IF(COUNTIF(Accounts!$F:$H,BJ49),VLOOKUP(BJ49,Accounts!$F:$H,2,FALSE),"-"))</f>
        <v/>
      </c>
      <c r="BM49" s="37" t="str">
        <f>IF(BO49="","",BO49/(1+(IF(COUNTIF(Accounts!$F:$H,BJ49),VLOOKUP(BJ49,Accounts!$F:$H,3,FALSE),0)/100)))</f>
        <v/>
      </c>
      <c r="BN49" s="37" t="str">
        <f t="shared" si="6"/>
        <v/>
      </c>
      <c r="BO49" s="7"/>
      <c r="BP49" s="40" t="str">
        <f>IF(Accounts!$F48="","-",Accounts!$F48)</f>
        <v xml:space="preserve"> </v>
      </c>
      <c r="BQ49" s="10">
        <f>IF(COUNTIF(Accounts!$F:$H,BP49),VLOOKUP(BP49,Accounts!$F:$H,2,FALSE),"-")</f>
        <v>0</v>
      </c>
      <c r="BR49" s="37" t="str">
        <f ca="1">IF(scratch!$B$55=TRUE,IF(BT49="","",BT49/(1+(IF(COUNTIF(Accounts!$F:$H,BP49),VLOOKUP(BP49,Accounts!$F:$H,3,FALSE),0)/100))),scratch!$B$52)</f>
        <v>Locked</v>
      </c>
      <c r="BS49" s="37" t="str">
        <f ca="1">IF(scratch!$B$55=TRUE,IF(BT49="","",BT49-BR49),scratch!$B$52)</f>
        <v>Locked</v>
      </c>
      <c r="BT49" s="51" t="str">
        <f ca="1">IF(scratch!$B$55=TRUE,SUMIF(AX$7:AX$1007,BP49,BC$7:BC$1007)+SUMIF(BD$7:BD$1007,BP49,BI$7:BI$1007)+SUMIF(BJ$7:BJ$1007,BP49,BO$7:BO$1007),scratch!$B$52)</f>
        <v>Locked</v>
      </c>
      <c r="BX49" s="10" t="str">
        <f>IF(ISBLANK(BV49),"",IF(COUNTIF(Accounts!$F:$H,BV49),VLOOKUP(BV49,Accounts!$F:$H,2,FALSE),"-"))</f>
        <v/>
      </c>
      <c r="BY49" s="37" t="str">
        <f>IF(CA49="","",CA49/(1+(IF(COUNTIF(Accounts!$F:$H,BV49),VLOOKUP(BV49,Accounts!$F:$H,3,FALSE),0)/100)))</f>
        <v/>
      </c>
      <c r="BZ49" s="37" t="str">
        <f t="shared" si="7"/>
        <v/>
      </c>
      <c r="CA49" s="7"/>
      <c r="CB49" s="6"/>
      <c r="CD49" s="10" t="str">
        <f>IF(ISBLANK(CB49),"",IF(COUNTIF(Accounts!$F:$H,CB49),VLOOKUP(CB49,Accounts!$F:$H,2,FALSE),"-"))</f>
        <v/>
      </c>
      <c r="CE49" s="37" t="str">
        <f>IF(CG49="","",CG49/(1+(IF(COUNTIF(Accounts!$F:$H,CB49),VLOOKUP(CB49,Accounts!$F:$H,3,FALSE),0)/100)))</f>
        <v/>
      </c>
      <c r="CF49" s="37" t="str">
        <f t="shared" si="8"/>
        <v/>
      </c>
      <c r="CG49" s="7"/>
      <c r="CH49" s="6"/>
      <c r="CJ49" s="10" t="str">
        <f>IF(ISBLANK(CH49),"",IF(COUNTIF(Accounts!$F:$H,CH49),VLOOKUP(CH49,Accounts!$F:$H,2,FALSE),"-"))</f>
        <v/>
      </c>
      <c r="CK49" s="37" t="str">
        <f>IF(CM49="","",CM49/(1+(IF(COUNTIF(Accounts!$F:$H,CH49),VLOOKUP(CH49,Accounts!$F:$H,3,FALSE),0)/100)))</f>
        <v/>
      </c>
      <c r="CL49" s="37" t="str">
        <f t="shared" si="9"/>
        <v/>
      </c>
      <c r="CM49" s="7"/>
      <c r="CN49" s="40" t="str">
        <f>IF(Accounts!$F48="","-",Accounts!$F48)</f>
        <v xml:space="preserve"> </v>
      </c>
      <c r="CO49" s="10">
        <f>IF(COUNTIF(Accounts!$F:$H,CN49),VLOOKUP(CN49,Accounts!$F:$H,2,FALSE),"-")</f>
        <v>0</v>
      </c>
      <c r="CP49" s="37" t="str">
        <f ca="1">IF(scratch!$B$55=TRUE,IF(CR49="","",CR49/(1+(IF(COUNTIF(Accounts!$F:$H,CN49),VLOOKUP(CN49,Accounts!$F:$H,3,FALSE),0)/100))),scratch!$B$52)</f>
        <v>Locked</v>
      </c>
      <c r="CQ49" s="37" t="str">
        <f ca="1">IF(scratch!$B$55=TRUE,IF(CR49="","",CR49-CP49),scratch!$B$52)</f>
        <v>Locked</v>
      </c>
      <c r="CR49" s="51" t="str">
        <f ca="1">IF(scratch!$B$55=TRUE,SUMIF(BV$7:BV$1007,CN49,CA$7:CA$1007)+SUMIF(CB$7:CB$1007,CN49,CG$7:CG$1007)+SUMIF(CH$7:CH$1007,CN49,CM$7:CM$1007),scratch!$B$52)</f>
        <v>Locked</v>
      </c>
      <c r="CT49" s="40" t="str">
        <f>IF(Accounts!$F48="","-",Accounts!$F48)</f>
        <v xml:space="preserve"> </v>
      </c>
      <c r="CU49" s="10">
        <f>IF(COUNTIF(Accounts!$F:$H,CT49),VLOOKUP(CT49,Accounts!$F:$H,2,FALSE),"-")</f>
        <v>0</v>
      </c>
      <c r="CV49" s="37" t="str">
        <f ca="1">IF(scratch!$B$55=TRUE,IF(CX49="","",CX49/(1+(IF(COUNTIF(Accounts!$F:$H,CT49),VLOOKUP(CT49,Accounts!$F:$H,3,FALSE),0)/100))),scratch!$B$52)</f>
        <v>Locked</v>
      </c>
      <c r="CW49" s="37" t="str">
        <f ca="1">IF(scratch!$B$55=TRUE,IF(CX49="","",CX49-CV49),scratch!$B$52)</f>
        <v>Locked</v>
      </c>
      <c r="CX49" s="51" t="str">
        <f ca="1">IF(scratch!$B$55=TRUE,SUMIF(T$7:T$1007,CT49,X$7:X1049)+SUMIF(AR$7:AR$1007,CT49,AV$7:AV$1007)+SUMIF(BP$7:BP$1007,CT49,BT$7:BT$1007)+SUMIF(CN$7:CN$1007,CT49,CR$7:CR$1007),scratch!$B$52)</f>
        <v>Locked</v>
      </c>
    </row>
    <row r="50" spans="4:102" x14ac:dyDescent="0.2">
      <c r="D50" s="10" t="str">
        <f>IF(ISBLANK(B50),"",IF(COUNTIF(Accounts!$F:$H,B50),VLOOKUP(B50,Accounts!$F:$H,2,FALSE),"-"))</f>
        <v/>
      </c>
      <c r="E50" s="37" t="str">
        <f>IF(G50="","",G50/(1+(IF(COUNTIF(Accounts!$F:$H,B50),VLOOKUP(B50,Accounts!$F:$H,3,FALSE),0)/100)))</f>
        <v/>
      </c>
      <c r="F50" s="37" t="str">
        <f t="shared" si="10"/>
        <v/>
      </c>
      <c r="G50" s="7"/>
      <c r="H50" s="6"/>
      <c r="J50" s="10" t="str">
        <f>IF(ISBLANK(H50),"",IF(COUNTIF(Accounts!$F:$H,H50),VLOOKUP(H50,Accounts!$F:$H,2,FALSE),"-"))</f>
        <v/>
      </c>
      <c r="K50" s="37" t="str">
        <f>IF(M50="","",M50/(1+(IF(COUNTIF(Accounts!$F:$H,H50),VLOOKUP(H50,Accounts!$F:$H,3,FALSE),0)/100)))</f>
        <v/>
      </c>
      <c r="L50" s="37" t="str">
        <f t="shared" si="11"/>
        <v/>
      </c>
      <c r="M50" s="7"/>
      <c r="N50" s="6"/>
      <c r="P50" s="10" t="str">
        <f>IF(ISBLANK(N50),"",IF(COUNTIF(Accounts!$F:$H,N50),VLOOKUP(N50,Accounts!$F:$H,2,FALSE),"-"))</f>
        <v/>
      </c>
      <c r="Q50" s="37" t="str">
        <f>IF(S50="","",S50/(1+(IF(COUNTIF(Accounts!$F:$H,N50),VLOOKUP(N50,Accounts!$F:$H,3,FALSE),0)/100)))</f>
        <v/>
      </c>
      <c r="R50" s="37" t="str">
        <f t="shared" si="0"/>
        <v/>
      </c>
      <c r="S50" s="7"/>
      <c r="T50" s="40" t="str">
        <f>IF(Accounts!$F49="","-",Accounts!$F49)</f>
        <v xml:space="preserve"> </v>
      </c>
      <c r="U50" s="10">
        <f>IF(COUNTIF(Accounts!$F:$H,T50),VLOOKUP(T50,Accounts!$F:$H,2,FALSE),"-")</f>
        <v>0</v>
      </c>
      <c r="V50" s="37" t="str">
        <f ca="1">IF(scratch!$B$55=TRUE,IF(X50="","",X50/(1+(IF(COUNTIF(Accounts!$F:$H,T50),VLOOKUP(T50,Accounts!$F:$H,3,FALSE),0)/100))),scratch!$B$52)</f>
        <v>Locked</v>
      </c>
      <c r="W50" s="37" t="str">
        <f ca="1">IF(scratch!$B$55=TRUE,IF(X50="","",X50-V50),scratch!$B$52)</f>
        <v>Locked</v>
      </c>
      <c r="X50" s="51" t="str">
        <f ca="1">IF(scratch!$B$55=TRUE,SUMIF(B$7:B$1007,T50,G$7:G$1007)+SUMIF(H$7:H$1007,T50,M$7:M$1007)+SUMIF(N$7:N$1007,T50,S$7:S$1007),scratch!$B$52)</f>
        <v>Locked</v>
      </c>
      <c r="AB50" s="10" t="str">
        <f>IF(ISBLANK(Z50),"",IF(COUNTIF(Accounts!$F:$H,Z50),VLOOKUP(Z50,Accounts!$F:$H,2,FALSE),"-"))</f>
        <v/>
      </c>
      <c r="AC50" s="37" t="str">
        <f>IF(AE50="","",AE50/(1+(IF(COUNTIF(Accounts!$F:$H,Z50),VLOOKUP(Z50,Accounts!$F:$H,3,FALSE),0)/100)))</f>
        <v/>
      </c>
      <c r="AD50" s="37" t="str">
        <f t="shared" si="1"/>
        <v/>
      </c>
      <c r="AE50" s="7"/>
      <c r="AF50" s="6"/>
      <c r="AH50" s="10" t="str">
        <f>IF(ISBLANK(AF50),"",IF(COUNTIF(Accounts!$F:$H,AF50),VLOOKUP(AF50,Accounts!$F:$H,2,FALSE),"-"))</f>
        <v/>
      </c>
      <c r="AI50" s="37" t="str">
        <f>IF(AK50="","",AK50/(1+(IF(COUNTIF(Accounts!$F:$H,AF50),VLOOKUP(AF50,Accounts!$F:$H,3,FALSE),0)/100)))</f>
        <v/>
      </c>
      <c r="AJ50" s="37" t="str">
        <f t="shared" si="2"/>
        <v/>
      </c>
      <c r="AK50" s="7"/>
      <c r="AL50" s="6"/>
      <c r="AN50" s="10" t="str">
        <f>IF(ISBLANK(AL50),"",IF(COUNTIF(Accounts!$F:$H,AL50),VLOOKUP(AL50,Accounts!$F:$H,2,FALSE),"-"))</f>
        <v/>
      </c>
      <c r="AO50" s="37" t="str">
        <f>IF(AQ50="","",AQ50/(1+(IF(COUNTIF(Accounts!$F:$H,AL50),VLOOKUP(AL50,Accounts!$F:$H,3,FALSE),0)/100)))</f>
        <v/>
      </c>
      <c r="AP50" s="37" t="str">
        <f t="shared" si="3"/>
        <v/>
      </c>
      <c r="AQ50" s="7"/>
      <c r="AR50" s="40" t="str">
        <f>IF(Accounts!$F49="","-",Accounts!$F49)</f>
        <v xml:space="preserve"> </v>
      </c>
      <c r="AS50" s="10">
        <f>IF(COUNTIF(Accounts!$F:$H,AR50),VLOOKUP(AR50,Accounts!$F:$H,2,FALSE),"-")</f>
        <v>0</v>
      </c>
      <c r="AT50" s="37" t="str">
        <f ca="1">IF(scratch!$B$55=TRUE,IF(AV50="","",AV50/(1+(IF(COUNTIF(Accounts!$F:$H,AR50),VLOOKUP(AR50,Accounts!$F:$H,3,FALSE),0)/100))),scratch!$B$52)</f>
        <v>Locked</v>
      </c>
      <c r="AU50" s="37" t="str">
        <f ca="1">IF(scratch!$B$55=TRUE,IF(AV50="","",AV50-AT50),scratch!$B$52)</f>
        <v>Locked</v>
      </c>
      <c r="AV50" s="51" t="str">
        <f ca="1">IF(scratch!$B$55=TRUE,SUMIF(Z$7:Z$1007,AR50,AE$7:AE$1007)+SUMIF(AF$7:AF$1007,AR50,AK$7:AK$1007)+SUMIF(AL$7:AL$1007,AR50,AQ$7:AQ$1007),scratch!$B$52)</f>
        <v>Locked</v>
      </c>
      <c r="AZ50" s="10" t="str">
        <f>IF(ISBLANK(AX50),"",IF(COUNTIF(Accounts!$F:$H,AX50),VLOOKUP(AX50,Accounts!$F:$H,2,FALSE),"-"))</f>
        <v/>
      </c>
      <c r="BA50" s="37" t="str">
        <f>IF(BC50="","",BC50/(1+(IF(COUNTIF(Accounts!$F:$H,AX50),VLOOKUP(AX50,Accounts!$F:$H,3,FALSE),0)/100)))</f>
        <v/>
      </c>
      <c r="BB50" s="37" t="str">
        <f t="shared" si="4"/>
        <v/>
      </c>
      <c r="BC50" s="7"/>
      <c r="BD50" s="6"/>
      <c r="BF50" s="10" t="str">
        <f>IF(ISBLANK(BD50),"",IF(COUNTIF(Accounts!$F:$H,BD50),VLOOKUP(BD50,Accounts!$F:$H,2,FALSE),"-"))</f>
        <v/>
      </c>
      <c r="BG50" s="37" t="str">
        <f>IF(BI50="","",BI50/(1+(IF(COUNTIF(Accounts!$F:$H,BD50),VLOOKUP(BD50,Accounts!$F:$H,3,FALSE),0)/100)))</f>
        <v/>
      </c>
      <c r="BH50" s="37" t="str">
        <f t="shared" si="5"/>
        <v/>
      </c>
      <c r="BI50" s="7"/>
      <c r="BJ50" s="6"/>
      <c r="BL50" s="10" t="str">
        <f>IF(ISBLANK(BJ50),"",IF(COUNTIF(Accounts!$F:$H,BJ50),VLOOKUP(BJ50,Accounts!$F:$H,2,FALSE),"-"))</f>
        <v/>
      </c>
      <c r="BM50" s="37" t="str">
        <f>IF(BO50="","",BO50/(1+(IF(COUNTIF(Accounts!$F:$H,BJ50),VLOOKUP(BJ50,Accounts!$F:$H,3,FALSE),0)/100)))</f>
        <v/>
      </c>
      <c r="BN50" s="37" t="str">
        <f t="shared" si="6"/>
        <v/>
      </c>
      <c r="BO50" s="7"/>
      <c r="BP50" s="40" t="str">
        <f>IF(Accounts!$F49="","-",Accounts!$F49)</f>
        <v xml:space="preserve"> </v>
      </c>
      <c r="BQ50" s="10">
        <f>IF(COUNTIF(Accounts!$F:$H,BP50),VLOOKUP(BP50,Accounts!$F:$H,2,FALSE),"-")</f>
        <v>0</v>
      </c>
      <c r="BR50" s="37" t="str">
        <f ca="1">IF(scratch!$B$55=TRUE,IF(BT50="","",BT50/(1+(IF(COUNTIF(Accounts!$F:$H,BP50),VLOOKUP(BP50,Accounts!$F:$H,3,FALSE),0)/100))),scratch!$B$52)</f>
        <v>Locked</v>
      </c>
      <c r="BS50" s="37" t="str">
        <f ca="1">IF(scratch!$B$55=TRUE,IF(BT50="","",BT50-BR50),scratch!$B$52)</f>
        <v>Locked</v>
      </c>
      <c r="BT50" s="51" t="str">
        <f ca="1">IF(scratch!$B$55=TRUE,SUMIF(AX$7:AX$1007,BP50,BC$7:BC$1007)+SUMIF(BD$7:BD$1007,BP50,BI$7:BI$1007)+SUMIF(BJ$7:BJ$1007,BP50,BO$7:BO$1007),scratch!$B$52)</f>
        <v>Locked</v>
      </c>
      <c r="BX50" s="10" t="str">
        <f>IF(ISBLANK(BV50),"",IF(COUNTIF(Accounts!$F:$H,BV50),VLOOKUP(BV50,Accounts!$F:$H,2,FALSE),"-"))</f>
        <v/>
      </c>
      <c r="BY50" s="37" t="str">
        <f>IF(CA50="","",CA50/(1+(IF(COUNTIF(Accounts!$F:$H,BV50),VLOOKUP(BV50,Accounts!$F:$H,3,FALSE),0)/100)))</f>
        <v/>
      </c>
      <c r="BZ50" s="37" t="str">
        <f t="shared" si="7"/>
        <v/>
      </c>
      <c r="CA50" s="7"/>
      <c r="CB50" s="6"/>
      <c r="CD50" s="10" t="str">
        <f>IF(ISBLANK(CB50),"",IF(COUNTIF(Accounts!$F:$H,CB50),VLOOKUP(CB50,Accounts!$F:$H,2,FALSE),"-"))</f>
        <v/>
      </c>
      <c r="CE50" s="37" t="str">
        <f>IF(CG50="","",CG50/(1+(IF(COUNTIF(Accounts!$F:$H,CB50),VLOOKUP(CB50,Accounts!$F:$H,3,FALSE),0)/100)))</f>
        <v/>
      </c>
      <c r="CF50" s="37" t="str">
        <f t="shared" si="8"/>
        <v/>
      </c>
      <c r="CG50" s="7"/>
      <c r="CH50" s="6"/>
      <c r="CJ50" s="10" t="str">
        <f>IF(ISBLANK(CH50),"",IF(COUNTIF(Accounts!$F:$H,CH50),VLOOKUP(CH50,Accounts!$F:$H,2,FALSE),"-"))</f>
        <v/>
      </c>
      <c r="CK50" s="37" t="str">
        <f>IF(CM50="","",CM50/(1+(IF(COUNTIF(Accounts!$F:$H,CH50),VLOOKUP(CH50,Accounts!$F:$H,3,FALSE),0)/100)))</f>
        <v/>
      </c>
      <c r="CL50" s="37" t="str">
        <f t="shared" si="9"/>
        <v/>
      </c>
      <c r="CM50" s="7"/>
      <c r="CN50" s="40" t="str">
        <f>IF(Accounts!$F49="","-",Accounts!$F49)</f>
        <v xml:space="preserve"> </v>
      </c>
      <c r="CO50" s="10">
        <f>IF(COUNTIF(Accounts!$F:$H,CN50),VLOOKUP(CN50,Accounts!$F:$H,2,FALSE),"-")</f>
        <v>0</v>
      </c>
      <c r="CP50" s="37" t="str">
        <f ca="1">IF(scratch!$B$55=TRUE,IF(CR50="","",CR50/(1+(IF(COUNTIF(Accounts!$F:$H,CN50),VLOOKUP(CN50,Accounts!$F:$H,3,FALSE),0)/100))),scratch!$B$52)</f>
        <v>Locked</v>
      </c>
      <c r="CQ50" s="37" t="str">
        <f ca="1">IF(scratch!$B$55=TRUE,IF(CR50="","",CR50-CP50),scratch!$B$52)</f>
        <v>Locked</v>
      </c>
      <c r="CR50" s="51" t="str">
        <f ca="1">IF(scratch!$B$55=TRUE,SUMIF(BV$7:BV$1007,CN50,CA$7:CA$1007)+SUMIF(CB$7:CB$1007,CN50,CG$7:CG$1007)+SUMIF(CH$7:CH$1007,CN50,CM$7:CM$1007),scratch!$B$52)</f>
        <v>Locked</v>
      </c>
      <c r="CT50" s="40" t="str">
        <f>IF(Accounts!$F49="","-",Accounts!$F49)</f>
        <v xml:space="preserve"> </v>
      </c>
      <c r="CU50" s="10">
        <f>IF(COUNTIF(Accounts!$F:$H,CT50),VLOOKUP(CT50,Accounts!$F:$H,2,FALSE),"-")</f>
        <v>0</v>
      </c>
      <c r="CV50" s="37" t="str">
        <f ca="1">IF(scratch!$B$55=TRUE,IF(CX50="","",CX50/(1+(IF(COUNTIF(Accounts!$F:$H,CT50),VLOOKUP(CT50,Accounts!$F:$H,3,FALSE),0)/100))),scratch!$B$52)</f>
        <v>Locked</v>
      </c>
      <c r="CW50" s="37" t="str">
        <f ca="1">IF(scratch!$B$55=TRUE,IF(CX50="","",CX50-CV50),scratch!$B$52)</f>
        <v>Locked</v>
      </c>
      <c r="CX50" s="51" t="str">
        <f ca="1">IF(scratch!$B$55=TRUE,SUMIF(T$7:T$1007,CT50,X$7:X1050)+SUMIF(AR$7:AR$1007,CT50,AV$7:AV$1007)+SUMIF(BP$7:BP$1007,CT50,BT$7:BT$1007)+SUMIF(CN$7:CN$1007,CT50,CR$7:CR$1007),scratch!$B$52)</f>
        <v>Locked</v>
      </c>
    </row>
    <row r="51" spans="4:102" x14ac:dyDescent="0.2">
      <c r="D51" s="10" t="str">
        <f>IF(ISBLANK(B51),"",IF(COUNTIF(Accounts!$F:$H,B51),VLOOKUP(B51,Accounts!$F:$H,2,FALSE),"-"))</f>
        <v/>
      </c>
      <c r="E51" s="37" t="str">
        <f>IF(G51="","",G51/(1+(IF(COUNTIF(Accounts!$F:$H,B51),VLOOKUP(B51,Accounts!$F:$H,3,FALSE),0)/100)))</f>
        <v/>
      </c>
      <c r="F51" s="37" t="str">
        <f t="shared" si="10"/>
        <v/>
      </c>
      <c r="G51" s="7"/>
      <c r="H51" s="6"/>
      <c r="J51" s="10" t="str">
        <f>IF(ISBLANK(H51),"",IF(COUNTIF(Accounts!$F:$H,H51),VLOOKUP(H51,Accounts!$F:$H,2,FALSE),"-"))</f>
        <v/>
      </c>
      <c r="K51" s="37" t="str">
        <f>IF(M51="","",M51/(1+(IF(COUNTIF(Accounts!$F:$H,H51),VLOOKUP(H51,Accounts!$F:$H,3,FALSE),0)/100)))</f>
        <v/>
      </c>
      <c r="L51" s="37" t="str">
        <f t="shared" si="11"/>
        <v/>
      </c>
      <c r="M51" s="7"/>
      <c r="N51" s="6"/>
      <c r="P51" s="10" t="str">
        <f>IF(ISBLANK(N51),"",IF(COUNTIF(Accounts!$F:$H,N51),VLOOKUP(N51,Accounts!$F:$H,2,FALSE),"-"))</f>
        <v/>
      </c>
      <c r="Q51" s="37" t="str">
        <f>IF(S51="","",S51/(1+(IF(COUNTIF(Accounts!$F:$H,N51),VLOOKUP(N51,Accounts!$F:$H,3,FALSE),0)/100)))</f>
        <v/>
      </c>
      <c r="R51" s="37" t="str">
        <f t="shared" si="0"/>
        <v/>
      </c>
      <c r="S51" s="7"/>
      <c r="T51" s="40" t="str">
        <f>IF(Accounts!$F50="","-",Accounts!$F50)</f>
        <v xml:space="preserve"> </v>
      </c>
      <c r="U51" s="10">
        <f>IF(COUNTIF(Accounts!$F:$H,T51),VLOOKUP(T51,Accounts!$F:$H,2,FALSE),"-")</f>
        <v>0</v>
      </c>
      <c r="V51" s="37" t="str">
        <f ca="1">IF(scratch!$B$55=TRUE,IF(X51="","",X51/(1+(IF(COUNTIF(Accounts!$F:$H,T51),VLOOKUP(T51,Accounts!$F:$H,3,FALSE),0)/100))),scratch!$B$52)</f>
        <v>Locked</v>
      </c>
      <c r="W51" s="37" t="str">
        <f ca="1">IF(scratch!$B$55=TRUE,IF(X51="","",X51-V51),scratch!$B$52)</f>
        <v>Locked</v>
      </c>
      <c r="X51" s="51" t="str">
        <f ca="1">IF(scratch!$B$55=TRUE,SUMIF(B$7:B$1007,T51,G$7:G$1007)+SUMIF(H$7:H$1007,T51,M$7:M$1007)+SUMIF(N$7:N$1007,T51,S$7:S$1007),scratch!$B$52)</f>
        <v>Locked</v>
      </c>
      <c r="AB51" s="10" t="str">
        <f>IF(ISBLANK(Z51),"",IF(COUNTIF(Accounts!$F:$H,Z51),VLOOKUP(Z51,Accounts!$F:$H,2,FALSE),"-"))</f>
        <v/>
      </c>
      <c r="AC51" s="37" t="str">
        <f>IF(AE51="","",AE51/(1+(IF(COUNTIF(Accounts!$F:$H,Z51),VLOOKUP(Z51,Accounts!$F:$H,3,FALSE),0)/100)))</f>
        <v/>
      </c>
      <c r="AD51" s="37" t="str">
        <f t="shared" si="1"/>
        <v/>
      </c>
      <c r="AE51" s="7"/>
      <c r="AF51" s="6"/>
      <c r="AH51" s="10" t="str">
        <f>IF(ISBLANK(AF51),"",IF(COUNTIF(Accounts!$F:$H,AF51),VLOOKUP(AF51,Accounts!$F:$H,2,FALSE),"-"))</f>
        <v/>
      </c>
      <c r="AI51" s="37" t="str">
        <f>IF(AK51="","",AK51/(1+(IF(COUNTIF(Accounts!$F:$H,AF51),VLOOKUP(AF51,Accounts!$F:$H,3,FALSE),0)/100)))</f>
        <v/>
      </c>
      <c r="AJ51" s="37" t="str">
        <f t="shared" si="2"/>
        <v/>
      </c>
      <c r="AK51" s="7"/>
      <c r="AL51" s="6"/>
      <c r="AN51" s="10" t="str">
        <f>IF(ISBLANK(AL51),"",IF(COUNTIF(Accounts!$F:$H,AL51),VLOOKUP(AL51,Accounts!$F:$H,2,FALSE),"-"))</f>
        <v/>
      </c>
      <c r="AO51" s="37" t="str">
        <f>IF(AQ51="","",AQ51/(1+(IF(COUNTIF(Accounts!$F:$H,AL51),VLOOKUP(AL51,Accounts!$F:$H,3,FALSE),0)/100)))</f>
        <v/>
      </c>
      <c r="AP51" s="37" t="str">
        <f t="shared" si="3"/>
        <v/>
      </c>
      <c r="AQ51" s="7"/>
      <c r="AR51" s="40" t="str">
        <f>IF(Accounts!$F50="","-",Accounts!$F50)</f>
        <v xml:space="preserve"> </v>
      </c>
      <c r="AS51" s="10">
        <f>IF(COUNTIF(Accounts!$F:$H,AR51),VLOOKUP(AR51,Accounts!$F:$H,2,FALSE),"-")</f>
        <v>0</v>
      </c>
      <c r="AT51" s="37" t="str">
        <f ca="1">IF(scratch!$B$55=TRUE,IF(AV51="","",AV51/(1+(IF(COUNTIF(Accounts!$F:$H,AR51),VLOOKUP(AR51,Accounts!$F:$H,3,FALSE),0)/100))),scratch!$B$52)</f>
        <v>Locked</v>
      </c>
      <c r="AU51" s="37" t="str">
        <f ca="1">IF(scratch!$B$55=TRUE,IF(AV51="","",AV51-AT51),scratch!$B$52)</f>
        <v>Locked</v>
      </c>
      <c r="AV51" s="51" t="str">
        <f ca="1">IF(scratch!$B$55=TRUE,SUMIF(Z$7:Z$1007,AR51,AE$7:AE$1007)+SUMIF(AF$7:AF$1007,AR51,AK$7:AK$1007)+SUMIF(AL$7:AL$1007,AR51,AQ$7:AQ$1007),scratch!$B$52)</f>
        <v>Locked</v>
      </c>
      <c r="AZ51" s="10" t="str">
        <f>IF(ISBLANK(AX51),"",IF(COUNTIF(Accounts!$F:$H,AX51),VLOOKUP(AX51,Accounts!$F:$H,2,FALSE),"-"))</f>
        <v/>
      </c>
      <c r="BA51" s="37" t="str">
        <f>IF(BC51="","",BC51/(1+(IF(COUNTIF(Accounts!$F:$H,AX51),VLOOKUP(AX51,Accounts!$F:$H,3,FALSE),0)/100)))</f>
        <v/>
      </c>
      <c r="BB51" s="37" t="str">
        <f t="shared" si="4"/>
        <v/>
      </c>
      <c r="BC51" s="7"/>
      <c r="BD51" s="6"/>
      <c r="BF51" s="10" t="str">
        <f>IF(ISBLANK(BD51),"",IF(COUNTIF(Accounts!$F:$H,BD51),VLOOKUP(BD51,Accounts!$F:$H,2,FALSE),"-"))</f>
        <v/>
      </c>
      <c r="BG51" s="37" t="str">
        <f>IF(BI51="","",BI51/(1+(IF(COUNTIF(Accounts!$F:$H,BD51),VLOOKUP(BD51,Accounts!$F:$H,3,FALSE),0)/100)))</f>
        <v/>
      </c>
      <c r="BH51" s="37" t="str">
        <f t="shared" si="5"/>
        <v/>
      </c>
      <c r="BI51" s="7"/>
      <c r="BJ51" s="6"/>
      <c r="BL51" s="10" t="str">
        <f>IF(ISBLANK(BJ51),"",IF(COUNTIF(Accounts!$F:$H,BJ51),VLOOKUP(BJ51,Accounts!$F:$H,2,FALSE),"-"))</f>
        <v/>
      </c>
      <c r="BM51" s="37" t="str">
        <f>IF(BO51="","",BO51/(1+(IF(COUNTIF(Accounts!$F:$H,BJ51),VLOOKUP(BJ51,Accounts!$F:$H,3,FALSE),0)/100)))</f>
        <v/>
      </c>
      <c r="BN51" s="37" t="str">
        <f t="shared" si="6"/>
        <v/>
      </c>
      <c r="BO51" s="7"/>
      <c r="BP51" s="40" t="str">
        <f>IF(Accounts!$F50="","-",Accounts!$F50)</f>
        <v xml:space="preserve"> </v>
      </c>
      <c r="BQ51" s="10">
        <f>IF(COUNTIF(Accounts!$F:$H,BP51),VLOOKUP(BP51,Accounts!$F:$H,2,FALSE),"-")</f>
        <v>0</v>
      </c>
      <c r="BR51" s="37" t="str">
        <f ca="1">IF(scratch!$B$55=TRUE,IF(BT51="","",BT51/(1+(IF(COUNTIF(Accounts!$F:$H,BP51),VLOOKUP(BP51,Accounts!$F:$H,3,FALSE),0)/100))),scratch!$B$52)</f>
        <v>Locked</v>
      </c>
      <c r="BS51" s="37" t="str">
        <f ca="1">IF(scratch!$B$55=TRUE,IF(BT51="","",BT51-BR51),scratch!$B$52)</f>
        <v>Locked</v>
      </c>
      <c r="BT51" s="51" t="str">
        <f ca="1">IF(scratch!$B$55=TRUE,SUMIF(AX$7:AX$1007,BP51,BC$7:BC$1007)+SUMIF(BD$7:BD$1007,BP51,BI$7:BI$1007)+SUMIF(BJ$7:BJ$1007,BP51,BO$7:BO$1007),scratch!$B$52)</f>
        <v>Locked</v>
      </c>
      <c r="BX51" s="10" t="str">
        <f>IF(ISBLANK(BV51),"",IF(COUNTIF(Accounts!$F:$H,BV51),VLOOKUP(BV51,Accounts!$F:$H,2,FALSE),"-"))</f>
        <v/>
      </c>
      <c r="BY51" s="37" t="str">
        <f>IF(CA51="","",CA51/(1+(IF(COUNTIF(Accounts!$F:$H,BV51),VLOOKUP(BV51,Accounts!$F:$H,3,FALSE),0)/100)))</f>
        <v/>
      </c>
      <c r="BZ51" s="37" t="str">
        <f t="shared" si="7"/>
        <v/>
      </c>
      <c r="CA51" s="7"/>
      <c r="CB51" s="6"/>
      <c r="CD51" s="10" t="str">
        <f>IF(ISBLANK(CB51),"",IF(COUNTIF(Accounts!$F:$H,CB51),VLOOKUP(CB51,Accounts!$F:$H,2,FALSE),"-"))</f>
        <v/>
      </c>
      <c r="CE51" s="37" t="str">
        <f>IF(CG51="","",CG51/(1+(IF(COUNTIF(Accounts!$F:$H,CB51),VLOOKUP(CB51,Accounts!$F:$H,3,FALSE),0)/100)))</f>
        <v/>
      </c>
      <c r="CF51" s="37" t="str">
        <f t="shared" si="8"/>
        <v/>
      </c>
      <c r="CG51" s="7"/>
      <c r="CH51" s="6"/>
      <c r="CJ51" s="10" t="str">
        <f>IF(ISBLANK(CH51),"",IF(COUNTIF(Accounts!$F:$H,CH51),VLOOKUP(CH51,Accounts!$F:$H,2,FALSE),"-"))</f>
        <v/>
      </c>
      <c r="CK51" s="37" t="str">
        <f>IF(CM51="","",CM51/(1+(IF(COUNTIF(Accounts!$F:$H,CH51),VLOOKUP(CH51,Accounts!$F:$H,3,FALSE),0)/100)))</f>
        <v/>
      </c>
      <c r="CL51" s="37" t="str">
        <f t="shared" si="9"/>
        <v/>
      </c>
      <c r="CM51" s="7"/>
      <c r="CN51" s="40" t="str">
        <f>IF(Accounts!$F50="","-",Accounts!$F50)</f>
        <v xml:space="preserve"> </v>
      </c>
      <c r="CO51" s="10">
        <f>IF(COUNTIF(Accounts!$F:$H,CN51),VLOOKUP(CN51,Accounts!$F:$H,2,FALSE),"-")</f>
        <v>0</v>
      </c>
      <c r="CP51" s="37" t="str">
        <f ca="1">IF(scratch!$B$55=TRUE,IF(CR51="","",CR51/(1+(IF(COUNTIF(Accounts!$F:$H,CN51),VLOOKUP(CN51,Accounts!$F:$H,3,FALSE),0)/100))),scratch!$B$52)</f>
        <v>Locked</v>
      </c>
      <c r="CQ51" s="37" t="str">
        <f ca="1">IF(scratch!$B$55=TRUE,IF(CR51="","",CR51-CP51),scratch!$B$52)</f>
        <v>Locked</v>
      </c>
      <c r="CR51" s="51" t="str">
        <f ca="1">IF(scratch!$B$55=TRUE,SUMIF(BV$7:BV$1007,CN51,CA$7:CA$1007)+SUMIF(CB$7:CB$1007,CN51,CG$7:CG$1007)+SUMIF(CH$7:CH$1007,CN51,CM$7:CM$1007),scratch!$B$52)</f>
        <v>Locked</v>
      </c>
      <c r="CT51" s="40" t="str">
        <f>IF(Accounts!$F50="","-",Accounts!$F50)</f>
        <v xml:space="preserve"> </v>
      </c>
      <c r="CU51" s="10">
        <f>IF(COUNTIF(Accounts!$F:$H,CT51),VLOOKUP(CT51,Accounts!$F:$H,2,FALSE),"-")</f>
        <v>0</v>
      </c>
      <c r="CV51" s="37" t="str">
        <f ca="1">IF(scratch!$B$55=TRUE,IF(CX51="","",CX51/(1+(IF(COUNTIF(Accounts!$F:$H,CT51),VLOOKUP(CT51,Accounts!$F:$H,3,FALSE),0)/100))),scratch!$B$52)</f>
        <v>Locked</v>
      </c>
      <c r="CW51" s="37" t="str">
        <f ca="1">IF(scratch!$B$55=TRUE,IF(CX51="","",CX51-CV51),scratch!$B$52)</f>
        <v>Locked</v>
      </c>
      <c r="CX51" s="51" t="str">
        <f ca="1">IF(scratch!$B$55=TRUE,SUMIF(T$7:T$1007,CT51,X$7:X1051)+SUMIF(AR$7:AR$1007,CT51,AV$7:AV$1007)+SUMIF(BP$7:BP$1007,CT51,BT$7:BT$1007)+SUMIF(CN$7:CN$1007,CT51,CR$7:CR$1007),scratch!$B$52)</f>
        <v>Locked</v>
      </c>
    </row>
    <row r="52" spans="4:102" x14ac:dyDescent="0.2">
      <c r="D52" s="10" t="str">
        <f>IF(ISBLANK(B52),"",IF(COUNTIF(Accounts!$F:$H,B52),VLOOKUP(B52,Accounts!$F:$H,2,FALSE),"-"))</f>
        <v/>
      </c>
      <c r="E52" s="37" t="str">
        <f>IF(G52="","",G52/(1+(IF(COUNTIF(Accounts!$F:$H,B52),VLOOKUP(B52,Accounts!$F:$H,3,FALSE),0)/100)))</f>
        <v/>
      </c>
      <c r="F52" s="37" t="str">
        <f t="shared" si="10"/>
        <v/>
      </c>
      <c r="G52" s="7"/>
      <c r="H52" s="6"/>
      <c r="J52" s="10" t="str">
        <f>IF(ISBLANK(H52),"",IF(COUNTIF(Accounts!$F:$H,H52),VLOOKUP(H52,Accounts!$F:$H,2,FALSE),"-"))</f>
        <v/>
      </c>
      <c r="K52" s="37" t="str">
        <f>IF(M52="","",M52/(1+(IF(COUNTIF(Accounts!$F:$H,H52),VLOOKUP(H52,Accounts!$F:$H,3,FALSE),0)/100)))</f>
        <v/>
      </c>
      <c r="L52" s="37" t="str">
        <f t="shared" si="11"/>
        <v/>
      </c>
      <c r="M52" s="7"/>
      <c r="N52" s="6"/>
      <c r="P52" s="10" t="str">
        <f>IF(ISBLANK(N52),"",IF(COUNTIF(Accounts!$F:$H,N52),VLOOKUP(N52,Accounts!$F:$H,2,FALSE),"-"))</f>
        <v/>
      </c>
      <c r="Q52" s="37" t="str">
        <f>IF(S52="","",S52/(1+(IF(COUNTIF(Accounts!$F:$H,N52),VLOOKUP(N52,Accounts!$F:$H,3,FALSE),0)/100)))</f>
        <v/>
      </c>
      <c r="R52" s="37" t="str">
        <f t="shared" si="0"/>
        <v/>
      </c>
      <c r="S52" s="7"/>
      <c r="T52" s="40" t="str">
        <f>IF(Accounts!$F51="","-",Accounts!$F51)</f>
        <v xml:space="preserve"> </v>
      </c>
      <c r="U52" s="10">
        <f>IF(COUNTIF(Accounts!$F:$H,T52),VLOOKUP(T52,Accounts!$F:$H,2,FALSE),"-")</f>
        <v>0</v>
      </c>
      <c r="V52" s="37" t="str">
        <f ca="1">IF(scratch!$B$55=TRUE,IF(X52="","",X52/(1+(IF(COUNTIF(Accounts!$F:$H,T52),VLOOKUP(T52,Accounts!$F:$H,3,FALSE),0)/100))),scratch!$B$52)</f>
        <v>Locked</v>
      </c>
      <c r="W52" s="37" t="str">
        <f ca="1">IF(scratch!$B$55=TRUE,IF(X52="","",X52-V52),scratch!$B$52)</f>
        <v>Locked</v>
      </c>
      <c r="X52" s="51" t="str">
        <f ca="1">IF(scratch!$B$55=TRUE,SUMIF(B$7:B$1007,T52,G$7:G$1007)+SUMIF(H$7:H$1007,T52,M$7:M$1007)+SUMIF(N$7:N$1007,T52,S$7:S$1007),scratch!$B$52)</f>
        <v>Locked</v>
      </c>
      <c r="AB52" s="10" t="str">
        <f>IF(ISBLANK(Z52),"",IF(COUNTIF(Accounts!$F:$H,Z52),VLOOKUP(Z52,Accounts!$F:$H,2,FALSE),"-"))</f>
        <v/>
      </c>
      <c r="AC52" s="37" t="str">
        <f>IF(AE52="","",AE52/(1+(IF(COUNTIF(Accounts!$F:$H,Z52),VLOOKUP(Z52,Accounts!$F:$H,3,FALSE),0)/100)))</f>
        <v/>
      </c>
      <c r="AD52" s="37" t="str">
        <f t="shared" si="1"/>
        <v/>
      </c>
      <c r="AE52" s="7"/>
      <c r="AF52" s="6"/>
      <c r="AH52" s="10" t="str">
        <f>IF(ISBLANK(AF52),"",IF(COUNTIF(Accounts!$F:$H,AF52),VLOOKUP(AF52,Accounts!$F:$H,2,FALSE),"-"))</f>
        <v/>
      </c>
      <c r="AI52" s="37" t="str">
        <f>IF(AK52="","",AK52/(1+(IF(COUNTIF(Accounts!$F:$H,AF52),VLOOKUP(AF52,Accounts!$F:$H,3,FALSE),0)/100)))</f>
        <v/>
      </c>
      <c r="AJ52" s="37" t="str">
        <f t="shared" si="2"/>
        <v/>
      </c>
      <c r="AK52" s="7"/>
      <c r="AL52" s="6"/>
      <c r="AN52" s="10" t="str">
        <f>IF(ISBLANK(AL52),"",IF(COUNTIF(Accounts!$F:$H,AL52),VLOOKUP(AL52,Accounts!$F:$H,2,FALSE),"-"))</f>
        <v/>
      </c>
      <c r="AO52" s="37" t="str">
        <f>IF(AQ52="","",AQ52/(1+(IF(COUNTIF(Accounts!$F:$H,AL52),VLOOKUP(AL52,Accounts!$F:$H,3,FALSE),0)/100)))</f>
        <v/>
      </c>
      <c r="AP52" s="37" t="str">
        <f t="shared" si="3"/>
        <v/>
      </c>
      <c r="AQ52" s="7"/>
      <c r="AR52" s="40" t="str">
        <f>IF(Accounts!$F51="","-",Accounts!$F51)</f>
        <v xml:space="preserve"> </v>
      </c>
      <c r="AS52" s="10">
        <f>IF(COUNTIF(Accounts!$F:$H,AR52),VLOOKUP(AR52,Accounts!$F:$H,2,FALSE),"-")</f>
        <v>0</v>
      </c>
      <c r="AT52" s="37" t="str">
        <f ca="1">IF(scratch!$B$55=TRUE,IF(AV52="","",AV52/(1+(IF(COUNTIF(Accounts!$F:$H,AR52),VLOOKUP(AR52,Accounts!$F:$H,3,FALSE),0)/100))),scratch!$B$52)</f>
        <v>Locked</v>
      </c>
      <c r="AU52" s="37" t="str">
        <f ca="1">IF(scratch!$B$55=TRUE,IF(AV52="","",AV52-AT52),scratch!$B$52)</f>
        <v>Locked</v>
      </c>
      <c r="AV52" s="51" t="str">
        <f ca="1">IF(scratch!$B$55=TRUE,SUMIF(Z$7:Z$1007,AR52,AE$7:AE$1007)+SUMIF(AF$7:AF$1007,AR52,AK$7:AK$1007)+SUMIF(AL$7:AL$1007,AR52,AQ$7:AQ$1007),scratch!$B$52)</f>
        <v>Locked</v>
      </c>
      <c r="AZ52" s="10" t="str">
        <f>IF(ISBLANK(AX52),"",IF(COUNTIF(Accounts!$F:$H,AX52),VLOOKUP(AX52,Accounts!$F:$H,2,FALSE),"-"))</f>
        <v/>
      </c>
      <c r="BA52" s="37" t="str">
        <f>IF(BC52="","",BC52/(1+(IF(COUNTIF(Accounts!$F:$H,AX52),VLOOKUP(AX52,Accounts!$F:$H,3,FALSE),0)/100)))</f>
        <v/>
      </c>
      <c r="BB52" s="37" t="str">
        <f t="shared" si="4"/>
        <v/>
      </c>
      <c r="BC52" s="7"/>
      <c r="BD52" s="6"/>
      <c r="BF52" s="10" t="str">
        <f>IF(ISBLANK(BD52),"",IF(COUNTIF(Accounts!$F:$H,BD52),VLOOKUP(BD52,Accounts!$F:$H,2,FALSE),"-"))</f>
        <v/>
      </c>
      <c r="BG52" s="37" t="str">
        <f>IF(BI52="","",BI52/(1+(IF(COUNTIF(Accounts!$F:$H,BD52),VLOOKUP(BD52,Accounts!$F:$H,3,FALSE),0)/100)))</f>
        <v/>
      </c>
      <c r="BH52" s="37" t="str">
        <f t="shared" si="5"/>
        <v/>
      </c>
      <c r="BI52" s="7"/>
      <c r="BJ52" s="6"/>
      <c r="BL52" s="10" t="str">
        <f>IF(ISBLANK(BJ52),"",IF(COUNTIF(Accounts!$F:$H,BJ52),VLOOKUP(BJ52,Accounts!$F:$H,2,FALSE),"-"))</f>
        <v/>
      </c>
      <c r="BM52" s="37" t="str">
        <f>IF(BO52="","",BO52/(1+(IF(COUNTIF(Accounts!$F:$H,BJ52),VLOOKUP(BJ52,Accounts!$F:$H,3,FALSE),0)/100)))</f>
        <v/>
      </c>
      <c r="BN52" s="37" t="str">
        <f t="shared" si="6"/>
        <v/>
      </c>
      <c r="BO52" s="7"/>
      <c r="BP52" s="40" t="str">
        <f>IF(Accounts!$F51="","-",Accounts!$F51)</f>
        <v xml:space="preserve"> </v>
      </c>
      <c r="BQ52" s="10">
        <f>IF(COUNTIF(Accounts!$F:$H,BP52),VLOOKUP(BP52,Accounts!$F:$H,2,FALSE),"-")</f>
        <v>0</v>
      </c>
      <c r="BR52" s="37" t="str">
        <f ca="1">IF(scratch!$B$55=TRUE,IF(BT52="","",BT52/(1+(IF(COUNTIF(Accounts!$F:$H,BP52),VLOOKUP(BP52,Accounts!$F:$H,3,FALSE),0)/100))),scratch!$B$52)</f>
        <v>Locked</v>
      </c>
      <c r="BS52" s="37" t="str">
        <f ca="1">IF(scratch!$B$55=TRUE,IF(BT52="","",BT52-BR52),scratch!$B$52)</f>
        <v>Locked</v>
      </c>
      <c r="BT52" s="51" t="str">
        <f ca="1">IF(scratch!$B$55=TRUE,SUMIF(AX$7:AX$1007,BP52,BC$7:BC$1007)+SUMIF(BD$7:BD$1007,BP52,BI$7:BI$1007)+SUMIF(BJ$7:BJ$1007,BP52,BO$7:BO$1007),scratch!$B$52)</f>
        <v>Locked</v>
      </c>
      <c r="BX52" s="10" t="str">
        <f>IF(ISBLANK(BV52),"",IF(COUNTIF(Accounts!$F:$H,BV52),VLOOKUP(BV52,Accounts!$F:$H,2,FALSE),"-"))</f>
        <v/>
      </c>
      <c r="BY52" s="37" t="str">
        <f>IF(CA52="","",CA52/(1+(IF(COUNTIF(Accounts!$F:$H,BV52),VLOOKUP(BV52,Accounts!$F:$H,3,FALSE),0)/100)))</f>
        <v/>
      </c>
      <c r="BZ52" s="37" t="str">
        <f t="shared" si="7"/>
        <v/>
      </c>
      <c r="CA52" s="7"/>
      <c r="CB52" s="6"/>
      <c r="CD52" s="10" t="str">
        <f>IF(ISBLANK(CB52),"",IF(COUNTIF(Accounts!$F:$H,CB52),VLOOKUP(CB52,Accounts!$F:$H,2,FALSE),"-"))</f>
        <v/>
      </c>
      <c r="CE52" s="37" t="str">
        <f>IF(CG52="","",CG52/(1+(IF(COUNTIF(Accounts!$F:$H,CB52),VLOOKUP(CB52,Accounts!$F:$H,3,FALSE),0)/100)))</f>
        <v/>
      </c>
      <c r="CF52" s="37" t="str">
        <f t="shared" si="8"/>
        <v/>
      </c>
      <c r="CG52" s="7"/>
      <c r="CH52" s="6"/>
      <c r="CJ52" s="10" t="str">
        <f>IF(ISBLANK(CH52),"",IF(COUNTIF(Accounts!$F:$H,CH52),VLOOKUP(CH52,Accounts!$F:$H,2,FALSE),"-"))</f>
        <v/>
      </c>
      <c r="CK52" s="37" t="str">
        <f>IF(CM52="","",CM52/(1+(IF(COUNTIF(Accounts!$F:$H,CH52),VLOOKUP(CH52,Accounts!$F:$H,3,FALSE),0)/100)))</f>
        <v/>
      </c>
      <c r="CL52" s="37" t="str">
        <f t="shared" si="9"/>
        <v/>
      </c>
      <c r="CM52" s="7"/>
      <c r="CN52" s="40" t="str">
        <f>IF(Accounts!$F51="","-",Accounts!$F51)</f>
        <v xml:space="preserve"> </v>
      </c>
      <c r="CO52" s="10">
        <f>IF(COUNTIF(Accounts!$F:$H,CN52),VLOOKUP(CN52,Accounts!$F:$H,2,FALSE),"-")</f>
        <v>0</v>
      </c>
      <c r="CP52" s="37" t="str">
        <f ca="1">IF(scratch!$B$55=TRUE,IF(CR52="","",CR52/(1+(IF(COUNTIF(Accounts!$F:$H,CN52),VLOOKUP(CN52,Accounts!$F:$H,3,FALSE),0)/100))),scratch!$B$52)</f>
        <v>Locked</v>
      </c>
      <c r="CQ52" s="37" t="str">
        <f ca="1">IF(scratch!$B$55=TRUE,IF(CR52="","",CR52-CP52),scratch!$B$52)</f>
        <v>Locked</v>
      </c>
      <c r="CR52" s="51" t="str">
        <f ca="1">IF(scratch!$B$55=TRUE,SUMIF(BV$7:BV$1007,CN52,CA$7:CA$1007)+SUMIF(CB$7:CB$1007,CN52,CG$7:CG$1007)+SUMIF(CH$7:CH$1007,CN52,CM$7:CM$1007),scratch!$B$52)</f>
        <v>Locked</v>
      </c>
      <c r="CT52" s="40" t="str">
        <f>IF(Accounts!$F51="","-",Accounts!$F51)</f>
        <v xml:space="preserve"> </v>
      </c>
      <c r="CU52" s="10">
        <f>IF(COUNTIF(Accounts!$F:$H,CT52),VLOOKUP(CT52,Accounts!$F:$H,2,FALSE),"-")</f>
        <v>0</v>
      </c>
      <c r="CV52" s="37" t="str">
        <f ca="1">IF(scratch!$B$55=TRUE,IF(CX52="","",CX52/(1+(IF(COUNTIF(Accounts!$F:$H,CT52),VLOOKUP(CT52,Accounts!$F:$H,3,FALSE),0)/100))),scratch!$B$52)</f>
        <v>Locked</v>
      </c>
      <c r="CW52" s="37" t="str">
        <f ca="1">IF(scratch!$B$55=TRUE,IF(CX52="","",CX52-CV52),scratch!$B$52)</f>
        <v>Locked</v>
      </c>
      <c r="CX52" s="51" t="str">
        <f ca="1">IF(scratch!$B$55=TRUE,SUMIF(T$7:T$1007,CT52,X$7:X1052)+SUMIF(AR$7:AR$1007,CT52,AV$7:AV$1007)+SUMIF(BP$7:BP$1007,CT52,BT$7:BT$1007)+SUMIF(CN$7:CN$1007,CT52,CR$7:CR$1007),scratch!$B$52)</f>
        <v>Locked</v>
      </c>
    </row>
    <row r="53" spans="4:102" x14ac:dyDescent="0.2">
      <c r="D53" s="10" t="str">
        <f>IF(ISBLANK(B53),"",IF(COUNTIF(Accounts!$F:$H,B53),VLOOKUP(B53,Accounts!$F:$H,2,FALSE),"-"))</f>
        <v/>
      </c>
      <c r="E53" s="37" t="str">
        <f>IF(G53="","",G53/(1+(IF(COUNTIF(Accounts!$F:$H,B53),VLOOKUP(B53,Accounts!$F:$H,3,FALSE),0)/100)))</f>
        <v/>
      </c>
      <c r="F53" s="37" t="str">
        <f t="shared" si="10"/>
        <v/>
      </c>
      <c r="G53" s="7"/>
      <c r="H53" s="6"/>
      <c r="J53" s="10" t="str">
        <f>IF(ISBLANK(H53),"",IF(COUNTIF(Accounts!$F:$H,H53),VLOOKUP(H53,Accounts!$F:$H,2,FALSE),"-"))</f>
        <v/>
      </c>
      <c r="K53" s="37" t="str">
        <f>IF(M53="","",M53/(1+(IF(COUNTIF(Accounts!$F:$H,H53),VLOOKUP(H53,Accounts!$F:$H,3,FALSE),0)/100)))</f>
        <v/>
      </c>
      <c r="L53" s="37" t="str">
        <f t="shared" si="11"/>
        <v/>
      </c>
      <c r="M53" s="7"/>
      <c r="N53" s="6"/>
      <c r="P53" s="10" t="str">
        <f>IF(ISBLANK(N53),"",IF(COUNTIF(Accounts!$F:$H,N53),VLOOKUP(N53,Accounts!$F:$H,2,FALSE),"-"))</f>
        <v/>
      </c>
      <c r="Q53" s="37" t="str">
        <f>IF(S53="","",S53/(1+(IF(COUNTIF(Accounts!$F:$H,N53),VLOOKUP(N53,Accounts!$F:$H,3,FALSE),0)/100)))</f>
        <v/>
      </c>
      <c r="R53" s="37" t="str">
        <f t="shared" si="0"/>
        <v/>
      </c>
      <c r="S53" s="7"/>
      <c r="T53" s="40" t="str">
        <f>IF(Accounts!$F52="","-",Accounts!$F52)</f>
        <v xml:space="preserve"> </v>
      </c>
      <c r="U53" s="10">
        <f>IF(COUNTIF(Accounts!$F:$H,T53),VLOOKUP(T53,Accounts!$F:$H,2,FALSE),"-")</f>
        <v>0</v>
      </c>
      <c r="V53" s="37" t="str">
        <f ca="1">IF(scratch!$B$55=TRUE,IF(X53="","",X53/(1+(IF(COUNTIF(Accounts!$F:$H,T53),VLOOKUP(T53,Accounts!$F:$H,3,FALSE),0)/100))),scratch!$B$52)</f>
        <v>Locked</v>
      </c>
      <c r="W53" s="37" t="str">
        <f ca="1">IF(scratch!$B$55=TRUE,IF(X53="","",X53-V53),scratch!$B$52)</f>
        <v>Locked</v>
      </c>
      <c r="X53" s="51" t="str">
        <f ca="1">IF(scratch!$B$55=TRUE,SUMIF(B$7:B$1007,T53,G$7:G$1007)+SUMIF(H$7:H$1007,T53,M$7:M$1007)+SUMIF(N$7:N$1007,T53,S$7:S$1007),scratch!$B$52)</f>
        <v>Locked</v>
      </c>
      <c r="AB53" s="10" t="str">
        <f>IF(ISBLANK(Z53),"",IF(COUNTIF(Accounts!$F:$H,Z53),VLOOKUP(Z53,Accounts!$F:$H,2,FALSE),"-"))</f>
        <v/>
      </c>
      <c r="AC53" s="37" t="str">
        <f>IF(AE53="","",AE53/(1+(IF(COUNTIF(Accounts!$F:$H,Z53),VLOOKUP(Z53,Accounts!$F:$H,3,FALSE),0)/100)))</f>
        <v/>
      </c>
      <c r="AD53" s="37" t="str">
        <f t="shared" si="1"/>
        <v/>
      </c>
      <c r="AE53" s="7"/>
      <c r="AF53" s="6"/>
      <c r="AH53" s="10" t="str">
        <f>IF(ISBLANK(AF53),"",IF(COUNTIF(Accounts!$F:$H,AF53),VLOOKUP(AF53,Accounts!$F:$H,2,FALSE),"-"))</f>
        <v/>
      </c>
      <c r="AI53" s="37" t="str">
        <f>IF(AK53="","",AK53/(1+(IF(COUNTIF(Accounts!$F:$H,AF53),VLOOKUP(AF53,Accounts!$F:$H,3,FALSE),0)/100)))</f>
        <v/>
      </c>
      <c r="AJ53" s="37" t="str">
        <f t="shared" si="2"/>
        <v/>
      </c>
      <c r="AK53" s="7"/>
      <c r="AL53" s="6"/>
      <c r="AN53" s="10" t="str">
        <f>IF(ISBLANK(AL53),"",IF(COUNTIF(Accounts!$F:$H,AL53),VLOOKUP(AL53,Accounts!$F:$H,2,FALSE),"-"))</f>
        <v/>
      </c>
      <c r="AO53" s="37" t="str">
        <f>IF(AQ53="","",AQ53/(1+(IF(COUNTIF(Accounts!$F:$H,AL53),VLOOKUP(AL53,Accounts!$F:$H,3,FALSE),0)/100)))</f>
        <v/>
      </c>
      <c r="AP53" s="37" t="str">
        <f t="shared" si="3"/>
        <v/>
      </c>
      <c r="AQ53" s="7"/>
      <c r="AR53" s="40" t="str">
        <f>IF(Accounts!$F52="","-",Accounts!$F52)</f>
        <v xml:space="preserve"> </v>
      </c>
      <c r="AS53" s="10">
        <f>IF(COUNTIF(Accounts!$F:$H,AR53),VLOOKUP(AR53,Accounts!$F:$H,2,FALSE),"-")</f>
        <v>0</v>
      </c>
      <c r="AT53" s="37" t="str">
        <f ca="1">IF(scratch!$B$55=TRUE,IF(AV53="","",AV53/(1+(IF(COUNTIF(Accounts!$F:$H,AR53),VLOOKUP(AR53,Accounts!$F:$H,3,FALSE),0)/100))),scratch!$B$52)</f>
        <v>Locked</v>
      </c>
      <c r="AU53" s="37" t="str">
        <f ca="1">IF(scratch!$B$55=TRUE,IF(AV53="","",AV53-AT53),scratch!$B$52)</f>
        <v>Locked</v>
      </c>
      <c r="AV53" s="51" t="str">
        <f ca="1">IF(scratch!$B$55=TRUE,SUMIF(Z$7:Z$1007,AR53,AE$7:AE$1007)+SUMIF(AF$7:AF$1007,AR53,AK$7:AK$1007)+SUMIF(AL$7:AL$1007,AR53,AQ$7:AQ$1007),scratch!$B$52)</f>
        <v>Locked</v>
      </c>
      <c r="AZ53" s="10" t="str">
        <f>IF(ISBLANK(AX53),"",IF(COUNTIF(Accounts!$F:$H,AX53),VLOOKUP(AX53,Accounts!$F:$H,2,FALSE),"-"))</f>
        <v/>
      </c>
      <c r="BA53" s="37" t="str">
        <f>IF(BC53="","",BC53/(1+(IF(COUNTIF(Accounts!$F:$H,AX53),VLOOKUP(AX53,Accounts!$F:$H,3,FALSE),0)/100)))</f>
        <v/>
      </c>
      <c r="BB53" s="37" t="str">
        <f t="shared" si="4"/>
        <v/>
      </c>
      <c r="BC53" s="7"/>
      <c r="BD53" s="6"/>
      <c r="BF53" s="10" t="str">
        <f>IF(ISBLANK(BD53),"",IF(COUNTIF(Accounts!$F:$H,BD53),VLOOKUP(BD53,Accounts!$F:$H,2,FALSE),"-"))</f>
        <v/>
      </c>
      <c r="BG53" s="37" t="str">
        <f>IF(BI53="","",BI53/(1+(IF(COUNTIF(Accounts!$F:$H,BD53),VLOOKUP(BD53,Accounts!$F:$H,3,FALSE),0)/100)))</f>
        <v/>
      </c>
      <c r="BH53" s="37" t="str">
        <f t="shared" si="5"/>
        <v/>
      </c>
      <c r="BI53" s="7"/>
      <c r="BJ53" s="6"/>
      <c r="BL53" s="10" t="str">
        <f>IF(ISBLANK(BJ53),"",IF(COUNTIF(Accounts!$F:$H,BJ53),VLOOKUP(BJ53,Accounts!$F:$H,2,FALSE),"-"))</f>
        <v/>
      </c>
      <c r="BM53" s="37" t="str">
        <f>IF(BO53="","",BO53/(1+(IF(COUNTIF(Accounts!$F:$H,BJ53),VLOOKUP(BJ53,Accounts!$F:$H,3,FALSE),0)/100)))</f>
        <v/>
      </c>
      <c r="BN53" s="37" t="str">
        <f t="shared" si="6"/>
        <v/>
      </c>
      <c r="BO53" s="7"/>
      <c r="BP53" s="40" t="str">
        <f>IF(Accounts!$F52="","-",Accounts!$F52)</f>
        <v xml:space="preserve"> </v>
      </c>
      <c r="BQ53" s="10">
        <f>IF(COUNTIF(Accounts!$F:$H,BP53),VLOOKUP(BP53,Accounts!$F:$H,2,FALSE),"-")</f>
        <v>0</v>
      </c>
      <c r="BR53" s="37" t="str">
        <f ca="1">IF(scratch!$B$55=TRUE,IF(BT53="","",BT53/(1+(IF(COUNTIF(Accounts!$F:$H,BP53),VLOOKUP(BP53,Accounts!$F:$H,3,FALSE),0)/100))),scratch!$B$52)</f>
        <v>Locked</v>
      </c>
      <c r="BS53" s="37" t="str">
        <f ca="1">IF(scratch!$B$55=TRUE,IF(BT53="","",BT53-BR53),scratch!$B$52)</f>
        <v>Locked</v>
      </c>
      <c r="BT53" s="51" t="str">
        <f ca="1">IF(scratch!$B$55=TRUE,SUMIF(AX$7:AX$1007,BP53,BC$7:BC$1007)+SUMIF(BD$7:BD$1007,BP53,BI$7:BI$1007)+SUMIF(BJ$7:BJ$1007,BP53,BO$7:BO$1007),scratch!$B$52)</f>
        <v>Locked</v>
      </c>
      <c r="BX53" s="10" t="str">
        <f>IF(ISBLANK(BV53),"",IF(COUNTIF(Accounts!$F:$H,BV53),VLOOKUP(BV53,Accounts!$F:$H,2,FALSE),"-"))</f>
        <v/>
      </c>
      <c r="BY53" s="37" t="str">
        <f>IF(CA53="","",CA53/(1+(IF(COUNTIF(Accounts!$F:$H,BV53),VLOOKUP(BV53,Accounts!$F:$H,3,FALSE),0)/100)))</f>
        <v/>
      </c>
      <c r="BZ53" s="37" t="str">
        <f t="shared" si="7"/>
        <v/>
      </c>
      <c r="CA53" s="7"/>
      <c r="CB53" s="6"/>
      <c r="CD53" s="10" t="str">
        <f>IF(ISBLANK(CB53),"",IF(COUNTIF(Accounts!$F:$H,CB53),VLOOKUP(CB53,Accounts!$F:$H,2,FALSE),"-"))</f>
        <v/>
      </c>
      <c r="CE53" s="37" t="str">
        <f>IF(CG53="","",CG53/(1+(IF(COUNTIF(Accounts!$F:$H,CB53),VLOOKUP(CB53,Accounts!$F:$H,3,FALSE),0)/100)))</f>
        <v/>
      </c>
      <c r="CF53" s="37" t="str">
        <f t="shared" si="8"/>
        <v/>
      </c>
      <c r="CG53" s="7"/>
      <c r="CH53" s="6"/>
      <c r="CJ53" s="10" t="str">
        <f>IF(ISBLANK(CH53),"",IF(COUNTIF(Accounts!$F:$H,CH53),VLOOKUP(CH53,Accounts!$F:$H,2,FALSE),"-"))</f>
        <v/>
      </c>
      <c r="CK53" s="37" t="str">
        <f>IF(CM53="","",CM53/(1+(IF(COUNTIF(Accounts!$F:$H,CH53),VLOOKUP(CH53,Accounts!$F:$H,3,FALSE),0)/100)))</f>
        <v/>
      </c>
      <c r="CL53" s="37" t="str">
        <f t="shared" si="9"/>
        <v/>
      </c>
      <c r="CM53" s="7"/>
      <c r="CN53" s="40" t="str">
        <f>IF(Accounts!$F52="","-",Accounts!$F52)</f>
        <v xml:space="preserve"> </v>
      </c>
      <c r="CO53" s="10">
        <f>IF(COUNTIF(Accounts!$F:$H,CN53),VLOOKUP(CN53,Accounts!$F:$H,2,FALSE),"-")</f>
        <v>0</v>
      </c>
      <c r="CP53" s="37" t="str">
        <f ca="1">IF(scratch!$B$55=TRUE,IF(CR53="","",CR53/(1+(IF(COUNTIF(Accounts!$F:$H,CN53),VLOOKUP(CN53,Accounts!$F:$H,3,FALSE),0)/100))),scratch!$B$52)</f>
        <v>Locked</v>
      </c>
      <c r="CQ53" s="37" t="str">
        <f ca="1">IF(scratch!$B$55=TRUE,IF(CR53="","",CR53-CP53),scratch!$B$52)</f>
        <v>Locked</v>
      </c>
      <c r="CR53" s="51" t="str">
        <f ca="1">IF(scratch!$B$55=TRUE,SUMIF(BV$7:BV$1007,CN53,CA$7:CA$1007)+SUMIF(CB$7:CB$1007,CN53,CG$7:CG$1007)+SUMIF(CH$7:CH$1007,CN53,CM$7:CM$1007),scratch!$B$52)</f>
        <v>Locked</v>
      </c>
      <c r="CT53" s="40" t="str">
        <f>IF(Accounts!$F52="","-",Accounts!$F52)</f>
        <v xml:space="preserve"> </v>
      </c>
      <c r="CU53" s="10">
        <f>IF(COUNTIF(Accounts!$F:$H,CT53),VLOOKUP(CT53,Accounts!$F:$H,2,FALSE),"-")</f>
        <v>0</v>
      </c>
      <c r="CV53" s="37" t="str">
        <f ca="1">IF(scratch!$B$55=TRUE,IF(CX53="","",CX53/(1+(IF(COUNTIF(Accounts!$F:$H,CT53),VLOOKUP(CT53,Accounts!$F:$H,3,FALSE),0)/100))),scratch!$B$52)</f>
        <v>Locked</v>
      </c>
      <c r="CW53" s="37" t="str">
        <f ca="1">IF(scratch!$B$55=TRUE,IF(CX53="","",CX53-CV53),scratch!$B$52)</f>
        <v>Locked</v>
      </c>
      <c r="CX53" s="51" t="str">
        <f ca="1">IF(scratch!$B$55=TRUE,SUMIF(T$7:T$1007,CT53,X$7:X1053)+SUMIF(AR$7:AR$1007,CT53,AV$7:AV$1007)+SUMIF(BP$7:BP$1007,CT53,BT$7:BT$1007)+SUMIF(CN$7:CN$1007,CT53,CR$7:CR$1007),scratch!$B$52)</f>
        <v>Locked</v>
      </c>
    </row>
    <row r="54" spans="4:102" x14ac:dyDescent="0.2">
      <c r="D54" s="10" t="str">
        <f>IF(ISBLANK(B54),"",IF(COUNTIF(Accounts!$F:$H,B54),VLOOKUP(B54,Accounts!$F:$H,2,FALSE),"-"))</f>
        <v/>
      </c>
      <c r="E54" s="37" t="str">
        <f>IF(G54="","",G54/(1+(IF(COUNTIF(Accounts!$F:$H,B54),VLOOKUP(B54,Accounts!$F:$H,3,FALSE),0)/100)))</f>
        <v/>
      </c>
      <c r="F54" s="37" t="str">
        <f t="shared" si="10"/>
        <v/>
      </c>
      <c r="G54" s="7"/>
      <c r="H54" s="6"/>
      <c r="J54" s="10" t="str">
        <f>IF(ISBLANK(H54),"",IF(COUNTIF(Accounts!$F:$H,H54),VLOOKUP(H54,Accounts!$F:$H,2,FALSE),"-"))</f>
        <v/>
      </c>
      <c r="K54" s="37" t="str">
        <f>IF(M54="","",M54/(1+(IF(COUNTIF(Accounts!$F:$H,H54),VLOOKUP(H54,Accounts!$F:$H,3,FALSE),0)/100)))</f>
        <v/>
      </c>
      <c r="L54" s="37" t="str">
        <f t="shared" si="11"/>
        <v/>
      </c>
      <c r="M54" s="7"/>
      <c r="N54" s="6"/>
      <c r="P54" s="10" t="str">
        <f>IF(ISBLANK(N54),"",IF(COUNTIF(Accounts!$F:$H,N54),VLOOKUP(N54,Accounts!$F:$H,2,FALSE),"-"))</f>
        <v/>
      </c>
      <c r="Q54" s="37" t="str">
        <f>IF(S54="","",S54/(1+(IF(COUNTIF(Accounts!$F:$H,N54),VLOOKUP(N54,Accounts!$F:$H,3,FALSE),0)/100)))</f>
        <v/>
      </c>
      <c r="R54" s="37" t="str">
        <f t="shared" si="0"/>
        <v/>
      </c>
      <c r="S54" s="7"/>
      <c r="T54" s="40" t="str">
        <f>IF(Accounts!$F53="","-",Accounts!$F53)</f>
        <v xml:space="preserve"> </v>
      </c>
      <c r="U54" s="10">
        <f>IF(COUNTIF(Accounts!$F:$H,T54),VLOOKUP(T54,Accounts!$F:$H,2,FALSE),"-")</f>
        <v>0</v>
      </c>
      <c r="V54" s="37" t="str">
        <f ca="1">IF(scratch!$B$55=TRUE,IF(X54="","",X54/(1+(IF(COUNTIF(Accounts!$F:$H,T54),VLOOKUP(T54,Accounts!$F:$H,3,FALSE),0)/100))),scratch!$B$52)</f>
        <v>Locked</v>
      </c>
      <c r="W54" s="37" t="str">
        <f ca="1">IF(scratch!$B$55=TRUE,IF(X54="","",X54-V54),scratch!$B$52)</f>
        <v>Locked</v>
      </c>
      <c r="X54" s="51" t="str">
        <f ca="1">IF(scratch!$B$55=TRUE,SUMIF(B$7:B$1007,T54,G$7:G$1007)+SUMIF(H$7:H$1007,T54,M$7:M$1007)+SUMIF(N$7:N$1007,T54,S$7:S$1007),scratch!$B$52)</f>
        <v>Locked</v>
      </c>
      <c r="AB54" s="10" t="str">
        <f>IF(ISBLANK(Z54),"",IF(COUNTIF(Accounts!$F:$H,Z54),VLOOKUP(Z54,Accounts!$F:$H,2,FALSE),"-"))</f>
        <v/>
      </c>
      <c r="AC54" s="37" t="str">
        <f>IF(AE54="","",AE54/(1+(IF(COUNTIF(Accounts!$F:$H,Z54),VLOOKUP(Z54,Accounts!$F:$H,3,FALSE),0)/100)))</f>
        <v/>
      </c>
      <c r="AD54" s="37" t="str">
        <f t="shared" si="1"/>
        <v/>
      </c>
      <c r="AE54" s="7"/>
      <c r="AF54" s="6"/>
      <c r="AH54" s="10" t="str">
        <f>IF(ISBLANK(AF54),"",IF(COUNTIF(Accounts!$F:$H,AF54),VLOOKUP(AF54,Accounts!$F:$H,2,FALSE),"-"))</f>
        <v/>
      </c>
      <c r="AI54" s="37" t="str">
        <f>IF(AK54="","",AK54/(1+(IF(COUNTIF(Accounts!$F:$H,AF54),VLOOKUP(AF54,Accounts!$F:$H,3,FALSE),0)/100)))</f>
        <v/>
      </c>
      <c r="AJ54" s="37" t="str">
        <f t="shared" si="2"/>
        <v/>
      </c>
      <c r="AK54" s="7"/>
      <c r="AL54" s="6"/>
      <c r="AN54" s="10" t="str">
        <f>IF(ISBLANK(AL54),"",IF(COUNTIF(Accounts!$F:$H,AL54),VLOOKUP(AL54,Accounts!$F:$H,2,FALSE),"-"))</f>
        <v/>
      </c>
      <c r="AO54" s="37" t="str">
        <f>IF(AQ54="","",AQ54/(1+(IF(COUNTIF(Accounts!$F:$H,AL54),VLOOKUP(AL54,Accounts!$F:$H,3,FALSE),0)/100)))</f>
        <v/>
      </c>
      <c r="AP54" s="37" t="str">
        <f t="shared" si="3"/>
        <v/>
      </c>
      <c r="AQ54" s="7"/>
      <c r="AR54" s="40" t="str">
        <f>IF(Accounts!$F53="","-",Accounts!$F53)</f>
        <v xml:space="preserve"> </v>
      </c>
      <c r="AS54" s="10">
        <f>IF(COUNTIF(Accounts!$F:$H,AR54),VLOOKUP(AR54,Accounts!$F:$H,2,FALSE),"-")</f>
        <v>0</v>
      </c>
      <c r="AT54" s="37" t="str">
        <f ca="1">IF(scratch!$B$55=TRUE,IF(AV54="","",AV54/(1+(IF(COUNTIF(Accounts!$F:$H,AR54),VLOOKUP(AR54,Accounts!$F:$H,3,FALSE),0)/100))),scratch!$B$52)</f>
        <v>Locked</v>
      </c>
      <c r="AU54" s="37" t="str">
        <f ca="1">IF(scratch!$B$55=TRUE,IF(AV54="","",AV54-AT54),scratch!$B$52)</f>
        <v>Locked</v>
      </c>
      <c r="AV54" s="51" t="str">
        <f ca="1">IF(scratch!$B$55=TRUE,SUMIF(Z$7:Z$1007,AR54,AE$7:AE$1007)+SUMIF(AF$7:AF$1007,AR54,AK$7:AK$1007)+SUMIF(AL$7:AL$1007,AR54,AQ$7:AQ$1007),scratch!$B$52)</f>
        <v>Locked</v>
      </c>
      <c r="AZ54" s="10" t="str">
        <f>IF(ISBLANK(AX54),"",IF(COUNTIF(Accounts!$F:$H,AX54),VLOOKUP(AX54,Accounts!$F:$H,2,FALSE),"-"))</f>
        <v/>
      </c>
      <c r="BA54" s="37" t="str">
        <f>IF(BC54="","",BC54/(1+(IF(COUNTIF(Accounts!$F:$H,AX54),VLOOKUP(AX54,Accounts!$F:$H,3,FALSE),0)/100)))</f>
        <v/>
      </c>
      <c r="BB54" s="37" t="str">
        <f t="shared" si="4"/>
        <v/>
      </c>
      <c r="BC54" s="7"/>
      <c r="BD54" s="6"/>
      <c r="BF54" s="10" t="str">
        <f>IF(ISBLANK(BD54),"",IF(COUNTIF(Accounts!$F:$H,BD54),VLOOKUP(BD54,Accounts!$F:$H,2,FALSE),"-"))</f>
        <v/>
      </c>
      <c r="BG54" s="37" t="str">
        <f>IF(BI54="","",BI54/(1+(IF(COUNTIF(Accounts!$F:$H,BD54),VLOOKUP(BD54,Accounts!$F:$H,3,FALSE),0)/100)))</f>
        <v/>
      </c>
      <c r="BH54" s="37" t="str">
        <f t="shared" si="5"/>
        <v/>
      </c>
      <c r="BI54" s="7"/>
      <c r="BJ54" s="6"/>
      <c r="BL54" s="10" t="str">
        <f>IF(ISBLANK(BJ54),"",IF(COUNTIF(Accounts!$F:$H,BJ54),VLOOKUP(BJ54,Accounts!$F:$H,2,FALSE),"-"))</f>
        <v/>
      </c>
      <c r="BM54" s="37" t="str">
        <f>IF(BO54="","",BO54/(1+(IF(COUNTIF(Accounts!$F:$H,BJ54),VLOOKUP(BJ54,Accounts!$F:$H,3,FALSE),0)/100)))</f>
        <v/>
      </c>
      <c r="BN54" s="37" t="str">
        <f t="shared" si="6"/>
        <v/>
      </c>
      <c r="BO54" s="7"/>
      <c r="BP54" s="40" t="str">
        <f>IF(Accounts!$F53="","-",Accounts!$F53)</f>
        <v xml:space="preserve"> </v>
      </c>
      <c r="BQ54" s="10">
        <f>IF(COUNTIF(Accounts!$F:$H,BP54),VLOOKUP(BP54,Accounts!$F:$H,2,FALSE),"-")</f>
        <v>0</v>
      </c>
      <c r="BR54" s="37" t="str">
        <f ca="1">IF(scratch!$B$55=TRUE,IF(BT54="","",BT54/(1+(IF(COUNTIF(Accounts!$F:$H,BP54),VLOOKUP(BP54,Accounts!$F:$H,3,FALSE),0)/100))),scratch!$B$52)</f>
        <v>Locked</v>
      </c>
      <c r="BS54" s="37" t="str">
        <f ca="1">IF(scratch!$B$55=TRUE,IF(BT54="","",BT54-BR54),scratch!$B$52)</f>
        <v>Locked</v>
      </c>
      <c r="BT54" s="51" t="str">
        <f ca="1">IF(scratch!$B$55=TRUE,SUMIF(AX$7:AX$1007,BP54,BC$7:BC$1007)+SUMIF(BD$7:BD$1007,BP54,BI$7:BI$1007)+SUMIF(BJ$7:BJ$1007,BP54,BO$7:BO$1007),scratch!$B$52)</f>
        <v>Locked</v>
      </c>
      <c r="BX54" s="10" t="str">
        <f>IF(ISBLANK(BV54),"",IF(COUNTIF(Accounts!$F:$H,BV54),VLOOKUP(BV54,Accounts!$F:$H,2,FALSE),"-"))</f>
        <v/>
      </c>
      <c r="BY54" s="37" t="str">
        <f>IF(CA54="","",CA54/(1+(IF(COUNTIF(Accounts!$F:$H,BV54),VLOOKUP(BV54,Accounts!$F:$H,3,FALSE),0)/100)))</f>
        <v/>
      </c>
      <c r="BZ54" s="37" t="str">
        <f t="shared" si="7"/>
        <v/>
      </c>
      <c r="CA54" s="7"/>
      <c r="CB54" s="6"/>
      <c r="CD54" s="10" t="str">
        <f>IF(ISBLANK(CB54),"",IF(COUNTIF(Accounts!$F:$H,CB54),VLOOKUP(CB54,Accounts!$F:$H,2,FALSE),"-"))</f>
        <v/>
      </c>
      <c r="CE54" s="37" t="str">
        <f>IF(CG54="","",CG54/(1+(IF(COUNTIF(Accounts!$F:$H,CB54),VLOOKUP(CB54,Accounts!$F:$H,3,FALSE),0)/100)))</f>
        <v/>
      </c>
      <c r="CF54" s="37" t="str">
        <f t="shared" si="8"/>
        <v/>
      </c>
      <c r="CG54" s="7"/>
      <c r="CH54" s="6"/>
      <c r="CJ54" s="10" t="str">
        <f>IF(ISBLANK(CH54),"",IF(COUNTIF(Accounts!$F:$H,CH54),VLOOKUP(CH54,Accounts!$F:$H,2,FALSE),"-"))</f>
        <v/>
      </c>
      <c r="CK54" s="37" t="str">
        <f>IF(CM54="","",CM54/(1+(IF(COUNTIF(Accounts!$F:$H,CH54),VLOOKUP(CH54,Accounts!$F:$H,3,FALSE),0)/100)))</f>
        <v/>
      </c>
      <c r="CL54" s="37" t="str">
        <f t="shared" si="9"/>
        <v/>
      </c>
      <c r="CM54" s="7"/>
      <c r="CN54" s="40" t="str">
        <f>IF(Accounts!$F53="","-",Accounts!$F53)</f>
        <v xml:space="preserve"> </v>
      </c>
      <c r="CO54" s="10">
        <f>IF(COUNTIF(Accounts!$F:$H,CN54),VLOOKUP(CN54,Accounts!$F:$H,2,FALSE),"-")</f>
        <v>0</v>
      </c>
      <c r="CP54" s="37" t="str">
        <f ca="1">IF(scratch!$B$55=TRUE,IF(CR54="","",CR54/(1+(IF(COUNTIF(Accounts!$F:$H,CN54),VLOOKUP(CN54,Accounts!$F:$H,3,FALSE),0)/100))),scratch!$B$52)</f>
        <v>Locked</v>
      </c>
      <c r="CQ54" s="37" t="str">
        <f ca="1">IF(scratch!$B$55=TRUE,IF(CR54="","",CR54-CP54),scratch!$B$52)</f>
        <v>Locked</v>
      </c>
      <c r="CR54" s="51" t="str">
        <f ca="1">IF(scratch!$B$55=TRUE,SUMIF(BV$7:BV$1007,CN54,CA$7:CA$1007)+SUMIF(CB$7:CB$1007,CN54,CG$7:CG$1007)+SUMIF(CH$7:CH$1007,CN54,CM$7:CM$1007),scratch!$B$52)</f>
        <v>Locked</v>
      </c>
      <c r="CT54" s="40" t="str">
        <f>IF(Accounts!$F53="","-",Accounts!$F53)</f>
        <v xml:space="preserve"> </v>
      </c>
      <c r="CU54" s="10">
        <f>IF(COUNTIF(Accounts!$F:$H,CT54),VLOOKUP(CT54,Accounts!$F:$H,2,FALSE),"-")</f>
        <v>0</v>
      </c>
      <c r="CV54" s="37" t="str">
        <f ca="1">IF(scratch!$B$55=TRUE,IF(CX54="","",CX54/(1+(IF(COUNTIF(Accounts!$F:$H,CT54),VLOOKUP(CT54,Accounts!$F:$H,3,FALSE),0)/100))),scratch!$B$52)</f>
        <v>Locked</v>
      </c>
      <c r="CW54" s="37" t="str">
        <f ca="1">IF(scratch!$B$55=TRUE,IF(CX54="","",CX54-CV54),scratch!$B$52)</f>
        <v>Locked</v>
      </c>
      <c r="CX54" s="51" t="str">
        <f ca="1">IF(scratch!$B$55=TRUE,SUMIF(T$7:T$1007,CT54,X$7:X1054)+SUMIF(AR$7:AR$1007,CT54,AV$7:AV$1007)+SUMIF(BP$7:BP$1007,CT54,BT$7:BT$1007)+SUMIF(CN$7:CN$1007,CT54,CR$7:CR$1007),scratch!$B$52)</f>
        <v>Locked</v>
      </c>
    </row>
    <row r="55" spans="4:102" x14ac:dyDescent="0.2">
      <c r="D55" s="10" t="str">
        <f>IF(ISBLANK(B55),"",IF(COUNTIF(Accounts!$F:$H,B55),VLOOKUP(B55,Accounts!$F:$H,2,FALSE),"-"))</f>
        <v/>
      </c>
      <c r="E55" s="37" t="str">
        <f>IF(G55="","",G55/(1+(IF(COUNTIF(Accounts!$F:$H,B55),VLOOKUP(B55,Accounts!$F:$H,3,FALSE),0)/100)))</f>
        <v/>
      </c>
      <c r="F55" s="37" t="str">
        <f t="shared" si="10"/>
        <v/>
      </c>
      <c r="G55" s="7"/>
      <c r="H55" s="6"/>
      <c r="J55" s="10" t="str">
        <f>IF(ISBLANK(H55),"",IF(COUNTIF(Accounts!$F:$H,H55),VLOOKUP(H55,Accounts!$F:$H,2,FALSE),"-"))</f>
        <v/>
      </c>
      <c r="K55" s="37" t="str">
        <f>IF(M55="","",M55/(1+(IF(COUNTIF(Accounts!$F:$H,H55),VLOOKUP(H55,Accounts!$F:$H,3,FALSE),0)/100)))</f>
        <v/>
      </c>
      <c r="L55" s="37" t="str">
        <f t="shared" si="11"/>
        <v/>
      </c>
      <c r="M55" s="7"/>
      <c r="N55" s="6"/>
      <c r="P55" s="10" t="str">
        <f>IF(ISBLANK(N55),"",IF(COUNTIF(Accounts!$F:$H,N55),VLOOKUP(N55,Accounts!$F:$H,2,FALSE),"-"))</f>
        <v/>
      </c>
      <c r="Q55" s="37" t="str">
        <f>IF(S55="","",S55/(1+(IF(COUNTIF(Accounts!$F:$H,N55),VLOOKUP(N55,Accounts!$F:$H,3,FALSE),0)/100)))</f>
        <v/>
      </c>
      <c r="R55" s="37" t="str">
        <f t="shared" si="0"/>
        <v/>
      </c>
      <c r="S55" s="7"/>
      <c r="T55" s="40" t="str">
        <f>IF(Accounts!$F54="","-",Accounts!$F54)</f>
        <v xml:space="preserve"> </v>
      </c>
      <c r="U55" s="10">
        <f>IF(COUNTIF(Accounts!$F:$H,T55),VLOOKUP(T55,Accounts!$F:$H,2,FALSE),"-")</f>
        <v>0</v>
      </c>
      <c r="V55" s="37" t="str">
        <f ca="1">IF(scratch!$B$55=TRUE,IF(X55="","",X55/(1+(IF(COUNTIF(Accounts!$F:$H,T55),VLOOKUP(T55,Accounts!$F:$H,3,FALSE),0)/100))),scratch!$B$52)</f>
        <v>Locked</v>
      </c>
      <c r="W55" s="37" t="str">
        <f ca="1">IF(scratch!$B$55=TRUE,IF(X55="","",X55-V55),scratch!$B$52)</f>
        <v>Locked</v>
      </c>
      <c r="X55" s="51" t="str">
        <f ca="1">IF(scratch!$B$55=TRUE,SUMIF(B$7:B$1007,T55,G$7:G$1007)+SUMIF(H$7:H$1007,T55,M$7:M$1007)+SUMIF(N$7:N$1007,T55,S$7:S$1007),scratch!$B$52)</f>
        <v>Locked</v>
      </c>
      <c r="AB55" s="10" t="str">
        <f>IF(ISBLANK(Z55),"",IF(COUNTIF(Accounts!$F:$H,Z55),VLOOKUP(Z55,Accounts!$F:$H,2,FALSE),"-"))</f>
        <v/>
      </c>
      <c r="AC55" s="37" t="str">
        <f>IF(AE55="","",AE55/(1+(IF(COUNTIF(Accounts!$F:$H,Z55),VLOOKUP(Z55,Accounts!$F:$H,3,FALSE),0)/100)))</f>
        <v/>
      </c>
      <c r="AD55" s="37" t="str">
        <f t="shared" si="1"/>
        <v/>
      </c>
      <c r="AE55" s="7"/>
      <c r="AF55" s="6"/>
      <c r="AH55" s="10" t="str">
        <f>IF(ISBLANK(AF55),"",IF(COUNTIF(Accounts!$F:$H,AF55),VLOOKUP(AF55,Accounts!$F:$H,2,FALSE),"-"))</f>
        <v/>
      </c>
      <c r="AI55" s="37" t="str">
        <f>IF(AK55="","",AK55/(1+(IF(COUNTIF(Accounts!$F:$H,AF55),VLOOKUP(AF55,Accounts!$F:$H,3,FALSE),0)/100)))</f>
        <v/>
      </c>
      <c r="AJ55" s="37" t="str">
        <f t="shared" si="2"/>
        <v/>
      </c>
      <c r="AK55" s="7"/>
      <c r="AL55" s="6"/>
      <c r="AN55" s="10" t="str">
        <f>IF(ISBLANK(AL55),"",IF(COUNTIF(Accounts!$F:$H,AL55),VLOOKUP(AL55,Accounts!$F:$H,2,FALSE),"-"))</f>
        <v/>
      </c>
      <c r="AO55" s="37" t="str">
        <f>IF(AQ55="","",AQ55/(1+(IF(COUNTIF(Accounts!$F:$H,AL55),VLOOKUP(AL55,Accounts!$F:$H,3,FALSE),0)/100)))</f>
        <v/>
      </c>
      <c r="AP55" s="37" t="str">
        <f t="shared" si="3"/>
        <v/>
      </c>
      <c r="AQ55" s="7"/>
      <c r="AR55" s="40" t="str">
        <f>IF(Accounts!$F54="","-",Accounts!$F54)</f>
        <v xml:space="preserve"> </v>
      </c>
      <c r="AS55" s="10">
        <f>IF(COUNTIF(Accounts!$F:$H,AR55),VLOOKUP(AR55,Accounts!$F:$H,2,FALSE),"-")</f>
        <v>0</v>
      </c>
      <c r="AT55" s="37" t="str">
        <f ca="1">IF(scratch!$B$55=TRUE,IF(AV55="","",AV55/(1+(IF(COUNTIF(Accounts!$F:$H,AR55),VLOOKUP(AR55,Accounts!$F:$H,3,FALSE),0)/100))),scratch!$B$52)</f>
        <v>Locked</v>
      </c>
      <c r="AU55" s="37" t="str">
        <f ca="1">IF(scratch!$B$55=TRUE,IF(AV55="","",AV55-AT55),scratch!$B$52)</f>
        <v>Locked</v>
      </c>
      <c r="AV55" s="51" t="str">
        <f ca="1">IF(scratch!$B$55=TRUE,SUMIF(Z$7:Z$1007,AR55,AE$7:AE$1007)+SUMIF(AF$7:AF$1007,AR55,AK$7:AK$1007)+SUMIF(AL$7:AL$1007,AR55,AQ$7:AQ$1007),scratch!$B$52)</f>
        <v>Locked</v>
      </c>
      <c r="AZ55" s="10" t="str">
        <f>IF(ISBLANK(AX55),"",IF(COUNTIF(Accounts!$F:$H,AX55),VLOOKUP(AX55,Accounts!$F:$H,2,FALSE),"-"))</f>
        <v/>
      </c>
      <c r="BA55" s="37" t="str">
        <f>IF(BC55="","",BC55/(1+(IF(COUNTIF(Accounts!$F:$H,AX55),VLOOKUP(AX55,Accounts!$F:$H,3,FALSE),0)/100)))</f>
        <v/>
      </c>
      <c r="BB55" s="37" t="str">
        <f t="shared" si="4"/>
        <v/>
      </c>
      <c r="BC55" s="7"/>
      <c r="BD55" s="6"/>
      <c r="BF55" s="10" t="str">
        <f>IF(ISBLANK(BD55),"",IF(COUNTIF(Accounts!$F:$H,BD55),VLOOKUP(BD55,Accounts!$F:$H,2,FALSE),"-"))</f>
        <v/>
      </c>
      <c r="BG55" s="37" t="str">
        <f>IF(BI55="","",BI55/(1+(IF(COUNTIF(Accounts!$F:$H,BD55),VLOOKUP(BD55,Accounts!$F:$H,3,FALSE),0)/100)))</f>
        <v/>
      </c>
      <c r="BH55" s="37" t="str">
        <f t="shared" si="5"/>
        <v/>
      </c>
      <c r="BI55" s="7"/>
      <c r="BJ55" s="6"/>
      <c r="BL55" s="10" t="str">
        <f>IF(ISBLANK(BJ55),"",IF(COUNTIF(Accounts!$F:$H,BJ55),VLOOKUP(BJ55,Accounts!$F:$H,2,FALSE),"-"))</f>
        <v/>
      </c>
      <c r="BM55" s="37" t="str">
        <f>IF(BO55="","",BO55/(1+(IF(COUNTIF(Accounts!$F:$H,BJ55),VLOOKUP(BJ55,Accounts!$F:$H,3,FALSE),0)/100)))</f>
        <v/>
      </c>
      <c r="BN55" s="37" t="str">
        <f t="shared" si="6"/>
        <v/>
      </c>
      <c r="BO55" s="7"/>
      <c r="BP55" s="40" t="str">
        <f>IF(Accounts!$F54="","-",Accounts!$F54)</f>
        <v xml:space="preserve"> </v>
      </c>
      <c r="BQ55" s="10">
        <f>IF(COUNTIF(Accounts!$F:$H,BP55),VLOOKUP(BP55,Accounts!$F:$H,2,FALSE),"-")</f>
        <v>0</v>
      </c>
      <c r="BR55" s="37" t="str">
        <f ca="1">IF(scratch!$B$55=TRUE,IF(BT55="","",BT55/(1+(IF(COUNTIF(Accounts!$F:$H,BP55),VLOOKUP(BP55,Accounts!$F:$H,3,FALSE),0)/100))),scratch!$B$52)</f>
        <v>Locked</v>
      </c>
      <c r="BS55" s="37" t="str">
        <f ca="1">IF(scratch!$B$55=TRUE,IF(BT55="","",BT55-BR55),scratch!$B$52)</f>
        <v>Locked</v>
      </c>
      <c r="BT55" s="51" t="str">
        <f ca="1">IF(scratch!$B$55=TRUE,SUMIF(AX$7:AX$1007,BP55,BC$7:BC$1007)+SUMIF(BD$7:BD$1007,BP55,BI$7:BI$1007)+SUMIF(BJ$7:BJ$1007,BP55,BO$7:BO$1007),scratch!$B$52)</f>
        <v>Locked</v>
      </c>
      <c r="BX55" s="10" t="str">
        <f>IF(ISBLANK(BV55),"",IF(COUNTIF(Accounts!$F:$H,BV55),VLOOKUP(BV55,Accounts!$F:$H,2,FALSE),"-"))</f>
        <v/>
      </c>
      <c r="BY55" s="37" t="str">
        <f>IF(CA55="","",CA55/(1+(IF(COUNTIF(Accounts!$F:$H,BV55),VLOOKUP(BV55,Accounts!$F:$H,3,FALSE),0)/100)))</f>
        <v/>
      </c>
      <c r="BZ55" s="37" t="str">
        <f t="shared" si="7"/>
        <v/>
      </c>
      <c r="CA55" s="7"/>
      <c r="CB55" s="6"/>
      <c r="CD55" s="10" t="str">
        <f>IF(ISBLANK(CB55),"",IF(COUNTIF(Accounts!$F:$H,CB55),VLOOKUP(CB55,Accounts!$F:$H,2,FALSE),"-"))</f>
        <v/>
      </c>
      <c r="CE55" s="37" t="str">
        <f>IF(CG55="","",CG55/(1+(IF(COUNTIF(Accounts!$F:$H,CB55),VLOOKUP(CB55,Accounts!$F:$H,3,FALSE),0)/100)))</f>
        <v/>
      </c>
      <c r="CF55" s="37" t="str">
        <f t="shared" si="8"/>
        <v/>
      </c>
      <c r="CG55" s="7"/>
      <c r="CH55" s="6"/>
      <c r="CJ55" s="10" t="str">
        <f>IF(ISBLANK(CH55),"",IF(COUNTIF(Accounts!$F:$H,CH55),VLOOKUP(CH55,Accounts!$F:$H,2,FALSE),"-"))</f>
        <v/>
      </c>
      <c r="CK55" s="37" t="str">
        <f>IF(CM55="","",CM55/(1+(IF(COUNTIF(Accounts!$F:$H,CH55),VLOOKUP(CH55,Accounts!$F:$H,3,FALSE),0)/100)))</f>
        <v/>
      </c>
      <c r="CL55" s="37" t="str">
        <f t="shared" si="9"/>
        <v/>
      </c>
      <c r="CM55" s="7"/>
      <c r="CN55" s="40" t="str">
        <f>IF(Accounts!$F54="","-",Accounts!$F54)</f>
        <v xml:space="preserve"> </v>
      </c>
      <c r="CO55" s="10">
        <f>IF(COUNTIF(Accounts!$F:$H,CN55),VLOOKUP(CN55,Accounts!$F:$H,2,FALSE),"-")</f>
        <v>0</v>
      </c>
      <c r="CP55" s="37" t="str">
        <f ca="1">IF(scratch!$B$55=TRUE,IF(CR55="","",CR55/(1+(IF(COUNTIF(Accounts!$F:$H,CN55),VLOOKUP(CN55,Accounts!$F:$H,3,FALSE),0)/100))),scratch!$B$52)</f>
        <v>Locked</v>
      </c>
      <c r="CQ55" s="37" t="str">
        <f ca="1">IF(scratch!$B$55=TRUE,IF(CR55="","",CR55-CP55),scratch!$B$52)</f>
        <v>Locked</v>
      </c>
      <c r="CR55" s="51" t="str">
        <f ca="1">IF(scratch!$B$55=TRUE,SUMIF(BV$7:BV$1007,CN55,CA$7:CA$1007)+SUMIF(CB$7:CB$1007,CN55,CG$7:CG$1007)+SUMIF(CH$7:CH$1007,CN55,CM$7:CM$1007),scratch!$B$52)</f>
        <v>Locked</v>
      </c>
      <c r="CT55" s="40" t="str">
        <f>IF(Accounts!$F54="","-",Accounts!$F54)</f>
        <v xml:space="preserve"> </v>
      </c>
      <c r="CU55" s="10">
        <f>IF(COUNTIF(Accounts!$F:$H,CT55),VLOOKUP(CT55,Accounts!$F:$H,2,FALSE),"-")</f>
        <v>0</v>
      </c>
      <c r="CV55" s="37" t="str">
        <f ca="1">IF(scratch!$B$55=TRUE,IF(CX55="","",CX55/(1+(IF(COUNTIF(Accounts!$F:$H,CT55),VLOOKUP(CT55,Accounts!$F:$H,3,FALSE),0)/100))),scratch!$B$52)</f>
        <v>Locked</v>
      </c>
      <c r="CW55" s="37" t="str">
        <f ca="1">IF(scratch!$B$55=TRUE,IF(CX55="","",CX55-CV55),scratch!$B$52)</f>
        <v>Locked</v>
      </c>
      <c r="CX55" s="51" t="str">
        <f ca="1">IF(scratch!$B$55=TRUE,SUMIF(T$7:T$1007,CT55,X$7:X1055)+SUMIF(AR$7:AR$1007,CT55,AV$7:AV$1007)+SUMIF(BP$7:BP$1007,CT55,BT$7:BT$1007)+SUMIF(CN$7:CN$1007,CT55,CR$7:CR$1007),scratch!$B$52)</f>
        <v>Locked</v>
      </c>
    </row>
    <row r="56" spans="4:102" x14ac:dyDescent="0.2">
      <c r="D56" s="10" t="str">
        <f>IF(ISBLANK(B56),"",IF(COUNTIF(Accounts!$F:$H,B56),VLOOKUP(B56,Accounts!$F:$H,2,FALSE),"-"))</f>
        <v/>
      </c>
      <c r="E56" s="37" t="str">
        <f>IF(G56="","",G56/(1+(IF(COUNTIF(Accounts!$F:$H,B56),VLOOKUP(B56,Accounts!$F:$H,3,FALSE),0)/100)))</f>
        <v/>
      </c>
      <c r="F56" s="37" t="str">
        <f t="shared" si="10"/>
        <v/>
      </c>
      <c r="G56" s="7"/>
      <c r="H56" s="6"/>
      <c r="J56" s="10" t="str">
        <f>IF(ISBLANK(H56),"",IF(COUNTIF(Accounts!$F:$H,H56),VLOOKUP(H56,Accounts!$F:$H,2,FALSE),"-"))</f>
        <v/>
      </c>
      <c r="K56" s="37" t="str">
        <f>IF(M56="","",M56/(1+(IF(COUNTIF(Accounts!$F:$H,H56),VLOOKUP(H56,Accounts!$F:$H,3,FALSE),0)/100)))</f>
        <v/>
      </c>
      <c r="L56" s="37" t="str">
        <f t="shared" si="11"/>
        <v/>
      </c>
      <c r="M56" s="7"/>
      <c r="N56" s="6"/>
      <c r="P56" s="10" t="str">
        <f>IF(ISBLANK(N56),"",IF(COUNTIF(Accounts!$F:$H,N56),VLOOKUP(N56,Accounts!$F:$H,2,FALSE),"-"))</f>
        <v/>
      </c>
      <c r="Q56" s="37" t="str">
        <f>IF(S56="","",S56/(1+(IF(COUNTIF(Accounts!$F:$H,N56),VLOOKUP(N56,Accounts!$F:$H,3,FALSE),0)/100)))</f>
        <v/>
      </c>
      <c r="R56" s="37" t="str">
        <f t="shared" si="0"/>
        <v/>
      </c>
      <c r="S56" s="7"/>
      <c r="T56" s="40" t="str">
        <f>IF(Accounts!$F55="","-",Accounts!$F55)</f>
        <v xml:space="preserve"> </v>
      </c>
      <c r="U56" s="10">
        <f>IF(COUNTIF(Accounts!$F:$H,T56),VLOOKUP(T56,Accounts!$F:$H,2,FALSE),"-")</f>
        <v>0</v>
      </c>
      <c r="V56" s="37" t="str">
        <f ca="1">IF(scratch!$B$55=TRUE,IF(X56="","",X56/(1+(IF(COUNTIF(Accounts!$F:$H,T56),VLOOKUP(T56,Accounts!$F:$H,3,FALSE),0)/100))),scratch!$B$52)</f>
        <v>Locked</v>
      </c>
      <c r="W56" s="37" t="str">
        <f ca="1">IF(scratch!$B$55=TRUE,IF(X56="","",X56-V56),scratch!$B$52)</f>
        <v>Locked</v>
      </c>
      <c r="X56" s="51" t="str">
        <f ca="1">IF(scratch!$B$55=TRUE,SUMIF(B$7:B$1007,T56,G$7:G$1007)+SUMIF(H$7:H$1007,T56,M$7:M$1007)+SUMIF(N$7:N$1007,T56,S$7:S$1007),scratch!$B$52)</f>
        <v>Locked</v>
      </c>
      <c r="AB56" s="10" t="str">
        <f>IF(ISBLANK(Z56),"",IF(COUNTIF(Accounts!$F:$H,Z56),VLOOKUP(Z56,Accounts!$F:$H,2,FALSE),"-"))</f>
        <v/>
      </c>
      <c r="AC56" s="37" t="str">
        <f>IF(AE56="","",AE56/(1+(IF(COUNTIF(Accounts!$F:$H,Z56),VLOOKUP(Z56,Accounts!$F:$H,3,FALSE),0)/100)))</f>
        <v/>
      </c>
      <c r="AD56" s="37" t="str">
        <f t="shared" si="1"/>
        <v/>
      </c>
      <c r="AE56" s="7"/>
      <c r="AF56" s="6"/>
      <c r="AH56" s="10" t="str">
        <f>IF(ISBLANK(AF56),"",IF(COUNTIF(Accounts!$F:$H,AF56),VLOOKUP(AF56,Accounts!$F:$H,2,FALSE),"-"))</f>
        <v/>
      </c>
      <c r="AI56" s="37" t="str">
        <f>IF(AK56="","",AK56/(1+(IF(COUNTIF(Accounts!$F:$H,AF56),VLOOKUP(AF56,Accounts!$F:$H,3,FALSE),0)/100)))</f>
        <v/>
      </c>
      <c r="AJ56" s="37" t="str">
        <f t="shared" si="2"/>
        <v/>
      </c>
      <c r="AK56" s="7"/>
      <c r="AL56" s="6"/>
      <c r="AN56" s="10" t="str">
        <f>IF(ISBLANK(AL56),"",IF(COUNTIF(Accounts!$F:$H,AL56),VLOOKUP(AL56,Accounts!$F:$H,2,FALSE),"-"))</f>
        <v/>
      </c>
      <c r="AO56" s="37" t="str">
        <f>IF(AQ56="","",AQ56/(1+(IF(COUNTIF(Accounts!$F:$H,AL56),VLOOKUP(AL56,Accounts!$F:$H,3,FALSE),0)/100)))</f>
        <v/>
      </c>
      <c r="AP56" s="37" t="str">
        <f t="shared" si="3"/>
        <v/>
      </c>
      <c r="AQ56" s="7"/>
      <c r="AR56" s="40" t="str">
        <f>IF(Accounts!$F55="","-",Accounts!$F55)</f>
        <v xml:space="preserve"> </v>
      </c>
      <c r="AS56" s="10">
        <f>IF(COUNTIF(Accounts!$F:$H,AR56),VLOOKUP(AR56,Accounts!$F:$H,2,FALSE),"-")</f>
        <v>0</v>
      </c>
      <c r="AT56" s="37" t="str">
        <f ca="1">IF(scratch!$B$55=TRUE,IF(AV56="","",AV56/(1+(IF(COUNTIF(Accounts!$F:$H,AR56),VLOOKUP(AR56,Accounts!$F:$H,3,FALSE),0)/100))),scratch!$B$52)</f>
        <v>Locked</v>
      </c>
      <c r="AU56" s="37" t="str">
        <f ca="1">IF(scratch!$B$55=TRUE,IF(AV56="","",AV56-AT56),scratch!$B$52)</f>
        <v>Locked</v>
      </c>
      <c r="AV56" s="51" t="str">
        <f ca="1">IF(scratch!$B$55=TRUE,SUMIF(Z$7:Z$1007,AR56,AE$7:AE$1007)+SUMIF(AF$7:AF$1007,AR56,AK$7:AK$1007)+SUMIF(AL$7:AL$1007,AR56,AQ$7:AQ$1007),scratch!$B$52)</f>
        <v>Locked</v>
      </c>
      <c r="AZ56" s="10" t="str">
        <f>IF(ISBLANK(AX56),"",IF(COUNTIF(Accounts!$F:$H,AX56),VLOOKUP(AX56,Accounts!$F:$H,2,FALSE),"-"))</f>
        <v/>
      </c>
      <c r="BA56" s="37" t="str">
        <f>IF(BC56="","",BC56/(1+(IF(COUNTIF(Accounts!$F:$H,AX56),VLOOKUP(AX56,Accounts!$F:$H,3,FALSE),0)/100)))</f>
        <v/>
      </c>
      <c r="BB56" s="37" t="str">
        <f t="shared" si="4"/>
        <v/>
      </c>
      <c r="BC56" s="7"/>
      <c r="BD56" s="6"/>
      <c r="BF56" s="10" t="str">
        <f>IF(ISBLANK(BD56),"",IF(COUNTIF(Accounts!$F:$H,BD56),VLOOKUP(BD56,Accounts!$F:$H,2,FALSE),"-"))</f>
        <v/>
      </c>
      <c r="BG56" s="37" t="str">
        <f>IF(BI56="","",BI56/(1+(IF(COUNTIF(Accounts!$F:$H,BD56),VLOOKUP(BD56,Accounts!$F:$H,3,FALSE),0)/100)))</f>
        <v/>
      </c>
      <c r="BH56" s="37" t="str">
        <f t="shared" si="5"/>
        <v/>
      </c>
      <c r="BI56" s="7"/>
      <c r="BJ56" s="6"/>
      <c r="BL56" s="10" t="str">
        <f>IF(ISBLANK(BJ56),"",IF(COUNTIF(Accounts!$F:$H,BJ56),VLOOKUP(BJ56,Accounts!$F:$H,2,FALSE),"-"))</f>
        <v/>
      </c>
      <c r="BM56" s="37" t="str">
        <f>IF(BO56="","",BO56/(1+(IF(COUNTIF(Accounts!$F:$H,BJ56),VLOOKUP(BJ56,Accounts!$F:$H,3,FALSE),0)/100)))</f>
        <v/>
      </c>
      <c r="BN56" s="37" t="str">
        <f t="shared" si="6"/>
        <v/>
      </c>
      <c r="BO56" s="7"/>
      <c r="BP56" s="40" t="str">
        <f>IF(Accounts!$F55="","-",Accounts!$F55)</f>
        <v xml:space="preserve"> </v>
      </c>
      <c r="BQ56" s="10">
        <f>IF(COUNTIF(Accounts!$F:$H,BP56),VLOOKUP(BP56,Accounts!$F:$H,2,FALSE),"-")</f>
        <v>0</v>
      </c>
      <c r="BR56" s="37" t="str">
        <f ca="1">IF(scratch!$B$55=TRUE,IF(BT56="","",BT56/(1+(IF(COUNTIF(Accounts!$F:$H,BP56),VLOOKUP(BP56,Accounts!$F:$H,3,FALSE),0)/100))),scratch!$B$52)</f>
        <v>Locked</v>
      </c>
      <c r="BS56" s="37" t="str">
        <f ca="1">IF(scratch!$B$55=TRUE,IF(BT56="","",BT56-BR56),scratch!$B$52)</f>
        <v>Locked</v>
      </c>
      <c r="BT56" s="51" t="str">
        <f ca="1">IF(scratch!$B$55=TRUE,SUMIF(AX$7:AX$1007,BP56,BC$7:BC$1007)+SUMIF(BD$7:BD$1007,BP56,BI$7:BI$1007)+SUMIF(BJ$7:BJ$1007,BP56,BO$7:BO$1007),scratch!$B$52)</f>
        <v>Locked</v>
      </c>
      <c r="BX56" s="10" t="str">
        <f>IF(ISBLANK(BV56),"",IF(COUNTIF(Accounts!$F:$H,BV56),VLOOKUP(BV56,Accounts!$F:$H,2,FALSE),"-"))</f>
        <v/>
      </c>
      <c r="BY56" s="37" t="str">
        <f>IF(CA56="","",CA56/(1+(IF(COUNTIF(Accounts!$F:$H,BV56),VLOOKUP(BV56,Accounts!$F:$H,3,FALSE),0)/100)))</f>
        <v/>
      </c>
      <c r="BZ56" s="37" t="str">
        <f t="shared" si="7"/>
        <v/>
      </c>
      <c r="CA56" s="7"/>
      <c r="CB56" s="6"/>
      <c r="CD56" s="10" t="str">
        <f>IF(ISBLANK(CB56),"",IF(COUNTIF(Accounts!$F:$H,CB56),VLOOKUP(CB56,Accounts!$F:$H,2,FALSE),"-"))</f>
        <v/>
      </c>
      <c r="CE56" s="37" t="str">
        <f>IF(CG56="","",CG56/(1+(IF(COUNTIF(Accounts!$F:$H,CB56),VLOOKUP(CB56,Accounts!$F:$H,3,FALSE),0)/100)))</f>
        <v/>
      </c>
      <c r="CF56" s="37" t="str">
        <f t="shared" si="8"/>
        <v/>
      </c>
      <c r="CG56" s="7"/>
      <c r="CH56" s="6"/>
      <c r="CJ56" s="10" t="str">
        <f>IF(ISBLANK(CH56),"",IF(COUNTIF(Accounts!$F:$H,CH56),VLOOKUP(CH56,Accounts!$F:$H,2,FALSE),"-"))</f>
        <v/>
      </c>
      <c r="CK56" s="37" t="str">
        <f>IF(CM56="","",CM56/(1+(IF(COUNTIF(Accounts!$F:$H,CH56),VLOOKUP(CH56,Accounts!$F:$H,3,FALSE),0)/100)))</f>
        <v/>
      </c>
      <c r="CL56" s="37" t="str">
        <f t="shared" si="9"/>
        <v/>
      </c>
      <c r="CM56" s="7"/>
      <c r="CN56" s="40" t="str">
        <f>IF(Accounts!$F55="","-",Accounts!$F55)</f>
        <v xml:space="preserve"> </v>
      </c>
      <c r="CO56" s="10">
        <f>IF(COUNTIF(Accounts!$F:$H,CN56),VLOOKUP(CN56,Accounts!$F:$H,2,FALSE),"-")</f>
        <v>0</v>
      </c>
      <c r="CP56" s="37" t="str">
        <f ca="1">IF(scratch!$B$55=TRUE,IF(CR56="","",CR56/(1+(IF(COUNTIF(Accounts!$F:$H,CN56),VLOOKUP(CN56,Accounts!$F:$H,3,FALSE),0)/100))),scratch!$B$52)</f>
        <v>Locked</v>
      </c>
      <c r="CQ56" s="37" t="str">
        <f ca="1">IF(scratch!$B$55=TRUE,IF(CR56="","",CR56-CP56),scratch!$B$52)</f>
        <v>Locked</v>
      </c>
      <c r="CR56" s="51" t="str">
        <f ca="1">IF(scratch!$B$55=TRUE,SUMIF(BV$7:BV$1007,CN56,CA$7:CA$1007)+SUMIF(CB$7:CB$1007,CN56,CG$7:CG$1007)+SUMIF(CH$7:CH$1007,CN56,CM$7:CM$1007),scratch!$B$52)</f>
        <v>Locked</v>
      </c>
      <c r="CT56" s="40" t="str">
        <f>IF(Accounts!$F55="","-",Accounts!$F55)</f>
        <v xml:space="preserve"> </v>
      </c>
      <c r="CU56" s="10">
        <f>IF(COUNTIF(Accounts!$F:$H,CT56),VLOOKUP(CT56,Accounts!$F:$H,2,FALSE),"-")</f>
        <v>0</v>
      </c>
      <c r="CV56" s="37" t="str">
        <f ca="1">IF(scratch!$B$55=TRUE,IF(CX56="","",CX56/(1+(IF(COUNTIF(Accounts!$F:$H,CT56),VLOOKUP(CT56,Accounts!$F:$H,3,FALSE),0)/100))),scratch!$B$52)</f>
        <v>Locked</v>
      </c>
      <c r="CW56" s="37" t="str">
        <f ca="1">IF(scratch!$B$55=TRUE,IF(CX56="","",CX56-CV56),scratch!$B$52)</f>
        <v>Locked</v>
      </c>
      <c r="CX56" s="51" t="str">
        <f ca="1">IF(scratch!$B$55=TRUE,SUMIF(T$7:T$1007,CT56,X$7:X1056)+SUMIF(AR$7:AR$1007,CT56,AV$7:AV$1007)+SUMIF(BP$7:BP$1007,CT56,BT$7:BT$1007)+SUMIF(CN$7:CN$1007,CT56,CR$7:CR$1007),scratch!$B$52)</f>
        <v>Locked</v>
      </c>
    </row>
    <row r="57" spans="4:102" x14ac:dyDescent="0.2">
      <c r="D57" s="10" t="str">
        <f>IF(ISBLANK(B57),"",IF(COUNTIF(Accounts!$F:$H,B57),VLOOKUP(B57,Accounts!$F:$H,2,FALSE),"-"))</f>
        <v/>
      </c>
      <c r="E57" s="37" t="str">
        <f>IF(G57="","",G57/(1+(IF(COUNTIF(Accounts!$F:$H,B57),VLOOKUP(B57,Accounts!$F:$H,3,FALSE),0)/100)))</f>
        <v/>
      </c>
      <c r="F57" s="37" t="str">
        <f t="shared" si="10"/>
        <v/>
      </c>
      <c r="G57" s="7"/>
      <c r="H57" s="6"/>
      <c r="J57" s="10" t="str">
        <f>IF(ISBLANK(H57),"",IF(COUNTIF(Accounts!$F:$H,H57),VLOOKUP(H57,Accounts!$F:$H,2,FALSE),"-"))</f>
        <v/>
      </c>
      <c r="K57" s="37" t="str">
        <f>IF(M57="","",M57/(1+(IF(COUNTIF(Accounts!$F:$H,H57),VLOOKUP(H57,Accounts!$F:$H,3,FALSE),0)/100)))</f>
        <v/>
      </c>
      <c r="L57" s="37" t="str">
        <f t="shared" si="11"/>
        <v/>
      </c>
      <c r="M57" s="7"/>
      <c r="N57" s="6"/>
      <c r="P57" s="10" t="str">
        <f>IF(ISBLANK(N57),"",IF(COUNTIF(Accounts!$F:$H,N57),VLOOKUP(N57,Accounts!$F:$H,2,FALSE),"-"))</f>
        <v/>
      </c>
      <c r="Q57" s="37" t="str">
        <f>IF(S57="","",S57/(1+(IF(COUNTIF(Accounts!$F:$H,N57),VLOOKUP(N57,Accounts!$F:$H,3,FALSE),0)/100)))</f>
        <v/>
      </c>
      <c r="R57" s="37" t="str">
        <f t="shared" si="0"/>
        <v/>
      </c>
      <c r="S57" s="7"/>
      <c r="T57" s="40" t="str">
        <f>IF(Accounts!$F56="","-",Accounts!$F56)</f>
        <v xml:space="preserve"> </v>
      </c>
      <c r="U57" s="10">
        <f>IF(COUNTIF(Accounts!$F:$H,T57),VLOOKUP(T57,Accounts!$F:$H,2,FALSE),"-")</f>
        <v>0</v>
      </c>
      <c r="V57" s="37" t="str">
        <f ca="1">IF(scratch!$B$55=TRUE,IF(X57="","",X57/(1+(IF(COUNTIF(Accounts!$F:$H,T57),VLOOKUP(T57,Accounts!$F:$H,3,FALSE),0)/100))),scratch!$B$52)</f>
        <v>Locked</v>
      </c>
      <c r="W57" s="37" t="str">
        <f ca="1">IF(scratch!$B$55=TRUE,IF(X57="","",X57-V57),scratch!$B$52)</f>
        <v>Locked</v>
      </c>
      <c r="X57" s="51" t="str">
        <f ca="1">IF(scratch!$B$55=TRUE,SUMIF(B$7:B$1007,T57,G$7:G$1007)+SUMIF(H$7:H$1007,T57,M$7:M$1007)+SUMIF(N$7:N$1007,T57,S$7:S$1007),scratch!$B$52)</f>
        <v>Locked</v>
      </c>
      <c r="AB57" s="10" t="str">
        <f>IF(ISBLANK(Z57),"",IF(COUNTIF(Accounts!$F:$H,Z57),VLOOKUP(Z57,Accounts!$F:$H,2,FALSE),"-"))</f>
        <v/>
      </c>
      <c r="AC57" s="37" t="str">
        <f>IF(AE57="","",AE57/(1+(IF(COUNTIF(Accounts!$F:$H,Z57),VLOOKUP(Z57,Accounts!$F:$H,3,FALSE),0)/100)))</f>
        <v/>
      </c>
      <c r="AD57" s="37" t="str">
        <f t="shared" si="1"/>
        <v/>
      </c>
      <c r="AE57" s="7"/>
      <c r="AF57" s="6"/>
      <c r="AH57" s="10" t="str">
        <f>IF(ISBLANK(AF57),"",IF(COUNTIF(Accounts!$F:$H,AF57),VLOOKUP(AF57,Accounts!$F:$H,2,FALSE),"-"))</f>
        <v/>
      </c>
      <c r="AI57" s="37" t="str">
        <f>IF(AK57="","",AK57/(1+(IF(COUNTIF(Accounts!$F:$H,AF57),VLOOKUP(AF57,Accounts!$F:$H,3,FALSE),0)/100)))</f>
        <v/>
      </c>
      <c r="AJ57" s="37" t="str">
        <f t="shared" si="2"/>
        <v/>
      </c>
      <c r="AK57" s="7"/>
      <c r="AL57" s="6"/>
      <c r="AN57" s="10" t="str">
        <f>IF(ISBLANK(AL57),"",IF(COUNTIF(Accounts!$F:$H,AL57),VLOOKUP(AL57,Accounts!$F:$H,2,FALSE),"-"))</f>
        <v/>
      </c>
      <c r="AO57" s="37" t="str">
        <f>IF(AQ57="","",AQ57/(1+(IF(COUNTIF(Accounts!$F:$H,AL57),VLOOKUP(AL57,Accounts!$F:$H,3,FALSE),0)/100)))</f>
        <v/>
      </c>
      <c r="AP57" s="37" t="str">
        <f t="shared" si="3"/>
        <v/>
      </c>
      <c r="AQ57" s="7"/>
      <c r="AR57" s="40" t="str">
        <f>IF(Accounts!$F56="","-",Accounts!$F56)</f>
        <v xml:space="preserve"> </v>
      </c>
      <c r="AS57" s="10">
        <f>IF(COUNTIF(Accounts!$F:$H,AR57),VLOOKUP(AR57,Accounts!$F:$H,2,FALSE),"-")</f>
        <v>0</v>
      </c>
      <c r="AT57" s="37" t="str">
        <f ca="1">IF(scratch!$B$55=TRUE,IF(AV57="","",AV57/(1+(IF(COUNTIF(Accounts!$F:$H,AR57),VLOOKUP(AR57,Accounts!$F:$H,3,FALSE),0)/100))),scratch!$B$52)</f>
        <v>Locked</v>
      </c>
      <c r="AU57" s="37" t="str">
        <f ca="1">IF(scratch!$B$55=TRUE,IF(AV57="","",AV57-AT57),scratch!$B$52)</f>
        <v>Locked</v>
      </c>
      <c r="AV57" s="51" t="str">
        <f ca="1">IF(scratch!$B$55=TRUE,SUMIF(Z$7:Z$1007,AR57,AE$7:AE$1007)+SUMIF(AF$7:AF$1007,AR57,AK$7:AK$1007)+SUMIF(AL$7:AL$1007,AR57,AQ$7:AQ$1007),scratch!$B$52)</f>
        <v>Locked</v>
      </c>
      <c r="AZ57" s="10" t="str">
        <f>IF(ISBLANK(AX57),"",IF(COUNTIF(Accounts!$F:$H,AX57),VLOOKUP(AX57,Accounts!$F:$H,2,FALSE),"-"))</f>
        <v/>
      </c>
      <c r="BA57" s="37" t="str">
        <f>IF(BC57="","",BC57/(1+(IF(COUNTIF(Accounts!$F:$H,AX57),VLOOKUP(AX57,Accounts!$F:$H,3,FALSE),0)/100)))</f>
        <v/>
      </c>
      <c r="BB57" s="37" t="str">
        <f t="shared" si="4"/>
        <v/>
      </c>
      <c r="BC57" s="7"/>
      <c r="BD57" s="6"/>
      <c r="BF57" s="10" t="str">
        <f>IF(ISBLANK(BD57),"",IF(COUNTIF(Accounts!$F:$H,BD57),VLOOKUP(BD57,Accounts!$F:$H,2,FALSE),"-"))</f>
        <v/>
      </c>
      <c r="BG57" s="37" t="str">
        <f>IF(BI57="","",BI57/(1+(IF(COUNTIF(Accounts!$F:$H,BD57),VLOOKUP(BD57,Accounts!$F:$H,3,FALSE),0)/100)))</f>
        <v/>
      </c>
      <c r="BH57" s="37" t="str">
        <f t="shared" si="5"/>
        <v/>
      </c>
      <c r="BI57" s="7"/>
      <c r="BJ57" s="6"/>
      <c r="BL57" s="10" t="str">
        <f>IF(ISBLANK(BJ57),"",IF(COUNTIF(Accounts!$F:$H,BJ57),VLOOKUP(BJ57,Accounts!$F:$H,2,FALSE),"-"))</f>
        <v/>
      </c>
      <c r="BM57" s="37" t="str">
        <f>IF(BO57="","",BO57/(1+(IF(COUNTIF(Accounts!$F:$H,BJ57),VLOOKUP(BJ57,Accounts!$F:$H,3,FALSE),0)/100)))</f>
        <v/>
      </c>
      <c r="BN57" s="37" t="str">
        <f t="shared" si="6"/>
        <v/>
      </c>
      <c r="BO57" s="7"/>
      <c r="BP57" s="40" t="str">
        <f>IF(Accounts!$F56="","-",Accounts!$F56)</f>
        <v xml:space="preserve"> </v>
      </c>
      <c r="BQ57" s="10">
        <f>IF(COUNTIF(Accounts!$F:$H,BP57),VLOOKUP(BP57,Accounts!$F:$H,2,FALSE),"-")</f>
        <v>0</v>
      </c>
      <c r="BR57" s="37" t="str">
        <f ca="1">IF(scratch!$B$55=TRUE,IF(BT57="","",BT57/(1+(IF(COUNTIF(Accounts!$F:$H,BP57),VLOOKUP(BP57,Accounts!$F:$H,3,FALSE),0)/100))),scratch!$B$52)</f>
        <v>Locked</v>
      </c>
      <c r="BS57" s="37" t="str">
        <f ca="1">IF(scratch!$B$55=TRUE,IF(BT57="","",BT57-BR57),scratch!$B$52)</f>
        <v>Locked</v>
      </c>
      <c r="BT57" s="51" t="str">
        <f ca="1">IF(scratch!$B$55=TRUE,SUMIF(AX$7:AX$1007,BP57,BC$7:BC$1007)+SUMIF(BD$7:BD$1007,BP57,BI$7:BI$1007)+SUMIF(BJ$7:BJ$1007,BP57,BO$7:BO$1007),scratch!$B$52)</f>
        <v>Locked</v>
      </c>
      <c r="BX57" s="10" t="str">
        <f>IF(ISBLANK(BV57),"",IF(COUNTIF(Accounts!$F:$H,BV57),VLOOKUP(BV57,Accounts!$F:$H,2,FALSE),"-"))</f>
        <v/>
      </c>
      <c r="BY57" s="37" t="str">
        <f>IF(CA57="","",CA57/(1+(IF(COUNTIF(Accounts!$F:$H,BV57),VLOOKUP(BV57,Accounts!$F:$H,3,FALSE),0)/100)))</f>
        <v/>
      </c>
      <c r="BZ57" s="37" t="str">
        <f t="shared" si="7"/>
        <v/>
      </c>
      <c r="CA57" s="7"/>
      <c r="CB57" s="6"/>
      <c r="CD57" s="10" t="str">
        <f>IF(ISBLANK(CB57),"",IF(COUNTIF(Accounts!$F:$H,CB57),VLOOKUP(CB57,Accounts!$F:$H,2,FALSE),"-"))</f>
        <v/>
      </c>
      <c r="CE57" s="37" t="str">
        <f>IF(CG57="","",CG57/(1+(IF(COUNTIF(Accounts!$F:$H,CB57),VLOOKUP(CB57,Accounts!$F:$H,3,FALSE),0)/100)))</f>
        <v/>
      </c>
      <c r="CF57" s="37" t="str">
        <f t="shared" si="8"/>
        <v/>
      </c>
      <c r="CG57" s="7"/>
      <c r="CH57" s="6"/>
      <c r="CJ57" s="10" t="str">
        <f>IF(ISBLANK(CH57),"",IF(COUNTIF(Accounts!$F:$H,CH57),VLOOKUP(CH57,Accounts!$F:$H,2,FALSE),"-"))</f>
        <v/>
      </c>
      <c r="CK57" s="37" t="str">
        <f>IF(CM57="","",CM57/(1+(IF(COUNTIF(Accounts!$F:$H,CH57),VLOOKUP(CH57,Accounts!$F:$H,3,FALSE),0)/100)))</f>
        <v/>
      </c>
      <c r="CL57" s="37" t="str">
        <f t="shared" si="9"/>
        <v/>
      </c>
      <c r="CM57" s="7"/>
      <c r="CN57" s="40" t="str">
        <f>IF(Accounts!$F56="","-",Accounts!$F56)</f>
        <v xml:space="preserve"> </v>
      </c>
      <c r="CO57" s="10">
        <f>IF(COUNTIF(Accounts!$F:$H,CN57),VLOOKUP(CN57,Accounts!$F:$H,2,FALSE),"-")</f>
        <v>0</v>
      </c>
      <c r="CP57" s="37" t="str">
        <f ca="1">IF(scratch!$B$55=TRUE,IF(CR57="","",CR57/(1+(IF(COUNTIF(Accounts!$F:$H,CN57),VLOOKUP(CN57,Accounts!$F:$H,3,FALSE),0)/100))),scratch!$B$52)</f>
        <v>Locked</v>
      </c>
      <c r="CQ57" s="37" t="str">
        <f ca="1">IF(scratch!$B$55=TRUE,IF(CR57="","",CR57-CP57),scratch!$B$52)</f>
        <v>Locked</v>
      </c>
      <c r="CR57" s="51" t="str">
        <f ca="1">IF(scratch!$B$55=TRUE,SUMIF(BV$7:BV$1007,CN57,CA$7:CA$1007)+SUMIF(CB$7:CB$1007,CN57,CG$7:CG$1007)+SUMIF(CH$7:CH$1007,CN57,CM$7:CM$1007),scratch!$B$52)</f>
        <v>Locked</v>
      </c>
      <c r="CT57" s="40" t="str">
        <f>IF(Accounts!$F56="","-",Accounts!$F56)</f>
        <v xml:space="preserve"> </v>
      </c>
      <c r="CU57" s="10">
        <f>IF(COUNTIF(Accounts!$F:$H,CT57),VLOOKUP(CT57,Accounts!$F:$H,2,FALSE),"-")</f>
        <v>0</v>
      </c>
      <c r="CV57" s="37" t="str">
        <f ca="1">IF(scratch!$B$55=TRUE,IF(CX57="","",CX57/(1+(IF(COUNTIF(Accounts!$F:$H,CT57),VLOOKUP(CT57,Accounts!$F:$H,3,FALSE),0)/100))),scratch!$B$52)</f>
        <v>Locked</v>
      </c>
      <c r="CW57" s="37" t="str">
        <f ca="1">IF(scratch!$B$55=TRUE,IF(CX57="","",CX57-CV57),scratch!$B$52)</f>
        <v>Locked</v>
      </c>
      <c r="CX57" s="51" t="str">
        <f ca="1">IF(scratch!$B$55=TRUE,SUMIF(T$7:T$1007,CT57,X$7:X1057)+SUMIF(AR$7:AR$1007,CT57,AV$7:AV$1007)+SUMIF(BP$7:BP$1007,CT57,BT$7:BT$1007)+SUMIF(CN$7:CN$1007,CT57,CR$7:CR$1007),scratch!$B$52)</f>
        <v>Locked</v>
      </c>
    </row>
    <row r="58" spans="4:102" x14ac:dyDescent="0.2">
      <c r="D58" s="10" t="str">
        <f>IF(ISBLANK(B58),"",IF(COUNTIF(Accounts!$F:$H,B58),VLOOKUP(B58,Accounts!$F:$H,2,FALSE),"-"))</f>
        <v/>
      </c>
      <c r="E58" s="37" t="str">
        <f>IF(G58="","",G58/(1+(IF(COUNTIF(Accounts!$F:$H,B58),VLOOKUP(B58,Accounts!$F:$H,3,FALSE),0)/100)))</f>
        <v/>
      </c>
      <c r="F58" s="37" t="str">
        <f t="shared" si="10"/>
        <v/>
      </c>
      <c r="G58" s="7"/>
      <c r="H58" s="6"/>
      <c r="J58" s="10" t="str">
        <f>IF(ISBLANK(H58),"",IF(COUNTIF(Accounts!$F:$H,H58),VLOOKUP(H58,Accounts!$F:$H,2,FALSE),"-"))</f>
        <v/>
      </c>
      <c r="K58" s="37" t="str">
        <f>IF(M58="","",M58/(1+(IF(COUNTIF(Accounts!$F:$H,H58),VLOOKUP(H58,Accounts!$F:$H,3,FALSE),0)/100)))</f>
        <v/>
      </c>
      <c r="L58" s="37" t="str">
        <f t="shared" si="11"/>
        <v/>
      </c>
      <c r="M58" s="7"/>
      <c r="N58" s="6"/>
      <c r="P58" s="10" t="str">
        <f>IF(ISBLANK(N58),"",IF(COUNTIF(Accounts!$F:$H,N58),VLOOKUP(N58,Accounts!$F:$H,2,FALSE),"-"))</f>
        <v/>
      </c>
      <c r="Q58" s="37" t="str">
        <f>IF(S58="","",S58/(1+(IF(COUNTIF(Accounts!$F:$H,N58),VLOOKUP(N58,Accounts!$F:$H,3,FALSE),0)/100)))</f>
        <v/>
      </c>
      <c r="R58" s="37" t="str">
        <f t="shared" si="0"/>
        <v/>
      </c>
      <c r="S58" s="7"/>
      <c r="T58" s="40" t="str">
        <f>IF(Accounts!$F57="","-",Accounts!$F57)</f>
        <v xml:space="preserve"> </v>
      </c>
      <c r="U58" s="10">
        <f>IF(COUNTIF(Accounts!$F:$H,T58),VLOOKUP(T58,Accounts!$F:$H,2,FALSE),"-")</f>
        <v>0</v>
      </c>
      <c r="V58" s="37" t="str">
        <f ca="1">IF(scratch!$B$55=TRUE,IF(X58="","",X58/(1+(IF(COUNTIF(Accounts!$F:$H,T58),VLOOKUP(T58,Accounts!$F:$H,3,FALSE),0)/100))),scratch!$B$52)</f>
        <v>Locked</v>
      </c>
      <c r="W58" s="37" t="str">
        <f ca="1">IF(scratch!$B$55=TRUE,IF(X58="","",X58-V58),scratch!$B$52)</f>
        <v>Locked</v>
      </c>
      <c r="X58" s="51" t="str">
        <f ca="1">IF(scratch!$B$55=TRUE,SUMIF(B$7:B$1007,T58,G$7:G$1007)+SUMIF(H$7:H$1007,T58,M$7:M$1007)+SUMIF(N$7:N$1007,T58,S$7:S$1007),scratch!$B$52)</f>
        <v>Locked</v>
      </c>
      <c r="AB58" s="10" t="str">
        <f>IF(ISBLANK(Z58),"",IF(COUNTIF(Accounts!$F:$H,Z58),VLOOKUP(Z58,Accounts!$F:$H,2,FALSE),"-"))</f>
        <v/>
      </c>
      <c r="AC58" s="37" t="str">
        <f>IF(AE58="","",AE58/(1+(IF(COUNTIF(Accounts!$F:$H,Z58),VLOOKUP(Z58,Accounts!$F:$H,3,FALSE),0)/100)))</f>
        <v/>
      </c>
      <c r="AD58" s="37" t="str">
        <f t="shared" si="1"/>
        <v/>
      </c>
      <c r="AE58" s="7"/>
      <c r="AF58" s="6"/>
      <c r="AH58" s="10" t="str">
        <f>IF(ISBLANK(AF58),"",IF(COUNTIF(Accounts!$F:$H,AF58),VLOOKUP(AF58,Accounts!$F:$H,2,FALSE),"-"))</f>
        <v/>
      </c>
      <c r="AI58" s="37" t="str">
        <f>IF(AK58="","",AK58/(1+(IF(COUNTIF(Accounts!$F:$H,AF58),VLOOKUP(AF58,Accounts!$F:$H,3,FALSE),0)/100)))</f>
        <v/>
      </c>
      <c r="AJ58" s="37" t="str">
        <f t="shared" si="2"/>
        <v/>
      </c>
      <c r="AK58" s="7"/>
      <c r="AL58" s="6"/>
      <c r="AN58" s="10" t="str">
        <f>IF(ISBLANK(AL58),"",IF(COUNTIF(Accounts!$F:$H,AL58),VLOOKUP(AL58,Accounts!$F:$H,2,FALSE),"-"))</f>
        <v/>
      </c>
      <c r="AO58" s="37" t="str">
        <f>IF(AQ58="","",AQ58/(1+(IF(COUNTIF(Accounts!$F:$H,AL58),VLOOKUP(AL58,Accounts!$F:$H,3,FALSE),0)/100)))</f>
        <v/>
      </c>
      <c r="AP58" s="37" t="str">
        <f t="shared" si="3"/>
        <v/>
      </c>
      <c r="AQ58" s="7"/>
      <c r="AR58" s="40" t="str">
        <f>IF(Accounts!$F57="","-",Accounts!$F57)</f>
        <v xml:space="preserve"> </v>
      </c>
      <c r="AS58" s="10">
        <f>IF(COUNTIF(Accounts!$F:$H,AR58),VLOOKUP(AR58,Accounts!$F:$H,2,FALSE),"-")</f>
        <v>0</v>
      </c>
      <c r="AT58" s="37" t="str">
        <f ca="1">IF(scratch!$B$55=TRUE,IF(AV58="","",AV58/(1+(IF(COUNTIF(Accounts!$F:$H,AR58),VLOOKUP(AR58,Accounts!$F:$H,3,FALSE),0)/100))),scratch!$B$52)</f>
        <v>Locked</v>
      </c>
      <c r="AU58" s="37" t="str">
        <f ca="1">IF(scratch!$B$55=TRUE,IF(AV58="","",AV58-AT58),scratch!$B$52)</f>
        <v>Locked</v>
      </c>
      <c r="AV58" s="51" t="str">
        <f ca="1">IF(scratch!$B$55=TRUE,SUMIF(Z$7:Z$1007,AR58,AE$7:AE$1007)+SUMIF(AF$7:AF$1007,AR58,AK$7:AK$1007)+SUMIF(AL$7:AL$1007,AR58,AQ$7:AQ$1007),scratch!$B$52)</f>
        <v>Locked</v>
      </c>
      <c r="AZ58" s="10" t="str">
        <f>IF(ISBLANK(AX58),"",IF(COUNTIF(Accounts!$F:$H,AX58),VLOOKUP(AX58,Accounts!$F:$H,2,FALSE),"-"))</f>
        <v/>
      </c>
      <c r="BA58" s="37" t="str">
        <f>IF(BC58="","",BC58/(1+(IF(COUNTIF(Accounts!$F:$H,AX58),VLOOKUP(AX58,Accounts!$F:$H,3,FALSE),0)/100)))</f>
        <v/>
      </c>
      <c r="BB58" s="37" t="str">
        <f t="shared" si="4"/>
        <v/>
      </c>
      <c r="BC58" s="7"/>
      <c r="BD58" s="6"/>
      <c r="BF58" s="10" t="str">
        <f>IF(ISBLANK(BD58),"",IF(COUNTIF(Accounts!$F:$H,BD58),VLOOKUP(BD58,Accounts!$F:$H,2,FALSE),"-"))</f>
        <v/>
      </c>
      <c r="BG58" s="37" t="str">
        <f>IF(BI58="","",BI58/(1+(IF(COUNTIF(Accounts!$F:$H,BD58),VLOOKUP(BD58,Accounts!$F:$H,3,FALSE),0)/100)))</f>
        <v/>
      </c>
      <c r="BH58" s="37" t="str">
        <f t="shared" si="5"/>
        <v/>
      </c>
      <c r="BI58" s="7"/>
      <c r="BJ58" s="6"/>
      <c r="BL58" s="10" t="str">
        <f>IF(ISBLANK(BJ58),"",IF(COUNTIF(Accounts!$F:$H,BJ58),VLOOKUP(BJ58,Accounts!$F:$H,2,FALSE),"-"))</f>
        <v/>
      </c>
      <c r="BM58" s="37" t="str">
        <f>IF(BO58="","",BO58/(1+(IF(COUNTIF(Accounts!$F:$H,BJ58),VLOOKUP(BJ58,Accounts!$F:$H,3,FALSE),0)/100)))</f>
        <v/>
      </c>
      <c r="BN58" s="37" t="str">
        <f t="shared" si="6"/>
        <v/>
      </c>
      <c r="BO58" s="7"/>
      <c r="BP58" s="40" t="str">
        <f>IF(Accounts!$F57="","-",Accounts!$F57)</f>
        <v xml:space="preserve"> </v>
      </c>
      <c r="BQ58" s="10">
        <f>IF(COUNTIF(Accounts!$F:$H,BP58),VLOOKUP(BP58,Accounts!$F:$H,2,FALSE),"-")</f>
        <v>0</v>
      </c>
      <c r="BR58" s="37" t="str">
        <f ca="1">IF(scratch!$B$55=TRUE,IF(BT58="","",BT58/(1+(IF(COUNTIF(Accounts!$F:$H,BP58),VLOOKUP(BP58,Accounts!$F:$H,3,FALSE),0)/100))),scratch!$B$52)</f>
        <v>Locked</v>
      </c>
      <c r="BS58" s="37" t="str">
        <f ca="1">IF(scratch!$B$55=TRUE,IF(BT58="","",BT58-BR58),scratch!$B$52)</f>
        <v>Locked</v>
      </c>
      <c r="BT58" s="51" t="str">
        <f ca="1">IF(scratch!$B$55=TRUE,SUMIF(AX$7:AX$1007,BP58,BC$7:BC$1007)+SUMIF(BD$7:BD$1007,BP58,BI$7:BI$1007)+SUMIF(BJ$7:BJ$1007,BP58,BO$7:BO$1007),scratch!$B$52)</f>
        <v>Locked</v>
      </c>
      <c r="BX58" s="10" t="str">
        <f>IF(ISBLANK(BV58),"",IF(COUNTIF(Accounts!$F:$H,BV58),VLOOKUP(BV58,Accounts!$F:$H,2,FALSE),"-"))</f>
        <v/>
      </c>
      <c r="BY58" s="37" t="str">
        <f>IF(CA58="","",CA58/(1+(IF(COUNTIF(Accounts!$F:$H,BV58),VLOOKUP(BV58,Accounts!$F:$H,3,FALSE),0)/100)))</f>
        <v/>
      </c>
      <c r="BZ58" s="37" t="str">
        <f t="shared" si="7"/>
        <v/>
      </c>
      <c r="CA58" s="7"/>
      <c r="CB58" s="6"/>
      <c r="CD58" s="10" t="str">
        <f>IF(ISBLANK(CB58),"",IF(COUNTIF(Accounts!$F:$H,CB58),VLOOKUP(CB58,Accounts!$F:$H,2,FALSE),"-"))</f>
        <v/>
      </c>
      <c r="CE58" s="37" t="str">
        <f>IF(CG58="","",CG58/(1+(IF(COUNTIF(Accounts!$F:$H,CB58),VLOOKUP(CB58,Accounts!$F:$H,3,FALSE),0)/100)))</f>
        <v/>
      </c>
      <c r="CF58" s="37" t="str">
        <f t="shared" si="8"/>
        <v/>
      </c>
      <c r="CG58" s="7"/>
      <c r="CH58" s="6"/>
      <c r="CJ58" s="10" t="str">
        <f>IF(ISBLANK(CH58),"",IF(COUNTIF(Accounts!$F:$H,CH58),VLOOKUP(CH58,Accounts!$F:$H,2,FALSE),"-"))</f>
        <v/>
      </c>
      <c r="CK58" s="37" t="str">
        <f>IF(CM58="","",CM58/(1+(IF(COUNTIF(Accounts!$F:$H,CH58),VLOOKUP(CH58,Accounts!$F:$H,3,FALSE),0)/100)))</f>
        <v/>
      </c>
      <c r="CL58" s="37" t="str">
        <f t="shared" si="9"/>
        <v/>
      </c>
      <c r="CM58" s="7"/>
      <c r="CN58" s="40" t="str">
        <f>IF(Accounts!$F57="","-",Accounts!$F57)</f>
        <v xml:space="preserve"> </v>
      </c>
      <c r="CO58" s="10">
        <f>IF(COUNTIF(Accounts!$F:$H,CN58),VLOOKUP(CN58,Accounts!$F:$H,2,FALSE),"-")</f>
        <v>0</v>
      </c>
      <c r="CP58" s="37" t="str">
        <f ca="1">IF(scratch!$B$55=TRUE,IF(CR58="","",CR58/(1+(IF(COUNTIF(Accounts!$F:$H,CN58),VLOOKUP(CN58,Accounts!$F:$H,3,FALSE),0)/100))),scratch!$B$52)</f>
        <v>Locked</v>
      </c>
      <c r="CQ58" s="37" t="str">
        <f ca="1">IF(scratch!$B$55=TRUE,IF(CR58="","",CR58-CP58),scratch!$B$52)</f>
        <v>Locked</v>
      </c>
      <c r="CR58" s="51" t="str">
        <f ca="1">IF(scratch!$B$55=TRUE,SUMIF(BV$7:BV$1007,CN58,CA$7:CA$1007)+SUMIF(CB$7:CB$1007,CN58,CG$7:CG$1007)+SUMIF(CH$7:CH$1007,CN58,CM$7:CM$1007),scratch!$B$52)</f>
        <v>Locked</v>
      </c>
      <c r="CT58" s="40" t="str">
        <f>IF(Accounts!$F57="","-",Accounts!$F57)</f>
        <v xml:space="preserve"> </v>
      </c>
      <c r="CU58" s="10">
        <f>IF(COUNTIF(Accounts!$F:$H,CT58),VLOOKUP(CT58,Accounts!$F:$H,2,FALSE),"-")</f>
        <v>0</v>
      </c>
      <c r="CV58" s="37" t="str">
        <f ca="1">IF(scratch!$B$55=TRUE,IF(CX58="","",CX58/(1+(IF(COUNTIF(Accounts!$F:$H,CT58),VLOOKUP(CT58,Accounts!$F:$H,3,FALSE),0)/100))),scratch!$B$52)</f>
        <v>Locked</v>
      </c>
      <c r="CW58" s="37" t="str">
        <f ca="1">IF(scratch!$B$55=TRUE,IF(CX58="","",CX58-CV58),scratch!$B$52)</f>
        <v>Locked</v>
      </c>
      <c r="CX58" s="51" t="str">
        <f ca="1">IF(scratch!$B$55=TRUE,SUMIF(T$7:T$1007,CT58,X$7:X1058)+SUMIF(AR$7:AR$1007,CT58,AV$7:AV$1007)+SUMIF(BP$7:BP$1007,CT58,BT$7:BT$1007)+SUMIF(CN$7:CN$1007,CT58,CR$7:CR$1007),scratch!$B$52)</f>
        <v>Locked</v>
      </c>
    </row>
    <row r="59" spans="4:102" x14ac:dyDescent="0.2">
      <c r="D59" s="10" t="str">
        <f>IF(ISBLANK(B59),"",IF(COUNTIF(Accounts!$F:$H,B59),VLOOKUP(B59,Accounts!$F:$H,2,FALSE),"-"))</f>
        <v/>
      </c>
      <c r="E59" s="37" t="str">
        <f>IF(G59="","",G59/(1+(IF(COUNTIF(Accounts!$F:$H,B59),VLOOKUP(B59,Accounts!$F:$H,3,FALSE),0)/100)))</f>
        <v/>
      </c>
      <c r="F59" s="37" t="str">
        <f t="shared" si="10"/>
        <v/>
      </c>
      <c r="G59" s="7"/>
      <c r="H59" s="6"/>
      <c r="J59" s="10" t="str">
        <f>IF(ISBLANK(H59),"",IF(COUNTIF(Accounts!$F:$H,H59),VLOOKUP(H59,Accounts!$F:$H,2,FALSE),"-"))</f>
        <v/>
      </c>
      <c r="K59" s="37" t="str">
        <f>IF(M59="","",M59/(1+(IF(COUNTIF(Accounts!$F:$H,H59),VLOOKUP(H59,Accounts!$F:$H,3,FALSE),0)/100)))</f>
        <v/>
      </c>
      <c r="L59" s="37" t="str">
        <f t="shared" si="11"/>
        <v/>
      </c>
      <c r="M59" s="7"/>
      <c r="N59" s="6"/>
      <c r="P59" s="10" t="str">
        <f>IF(ISBLANK(N59),"",IF(COUNTIF(Accounts!$F:$H,N59),VLOOKUP(N59,Accounts!$F:$H,2,FALSE),"-"))</f>
        <v/>
      </c>
      <c r="Q59" s="37" t="str">
        <f>IF(S59="","",S59/(1+(IF(COUNTIF(Accounts!$F:$H,N59),VLOOKUP(N59,Accounts!$F:$H,3,FALSE),0)/100)))</f>
        <v/>
      </c>
      <c r="R59" s="37" t="str">
        <f t="shared" si="0"/>
        <v/>
      </c>
      <c r="S59" s="7"/>
      <c r="T59" s="40" t="str">
        <f>IF(Accounts!$F58="","-",Accounts!$F58)</f>
        <v xml:space="preserve"> </v>
      </c>
      <c r="U59" s="10">
        <f>IF(COUNTIF(Accounts!$F:$H,T59),VLOOKUP(T59,Accounts!$F:$H,2,FALSE),"-")</f>
        <v>0</v>
      </c>
      <c r="V59" s="37" t="str">
        <f ca="1">IF(scratch!$B$55=TRUE,IF(X59="","",X59/(1+(IF(COUNTIF(Accounts!$F:$H,T59),VLOOKUP(T59,Accounts!$F:$H,3,FALSE),0)/100))),scratch!$B$52)</f>
        <v>Locked</v>
      </c>
      <c r="W59" s="37" t="str">
        <f ca="1">IF(scratch!$B$55=TRUE,IF(X59="","",X59-V59),scratch!$B$52)</f>
        <v>Locked</v>
      </c>
      <c r="X59" s="51" t="str">
        <f ca="1">IF(scratch!$B$55=TRUE,SUMIF(B$7:B$1007,T59,G$7:G$1007)+SUMIF(H$7:H$1007,T59,M$7:M$1007)+SUMIF(N$7:N$1007,T59,S$7:S$1007),scratch!$B$52)</f>
        <v>Locked</v>
      </c>
      <c r="AB59" s="10" t="str">
        <f>IF(ISBLANK(Z59),"",IF(COUNTIF(Accounts!$F:$H,Z59),VLOOKUP(Z59,Accounts!$F:$H,2,FALSE),"-"))</f>
        <v/>
      </c>
      <c r="AC59" s="37" t="str">
        <f>IF(AE59="","",AE59/(1+(IF(COUNTIF(Accounts!$F:$H,Z59),VLOOKUP(Z59,Accounts!$F:$H,3,FALSE),0)/100)))</f>
        <v/>
      </c>
      <c r="AD59" s="37" t="str">
        <f t="shared" si="1"/>
        <v/>
      </c>
      <c r="AE59" s="7"/>
      <c r="AF59" s="6"/>
      <c r="AH59" s="10" t="str">
        <f>IF(ISBLANK(AF59),"",IF(COUNTIF(Accounts!$F:$H,AF59),VLOOKUP(AF59,Accounts!$F:$H,2,FALSE),"-"))</f>
        <v/>
      </c>
      <c r="AI59" s="37" t="str">
        <f>IF(AK59="","",AK59/(1+(IF(COUNTIF(Accounts!$F:$H,AF59),VLOOKUP(AF59,Accounts!$F:$H,3,FALSE),0)/100)))</f>
        <v/>
      </c>
      <c r="AJ59" s="37" t="str">
        <f t="shared" si="2"/>
        <v/>
      </c>
      <c r="AK59" s="7"/>
      <c r="AL59" s="6"/>
      <c r="AN59" s="10" t="str">
        <f>IF(ISBLANK(AL59),"",IF(COUNTIF(Accounts!$F:$H,AL59),VLOOKUP(AL59,Accounts!$F:$H,2,FALSE),"-"))</f>
        <v/>
      </c>
      <c r="AO59" s="37" t="str">
        <f>IF(AQ59="","",AQ59/(1+(IF(COUNTIF(Accounts!$F:$H,AL59),VLOOKUP(AL59,Accounts!$F:$H,3,FALSE),0)/100)))</f>
        <v/>
      </c>
      <c r="AP59" s="37" t="str">
        <f t="shared" si="3"/>
        <v/>
      </c>
      <c r="AQ59" s="7"/>
      <c r="AR59" s="40" t="str">
        <f>IF(Accounts!$F58="","-",Accounts!$F58)</f>
        <v xml:space="preserve"> </v>
      </c>
      <c r="AS59" s="10">
        <f>IF(COUNTIF(Accounts!$F:$H,AR59),VLOOKUP(AR59,Accounts!$F:$H,2,FALSE),"-")</f>
        <v>0</v>
      </c>
      <c r="AT59" s="37" t="str">
        <f ca="1">IF(scratch!$B$55=TRUE,IF(AV59="","",AV59/(1+(IF(COUNTIF(Accounts!$F:$H,AR59),VLOOKUP(AR59,Accounts!$F:$H,3,FALSE),0)/100))),scratch!$B$52)</f>
        <v>Locked</v>
      </c>
      <c r="AU59" s="37" t="str">
        <f ca="1">IF(scratch!$B$55=TRUE,IF(AV59="","",AV59-AT59),scratch!$B$52)</f>
        <v>Locked</v>
      </c>
      <c r="AV59" s="51" t="str">
        <f ca="1">IF(scratch!$B$55=TRUE,SUMIF(Z$7:Z$1007,AR59,AE$7:AE$1007)+SUMIF(AF$7:AF$1007,AR59,AK$7:AK$1007)+SUMIF(AL$7:AL$1007,AR59,AQ$7:AQ$1007),scratch!$B$52)</f>
        <v>Locked</v>
      </c>
      <c r="AZ59" s="10" t="str">
        <f>IF(ISBLANK(AX59),"",IF(COUNTIF(Accounts!$F:$H,AX59),VLOOKUP(AX59,Accounts!$F:$H,2,FALSE),"-"))</f>
        <v/>
      </c>
      <c r="BA59" s="37" t="str">
        <f>IF(BC59="","",BC59/(1+(IF(COUNTIF(Accounts!$F:$H,AX59),VLOOKUP(AX59,Accounts!$F:$H,3,FALSE),0)/100)))</f>
        <v/>
      </c>
      <c r="BB59" s="37" t="str">
        <f t="shared" si="4"/>
        <v/>
      </c>
      <c r="BC59" s="7"/>
      <c r="BD59" s="6"/>
      <c r="BF59" s="10" t="str">
        <f>IF(ISBLANK(BD59),"",IF(COUNTIF(Accounts!$F:$H,BD59),VLOOKUP(BD59,Accounts!$F:$H,2,FALSE),"-"))</f>
        <v/>
      </c>
      <c r="BG59" s="37" t="str">
        <f>IF(BI59="","",BI59/(1+(IF(COUNTIF(Accounts!$F:$H,BD59),VLOOKUP(BD59,Accounts!$F:$H,3,FALSE),0)/100)))</f>
        <v/>
      </c>
      <c r="BH59" s="37" t="str">
        <f t="shared" si="5"/>
        <v/>
      </c>
      <c r="BI59" s="7"/>
      <c r="BJ59" s="6"/>
      <c r="BL59" s="10" t="str">
        <f>IF(ISBLANK(BJ59),"",IF(COUNTIF(Accounts!$F:$H,BJ59),VLOOKUP(BJ59,Accounts!$F:$H,2,FALSE),"-"))</f>
        <v/>
      </c>
      <c r="BM59" s="37" t="str">
        <f>IF(BO59="","",BO59/(1+(IF(COUNTIF(Accounts!$F:$H,BJ59),VLOOKUP(BJ59,Accounts!$F:$H,3,FALSE),0)/100)))</f>
        <v/>
      </c>
      <c r="BN59" s="37" t="str">
        <f t="shared" si="6"/>
        <v/>
      </c>
      <c r="BO59" s="7"/>
      <c r="BP59" s="40" t="str">
        <f>IF(Accounts!$F58="","-",Accounts!$F58)</f>
        <v xml:space="preserve"> </v>
      </c>
      <c r="BQ59" s="10">
        <f>IF(COUNTIF(Accounts!$F:$H,BP59),VLOOKUP(BP59,Accounts!$F:$H,2,FALSE),"-")</f>
        <v>0</v>
      </c>
      <c r="BR59" s="37" t="str">
        <f ca="1">IF(scratch!$B$55=TRUE,IF(BT59="","",BT59/(1+(IF(COUNTIF(Accounts!$F:$H,BP59),VLOOKUP(BP59,Accounts!$F:$H,3,FALSE),0)/100))),scratch!$B$52)</f>
        <v>Locked</v>
      </c>
      <c r="BS59" s="37" t="str">
        <f ca="1">IF(scratch!$B$55=TRUE,IF(BT59="","",BT59-BR59),scratch!$B$52)</f>
        <v>Locked</v>
      </c>
      <c r="BT59" s="51" t="str">
        <f ca="1">IF(scratch!$B$55=TRUE,SUMIF(AX$7:AX$1007,BP59,BC$7:BC$1007)+SUMIF(BD$7:BD$1007,BP59,BI$7:BI$1007)+SUMIF(BJ$7:BJ$1007,BP59,BO$7:BO$1007),scratch!$B$52)</f>
        <v>Locked</v>
      </c>
      <c r="BX59" s="10" t="str">
        <f>IF(ISBLANK(BV59),"",IF(COUNTIF(Accounts!$F:$H,BV59),VLOOKUP(BV59,Accounts!$F:$H,2,FALSE),"-"))</f>
        <v/>
      </c>
      <c r="BY59" s="37" t="str">
        <f>IF(CA59="","",CA59/(1+(IF(COUNTIF(Accounts!$F:$H,BV59),VLOOKUP(BV59,Accounts!$F:$H,3,FALSE),0)/100)))</f>
        <v/>
      </c>
      <c r="BZ59" s="37" t="str">
        <f t="shared" si="7"/>
        <v/>
      </c>
      <c r="CA59" s="7"/>
      <c r="CB59" s="6"/>
      <c r="CD59" s="10" t="str">
        <f>IF(ISBLANK(CB59),"",IF(COUNTIF(Accounts!$F:$H,CB59),VLOOKUP(CB59,Accounts!$F:$H,2,FALSE),"-"))</f>
        <v/>
      </c>
      <c r="CE59" s="37" t="str">
        <f>IF(CG59="","",CG59/(1+(IF(COUNTIF(Accounts!$F:$H,CB59),VLOOKUP(CB59,Accounts!$F:$H,3,FALSE),0)/100)))</f>
        <v/>
      </c>
      <c r="CF59" s="37" t="str">
        <f t="shared" si="8"/>
        <v/>
      </c>
      <c r="CG59" s="7"/>
      <c r="CH59" s="6"/>
      <c r="CJ59" s="10" t="str">
        <f>IF(ISBLANK(CH59),"",IF(COUNTIF(Accounts!$F:$H,CH59),VLOOKUP(CH59,Accounts!$F:$H,2,FALSE),"-"))</f>
        <v/>
      </c>
      <c r="CK59" s="37" t="str">
        <f>IF(CM59="","",CM59/(1+(IF(COUNTIF(Accounts!$F:$H,CH59),VLOOKUP(CH59,Accounts!$F:$H,3,FALSE),0)/100)))</f>
        <v/>
      </c>
      <c r="CL59" s="37" t="str">
        <f t="shared" si="9"/>
        <v/>
      </c>
      <c r="CM59" s="7"/>
      <c r="CN59" s="40" t="str">
        <f>IF(Accounts!$F58="","-",Accounts!$F58)</f>
        <v xml:space="preserve"> </v>
      </c>
      <c r="CO59" s="10">
        <f>IF(COUNTIF(Accounts!$F:$H,CN59),VLOOKUP(CN59,Accounts!$F:$H,2,FALSE),"-")</f>
        <v>0</v>
      </c>
      <c r="CP59" s="37" t="str">
        <f ca="1">IF(scratch!$B$55=TRUE,IF(CR59="","",CR59/(1+(IF(COUNTIF(Accounts!$F:$H,CN59),VLOOKUP(CN59,Accounts!$F:$H,3,FALSE),0)/100))),scratch!$B$52)</f>
        <v>Locked</v>
      </c>
      <c r="CQ59" s="37" t="str">
        <f ca="1">IF(scratch!$B$55=TRUE,IF(CR59="","",CR59-CP59),scratch!$B$52)</f>
        <v>Locked</v>
      </c>
      <c r="CR59" s="51" t="str">
        <f ca="1">IF(scratch!$B$55=TRUE,SUMIF(BV$7:BV$1007,CN59,CA$7:CA$1007)+SUMIF(CB$7:CB$1007,CN59,CG$7:CG$1007)+SUMIF(CH$7:CH$1007,CN59,CM$7:CM$1007),scratch!$B$52)</f>
        <v>Locked</v>
      </c>
      <c r="CT59" s="40" t="str">
        <f>IF(Accounts!$F58="","-",Accounts!$F58)</f>
        <v xml:space="preserve"> </v>
      </c>
      <c r="CU59" s="10">
        <f>IF(COUNTIF(Accounts!$F:$H,CT59),VLOOKUP(CT59,Accounts!$F:$H,2,FALSE),"-")</f>
        <v>0</v>
      </c>
      <c r="CV59" s="37" t="str">
        <f ca="1">IF(scratch!$B$55=TRUE,IF(CX59="","",CX59/(1+(IF(COUNTIF(Accounts!$F:$H,CT59),VLOOKUP(CT59,Accounts!$F:$H,3,FALSE),0)/100))),scratch!$B$52)</f>
        <v>Locked</v>
      </c>
      <c r="CW59" s="37" t="str">
        <f ca="1">IF(scratch!$B$55=TRUE,IF(CX59="","",CX59-CV59),scratch!$B$52)</f>
        <v>Locked</v>
      </c>
      <c r="CX59" s="51" t="str">
        <f ca="1">IF(scratch!$B$55=TRUE,SUMIF(T$7:T$1007,CT59,X$7:X1059)+SUMIF(AR$7:AR$1007,CT59,AV$7:AV$1007)+SUMIF(BP$7:BP$1007,CT59,BT$7:BT$1007)+SUMIF(CN$7:CN$1007,CT59,CR$7:CR$1007),scratch!$B$52)</f>
        <v>Locked</v>
      </c>
    </row>
    <row r="60" spans="4:102" x14ac:dyDescent="0.2">
      <c r="D60" s="10" t="str">
        <f>IF(ISBLANK(B60),"",IF(COUNTIF(Accounts!$F:$H,B60),VLOOKUP(B60,Accounts!$F:$H,2,FALSE),"-"))</f>
        <v/>
      </c>
      <c r="E60" s="37" t="str">
        <f>IF(G60="","",G60/(1+(IF(COUNTIF(Accounts!$F:$H,B60),VLOOKUP(B60,Accounts!$F:$H,3,FALSE),0)/100)))</f>
        <v/>
      </c>
      <c r="F60" s="37" t="str">
        <f t="shared" si="10"/>
        <v/>
      </c>
      <c r="G60" s="7"/>
      <c r="H60" s="6"/>
      <c r="J60" s="10" t="str">
        <f>IF(ISBLANK(H60),"",IF(COUNTIF(Accounts!$F:$H,H60),VLOOKUP(H60,Accounts!$F:$H,2,FALSE),"-"))</f>
        <v/>
      </c>
      <c r="K60" s="37" t="str">
        <f>IF(M60="","",M60/(1+(IF(COUNTIF(Accounts!$F:$H,H60),VLOOKUP(H60,Accounts!$F:$H,3,FALSE),0)/100)))</f>
        <v/>
      </c>
      <c r="L60" s="37" t="str">
        <f t="shared" si="11"/>
        <v/>
      </c>
      <c r="M60" s="7"/>
      <c r="N60" s="6"/>
      <c r="P60" s="10" t="str">
        <f>IF(ISBLANK(N60),"",IF(COUNTIF(Accounts!$F:$H,N60),VLOOKUP(N60,Accounts!$F:$H,2,FALSE),"-"))</f>
        <v/>
      </c>
      <c r="Q60" s="37" t="str">
        <f>IF(S60="","",S60/(1+(IF(COUNTIF(Accounts!$F:$H,N60),VLOOKUP(N60,Accounts!$F:$H,3,FALSE),0)/100)))</f>
        <v/>
      </c>
      <c r="R60" s="37" t="str">
        <f t="shared" si="0"/>
        <v/>
      </c>
      <c r="S60" s="7"/>
      <c r="T60" s="40" t="str">
        <f>IF(Accounts!$F59="","-",Accounts!$F59)</f>
        <v xml:space="preserve"> </v>
      </c>
      <c r="U60" s="10">
        <f>IF(COUNTIF(Accounts!$F:$H,T60),VLOOKUP(T60,Accounts!$F:$H,2,FALSE),"-")</f>
        <v>0</v>
      </c>
      <c r="V60" s="37" t="str">
        <f ca="1">IF(scratch!$B$55=TRUE,IF(X60="","",X60/(1+(IF(COUNTIF(Accounts!$F:$H,T60),VLOOKUP(T60,Accounts!$F:$H,3,FALSE),0)/100))),scratch!$B$52)</f>
        <v>Locked</v>
      </c>
      <c r="W60" s="37" t="str">
        <f ca="1">IF(scratch!$B$55=TRUE,IF(X60="","",X60-V60),scratch!$B$52)</f>
        <v>Locked</v>
      </c>
      <c r="X60" s="51" t="str">
        <f ca="1">IF(scratch!$B$55=TRUE,SUMIF(B$7:B$1007,T60,G$7:G$1007)+SUMIF(H$7:H$1007,T60,M$7:M$1007)+SUMIF(N$7:N$1007,T60,S$7:S$1007),scratch!$B$52)</f>
        <v>Locked</v>
      </c>
      <c r="AB60" s="10" t="str">
        <f>IF(ISBLANK(Z60),"",IF(COUNTIF(Accounts!$F:$H,Z60),VLOOKUP(Z60,Accounts!$F:$H,2,FALSE),"-"))</f>
        <v/>
      </c>
      <c r="AC60" s="37" t="str">
        <f>IF(AE60="","",AE60/(1+(IF(COUNTIF(Accounts!$F:$H,Z60),VLOOKUP(Z60,Accounts!$F:$H,3,FALSE),0)/100)))</f>
        <v/>
      </c>
      <c r="AD60" s="37" t="str">
        <f t="shared" si="1"/>
        <v/>
      </c>
      <c r="AE60" s="7"/>
      <c r="AF60" s="6"/>
      <c r="AH60" s="10" t="str">
        <f>IF(ISBLANK(AF60),"",IF(COUNTIF(Accounts!$F:$H,AF60),VLOOKUP(AF60,Accounts!$F:$H,2,FALSE),"-"))</f>
        <v/>
      </c>
      <c r="AI60" s="37" t="str">
        <f>IF(AK60="","",AK60/(1+(IF(COUNTIF(Accounts!$F:$H,AF60),VLOOKUP(AF60,Accounts!$F:$H,3,FALSE),0)/100)))</f>
        <v/>
      </c>
      <c r="AJ60" s="37" t="str">
        <f t="shared" si="2"/>
        <v/>
      </c>
      <c r="AK60" s="7"/>
      <c r="AL60" s="6"/>
      <c r="AN60" s="10" t="str">
        <f>IF(ISBLANK(AL60),"",IF(COUNTIF(Accounts!$F:$H,AL60),VLOOKUP(AL60,Accounts!$F:$H,2,FALSE),"-"))</f>
        <v/>
      </c>
      <c r="AO60" s="37" t="str">
        <f>IF(AQ60="","",AQ60/(1+(IF(COUNTIF(Accounts!$F:$H,AL60),VLOOKUP(AL60,Accounts!$F:$H,3,FALSE),0)/100)))</f>
        <v/>
      </c>
      <c r="AP60" s="37" t="str">
        <f t="shared" si="3"/>
        <v/>
      </c>
      <c r="AQ60" s="7"/>
      <c r="AR60" s="40" t="str">
        <f>IF(Accounts!$F59="","-",Accounts!$F59)</f>
        <v xml:space="preserve"> </v>
      </c>
      <c r="AS60" s="10">
        <f>IF(COUNTIF(Accounts!$F:$H,AR60),VLOOKUP(AR60,Accounts!$F:$H,2,FALSE),"-")</f>
        <v>0</v>
      </c>
      <c r="AT60" s="37" t="str">
        <f ca="1">IF(scratch!$B$55=TRUE,IF(AV60="","",AV60/(1+(IF(COUNTIF(Accounts!$F:$H,AR60),VLOOKUP(AR60,Accounts!$F:$H,3,FALSE),0)/100))),scratch!$B$52)</f>
        <v>Locked</v>
      </c>
      <c r="AU60" s="37" t="str">
        <f ca="1">IF(scratch!$B$55=TRUE,IF(AV60="","",AV60-AT60),scratch!$B$52)</f>
        <v>Locked</v>
      </c>
      <c r="AV60" s="51" t="str">
        <f ca="1">IF(scratch!$B$55=TRUE,SUMIF(Z$7:Z$1007,AR60,AE$7:AE$1007)+SUMIF(AF$7:AF$1007,AR60,AK$7:AK$1007)+SUMIF(AL$7:AL$1007,AR60,AQ$7:AQ$1007),scratch!$B$52)</f>
        <v>Locked</v>
      </c>
      <c r="AZ60" s="10" t="str">
        <f>IF(ISBLANK(AX60),"",IF(COUNTIF(Accounts!$F:$H,AX60),VLOOKUP(AX60,Accounts!$F:$H,2,FALSE),"-"))</f>
        <v/>
      </c>
      <c r="BA60" s="37" t="str">
        <f>IF(BC60="","",BC60/(1+(IF(COUNTIF(Accounts!$F:$H,AX60),VLOOKUP(AX60,Accounts!$F:$H,3,FALSE),0)/100)))</f>
        <v/>
      </c>
      <c r="BB60" s="37" t="str">
        <f t="shared" si="4"/>
        <v/>
      </c>
      <c r="BC60" s="7"/>
      <c r="BD60" s="6"/>
      <c r="BF60" s="10" t="str">
        <f>IF(ISBLANK(BD60),"",IF(COUNTIF(Accounts!$F:$H,BD60),VLOOKUP(BD60,Accounts!$F:$H,2,FALSE),"-"))</f>
        <v/>
      </c>
      <c r="BG60" s="37" t="str">
        <f>IF(BI60="","",BI60/(1+(IF(COUNTIF(Accounts!$F:$H,BD60),VLOOKUP(BD60,Accounts!$F:$H,3,FALSE),0)/100)))</f>
        <v/>
      </c>
      <c r="BH60" s="37" t="str">
        <f t="shared" si="5"/>
        <v/>
      </c>
      <c r="BI60" s="7"/>
      <c r="BJ60" s="6"/>
      <c r="BL60" s="10" t="str">
        <f>IF(ISBLANK(BJ60),"",IF(COUNTIF(Accounts!$F:$H,BJ60),VLOOKUP(BJ60,Accounts!$F:$H,2,FALSE),"-"))</f>
        <v/>
      </c>
      <c r="BM60" s="37" t="str">
        <f>IF(BO60="","",BO60/(1+(IF(COUNTIF(Accounts!$F:$H,BJ60),VLOOKUP(BJ60,Accounts!$F:$H,3,FALSE),0)/100)))</f>
        <v/>
      </c>
      <c r="BN60" s="37" t="str">
        <f t="shared" si="6"/>
        <v/>
      </c>
      <c r="BO60" s="7"/>
      <c r="BP60" s="40" t="str">
        <f>IF(Accounts!$F59="","-",Accounts!$F59)</f>
        <v xml:space="preserve"> </v>
      </c>
      <c r="BQ60" s="10">
        <f>IF(COUNTIF(Accounts!$F:$H,BP60),VLOOKUP(BP60,Accounts!$F:$H,2,FALSE),"-")</f>
        <v>0</v>
      </c>
      <c r="BR60" s="37" t="str">
        <f ca="1">IF(scratch!$B$55=TRUE,IF(BT60="","",BT60/(1+(IF(COUNTIF(Accounts!$F:$H,BP60),VLOOKUP(BP60,Accounts!$F:$H,3,FALSE),0)/100))),scratch!$B$52)</f>
        <v>Locked</v>
      </c>
      <c r="BS60" s="37" t="str">
        <f ca="1">IF(scratch!$B$55=TRUE,IF(BT60="","",BT60-BR60),scratch!$B$52)</f>
        <v>Locked</v>
      </c>
      <c r="BT60" s="51" t="str">
        <f ca="1">IF(scratch!$B$55=TRUE,SUMIF(AX$7:AX$1007,BP60,BC$7:BC$1007)+SUMIF(BD$7:BD$1007,BP60,BI$7:BI$1007)+SUMIF(BJ$7:BJ$1007,BP60,BO$7:BO$1007),scratch!$B$52)</f>
        <v>Locked</v>
      </c>
      <c r="BX60" s="10" t="str">
        <f>IF(ISBLANK(BV60),"",IF(COUNTIF(Accounts!$F:$H,BV60),VLOOKUP(BV60,Accounts!$F:$H,2,FALSE),"-"))</f>
        <v/>
      </c>
      <c r="BY60" s="37" t="str">
        <f>IF(CA60="","",CA60/(1+(IF(COUNTIF(Accounts!$F:$H,BV60),VLOOKUP(BV60,Accounts!$F:$H,3,FALSE),0)/100)))</f>
        <v/>
      </c>
      <c r="BZ60" s="37" t="str">
        <f t="shared" si="7"/>
        <v/>
      </c>
      <c r="CA60" s="7"/>
      <c r="CB60" s="6"/>
      <c r="CD60" s="10" t="str">
        <f>IF(ISBLANK(CB60),"",IF(COUNTIF(Accounts!$F:$H,CB60),VLOOKUP(CB60,Accounts!$F:$H,2,FALSE),"-"))</f>
        <v/>
      </c>
      <c r="CE60" s="37" t="str">
        <f>IF(CG60="","",CG60/(1+(IF(COUNTIF(Accounts!$F:$H,CB60),VLOOKUP(CB60,Accounts!$F:$H,3,FALSE),0)/100)))</f>
        <v/>
      </c>
      <c r="CF60" s="37" t="str">
        <f t="shared" si="8"/>
        <v/>
      </c>
      <c r="CG60" s="7"/>
      <c r="CH60" s="6"/>
      <c r="CJ60" s="10" t="str">
        <f>IF(ISBLANK(CH60),"",IF(COUNTIF(Accounts!$F:$H,CH60),VLOOKUP(CH60,Accounts!$F:$H,2,FALSE),"-"))</f>
        <v/>
      </c>
      <c r="CK60" s="37" t="str">
        <f>IF(CM60="","",CM60/(1+(IF(COUNTIF(Accounts!$F:$H,CH60),VLOOKUP(CH60,Accounts!$F:$H,3,FALSE),0)/100)))</f>
        <v/>
      </c>
      <c r="CL60" s="37" t="str">
        <f t="shared" si="9"/>
        <v/>
      </c>
      <c r="CM60" s="7"/>
      <c r="CN60" s="40" t="str">
        <f>IF(Accounts!$F59="","-",Accounts!$F59)</f>
        <v xml:space="preserve"> </v>
      </c>
      <c r="CO60" s="10">
        <f>IF(COUNTIF(Accounts!$F:$H,CN60),VLOOKUP(CN60,Accounts!$F:$H,2,FALSE),"-")</f>
        <v>0</v>
      </c>
      <c r="CP60" s="37" t="str">
        <f ca="1">IF(scratch!$B$55=TRUE,IF(CR60="","",CR60/(1+(IF(COUNTIF(Accounts!$F:$H,CN60),VLOOKUP(CN60,Accounts!$F:$H,3,FALSE),0)/100))),scratch!$B$52)</f>
        <v>Locked</v>
      </c>
      <c r="CQ60" s="37" t="str">
        <f ca="1">IF(scratch!$B$55=TRUE,IF(CR60="","",CR60-CP60),scratch!$B$52)</f>
        <v>Locked</v>
      </c>
      <c r="CR60" s="51" t="str">
        <f ca="1">IF(scratch!$B$55=TRUE,SUMIF(BV$7:BV$1007,CN60,CA$7:CA$1007)+SUMIF(CB$7:CB$1007,CN60,CG$7:CG$1007)+SUMIF(CH$7:CH$1007,CN60,CM$7:CM$1007),scratch!$B$52)</f>
        <v>Locked</v>
      </c>
      <c r="CT60" s="40" t="str">
        <f>IF(Accounts!$F59="","-",Accounts!$F59)</f>
        <v xml:space="preserve"> </v>
      </c>
      <c r="CU60" s="10">
        <f>IF(COUNTIF(Accounts!$F:$H,CT60),VLOOKUP(CT60,Accounts!$F:$H,2,FALSE),"-")</f>
        <v>0</v>
      </c>
      <c r="CV60" s="37" t="str">
        <f ca="1">IF(scratch!$B$55=TRUE,IF(CX60="","",CX60/(1+(IF(COUNTIF(Accounts!$F:$H,CT60),VLOOKUP(CT60,Accounts!$F:$H,3,FALSE),0)/100))),scratch!$B$52)</f>
        <v>Locked</v>
      </c>
      <c r="CW60" s="37" t="str">
        <f ca="1">IF(scratch!$B$55=TRUE,IF(CX60="","",CX60-CV60),scratch!$B$52)</f>
        <v>Locked</v>
      </c>
      <c r="CX60" s="51" t="str">
        <f ca="1">IF(scratch!$B$55=TRUE,SUMIF(T$7:T$1007,CT60,X$7:X1060)+SUMIF(AR$7:AR$1007,CT60,AV$7:AV$1007)+SUMIF(BP$7:BP$1007,CT60,BT$7:BT$1007)+SUMIF(CN$7:CN$1007,CT60,CR$7:CR$1007),scratch!$B$52)</f>
        <v>Locked</v>
      </c>
    </row>
    <row r="61" spans="4:102" x14ac:dyDescent="0.2">
      <c r="D61" s="10" t="str">
        <f>IF(ISBLANK(B61),"",IF(COUNTIF(Accounts!$F:$H,B61),VLOOKUP(B61,Accounts!$F:$H,2,FALSE),"-"))</f>
        <v/>
      </c>
      <c r="E61" s="37" t="str">
        <f>IF(G61="","",G61/(1+(IF(COUNTIF(Accounts!$F:$H,B61),VLOOKUP(B61,Accounts!$F:$H,3,FALSE),0)/100)))</f>
        <v/>
      </c>
      <c r="F61" s="37" t="str">
        <f t="shared" si="10"/>
        <v/>
      </c>
      <c r="G61" s="7"/>
      <c r="H61" s="6"/>
      <c r="J61" s="10" t="str">
        <f>IF(ISBLANK(H61),"",IF(COUNTIF(Accounts!$F:$H,H61),VLOOKUP(H61,Accounts!$F:$H,2,FALSE),"-"))</f>
        <v/>
      </c>
      <c r="K61" s="37" t="str">
        <f>IF(M61="","",M61/(1+(IF(COUNTIF(Accounts!$F:$H,H61),VLOOKUP(H61,Accounts!$F:$H,3,FALSE),0)/100)))</f>
        <v/>
      </c>
      <c r="L61" s="37" t="str">
        <f t="shared" si="11"/>
        <v/>
      </c>
      <c r="M61" s="7"/>
      <c r="N61" s="6"/>
      <c r="P61" s="10" t="str">
        <f>IF(ISBLANK(N61),"",IF(COUNTIF(Accounts!$F:$H,N61),VLOOKUP(N61,Accounts!$F:$H,2,FALSE),"-"))</f>
        <v/>
      </c>
      <c r="Q61" s="37" t="str">
        <f>IF(S61="","",S61/(1+(IF(COUNTIF(Accounts!$F:$H,N61),VLOOKUP(N61,Accounts!$F:$H,3,FALSE),0)/100)))</f>
        <v/>
      </c>
      <c r="R61" s="37" t="str">
        <f t="shared" si="0"/>
        <v/>
      </c>
      <c r="S61" s="7"/>
      <c r="T61" s="40" t="str">
        <f>IF(Accounts!$F60="","-",Accounts!$F60)</f>
        <v xml:space="preserve"> </v>
      </c>
      <c r="U61" s="10">
        <f>IF(COUNTIF(Accounts!$F:$H,T61),VLOOKUP(T61,Accounts!$F:$H,2,FALSE),"-")</f>
        <v>0</v>
      </c>
      <c r="V61" s="37" t="str">
        <f ca="1">IF(scratch!$B$55=TRUE,IF(X61="","",X61/(1+(IF(COUNTIF(Accounts!$F:$H,T61),VLOOKUP(T61,Accounts!$F:$H,3,FALSE),0)/100))),scratch!$B$52)</f>
        <v>Locked</v>
      </c>
      <c r="W61" s="37" t="str">
        <f ca="1">IF(scratch!$B$55=TRUE,IF(X61="","",X61-V61),scratch!$B$52)</f>
        <v>Locked</v>
      </c>
      <c r="X61" s="51" t="str">
        <f ca="1">IF(scratch!$B$55=TRUE,SUMIF(B$7:B$1007,T61,G$7:G$1007)+SUMIF(H$7:H$1007,T61,M$7:M$1007)+SUMIF(N$7:N$1007,T61,S$7:S$1007),scratch!$B$52)</f>
        <v>Locked</v>
      </c>
      <c r="AB61" s="10" t="str">
        <f>IF(ISBLANK(Z61),"",IF(COUNTIF(Accounts!$F:$H,Z61),VLOOKUP(Z61,Accounts!$F:$H,2,FALSE),"-"))</f>
        <v/>
      </c>
      <c r="AC61" s="37" t="str">
        <f>IF(AE61="","",AE61/(1+(IF(COUNTIF(Accounts!$F:$H,Z61),VLOOKUP(Z61,Accounts!$F:$H,3,FALSE),0)/100)))</f>
        <v/>
      </c>
      <c r="AD61" s="37" t="str">
        <f t="shared" si="1"/>
        <v/>
      </c>
      <c r="AE61" s="7"/>
      <c r="AF61" s="6"/>
      <c r="AH61" s="10" t="str">
        <f>IF(ISBLANK(AF61),"",IF(COUNTIF(Accounts!$F:$H,AF61),VLOOKUP(AF61,Accounts!$F:$H,2,FALSE),"-"))</f>
        <v/>
      </c>
      <c r="AI61" s="37" t="str">
        <f>IF(AK61="","",AK61/(1+(IF(COUNTIF(Accounts!$F:$H,AF61),VLOOKUP(AF61,Accounts!$F:$H,3,FALSE),0)/100)))</f>
        <v/>
      </c>
      <c r="AJ61" s="37" t="str">
        <f t="shared" si="2"/>
        <v/>
      </c>
      <c r="AK61" s="7"/>
      <c r="AL61" s="6"/>
      <c r="AN61" s="10" t="str">
        <f>IF(ISBLANK(AL61),"",IF(COUNTIF(Accounts!$F:$H,AL61),VLOOKUP(AL61,Accounts!$F:$H,2,FALSE),"-"))</f>
        <v/>
      </c>
      <c r="AO61" s="37" t="str">
        <f>IF(AQ61="","",AQ61/(1+(IF(COUNTIF(Accounts!$F:$H,AL61),VLOOKUP(AL61,Accounts!$F:$H,3,FALSE),0)/100)))</f>
        <v/>
      </c>
      <c r="AP61" s="37" t="str">
        <f t="shared" si="3"/>
        <v/>
      </c>
      <c r="AQ61" s="7"/>
      <c r="AR61" s="40" t="str">
        <f>IF(Accounts!$F60="","-",Accounts!$F60)</f>
        <v xml:space="preserve"> </v>
      </c>
      <c r="AS61" s="10">
        <f>IF(COUNTIF(Accounts!$F:$H,AR61),VLOOKUP(AR61,Accounts!$F:$H,2,FALSE),"-")</f>
        <v>0</v>
      </c>
      <c r="AT61" s="37" t="str">
        <f ca="1">IF(scratch!$B$55=TRUE,IF(AV61="","",AV61/(1+(IF(COUNTIF(Accounts!$F:$H,AR61),VLOOKUP(AR61,Accounts!$F:$H,3,FALSE),0)/100))),scratch!$B$52)</f>
        <v>Locked</v>
      </c>
      <c r="AU61" s="37" t="str">
        <f ca="1">IF(scratch!$B$55=TRUE,IF(AV61="","",AV61-AT61),scratch!$B$52)</f>
        <v>Locked</v>
      </c>
      <c r="AV61" s="51" t="str">
        <f ca="1">IF(scratch!$B$55=TRUE,SUMIF(Z$7:Z$1007,AR61,AE$7:AE$1007)+SUMIF(AF$7:AF$1007,AR61,AK$7:AK$1007)+SUMIF(AL$7:AL$1007,AR61,AQ$7:AQ$1007),scratch!$B$52)</f>
        <v>Locked</v>
      </c>
      <c r="AZ61" s="10" t="str">
        <f>IF(ISBLANK(AX61),"",IF(COUNTIF(Accounts!$F:$H,AX61),VLOOKUP(AX61,Accounts!$F:$H,2,FALSE),"-"))</f>
        <v/>
      </c>
      <c r="BA61" s="37" t="str">
        <f>IF(BC61="","",BC61/(1+(IF(COUNTIF(Accounts!$F:$H,AX61),VLOOKUP(AX61,Accounts!$F:$H,3,FALSE),0)/100)))</f>
        <v/>
      </c>
      <c r="BB61" s="37" t="str">
        <f t="shared" si="4"/>
        <v/>
      </c>
      <c r="BC61" s="7"/>
      <c r="BD61" s="6"/>
      <c r="BF61" s="10" t="str">
        <f>IF(ISBLANK(BD61),"",IF(COUNTIF(Accounts!$F:$H,BD61),VLOOKUP(BD61,Accounts!$F:$H,2,FALSE),"-"))</f>
        <v/>
      </c>
      <c r="BG61" s="37" t="str">
        <f>IF(BI61="","",BI61/(1+(IF(COUNTIF(Accounts!$F:$H,BD61),VLOOKUP(BD61,Accounts!$F:$H,3,FALSE),0)/100)))</f>
        <v/>
      </c>
      <c r="BH61" s="37" t="str">
        <f t="shared" si="5"/>
        <v/>
      </c>
      <c r="BI61" s="7"/>
      <c r="BJ61" s="6"/>
      <c r="BL61" s="10" t="str">
        <f>IF(ISBLANK(BJ61),"",IF(COUNTIF(Accounts!$F:$H,BJ61),VLOOKUP(BJ61,Accounts!$F:$H,2,FALSE),"-"))</f>
        <v/>
      </c>
      <c r="BM61" s="37" t="str">
        <f>IF(BO61="","",BO61/(1+(IF(COUNTIF(Accounts!$F:$H,BJ61),VLOOKUP(BJ61,Accounts!$F:$H,3,FALSE),0)/100)))</f>
        <v/>
      </c>
      <c r="BN61" s="37" t="str">
        <f t="shared" si="6"/>
        <v/>
      </c>
      <c r="BO61" s="7"/>
      <c r="BP61" s="40" t="str">
        <f>IF(Accounts!$F60="","-",Accounts!$F60)</f>
        <v xml:space="preserve"> </v>
      </c>
      <c r="BQ61" s="10">
        <f>IF(COUNTIF(Accounts!$F:$H,BP61),VLOOKUP(BP61,Accounts!$F:$H,2,FALSE),"-")</f>
        <v>0</v>
      </c>
      <c r="BR61" s="37" t="str">
        <f ca="1">IF(scratch!$B$55=TRUE,IF(BT61="","",BT61/(1+(IF(COUNTIF(Accounts!$F:$H,BP61),VLOOKUP(BP61,Accounts!$F:$H,3,FALSE),0)/100))),scratch!$B$52)</f>
        <v>Locked</v>
      </c>
      <c r="BS61" s="37" t="str">
        <f ca="1">IF(scratch!$B$55=TRUE,IF(BT61="","",BT61-BR61),scratch!$B$52)</f>
        <v>Locked</v>
      </c>
      <c r="BT61" s="51" t="str">
        <f ca="1">IF(scratch!$B$55=TRUE,SUMIF(AX$7:AX$1007,BP61,BC$7:BC$1007)+SUMIF(BD$7:BD$1007,BP61,BI$7:BI$1007)+SUMIF(BJ$7:BJ$1007,BP61,BO$7:BO$1007),scratch!$B$52)</f>
        <v>Locked</v>
      </c>
      <c r="BX61" s="10" t="str">
        <f>IF(ISBLANK(BV61),"",IF(COUNTIF(Accounts!$F:$H,BV61),VLOOKUP(BV61,Accounts!$F:$H,2,FALSE),"-"))</f>
        <v/>
      </c>
      <c r="BY61" s="37" t="str">
        <f>IF(CA61="","",CA61/(1+(IF(COUNTIF(Accounts!$F:$H,BV61),VLOOKUP(BV61,Accounts!$F:$H,3,FALSE),0)/100)))</f>
        <v/>
      </c>
      <c r="BZ61" s="37" t="str">
        <f t="shared" si="7"/>
        <v/>
      </c>
      <c r="CA61" s="7"/>
      <c r="CB61" s="6"/>
      <c r="CD61" s="10" t="str">
        <f>IF(ISBLANK(CB61),"",IF(COUNTIF(Accounts!$F:$H,CB61),VLOOKUP(CB61,Accounts!$F:$H,2,FALSE),"-"))</f>
        <v/>
      </c>
      <c r="CE61" s="37" t="str">
        <f>IF(CG61="","",CG61/(1+(IF(COUNTIF(Accounts!$F:$H,CB61),VLOOKUP(CB61,Accounts!$F:$H,3,FALSE),0)/100)))</f>
        <v/>
      </c>
      <c r="CF61" s="37" t="str">
        <f t="shared" si="8"/>
        <v/>
      </c>
      <c r="CG61" s="7"/>
      <c r="CH61" s="6"/>
      <c r="CJ61" s="10" t="str">
        <f>IF(ISBLANK(CH61),"",IF(COUNTIF(Accounts!$F:$H,CH61),VLOOKUP(CH61,Accounts!$F:$H,2,FALSE),"-"))</f>
        <v/>
      </c>
      <c r="CK61" s="37" t="str">
        <f>IF(CM61="","",CM61/(1+(IF(COUNTIF(Accounts!$F:$H,CH61),VLOOKUP(CH61,Accounts!$F:$H,3,FALSE),0)/100)))</f>
        <v/>
      </c>
      <c r="CL61" s="37" t="str">
        <f t="shared" si="9"/>
        <v/>
      </c>
      <c r="CM61" s="7"/>
      <c r="CN61" s="40" t="str">
        <f>IF(Accounts!$F60="","-",Accounts!$F60)</f>
        <v xml:space="preserve"> </v>
      </c>
      <c r="CO61" s="10">
        <f>IF(COUNTIF(Accounts!$F:$H,CN61),VLOOKUP(CN61,Accounts!$F:$H,2,FALSE),"-")</f>
        <v>0</v>
      </c>
      <c r="CP61" s="37" t="str">
        <f ca="1">IF(scratch!$B$55=TRUE,IF(CR61="","",CR61/(1+(IF(COUNTIF(Accounts!$F:$H,CN61),VLOOKUP(CN61,Accounts!$F:$H,3,FALSE),0)/100))),scratch!$B$52)</f>
        <v>Locked</v>
      </c>
      <c r="CQ61" s="37" t="str">
        <f ca="1">IF(scratch!$B$55=TRUE,IF(CR61="","",CR61-CP61),scratch!$B$52)</f>
        <v>Locked</v>
      </c>
      <c r="CR61" s="51" t="str">
        <f ca="1">IF(scratch!$B$55=TRUE,SUMIF(BV$7:BV$1007,CN61,CA$7:CA$1007)+SUMIF(CB$7:CB$1007,CN61,CG$7:CG$1007)+SUMIF(CH$7:CH$1007,CN61,CM$7:CM$1007),scratch!$B$52)</f>
        <v>Locked</v>
      </c>
      <c r="CT61" s="40" t="str">
        <f>IF(Accounts!$F60="","-",Accounts!$F60)</f>
        <v xml:space="preserve"> </v>
      </c>
      <c r="CU61" s="10">
        <f>IF(COUNTIF(Accounts!$F:$H,CT61),VLOOKUP(CT61,Accounts!$F:$H,2,FALSE),"-")</f>
        <v>0</v>
      </c>
      <c r="CV61" s="37" t="str">
        <f ca="1">IF(scratch!$B$55=TRUE,IF(CX61="","",CX61/(1+(IF(COUNTIF(Accounts!$F:$H,CT61),VLOOKUP(CT61,Accounts!$F:$H,3,FALSE),0)/100))),scratch!$B$52)</f>
        <v>Locked</v>
      </c>
      <c r="CW61" s="37" t="str">
        <f ca="1">IF(scratch!$B$55=TRUE,IF(CX61="","",CX61-CV61),scratch!$B$52)</f>
        <v>Locked</v>
      </c>
      <c r="CX61" s="51" t="str">
        <f ca="1">IF(scratch!$B$55=TRUE,SUMIF(T$7:T$1007,CT61,X$7:X1061)+SUMIF(AR$7:AR$1007,CT61,AV$7:AV$1007)+SUMIF(BP$7:BP$1007,CT61,BT$7:BT$1007)+SUMIF(CN$7:CN$1007,CT61,CR$7:CR$1007),scratch!$B$52)</f>
        <v>Locked</v>
      </c>
    </row>
    <row r="62" spans="4:102" x14ac:dyDescent="0.2">
      <c r="D62" s="10" t="str">
        <f>IF(ISBLANK(B62),"",IF(COUNTIF(Accounts!$F:$H,B62),VLOOKUP(B62,Accounts!$F:$H,2,FALSE),"-"))</f>
        <v/>
      </c>
      <c r="E62" s="37" t="str">
        <f>IF(G62="","",G62/(1+(IF(COUNTIF(Accounts!$F:$H,B62),VLOOKUP(B62,Accounts!$F:$H,3,FALSE),0)/100)))</f>
        <v/>
      </c>
      <c r="F62" s="37" t="str">
        <f t="shared" si="10"/>
        <v/>
      </c>
      <c r="G62" s="7"/>
      <c r="H62" s="6"/>
      <c r="J62" s="10" t="str">
        <f>IF(ISBLANK(H62),"",IF(COUNTIF(Accounts!$F:$H,H62),VLOOKUP(H62,Accounts!$F:$H,2,FALSE),"-"))</f>
        <v/>
      </c>
      <c r="K62" s="37" t="str">
        <f>IF(M62="","",M62/(1+(IF(COUNTIF(Accounts!$F:$H,H62),VLOOKUP(H62,Accounts!$F:$H,3,FALSE),0)/100)))</f>
        <v/>
      </c>
      <c r="L62" s="37" t="str">
        <f t="shared" si="11"/>
        <v/>
      </c>
      <c r="M62" s="7"/>
      <c r="N62" s="6"/>
      <c r="P62" s="10" t="str">
        <f>IF(ISBLANK(N62),"",IF(COUNTIF(Accounts!$F:$H,N62),VLOOKUP(N62,Accounts!$F:$H,2,FALSE),"-"))</f>
        <v/>
      </c>
      <c r="Q62" s="37" t="str">
        <f>IF(S62="","",S62/(1+(IF(COUNTIF(Accounts!$F:$H,N62),VLOOKUP(N62,Accounts!$F:$H,3,FALSE),0)/100)))</f>
        <v/>
      </c>
      <c r="R62" s="37" t="str">
        <f t="shared" si="0"/>
        <v/>
      </c>
      <c r="S62" s="7"/>
      <c r="T62" s="40" t="str">
        <f>IF(Accounts!$F61="","-",Accounts!$F61)</f>
        <v xml:space="preserve"> </v>
      </c>
      <c r="U62" s="10">
        <f>IF(COUNTIF(Accounts!$F:$H,T62),VLOOKUP(T62,Accounts!$F:$H,2,FALSE),"-")</f>
        <v>0</v>
      </c>
      <c r="V62" s="37" t="str">
        <f ca="1">IF(scratch!$B$55=TRUE,IF(X62="","",X62/(1+(IF(COUNTIF(Accounts!$F:$H,T62),VLOOKUP(T62,Accounts!$F:$H,3,FALSE),0)/100))),scratch!$B$52)</f>
        <v>Locked</v>
      </c>
      <c r="W62" s="37" t="str">
        <f ca="1">IF(scratch!$B$55=TRUE,IF(X62="","",X62-V62),scratch!$B$52)</f>
        <v>Locked</v>
      </c>
      <c r="X62" s="51" t="str">
        <f ca="1">IF(scratch!$B$55=TRUE,SUMIF(B$7:B$1007,T62,G$7:G$1007)+SUMIF(H$7:H$1007,T62,M$7:M$1007)+SUMIF(N$7:N$1007,T62,S$7:S$1007),scratch!$B$52)</f>
        <v>Locked</v>
      </c>
      <c r="AB62" s="10" t="str">
        <f>IF(ISBLANK(Z62),"",IF(COUNTIF(Accounts!$F:$H,Z62),VLOOKUP(Z62,Accounts!$F:$H,2,FALSE),"-"))</f>
        <v/>
      </c>
      <c r="AC62" s="37" t="str">
        <f>IF(AE62="","",AE62/(1+(IF(COUNTIF(Accounts!$F:$H,Z62),VLOOKUP(Z62,Accounts!$F:$H,3,FALSE),0)/100)))</f>
        <v/>
      </c>
      <c r="AD62" s="37" t="str">
        <f t="shared" si="1"/>
        <v/>
      </c>
      <c r="AE62" s="7"/>
      <c r="AF62" s="6"/>
      <c r="AH62" s="10" t="str">
        <f>IF(ISBLANK(AF62),"",IF(COUNTIF(Accounts!$F:$H,AF62),VLOOKUP(AF62,Accounts!$F:$H,2,FALSE),"-"))</f>
        <v/>
      </c>
      <c r="AI62" s="37" t="str">
        <f>IF(AK62="","",AK62/(1+(IF(COUNTIF(Accounts!$F:$H,AF62),VLOOKUP(AF62,Accounts!$F:$H,3,FALSE),0)/100)))</f>
        <v/>
      </c>
      <c r="AJ62" s="37" t="str">
        <f t="shared" si="2"/>
        <v/>
      </c>
      <c r="AK62" s="7"/>
      <c r="AL62" s="6"/>
      <c r="AN62" s="10" t="str">
        <f>IF(ISBLANK(AL62),"",IF(COUNTIF(Accounts!$F:$H,AL62),VLOOKUP(AL62,Accounts!$F:$H,2,FALSE),"-"))</f>
        <v/>
      </c>
      <c r="AO62" s="37" t="str">
        <f>IF(AQ62="","",AQ62/(1+(IF(COUNTIF(Accounts!$F:$H,AL62),VLOOKUP(AL62,Accounts!$F:$H,3,FALSE),0)/100)))</f>
        <v/>
      </c>
      <c r="AP62" s="37" t="str">
        <f t="shared" si="3"/>
        <v/>
      </c>
      <c r="AQ62" s="7"/>
      <c r="AR62" s="40" t="str">
        <f>IF(Accounts!$F61="","-",Accounts!$F61)</f>
        <v xml:space="preserve"> </v>
      </c>
      <c r="AS62" s="10">
        <f>IF(COUNTIF(Accounts!$F:$H,AR62),VLOOKUP(AR62,Accounts!$F:$H,2,FALSE),"-")</f>
        <v>0</v>
      </c>
      <c r="AT62" s="37" t="str">
        <f ca="1">IF(scratch!$B$55=TRUE,IF(AV62="","",AV62/(1+(IF(COUNTIF(Accounts!$F:$H,AR62),VLOOKUP(AR62,Accounts!$F:$H,3,FALSE),0)/100))),scratch!$B$52)</f>
        <v>Locked</v>
      </c>
      <c r="AU62" s="37" t="str">
        <f ca="1">IF(scratch!$B$55=TRUE,IF(AV62="","",AV62-AT62),scratch!$B$52)</f>
        <v>Locked</v>
      </c>
      <c r="AV62" s="51" t="str">
        <f ca="1">IF(scratch!$B$55=TRUE,SUMIF(Z$7:Z$1007,AR62,AE$7:AE$1007)+SUMIF(AF$7:AF$1007,AR62,AK$7:AK$1007)+SUMIF(AL$7:AL$1007,AR62,AQ$7:AQ$1007),scratch!$B$52)</f>
        <v>Locked</v>
      </c>
      <c r="AZ62" s="10" t="str">
        <f>IF(ISBLANK(AX62),"",IF(COUNTIF(Accounts!$F:$H,AX62),VLOOKUP(AX62,Accounts!$F:$H,2,FALSE),"-"))</f>
        <v/>
      </c>
      <c r="BA62" s="37" t="str">
        <f>IF(BC62="","",BC62/(1+(IF(COUNTIF(Accounts!$F:$H,AX62),VLOOKUP(AX62,Accounts!$F:$H,3,FALSE),0)/100)))</f>
        <v/>
      </c>
      <c r="BB62" s="37" t="str">
        <f t="shared" si="4"/>
        <v/>
      </c>
      <c r="BC62" s="7"/>
      <c r="BD62" s="6"/>
      <c r="BF62" s="10" t="str">
        <f>IF(ISBLANK(BD62),"",IF(COUNTIF(Accounts!$F:$H,BD62),VLOOKUP(BD62,Accounts!$F:$H,2,FALSE),"-"))</f>
        <v/>
      </c>
      <c r="BG62" s="37" t="str">
        <f>IF(BI62="","",BI62/(1+(IF(COUNTIF(Accounts!$F:$H,BD62),VLOOKUP(BD62,Accounts!$F:$H,3,FALSE),0)/100)))</f>
        <v/>
      </c>
      <c r="BH62" s="37" t="str">
        <f t="shared" si="5"/>
        <v/>
      </c>
      <c r="BI62" s="7"/>
      <c r="BJ62" s="6"/>
      <c r="BL62" s="10" t="str">
        <f>IF(ISBLANK(BJ62),"",IF(COUNTIF(Accounts!$F:$H,BJ62),VLOOKUP(BJ62,Accounts!$F:$H,2,FALSE),"-"))</f>
        <v/>
      </c>
      <c r="BM62" s="37" t="str">
        <f>IF(BO62="","",BO62/(1+(IF(COUNTIF(Accounts!$F:$H,BJ62),VLOOKUP(BJ62,Accounts!$F:$H,3,FALSE),0)/100)))</f>
        <v/>
      </c>
      <c r="BN62" s="37" t="str">
        <f t="shared" si="6"/>
        <v/>
      </c>
      <c r="BO62" s="7"/>
      <c r="BP62" s="40" t="str">
        <f>IF(Accounts!$F61="","-",Accounts!$F61)</f>
        <v xml:space="preserve"> </v>
      </c>
      <c r="BQ62" s="10">
        <f>IF(COUNTIF(Accounts!$F:$H,BP62),VLOOKUP(BP62,Accounts!$F:$H,2,FALSE),"-")</f>
        <v>0</v>
      </c>
      <c r="BR62" s="37" t="str">
        <f ca="1">IF(scratch!$B$55=TRUE,IF(BT62="","",BT62/(1+(IF(COUNTIF(Accounts!$F:$H,BP62),VLOOKUP(BP62,Accounts!$F:$H,3,FALSE),0)/100))),scratch!$B$52)</f>
        <v>Locked</v>
      </c>
      <c r="BS62" s="37" t="str">
        <f ca="1">IF(scratch!$B$55=TRUE,IF(BT62="","",BT62-BR62),scratch!$B$52)</f>
        <v>Locked</v>
      </c>
      <c r="BT62" s="51" t="str">
        <f ca="1">IF(scratch!$B$55=TRUE,SUMIF(AX$7:AX$1007,BP62,BC$7:BC$1007)+SUMIF(BD$7:BD$1007,BP62,BI$7:BI$1007)+SUMIF(BJ$7:BJ$1007,BP62,BO$7:BO$1007),scratch!$B$52)</f>
        <v>Locked</v>
      </c>
      <c r="BX62" s="10" t="str">
        <f>IF(ISBLANK(BV62),"",IF(COUNTIF(Accounts!$F:$H,BV62),VLOOKUP(BV62,Accounts!$F:$H,2,FALSE),"-"))</f>
        <v/>
      </c>
      <c r="BY62" s="37" t="str">
        <f>IF(CA62="","",CA62/(1+(IF(COUNTIF(Accounts!$F:$H,BV62),VLOOKUP(BV62,Accounts!$F:$H,3,FALSE),0)/100)))</f>
        <v/>
      </c>
      <c r="BZ62" s="37" t="str">
        <f t="shared" si="7"/>
        <v/>
      </c>
      <c r="CA62" s="7"/>
      <c r="CB62" s="6"/>
      <c r="CD62" s="10" t="str">
        <f>IF(ISBLANK(CB62),"",IF(COUNTIF(Accounts!$F:$H,CB62),VLOOKUP(CB62,Accounts!$F:$H,2,FALSE),"-"))</f>
        <v/>
      </c>
      <c r="CE62" s="37" t="str">
        <f>IF(CG62="","",CG62/(1+(IF(COUNTIF(Accounts!$F:$H,CB62),VLOOKUP(CB62,Accounts!$F:$H,3,FALSE),0)/100)))</f>
        <v/>
      </c>
      <c r="CF62" s="37" t="str">
        <f t="shared" si="8"/>
        <v/>
      </c>
      <c r="CG62" s="7"/>
      <c r="CH62" s="6"/>
      <c r="CJ62" s="10" t="str">
        <f>IF(ISBLANK(CH62),"",IF(COUNTIF(Accounts!$F:$H,CH62),VLOOKUP(CH62,Accounts!$F:$H,2,FALSE),"-"))</f>
        <v/>
      </c>
      <c r="CK62" s="37" t="str">
        <f>IF(CM62="","",CM62/(1+(IF(COUNTIF(Accounts!$F:$H,CH62),VLOOKUP(CH62,Accounts!$F:$H,3,FALSE),0)/100)))</f>
        <v/>
      </c>
      <c r="CL62" s="37" t="str">
        <f t="shared" si="9"/>
        <v/>
      </c>
      <c r="CM62" s="7"/>
      <c r="CN62" s="40" t="str">
        <f>IF(Accounts!$F61="","-",Accounts!$F61)</f>
        <v xml:space="preserve"> </v>
      </c>
      <c r="CO62" s="10">
        <f>IF(COUNTIF(Accounts!$F:$H,CN62),VLOOKUP(CN62,Accounts!$F:$H,2,FALSE),"-")</f>
        <v>0</v>
      </c>
      <c r="CP62" s="37" t="str">
        <f ca="1">IF(scratch!$B$55=TRUE,IF(CR62="","",CR62/(1+(IF(COUNTIF(Accounts!$F:$H,CN62),VLOOKUP(CN62,Accounts!$F:$H,3,FALSE),0)/100))),scratch!$B$52)</f>
        <v>Locked</v>
      </c>
      <c r="CQ62" s="37" t="str">
        <f ca="1">IF(scratch!$B$55=TRUE,IF(CR62="","",CR62-CP62),scratch!$B$52)</f>
        <v>Locked</v>
      </c>
      <c r="CR62" s="51" t="str">
        <f ca="1">IF(scratch!$B$55=TRUE,SUMIF(BV$7:BV$1007,CN62,CA$7:CA$1007)+SUMIF(CB$7:CB$1007,CN62,CG$7:CG$1007)+SUMIF(CH$7:CH$1007,CN62,CM$7:CM$1007),scratch!$B$52)</f>
        <v>Locked</v>
      </c>
      <c r="CT62" s="40" t="str">
        <f>IF(Accounts!$F61="","-",Accounts!$F61)</f>
        <v xml:space="preserve"> </v>
      </c>
      <c r="CU62" s="10">
        <f>IF(COUNTIF(Accounts!$F:$H,CT62),VLOOKUP(CT62,Accounts!$F:$H,2,FALSE),"-")</f>
        <v>0</v>
      </c>
      <c r="CV62" s="37" t="str">
        <f ca="1">IF(scratch!$B$55=TRUE,IF(CX62="","",CX62/(1+(IF(COUNTIF(Accounts!$F:$H,CT62),VLOOKUP(CT62,Accounts!$F:$H,3,FALSE),0)/100))),scratch!$B$52)</f>
        <v>Locked</v>
      </c>
      <c r="CW62" s="37" t="str">
        <f ca="1">IF(scratch!$B$55=TRUE,IF(CX62="","",CX62-CV62),scratch!$B$52)</f>
        <v>Locked</v>
      </c>
      <c r="CX62" s="51" t="str">
        <f ca="1">IF(scratch!$B$55=TRUE,SUMIF(T$7:T$1007,CT62,X$7:X1062)+SUMIF(AR$7:AR$1007,CT62,AV$7:AV$1007)+SUMIF(BP$7:BP$1007,CT62,BT$7:BT$1007)+SUMIF(CN$7:CN$1007,CT62,CR$7:CR$1007),scratch!$B$52)</f>
        <v>Locked</v>
      </c>
    </row>
    <row r="63" spans="4:102" x14ac:dyDescent="0.2">
      <c r="D63" s="10" t="str">
        <f>IF(ISBLANK(B63),"",IF(COUNTIF(Accounts!$F:$H,B63),VLOOKUP(B63,Accounts!$F:$H,2,FALSE),"-"))</f>
        <v/>
      </c>
      <c r="E63" s="37" t="str">
        <f>IF(G63="","",G63/(1+(IF(COUNTIF(Accounts!$F:$H,B63),VLOOKUP(B63,Accounts!$F:$H,3,FALSE),0)/100)))</f>
        <v/>
      </c>
      <c r="F63" s="37" t="str">
        <f t="shared" si="10"/>
        <v/>
      </c>
      <c r="G63" s="7"/>
      <c r="H63" s="6"/>
      <c r="J63" s="10" t="str">
        <f>IF(ISBLANK(H63),"",IF(COUNTIF(Accounts!$F:$H,H63),VLOOKUP(H63,Accounts!$F:$H,2,FALSE),"-"))</f>
        <v/>
      </c>
      <c r="K63" s="37" t="str">
        <f>IF(M63="","",M63/(1+(IF(COUNTIF(Accounts!$F:$H,H63),VLOOKUP(H63,Accounts!$F:$H,3,FALSE),0)/100)))</f>
        <v/>
      </c>
      <c r="L63" s="37" t="str">
        <f t="shared" si="11"/>
        <v/>
      </c>
      <c r="M63" s="7"/>
      <c r="N63" s="6"/>
      <c r="P63" s="10" t="str">
        <f>IF(ISBLANK(N63),"",IF(COUNTIF(Accounts!$F:$H,N63),VLOOKUP(N63,Accounts!$F:$H,2,FALSE),"-"))</f>
        <v/>
      </c>
      <c r="Q63" s="37" t="str">
        <f>IF(S63="","",S63/(1+(IF(COUNTIF(Accounts!$F:$H,N63),VLOOKUP(N63,Accounts!$F:$H,3,FALSE),0)/100)))</f>
        <v/>
      </c>
      <c r="R63" s="37" t="str">
        <f t="shared" si="0"/>
        <v/>
      </c>
      <c r="S63" s="7"/>
      <c r="T63" s="40" t="str">
        <f>IF(Accounts!$F62="","-",Accounts!$F62)</f>
        <v xml:space="preserve"> </v>
      </c>
      <c r="U63" s="10">
        <f>IF(COUNTIF(Accounts!$F:$H,T63),VLOOKUP(T63,Accounts!$F:$H,2,FALSE),"-")</f>
        <v>0</v>
      </c>
      <c r="V63" s="37" t="str">
        <f ca="1">IF(scratch!$B$55=TRUE,IF(X63="","",X63/(1+(IF(COUNTIF(Accounts!$F:$H,T63),VLOOKUP(T63,Accounts!$F:$H,3,FALSE),0)/100))),scratch!$B$52)</f>
        <v>Locked</v>
      </c>
      <c r="W63" s="37" t="str">
        <f ca="1">IF(scratch!$B$55=TRUE,IF(X63="","",X63-V63),scratch!$B$52)</f>
        <v>Locked</v>
      </c>
      <c r="X63" s="51" t="str">
        <f ca="1">IF(scratch!$B$55=TRUE,SUMIF(B$7:B$1007,T63,G$7:G$1007)+SUMIF(H$7:H$1007,T63,M$7:M$1007)+SUMIF(N$7:N$1007,T63,S$7:S$1007),scratch!$B$52)</f>
        <v>Locked</v>
      </c>
      <c r="AB63" s="10" t="str">
        <f>IF(ISBLANK(Z63),"",IF(COUNTIF(Accounts!$F:$H,Z63),VLOOKUP(Z63,Accounts!$F:$H,2,FALSE),"-"))</f>
        <v/>
      </c>
      <c r="AC63" s="37" t="str">
        <f>IF(AE63="","",AE63/(1+(IF(COUNTIF(Accounts!$F:$H,Z63),VLOOKUP(Z63,Accounts!$F:$H,3,FALSE),0)/100)))</f>
        <v/>
      </c>
      <c r="AD63" s="37" t="str">
        <f t="shared" si="1"/>
        <v/>
      </c>
      <c r="AE63" s="7"/>
      <c r="AF63" s="6"/>
      <c r="AH63" s="10" t="str">
        <f>IF(ISBLANK(AF63),"",IF(COUNTIF(Accounts!$F:$H,AF63),VLOOKUP(AF63,Accounts!$F:$H,2,FALSE),"-"))</f>
        <v/>
      </c>
      <c r="AI63" s="37" t="str">
        <f>IF(AK63="","",AK63/(1+(IF(COUNTIF(Accounts!$F:$H,AF63),VLOOKUP(AF63,Accounts!$F:$H,3,FALSE),0)/100)))</f>
        <v/>
      </c>
      <c r="AJ63" s="37" t="str">
        <f t="shared" si="2"/>
        <v/>
      </c>
      <c r="AK63" s="7"/>
      <c r="AL63" s="6"/>
      <c r="AN63" s="10" t="str">
        <f>IF(ISBLANK(AL63),"",IF(COUNTIF(Accounts!$F:$H,AL63),VLOOKUP(AL63,Accounts!$F:$H,2,FALSE),"-"))</f>
        <v/>
      </c>
      <c r="AO63" s="37" t="str">
        <f>IF(AQ63="","",AQ63/(1+(IF(COUNTIF(Accounts!$F:$H,AL63),VLOOKUP(AL63,Accounts!$F:$H,3,FALSE),0)/100)))</f>
        <v/>
      </c>
      <c r="AP63" s="37" t="str">
        <f t="shared" si="3"/>
        <v/>
      </c>
      <c r="AQ63" s="7"/>
      <c r="AR63" s="40" t="str">
        <f>IF(Accounts!$F62="","-",Accounts!$F62)</f>
        <v xml:space="preserve"> </v>
      </c>
      <c r="AS63" s="10">
        <f>IF(COUNTIF(Accounts!$F:$H,AR63),VLOOKUP(AR63,Accounts!$F:$H,2,FALSE),"-")</f>
        <v>0</v>
      </c>
      <c r="AT63" s="37" t="str">
        <f ca="1">IF(scratch!$B$55=TRUE,IF(AV63="","",AV63/(1+(IF(COUNTIF(Accounts!$F:$H,AR63),VLOOKUP(AR63,Accounts!$F:$H,3,FALSE),0)/100))),scratch!$B$52)</f>
        <v>Locked</v>
      </c>
      <c r="AU63" s="37" t="str">
        <f ca="1">IF(scratch!$B$55=TRUE,IF(AV63="","",AV63-AT63),scratch!$B$52)</f>
        <v>Locked</v>
      </c>
      <c r="AV63" s="51" t="str">
        <f ca="1">IF(scratch!$B$55=TRUE,SUMIF(Z$7:Z$1007,AR63,AE$7:AE$1007)+SUMIF(AF$7:AF$1007,AR63,AK$7:AK$1007)+SUMIF(AL$7:AL$1007,AR63,AQ$7:AQ$1007),scratch!$B$52)</f>
        <v>Locked</v>
      </c>
      <c r="AZ63" s="10" t="str">
        <f>IF(ISBLANK(AX63),"",IF(COUNTIF(Accounts!$F:$H,AX63),VLOOKUP(AX63,Accounts!$F:$H,2,FALSE),"-"))</f>
        <v/>
      </c>
      <c r="BA63" s="37" t="str">
        <f>IF(BC63="","",BC63/(1+(IF(COUNTIF(Accounts!$F:$H,AX63),VLOOKUP(AX63,Accounts!$F:$H,3,FALSE),0)/100)))</f>
        <v/>
      </c>
      <c r="BB63" s="37" t="str">
        <f t="shared" si="4"/>
        <v/>
      </c>
      <c r="BC63" s="7"/>
      <c r="BD63" s="6"/>
      <c r="BF63" s="10" t="str">
        <f>IF(ISBLANK(BD63),"",IF(COUNTIF(Accounts!$F:$H,BD63),VLOOKUP(BD63,Accounts!$F:$H,2,FALSE),"-"))</f>
        <v/>
      </c>
      <c r="BG63" s="37" t="str">
        <f>IF(BI63="","",BI63/(1+(IF(COUNTIF(Accounts!$F:$H,BD63),VLOOKUP(BD63,Accounts!$F:$H,3,FALSE),0)/100)))</f>
        <v/>
      </c>
      <c r="BH63" s="37" t="str">
        <f t="shared" si="5"/>
        <v/>
      </c>
      <c r="BI63" s="7"/>
      <c r="BJ63" s="6"/>
      <c r="BL63" s="10" t="str">
        <f>IF(ISBLANK(BJ63),"",IF(COUNTIF(Accounts!$F:$H,BJ63),VLOOKUP(BJ63,Accounts!$F:$H,2,FALSE),"-"))</f>
        <v/>
      </c>
      <c r="BM63" s="37" t="str">
        <f>IF(BO63="","",BO63/(1+(IF(COUNTIF(Accounts!$F:$H,BJ63),VLOOKUP(BJ63,Accounts!$F:$H,3,FALSE),0)/100)))</f>
        <v/>
      </c>
      <c r="BN63" s="37" t="str">
        <f t="shared" si="6"/>
        <v/>
      </c>
      <c r="BO63" s="7"/>
      <c r="BP63" s="40" t="str">
        <f>IF(Accounts!$F62="","-",Accounts!$F62)</f>
        <v xml:space="preserve"> </v>
      </c>
      <c r="BQ63" s="10">
        <f>IF(COUNTIF(Accounts!$F:$H,BP63),VLOOKUP(BP63,Accounts!$F:$H,2,FALSE),"-")</f>
        <v>0</v>
      </c>
      <c r="BR63" s="37" t="str">
        <f ca="1">IF(scratch!$B$55=TRUE,IF(BT63="","",BT63/(1+(IF(COUNTIF(Accounts!$F:$H,BP63),VLOOKUP(BP63,Accounts!$F:$H,3,FALSE),0)/100))),scratch!$B$52)</f>
        <v>Locked</v>
      </c>
      <c r="BS63" s="37" t="str">
        <f ca="1">IF(scratch!$B$55=TRUE,IF(BT63="","",BT63-BR63),scratch!$B$52)</f>
        <v>Locked</v>
      </c>
      <c r="BT63" s="51" t="str">
        <f ca="1">IF(scratch!$B$55=TRUE,SUMIF(AX$7:AX$1007,BP63,BC$7:BC$1007)+SUMIF(BD$7:BD$1007,BP63,BI$7:BI$1007)+SUMIF(BJ$7:BJ$1007,BP63,BO$7:BO$1007),scratch!$B$52)</f>
        <v>Locked</v>
      </c>
      <c r="BX63" s="10" t="str">
        <f>IF(ISBLANK(BV63),"",IF(COUNTIF(Accounts!$F:$H,BV63),VLOOKUP(BV63,Accounts!$F:$H,2,FALSE),"-"))</f>
        <v/>
      </c>
      <c r="BY63" s="37" t="str">
        <f>IF(CA63="","",CA63/(1+(IF(COUNTIF(Accounts!$F:$H,BV63),VLOOKUP(BV63,Accounts!$F:$H,3,FALSE),0)/100)))</f>
        <v/>
      </c>
      <c r="BZ63" s="37" t="str">
        <f t="shared" si="7"/>
        <v/>
      </c>
      <c r="CA63" s="7"/>
      <c r="CB63" s="6"/>
      <c r="CD63" s="10" t="str">
        <f>IF(ISBLANK(CB63),"",IF(COUNTIF(Accounts!$F:$H,CB63),VLOOKUP(CB63,Accounts!$F:$H,2,FALSE),"-"))</f>
        <v/>
      </c>
      <c r="CE63" s="37" t="str">
        <f>IF(CG63="","",CG63/(1+(IF(COUNTIF(Accounts!$F:$H,CB63),VLOOKUP(CB63,Accounts!$F:$H,3,FALSE),0)/100)))</f>
        <v/>
      </c>
      <c r="CF63" s="37" t="str">
        <f t="shared" si="8"/>
        <v/>
      </c>
      <c r="CG63" s="7"/>
      <c r="CH63" s="6"/>
      <c r="CJ63" s="10" t="str">
        <f>IF(ISBLANK(CH63),"",IF(COUNTIF(Accounts!$F:$H,CH63),VLOOKUP(CH63,Accounts!$F:$H,2,FALSE),"-"))</f>
        <v/>
      </c>
      <c r="CK63" s="37" t="str">
        <f>IF(CM63="","",CM63/(1+(IF(COUNTIF(Accounts!$F:$H,CH63),VLOOKUP(CH63,Accounts!$F:$H,3,FALSE),0)/100)))</f>
        <v/>
      </c>
      <c r="CL63" s="37" t="str">
        <f t="shared" si="9"/>
        <v/>
      </c>
      <c r="CM63" s="7"/>
      <c r="CN63" s="40" t="str">
        <f>IF(Accounts!$F62="","-",Accounts!$F62)</f>
        <v xml:space="preserve"> </v>
      </c>
      <c r="CO63" s="10">
        <f>IF(COUNTIF(Accounts!$F:$H,CN63),VLOOKUP(CN63,Accounts!$F:$H,2,FALSE),"-")</f>
        <v>0</v>
      </c>
      <c r="CP63" s="37" t="str">
        <f ca="1">IF(scratch!$B$55=TRUE,IF(CR63="","",CR63/(1+(IF(COUNTIF(Accounts!$F:$H,CN63),VLOOKUP(CN63,Accounts!$F:$H,3,FALSE),0)/100))),scratch!$B$52)</f>
        <v>Locked</v>
      </c>
      <c r="CQ63" s="37" t="str">
        <f ca="1">IF(scratch!$B$55=TRUE,IF(CR63="","",CR63-CP63),scratch!$B$52)</f>
        <v>Locked</v>
      </c>
      <c r="CR63" s="51" t="str">
        <f ca="1">IF(scratch!$B$55=TRUE,SUMIF(BV$7:BV$1007,CN63,CA$7:CA$1007)+SUMIF(CB$7:CB$1007,CN63,CG$7:CG$1007)+SUMIF(CH$7:CH$1007,CN63,CM$7:CM$1007),scratch!$B$52)</f>
        <v>Locked</v>
      </c>
      <c r="CT63" s="40" t="str">
        <f>IF(Accounts!$F62="","-",Accounts!$F62)</f>
        <v xml:space="preserve"> </v>
      </c>
      <c r="CU63" s="10">
        <f>IF(COUNTIF(Accounts!$F:$H,CT63),VLOOKUP(CT63,Accounts!$F:$H,2,FALSE),"-")</f>
        <v>0</v>
      </c>
      <c r="CV63" s="37" t="str">
        <f ca="1">IF(scratch!$B$55=TRUE,IF(CX63="","",CX63/(1+(IF(COUNTIF(Accounts!$F:$H,CT63),VLOOKUP(CT63,Accounts!$F:$H,3,FALSE),0)/100))),scratch!$B$52)</f>
        <v>Locked</v>
      </c>
      <c r="CW63" s="37" t="str">
        <f ca="1">IF(scratch!$B$55=TRUE,IF(CX63="","",CX63-CV63),scratch!$B$52)</f>
        <v>Locked</v>
      </c>
      <c r="CX63" s="51" t="str">
        <f ca="1">IF(scratch!$B$55=TRUE,SUMIF(T$7:T$1007,CT63,X$7:X1063)+SUMIF(AR$7:AR$1007,CT63,AV$7:AV$1007)+SUMIF(BP$7:BP$1007,CT63,BT$7:BT$1007)+SUMIF(CN$7:CN$1007,CT63,CR$7:CR$1007),scratch!$B$52)</f>
        <v>Locked</v>
      </c>
    </row>
    <row r="64" spans="4:102" x14ac:dyDescent="0.2">
      <c r="D64" s="10" t="str">
        <f>IF(ISBLANK(B64),"",IF(COUNTIF(Accounts!$F:$H,B64),VLOOKUP(B64,Accounts!$F:$H,2,FALSE),"-"))</f>
        <v/>
      </c>
      <c r="E64" s="37" t="str">
        <f>IF(G64="","",G64/(1+(IF(COUNTIF(Accounts!$F:$H,B64),VLOOKUP(B64,Accounts!$F:$H,3,FALSE),0)/100)))</f>
        <v/>
      </c>
      <c r="F64" s="37" t="str">
        <f t="shared" si="10"/>
        <v/>
      </c>
      <c r="G64" s="7"/>
      <c r="H64" s="6"/>
      <c r="J64" s="10" t="str">
        <f>IF(ISBLANK(H64),"",IF(COUNTIF(Accounts!$F:$H,H64),VLOOKUP(H64,Accounts!$F:$H,2,FALSE),"-"))</f>
        <v/>
      </c>
      <c r="K64" s="37" t="str">
        <f>IF(M64="","",M64/(1+(IF(COUNTIF(Accounts!$F:$H,H64),VLOOKUP(H64,Accounts!$F:$H,3,FALSE),0)/100)))</f>
        <v/>
      </c>
      <c r="L64" s="37" t="str">
        <f t="shared" si="11"/>
        <v/>
      </c>
      <c r="M64" s="7"/>
      <c r="N64" s="6"/>
      <c r="P64" s="10" t="str">
        <f>IF(ISBLANK(N64),"",IF(COUNTIF(Accounts!$F:$H,N64),VLOOKUP(N64,Accounts!$F:$H,2,FALSE),"-"))</f>
        <v/>
      </c>
      <c r="Q64" s="37" t="str">
        <f>IF(S64="","",S64/(1+(IF(COUNTIF(Accounts!$F:$H,N64),VLOOKUP(N64,Accounts!$F:$H,3,FALSE),0)/100)))</f>
        <v/>
      </c>
      <c r="R64" s="37" t="str">
        <f t="shared" si="0"/>
        <v/>
      </c>
      <c r="S64" s="7"/>
      <c r="T64" s="40" t="str">
        <f>IF(Accounts!$F63="","-",Accounts!$F63)</f>
        <v xml:space="preserve"> </v>
      </c>
      <c r="U64" s="10">
        <f>IF(COUNTIF(Accounts!$F:$H,T64),VLOOKUP(T64,Accounts!$F:$H,2,FALSE),"-")</f>
        <v>0</v>
      </c>
      <c r="V64" s="37" t="str">
        <f ca="1">IF(scratch!$B$55=TRUE,IF(X64="","",X64/(1+(IF(COUNTIF(Accounts!$F:$H,T64),VLOOKUP(T64,Accounts!$F:$H,3,FALSE),0)/100))),scratch!$B$52)</f>
        <v>Locked</v>
      </c>
      <c r="W64" s="37" t="str">
        <f ca="1">IF(scratch!$B$55=TRUE,IF(X64="","",X64-V64),scratch!$B$52)</f>
        <v>Locked</v>
      </c>
      <c r="X64" s="51" t="str">
        <f ca="1">IF(scratch!$B$55=TRUE,SUMIF(B$7:B$1007,T64,G$7:G$1007)+SUMIF(H$7:H$1007,T64,M$7:M$1007)+SUMIF(N$7:N$1007,T64,S$7:S$1007),scratch!$B$52)</f>
        <v>Locked</v>
      </c>
      <c r="AB64" s="10" t="str">
        <f>IF(ISBLANK(Z64),"",IF(COUNTIF(Accounts!$F:$H,Z64),VLOOKUP(Z64,Accounts!$F:$H,2,FALSE),"-"))</f>
        <v/>
      </c>
      <c r="AC64" s="37" t="str">
        <f>IF(AE64="","",AE64/(1+(IF(COUNTIF(Accounts!$F:$H,Z64),VLOOKUP(Z64,Accounts!$F:$H,3,FALSE),0)/100)))</f>
        <v/>
      </c>
      <c r="AD64" s="37" t="str">
        <f t="shared" si="1"/>
        <v/>
      </c>
      <c r="AE64" s="7"/>
      <c r="AF64" s="6"/>
      <c r="AH64" s="10" t="str">
        <f>IF(ISBLANK(AF64),"",IF(COUNTIF(Accounts!$F:$H,AF64),VLOOKUP(AF64,Accounts!$F:$H,2,FALSE),"-"))</f>
        <v/>
      </c>
      <c r="AI64" s="37" t="str">
        <f>IF(AK64="","",AK64/(1+(IF(COUNTIF(Accounts!$F:$H,AF64),VLOOKUP(AF64,Accounts!$F:$H,3,FALSE),0)/100)))</f>
        <v/>
      </c>
      <c r="AJ64" s="37" t="str">
        <f t="shared" si="2"/>
        <v/>
      </c>
      <c r="AK64" s="7"/>
      <c r="AL64" s="6"/>
      <c r="AN64" s="10" t="str">
        <f>IF(ISBLANK(AL64),"",IF(COUNTIF(Accounts!$F:$H,AL64),VLOOKUP(AL64,Accounts!$F:$H,2,FALSE),"-"))</f>
        <v/>
      </c>
      <c r="AO64" s="37" t="str">
        <f>IF(AQ64="","",AQ64/(1+(IF(COUNTIF(Accounts!$F:$H,AL64),VLOOKUP(AL64,Accounts!$F:$H,3,FALSE),0)/100)))</f>
        <v/>
      </c>
      <c r="AP64" s="37" t="str">
        <f t="shared" si="3"/>
        <v/>
      </c>
      <c r="AQ64" s="7"/>
      <c r="AR64" s="40" t="str">
        <f>IF(Accounts!$F63="","-",Accounts!$F63)</f>
        <v xml:space="preserve"> </v>
      </c>
      <c r="AS64" s="10">
        <f>IF(COUNTIF(Accounts!$F:$H,AR64),VLOOKUP(AR64,Accounts!$F:$H,2,FALSE),"-")</f>
        <v>0</v>
      </c>
      <c r="AT64" s="37" t="str">
        <f ca="1">IF(scratch!$B$55=TRUE,IF(AV64="","",AV64/(1+(IF(COUNTIF(Accounts!$F:$H,AR64),VLOOKUP(AR64,Accounts!$F:$H,3,FALSE),0)/100))),scratch!$B$52)</f>
        <v>Locked</v>
      </c>
      <c r="AU64" s="37" t="str">
        <f ca="1">IF(scratch!$B$55=TRUE,IF(AV64="","",AV64-AT64),scratch!$B$52)</f>
        <v>Locked</v>
      </c>
      <c r="AV64" s="51" t="str">
        <f ca="1">IF(scratch!$B$55=TRUE,SUMIF(Z$7:Z$1007,AR64,AE$7:AE$1007)+SUMIF(AF$7:AF$1007,AR64,AK$7:AK$1007)+SUMIF(AL$7:AL$1007,AR64,AQ$7:AQ$1007),scratch!$B$52)</f>
        <v>Locked</v>
      </c>
      <c r="AZ64" s="10" t="str">
        <f>IF(ISBLANK(AX64),"",IF(COUNTIF(Accounts!$F:$H,AX64),VLOOKUP(AX64,Accounts!$F:$H,2,FALSE),"-"))</f>
        <v/>
      </c>
      <c r="BA64" s="37" t="str">
        <f>IF(BC64="","",BC64/(1+(IF(COUNTIF(Accounts!$F:$H,AX64),VLOOKUP(AX64,Accounts!$F:$H,3,FALSE),0)/100)))</f>
        <v/>
      </c>
      <c r="BB64" s="37" t="str">
        <f t="shared" si="4"/>
        <v/>
      </c>
      <c r="BC64" s="7"/>
      <c r="BD64" s="6"/>
      <c r="BF64" s="10" t="str">
        <f>IF(ISBLANK(BD64),"",IF(COUNTIF(Accounts!$F:$H,BD64),VLOOKUP(BD64,Accounts!$F:$H,2,FALSE),"-"))</f>
        <v/>
      </c>
      <c r="BG64" s="37" t="str">
        <f>IF(BI64="","",BI64/(1+(IF(COUNTIF(Accounts!$F:$H,BD64),VLOOKUP(BD64,Accounts!$F:$H,3,FALSE),0)/100)))</f>
        <v/>
      </c>
      <c r="BH64" s="37" t="str">
        <f t="shared" si="5"/>
        <v/>
      </c>
      <c r="BI64" s="7"/>
      <c r="BJ64" s="6"/>
      <c r="BL64" s="10" t="str">
        <f>IF(ISBLANK(BJ64),"",IF(COUNTIF(Accounts!$F:$H,BJ64),VLOOKUP(BJ64,Accounts!$F:$H,2,FALSE),"-"))</f>
        <v/>
      </c>
      <c r="BM64" s="37" t="str">
        <f>IF(BO64="","",BO64/(1+(IF(COUNTIF(Accounts!$F:$H,BJ64),VLOOKUP(BJ64,Accounts!$F:$H,3,FALSE),0)/100)))</f>
        <v/>
      </c>
      <c r="BN64" s="37" t="str">
        <f t="shared" si="6"/>
        <v/>
      </c>
      <c r="BO64" s="7"/>
      <c r="BP64" s="40" t="str">
        <f>IF(Accounts!$F63="","-",Accounts!$F63)</f>
        <v xml:space="preserve"> </v>
      </c>
      <c r="BQ64" s="10">
        <f>IF(COUNTIF(Accounts!$F:$H,BP64),VLOOKUP(BP64,Accounts!$F:$H,2,FALSE),"-")</f>
        <v>0</v>
      </c>
      <c r="BR64" s="37" t="str">
        <f ca="1">IF(scratch!$B$55=TRUE,IF(BT64="","",BT64/(1+(IF(COUNTIF(Accounts!$F:$H,BP64),VLOOKUP(BP64,Accounts!$F:$H,3,FALSE),0)/100))),scratch!$B$52)</f>
        <v>Locked</v>
      </c>
      <c r="BS64" s="37" t="str">
        <f ca="1">IF(scratch!$B$55=TRUE,IF(BT64="","",BT64-BR64),scratch!$B$52)</f>
        <v>Locked</v>
      </c>
      <c r="BT64" s="51" t="str">
        <f ca="1">IF(scratch!$B$55=TRUE,SUMIF(AX$7:AX$1007,BP64,BC$7:BC$1007)+SUMIF(BD$7:BD$1007,BP64,BI$7:BI$1007)+SUMIF(BJ$7:BJ$1007,BP64,BO$7:BO$1007),scratch!$B$52)</f>
        <v>Locked</v>
      </c>
      <c r="BX64" s="10" t="str">
        <f>IF(ISBLANK(BV64),"",IF(COUNTIF(Accounts!$F:$H,BV64),VLOOKUP(BV64,Accounts!$F:$H,2,FALSE),"-"))</f>
        <v/>
      </c>
      <c r="BY64" s="37" t="str">
        <f>IF(CA64="","",CA64/(1+(IF(COUNTIF(Accounts!$F:$H,BV64),VLOOKUP(BV64,Accounts!$F:$H,3,FALSE),0)/100)))</f>
        <v/>
      </c>
      <c r="BZ64" s="37" t="str">
        <f t="shared" si="7"/>
        <v/>
      </c>
      <c r="CA64" s="7"/>
      <c r="CB64" s="6"/>
      <c r="CD64" s="10" t="str">
        <f>IF(ISBLANK(CB64),"",IF(COUNTIF(Accounts!$F:$H,CB64),VLOOKUP(CB64,Accounts!$F:$H,2,FALSE),"-"))</f>
        <v/>
      </c>
      <c r="CE64" s="37" t="str">
        <f>IF(CG64="","",CG64/(1+(IF(COUNTIF(Accounts!$F:$H,CB64),VLOOKUP(CB64,Accounts!$F:$H,3,FALSE),0)/100)))</f>
        <v/>
      </c>
      <c r="CF64" s="37" t="str">
        <f t="shared" si="8"/>
        <v/>
      </c>
      <c r="CG64" s="7"/>
      <c r="CH64" s="6"/>
      <c r="CJ64" s="10" t="str">
        <f>IF(ISBLANK(CH64),"",IF(COUNTIF(Accounts!$F:$H,CH64),VLOOKUP(CH64,Accounts!$F:$H,2,FALSE),"-"))</f>
        <v/>
      </c>
      <c r="CK64" s="37" t="str">
        <f>IF(CM64="","",CM64/(1+(IF(COUNTIF(Accounts!$F:$H,CH64),VLOOKUP(CH64,Accounts!$F:$H,3,FALSE),0)/100)))</f>
        <v/>
      </c>
      <c r="CL64" s="37" t="str">
        <f t="shared" si="9"/>
        <v/>
      </c>
      <c r="CM64" s="7"/>
      <c r="CN64" s="40" t="str">
        <f>IF(Accounts!$F63="","-",Accounts!$F63)</f>
        <v xml:space="preserve"> </v>
      </c>
      <c r="CO64" s="10">
        <f>IF(COUNTIF(Accounts!$F:$H,CN64),VLOOKUP(CN64,Accounts!$F:$H,2,FALSE),"-")</f>
        <v>0</v>
      </c>
      <c r="CP64" s="37" t="str">
        <f ca="1">IF(scratch!$B$55=TRUE,IF(CR64="","",CR64/(1+(IF(COUNTIF(Accounts!$F:$H,CN64),VLOOKUP(CN64,Accounts!$F:$H,3,FALSE),0)/100))),scratch!$B$52)</f>
        <v>Locked</v>
      </c>
      <c r="CQ64" s="37" t="str">
        <f ca="1">IF(scratch!$B$55=TRUE,IF(CR64="","",CR64-CP64),scratch!$B$52)</f>
        <v>Locked</v>
      </c>
      <c r="CR64" s="51" t="str">
        <f ca="1">IF(scratch!$B$55=TRUE,SUMIF(BV$7:BV$1007,CN64,CA$7:CA$1007)+SUMIF(CB$7:CB$1007,CN64,CG$7:CG$1007)+SUMIF(CH$7:CH$1007,CN64,CM$7:CM$1007),scratch!$B$52)</f>
        <v>Locked</v>
      </c>
      <c r="CT64" s="40" t="str">
        <f>IF(Accounts!$F63="","-",Accounts!$F63)</f>
        <v xml:space="preserve"> </v>
      </c>
      <c r="CU64" s="10">
        <f>IF(COUNTIF(Accounts!$F:$H,CT64),VLOOKUP(CT64,Accounts!$F:$H,2,FALSE),"-")</f>
        <v>0</v>
      </c>
      <c r="CV64" s="37" t="str">
        <f ca="1">IF(scratch!$B$55=TRUE,IF(CX64="","",CX64/(1+(IF(COUNTIF(Accounts!$F:$H,CT64),VLOOKUP(CT64,Accounts!$F:$H,3,FALSE),0)/100))),scratch!$B$52)</f>
        <v>Locked</v>
      </c>
      <c r="CW64" s="37" t="str">
        <f ca="1">IF(scratch!$B$55=TRUE,IF(CX64="","",CX64-CV64),scratch!$B$52)</f>
        <v>Locked</v>
      </c>
      <c r="CX64" s="51" t="str">
        <f ca="1">IF(scratch!$B$55=TRUE,SUMIF(T$7:T$1007,CT64,X$7:X1064)+SUMIF(AR$7:AR$1007,CT64,AV$7:AV$1007)+SUMIF(BP$7:BP$1007,CT64,BT$7:BT$1007)+SUMIF(CN$7:CN$1007,CT64,CR$7:CR$1007),scratch!$B$52)</f>
        <v>Locked</v>
      </c>
    </row>
    <row r="65" spans="4:102" x14ac:dyDescent="0.2">
      <c r="D65" s="10" t="str">
        <f>IF(ISBLANK(B65),"",IF(COUNTIF(Accounts!$F:$H,B65),VLOOKUP(B65,Accounts!$F:$H,2,FALSE),"-"))</f>
        <v/>
      </c>
      <c r="E65" s="37" t="str">
        <f>IF(G65="","",G65/(1+(IF(COUNTIF(Accounts!$F:$H,B65),VLOOKUP(B65,Accounts!$F:$H,3,FALSE),0)/100)))</f>
        <v/>
      </c>
      <c r="F65" s="37" t="str">
        <f t="shared" si="10"/>
        <v/>
      </c>
      <c r="G65" s="7"/>
      <c r="H65" s="6"/>
      <c r="J65" s="10" t="str">
        <f>IF(ISBLANK(H65),"",IF(COUNTIF(Accounts!$F:$H,H65),VLOOKUP(H65,Accounts!$F:$H,2,FALSE),"-"))</f>
        <v/>
      </c>
      <c r="K65" s="37" t="str">
        <f>IF(M65="","",M65/(1+(IF(COUNTIF(Accounts!$F:$H,H65),VLOOKUP(H65,Accounts!$F:$H,3,FALSE),0)/100)))</f>
        <v/>
      </c>
      <c r="L65" s="37" t="str">
        <f t="shared" si="11"/>
        <v/>
      </c>
      <c r="M65" s="7"/>
      <c r="N65" s="6"/>
      <c r="P65" s="10" t="str">
        <f>IF(ISBLANK(N65),"",IF(COUNTIF(Accounts!$F:$H,N65),VLOOKUP(N65,Accounts!$F:$H,2,FALSE),"-"))</f>
        <v/>
      </c>
      <c r="Q65" s="37" t="str">
        <f>IF(S65="","",S65/(1+(IF(COUNTIF(Accounts!$F:$H,N65),VLOOKUP(N65,Accounts!$F:$H,3,FALSE),0)/100)))</f>
        <v/>
      </c>
      <c r="R65" s="37" t="str">
        <f t="shared" si="0"/>
        <v/>
      </c>
      <c r="S65" s="7"/>
      <c r="T65" s="40" t="str">
        <f>IF(Accounts!$F64="","-",Accounts!$F64)</f>
        <v xml:space="preserve"> </v>
      </c>
      <c r="U65" s="10">
        <f>IF(COUNTIF(Accounts!$F:$H,T65),VLOOKUP(T65,Accounts!$F:$H,2,FALSE),"-")</f>
        <v>0</v>
      </c>
      <c r="V65" s="37" t="str">
        <f ca="1">IF(scratch!$B$55=TRUE,IF(X65="","",X65/(1+(IF(COUNTIF(Accounts!$F:$H,T65),VLOOKUP(T65,Accounts!$F:$H,3,FALSE),0)/100))),scratch!$B$52)</f>
        <v>Locked</v>
      </c>
      <c r="W65" s="37" t="str">
        <f ca="1">IF(scratch!$B$55=TRUE,IF(X65="","",X65-V65),scratch!$B$52)</f>
        <v>Locked</v>
      </c>
      <c r="X65" s="51" t="str">
        <f ca="1">IF(scratch!$B$55=TRUE,SUMIF(B$7:B$1007,T65,G$7:G$1007)+SUMIF(H$7:H$1007,T65,M$7:M$1007)+SUMIF(N$7:N$1007,T65,S$7:S$1007),scratch!$B$52)</f>
        <v>Locked</v>
      </c>
      <c r="AB65" s="10" t="str">
        <f>IF(ISBLANK(Z65),"",IF(COUNTIF(Accounts!$F:$H,Z65),VLOOKUP(Z65,Accounts!$F:$H,2,FALSE),"-"))</f>
        <v/>
      </c>
      <c r="AC65" s="37" t="str">
        <f>IF(AE65="","",AE65/(1+(IF(COUNTIF(Accounts!$F:$H,Z65),VLOOKUP(Z65,Accounts!$F:$H,3,FALSE),0)/100)))</f>
        <v/>
      </c>
      <c r="AD65" s="37" t="str">
        <f t="shared" si="1"/>
        <v/>
      </c>
      <c r="AE65" s="7"/>
      <c r="AF65" s="6"/>
      <c r="AH65" s="10" t="str">
        <f>IF(ISBLANK(AF65),"",IF(COUNTIF(Accounts!$F:$H,AF65),VLOOKUP(AF65,Accounts!$F:$H,2,FALSE),"-"))</f>
        <v/>
      </c>
      <c r="AI65" s="37" t="str">
        <f>IF(AK65="","",AK65/(1+(IF(COUNTIF(Accounts!$F:$H,AF65),VLOOKUP(AF65,Accounts!$F:$H,3,FALSE),0)/100)))</f>
        <v/>
      </c>
      <c r="AJ65" s="37" t="str">
        <f t="shared" si="2"/>
        <v/>
      </c>
      <c r="AK65" s="7"/>
      <c r="AL65" s="6"/>
      <c r="AN65" s="10" t="str">
        <f>IF(ISBLANK(AL65),"",IF(COUNTIF(Accounts!$F:$H,AL65),VLOOKUP(AL65,Accounts!$F:$H,2,FALSE),"-"))</f>
        <v/>
      </c>
      <c r="AO65" s="37" t="str">
        <f>IF(AQ65="","",AQ65/(1+(IF(COUNTIF(Accounts!$F:$H,AL65),VLOOKUP(AL65,Accounts!$F:$H,3,FALSE),0)/100)))</f>
        <v/>
      </c>
      <c r="AP65" s="37" t="str">
        <f t="shared" si="3"/>
        <v/>
      </c>
      <c r="AQ65" s="7"/>
      <c r="AR65" s="40" t="str">
        <f>IF(Accounts!$F64="","-",Accounts!$F64)</f>
        <v xml:space="preserve"> </v>
      </c>
      <c r="AS65" s="10">
        <f>IF(COUNTIF(Accounts!$F:$H,AR65),VLOOKUP(AR65,Accounts!$F:$H,2,FALSE),"-")</f>
        <v>0</v>
      </c>
      <c r="AT65" s="37" t="str">
        <f ca="1">IF(scratch!$B$55=TRUE,IF(AV65="","",AV65/(1+(IF(COUNTIF(Accounts!$F:$H,AR65),VLOOKUP(AR65,Accounts!$F:$H,3,FALSE),0)/100))),scratch!$B$52)</f>
        <v>Locked</v>
      </c>
      <c r="AU65" s="37" t="str">
        <f ca="1">IF(scratch!$B$55=TRUE,IF(AV65="","",AV65-AT65),scratch!$B$52)</f>
        <v>Locked</v>
      </c>
      <c r="AV65" s="51" t="str">
        <f ca="1">IF(scratch!$B$55=TRUE,SUMIF(Z$7:Z$1007,AR65,AE$7:AE$1007)+SUMIF(AF$7:AF$1007,AR65,AK$7:AK$1007)+SUMIF(AL$7:AL$1007,AR65,AQ$7:AQ$1007),scratch!$B$52)</f>
        <v>Locked</v>
      </c>
      <c r="AZ65" s="10" t="str">
        <f>IF(ISBLANK(AX65),"",IF(COUNTIF(Accounts!$F:$H,AX65),VLOOKUP(AX65,Accounts!$F:$H,2,FALSE),"-"))</f>
        <v/>
      </c>
      <c r="BA65" s="37" t="str">
        <f>IF(BC65="","",BC65/(1+(IF(COUNTIF(Accounts!$F:$H,AX65),VLOOKUP(AX65,Accounts!$F:$H,3,FALSE),0)/100)))</f>
        <v/>
      </c>
      <c r="BB65" s="37" t="str">
        <f t="shared" si="4"/>
        <v/>
      </c>
      <c r="BC65" s="7"/>
      <c r="BD65" s="6"/>
      <c r="BF65" s="10" t="str">
        <f>IF(ISBLANK(BD65),"",IF(COUNTIF(Accounts!$F:$H,BD65),VLOOKUP(BD65,Accounts!$F:$H,2,FALSE),"-"))</f>
        <v/>
      </c>
      <c r="BG65" s="37" t="str">
        <f>IF(BI65="","",BI65/(1+(IF(COUNTIF(Accounts!$F:$H,BD65),VLOOKUP(BD65,Accounts!$F:$H,3,FALSE),0)/100)))</f>
        <v/>
      </c>
      <c r="BH65" s="37" t="str">
        <f t="shared" si="5"/>
        <v/>
      </c>
      <c r="BI65" s="7"/>
      <c r="BJ65" s="6"/>
      <c r="BL65" s="10" t="str">
        <f>IF(ISBLANK(BJ65),"",IF(COUNTIF(Accounts!$F:$H,BJ65),VLOOKUP(BJ65,Accounts!$F:$H,2,FALSE),"-"))</f>
        <v/>
      </c>
      <c r="BM65" s="37" t="str">
        <f>IF(BO65="","",BO65/(1+(IF(COUNTIF(Accounts!$F:$H,BJ65),VLOOKUP(BJ65,Accounts!$F:$H,3,FALSE),0)/100)))</f>
        <v/>
      </c>
      <c r="BN65" s="37" t="str">
        <f t="shared" si="6"/>
        <v/>
      </c>
      <c r="BO65" s="7"/>
      <c r="BP65" s="40" t="str">
        <f>IF(Accounts!$F64="","-",Accounts!$F64)</f>
        <v xml:space="preserve"> </v>
      </c>
      <c r="BQ65" s="10">
        <f>IF(COUNTIF(Accounts!$F:$H,BP65),VLOOKUP(BP65,Accounts!$F:$H,2,FALSE),"-")</f>
        <v>0</v>
      </c>
      <c r="BR65" s="37" t="str">
        <f ca="1">IF(scratch!$B$55=TRUE,IF(BT65="","",BT65/(1+(IF(COUNTIF(Accounts!$F:$H,BP65),VLOOKUP(BP65,Accounts!$F:$H,3,FALSE),0)/100))),scratch!$B$52)</f>
        <v>Locked</v>
      </c>
      <c r="BS65" s="37" t="str">
        <f ca="1">IF(scratch!$B$55=TRUE,IF(BT65="","",BT65-BR65),scratch!$B$52)</f>
        <v>Locked</v>
      </c>
      <c r="BT65" s="51" t="str">
        <f ca="1">IF(scratch!$B$55=TRUE,SUMIF(AX$7:AX$1007,BP65,BC$7:BC$1007)+SUMIF(BD$7:BD$1007,BP65,BI$7:BI$1007)+SUMIF(BJ$7:BJ$1007,BP65,BO$7:BO$1007),scratch!$B$52)</f>
        <v>Locked</v>
      </c>
      <c r="BX65" s="10" t="str">
        <f>IF(ISBLANK(BV65),"",IF(COUNTIF(Accounts!$F:$H,BV65),VLOOKUP(BV65,Accounts!$F:$H,2,FALSE),"-"))</f>
        <v/>
      </c>
      <c r="BY65" s="37" t="str">
        <f>IF(CA65="","",CA65/(1+(IF(COUNTIF(Accounts!$F:$H,BV65),VLOOKUP(BV65,Accounts!$F:$H,3,FALSE),0)/100)))</f>
        <v/>
      </c>
      <c r="BZ65" s="37" t="str">
        <f t="shared" si="7"/>
        <v/>
      </c>
      <c r="CA65" s="7"/>
      <c r="CB65" s="6"/>
      <c r="CD65" s="10" t="str">
        <f>IF(ISBLANK(CB65),"",IF(COUNTIF(Accounts!$F:$H,CB65),VLOOKUP(CB65,Accounts!$F:$H,2,FALSE),"-"))</f>
        <v/>
      </c>
      <c r="CE65" s="37" t="str">
        <f>IF(CG65="","",CG65/(1+(IF(COUNTIF(Accounts!$F:$H,CB65),VLOOKUP(CB65,Accounts!$F:$H,3,FALSE),0)/100)))</f>
        <v/>
      </c>
      <c r="CF65" s="37" t="str">
        <f t="shared" si="8"/>
        <v/>
      </c>
      <c r="CG65" s="7"/>
      <c r="CH65" s="6"/>
      <c r="CJ65" s="10" t="str">
        <f>IF(ISBLANK(CH65),"",IF(COUNTIF(Accounts!$F:$H,CH65),VLOOKUP(CH65,Accounts!$F:$H,2,FALSE),"-"))</f>
        <v/>
      </c>
      <c r="CK65" s="37" t="str">
        <f>IF(CM65="","",CM65/(1+(IF(COUNTIF(Accounts!$F:$H,CH65),VLOOKUP(CH65,Accounts!$F:$H,3,FALSE),0)/100)))</f>
        <v/>
      </c>
      <c r="CL65" s="37" t="str">
        <f t="shared" si="9"/>
        <v/>
      </c>
      <c r="CM65" s="7"/>
      <c r="CN65" s="40" t="str">
        <f>IF(Accounts!$F64="","-",Accounts!$F64)</f>
        <v xml:space="preserve"> </v>
      </c>
      <c r="CO65" s="10">
        <f>IF(COUNTIF(Accounts!$F:$H,CN65),VLOOKUP(CN65,Accounts!$F:$H,2,FALSE),"-")</f>
        <v>0</v>
      </c>
      <c r="CP65" s="37" t="str">
        <f ca="1">IF(scratch!$B$55=TRUE,IF(CR65="","",CR65/(1+(IF(COUNTIF(Accounts!$F:$H,CN65),VLOOKUP(CN65,Accounts!$F:$H,3,FALSE),0)/100))),scratch!$B$52)</f>
        <v>Locked</v>
      </c>
      <c r="CQ65" s="37" t="str">
        <f ca="1">IF(scratch!$B$55=TRUE,IF(CR65="","",CR65-CP65),scratch!$B$52)</f>
        <v>Locked</v>
      </c>
      <c r="CR65" s="51" t="str">
        <f ca="1">IF(scratch!$B$55=TRUE,SUMIF(BV$7:BV$1007,CN65,CA$7:CA$1007)+SUMIF(CB$7:CB$1007,CN65,CG$7:CG$1007)+SUMIF(CH$7:CH$1007,CN65,CM$7:CM$1007),scratch!$B$52)</f>
        <v>Locked</v>
      </c>
      <c r="CT65" s="40" t="str">
        <f>IF(Accounts!$F64="","-",Accounts!$F64)</f>
        <v xml:space="preserve"> </v>
      </c>
      <c r="CU65" s="10">
        <f>IF(COUNTIF(Accounts!$F:$H,CT65),VLOOKUP(CT65,Accounts!$F:$H,2,FALSE),"-")</f>
        <v>0</v>
      </c>
      <c r="CV65" s="37" t="str">
        <f ca="1">IF(scratch!$B$55=TRUE,IF(CX65="","",CX65/(1+(IF(COUNTIF(Accounts!$F:$H,CT65),VLOOKUP(CT65,Accounts!$F:$H,3,FALSE),0)/100))),scratch!$B$52)</f>
        <v>Locked</v>
      </c>
      <c r="CW65" s="37" t="str">
        <f ca="1">IF(scratch!$B$55=TRUE,IF(CX65="","",CX65-CV65),scratch!$B$52)</f>
        <v>Locked</v>
      </c>
      <c r="CX65" s="51" t="str">
        <f ca="1">IF(scratch!$B$55=TRUE,SUMIF(T$7:T$1007,CT65,X$7:X1065)+SUMIF(AR$7:AR$1007,CT65,AV$7:AV$1007)+SUMIF(BP$7:BP$1007,CT65,BT$7:BT$1007)+SUMIF(CN$7:CN$1007,CT65,CR$7:CR$1007),scratch!$B$52)</f>
        <v>Locked</v>
      </c>
    </row>
    <row r="66" spans="4:102" x14ac:dyDescent="0.2">
      <c r="D66" s="10" t="str">
        <f>IF(ISBLANK(B66),"",IF(COUNTIF(Accounts!$F:$H,B66),VLOOKUP(B66,Accounts!$F:$H,2,FALSE),"-"))</f>
        <v/>
      </c>
      <c r="E66" s="37" t="str">
        <f>IF(G66="","",G66/(1+(IF(COUNTIF(Accounts!$F:$H,B66),VLOOKUP(B66,Accounts!$F:$H,3,FALSE),0)/100)))</f>
        <v/>
      </c>
      <c r="F66" s="37" t="str">
        <f t="shared" si="10"/>
        <v/>
      </c>
      <c r="G66" s="7"/>
      <c r="H66" s="6"/>
      <c r="J66" s="10" t="str">
        <f>IF(ISBLANK(H66),"",IF(COUNTIF(Accounts!$F:$H,H66),VLOOKUP(H66,Accounts!$F:$H,2,FALSE),"-"))</f>
        <v/>
      </c>
      <c r="K66" s="37" t="str">
        <f>IF(M66="","",M66/(1+(IF(COUNTIF(Accounts!$F:$H,H66),VLOOKUP(H66,Accounts!$F:$H,3,FALSE),0)/100)))</f>
        <v/>
      </c>
      <c r="L66" s="37" t="str">
        <f t="shared" si="11"/>
        <v/>
      </c>
      <c r="M66" s="7"/>
      <c r="N66" s="6"/>
      <c r="P66" s="10" t="str">
        <f>IF(ISBLANK(N66),"",IF(COUNTIF(Accounts!$F:$H,N66),VLOOKUP(N66,Accounts!$F:$H,2,FALSE),"-"))</f>
        <v/>
      </c>
      <c r="Q66" s="37" t="str">
        <f>IF(S66="","",S66/(1+(IF(COUNTIF(Accounts!$F:$H,N66),VLOOKUP(N66,Accounts!$F:$H,3,FALSE),0)/100)))</f>
        <v/>
      </c>
      <c r="R66" s="37" t="str">
        <f t="shared" si="0"/>
        <v/>
      </c>
      <c r="S66" s="7"/>
      <c r="T66" s="40" t="str">
        <f>IF(Accounts!$F65="","-",Accounts!$F65)</f>
        <v xml:space="preserve"> </v>
      </c>
      <c r="U66" s="10">
        <f>IF(COUNTIF(Accounts!$F:$H,T66),VLOOKUP(T66,Accounts!$F:$H,2,FALSE),"-")</f>
        <v>0</v>
      </c>
      <c r="V66" s="37" t="str">
        <f ca="1">IF(scratch!$B$55=TRUE,IF(X66="","",X66/(1+(IF(COUNTIF(Accounts!$F:$H,T66),VLOOKUP(T66,Accounts!$F:$H,3,FALSE),0)/100))),scratch!$B$52)</f>
        <v>Locked</v>
      </c>
      <c r="W66" s="37" t="str">
        <f ca="1">IF(scratch!$B$55=TRUE,IF(X66="","",X66-V66),scratch!$B$52)</f>
        <v>Locked</v>
      </c>
      <c r="X66" s="51" t="str">
        <f ca="1">IF(scratch!$B$55=TRUE,SUMIF(B$7:B$1007,T66,G$7:G$1007)+SUMIF(H$7:H$1007,T66,M$7:M$1007)+SUMIF(N$7:N$1007,T66,S$7:S$1007),scratch!$B$52)</f>
        <v>Locked</v>
      </c>
      <c r="AB66" s="10" t="str">
        <f>IF(ISBLANK(Z66),"",IF(COUNTIF(Accounts!$F:$H,Z66),VLOOKUP(Z66,Accounts!$F:$H,2,FALSE),"-"))</f>
        <v/>
      </c>
      <c r="AC66" s="37" t="str">
        <f>IF(AE66="","",AE66/(1+(IF(COUNTIF(Accounts!$F:$H,Z66),VLOOKUP(Z66,Accounts!$F:$H,3,FALSE),0)/100)))</f>
        <v/>
      </c>
      <c r="AD66" s="37" t="str">
        <f t="shared" si="1"/>
        <v/>
      </c>
      <c r="AE66" s="7"/>
      <c r="AF66" s="6"/>
      <c r="AH66" s="10" t="str">
        <f>IF(ISBLANK(AF66),"",IF(COUNTIF(Accounts!$F:$H,AF66),VLOOKUP(AF66,Accounts!$F:$H,2,FALSE),"-"))</f>
        <v/>
      </c>
      <c r="AI66" s="37" t="str">
        <f>IF(AK66="","",AK66/(1+(IF(COUNTIF(Accounts!$F:$H,AF66),VLOOKUP(AF66,Accounts!$F:$H,3,FALSE),0)/100)))</f>
        <v/>
      </c>
      <c r="AJ66" s="37" t="str">
        <f t="shared" si="2"/>
        <v/>
      </c>
      <c r="AK66" s="7"/>
      <c r="AL66" s="6"/>
      <c r="AN66" s="10" t="str">
        <f>IF(ISBLANK(AL66),"",IF(COUNTIF(Accounts!$F:$H,AL66),VLOOKUP(AL66,Accounts!$F:$H,2,FALSE),"-"))</f>
        <v/>
      </c>
      <c r="AO66" s="37" t="str">
        <f>IF(AQ66="","",AQ66/(1+(IF(COUNTIF(Accounts!$F:$H,AL66),VLOOKUP(AL66,Accounts!$F:$H,3,FALSE),0)/100)))</f>
        <v/>
      </c>
      <c r="AP66" s="37" t="str">
        <f t="shared" si="3"/>
        <v/>
      </c>
      <c r="AQ66" s="7"/>
      <c r="AR66" s="40" t="str">
        <f>IF(Accounts!$F65="","-",Accounts!$F65)</f>
        <v xml:space="preserve"> </v>
      </c>
      <c r="AS66" s="10">
        <f>IF(COUNTIF(Accounts!$F:$H,AR66),VLOOKUP(AR66,Accounts!$F:$H,2,FALSE),"-")</f>
        <v>0</v>
      </c>
      <c r="AT66" s="37" t="str">
        <f ca="1">IF(scratch!$B$55=TRUE,IF(AV66="","",AV66/(1+(IF(COUNTIF(Accounts!$F:$H,AR66),VLOOKUP(AR66,Accounts!$F:$H,3,FALSE),0)/100))),scratch!$B$52)</f>
        <v>Locked</v>
      </c>
      <c r="AU66" s="37" t="str">
        <f ca="1">IF(scratch!$B$55=TRUE,IF(AV66="","",AV66-AT66),scratch!$B$52)</f>
        <v>Locked</v>
      </c>
      <c r="AV66" s="51" t="str">
        <f ca="1">IF(scratch!$B$55=TRUE,SUMIF(Z$7:Z$1007,AR66,AE$7:AE$1007)+SUMIF(AF$7:AF$1007,AR66,AK$7:AK$1007)+SUMIF(AL$7:AL$1007,AR66,AQ$7:AQ$1007),scratch!$B$52)</f>
        <v>Locked</v>
      </c>
      <c r="AZ66" s="10" t="str">
        <f>IF(ISBLANK(AX66),"",IF(COUNTIF(Accounts!$F:$H,AX66),VLOOKUP(AX66,Accounts!$F:$H,2,FALSE),"-"))</f>
        <v/>
      </c>
      <c r="BA66" s="37" t="str">
        <f>IF(BC66="","",BC66/(1+(IF(COUNTIF(Accounts!$F:$H,AX66),VLOOKUP(AX66,Accounts!$F:$H,3,FALSE),0)/100)))</f>
        <v/>
      </c>
      <c r="BB66" s="37" t="str">
        <f t="shared" si="4"/>
        <v/>
      </c>
      <c r="BC66" s="7"/>
      <c r="BD66" s="6"/>
      <c r="BF66" s="10" t="str">
        <f>IF(ISBLANK(BD66),"",IF(COUNTIF(Accounts!$F:$H,BD66),VLOOKUP(BD66,Accounts!$F:$H,2,FALSE),"-"))</f>
        <v/>
      </c>
      <c r="BG66" s="37" t="str">
        <f>IF(BI66="","",BI66/(1+(IF(COUNTIF(Accounts!$F:$H,BD66),VLOOKUP(BD66,Accounts!$F:$H,3,FALSE),0)/100)))</f>
        <v/>
      </c>
      <c r="BH66" s="37" t="str">
        <f t="shared" si="5"/>
        <v/>
      </c>
      <c r="BI66" s="7"/>
      <c r="BJ66" s="6"/>
      <c r="BL66" s="10" t="str">
        <f>IF(ISBLANK(BJ66),"",IF(COUNTIF(Accounts!$F:$H,BJ66),VLOOKUP(BJ66,Accounts!$F:$H,2,FALSE),"-"))</f>
        <v/>
      </c>
      <c r="BM66" s="37" t="str">
        <f>IF(BO66="","",BO66/(1+(IF(COUNTIF(Accounts!$F:$H,BJ66),VLOOKUP(BJ66,Accounts!$F:$H,3,FALSE),0)/100)))</f>
        <v/>
      </c>
      <c r="BN66" s="37" t="str">
        <f t="shared" si="6"/>
        <v/>
      </c>
      <c r="BO66" s="7"/>
      <c r="BP66" s="40" t="str">
        <f>IF(Accounts!$F65="","-",Accounts!$F65)</f>
        <v xml:space="preserve"> </v>
      </c>
      <c r="BQ66" s="10">
        <f>IF(COUNTIF(Accounts!$F:$H,BP66),VLOOKUP(BP66,Accounts!$F:$H,2,FALSE),"-")</f>
        <v>0</v>
      </c>
      <c r="BR66" s="37" t="str">
        <f ca="1">IF(scratch!$B$55=TRUE,IF(BT66="","",BT66/(1+(IF(COUNTIF(Accounts!$F:$H,BP66),VLOOKUP(BP66,Accounts!$F:$H,3,FALSE),0)/100))),scratch!$B$52)</f>
        <v>Locked</v>
      </c>
      <c r="BS66" s="37" t="str">
        <f ca="1">IF(scratch!$B$55=TRUE,IF(BT66="","",BT66-BR66),scratch!$B$52)</f>
        <v>Locked</v>
      </c>
      <c r="BT66" s="51" t="str">
        <f ca="1">IF(scratch!$B$55=TRUE,SUMIF(AX$7:AX$1007,BP66,BC$7:BC$1007)+SUMIF(BD$7:BD$1007,BP66,BI$7:BI$1007)+SUMIF(BJ$7:BJ$1007,BP66,BO$7:BO$1007),scratch!$B$52)</f>
        <v>Locked</v>
      </c>
      <c r="BX66" s="10" t="str">
        <f>IF(ISBLANK(BV66),"",IF(COUNTIF(Accounts!$F:$H,BV66),VLOOKUP(BV66,Accounts!$F:$H,2,FALSE),"-"))</f>
        <v/>
      </c>
      <c r="BY66" s="37" t="str">
        <f>IF(CA66="","",CA66/(1+(IF(COUNTIF(Accounts!$F:$H,BV66),VLOOKUP(BV66,Accounts!$F:$H,3,FALSE),0)/100)))</f>
        <v/>
      </c>
      <c r="BZ66" s="37" t="str">
        <f t="shared" si="7"/>
        <v/>
      </c>
      <c r="CA66" s="7"/>
      <c r="CB66" s="6"/>
      <c r="CD66" s="10" t="str">
        <f>IF(ISBLANK(CB66),"",IF(COUNTIF(Accounts!$F:$H,CB66),VLOOKUP(CB66,Accounts!$F:$H,2,FALSE),"-"))</f>
        <v/>
      </c>
      <c r="CE66" s="37" t="str">
        <f>IF(CG66="","",CG66/(1+(IF(COUNTIF(Accounts!$F:$H,CB66),VLOOKUP(CB66,Accounts!$F:$H,3,FALSE),0)/100)))</f>
        <v/>
      </c>
      <c r="CF66" s="37" t="str">
        <f t="shared" si="8"/>
        <v/>
      </c>
      <c r="CG66" s="7"/>
      <c r="CH66" s="6"/>
      <c r="CJ66" s="10" t="str">
        <f>IF(ISBLANK(CH66),"",IF(COUNTIF(Accounts!$F:$H,CH66),VLOOKUP(CH66,Accounts!$F:$H,2,FALSE),"-"))</f>
        <v/>
      </c>
      <c r="CK66" s="37" t="str">
        <f>IF(CM66="","",CM66/(1+(IF(COUNTIF(Accounts!$F:$H,CH66),VLOOKUP(CH66,Accounts!$F:$H,3,FALSE),0)/100)))</f>
        <v/>
      </c>
      <c r="CL66" s="37" t="str">
        <f t="shared" si="9"/>
        <v/>
      </c>
      <c r="CM66" s="7"/>
      <c r="CN66" s="40" t="str">
        <f>IF(Accounts!$F65="","-",Accounts!$F65)</f>
        <v xml:space="preserve"> </v>
      </c>
      <c r="CO66" s="10">
        <f>IF(COUNTIF(Accounts!$F:$H,CN66),VLOOKUP(CN66,Accounts!$F:$H,2,FALSE),"-")</f>
        <v>0</v>
      </c>
      <c r="CP66" s="37" t="str">
        <f ca="1">IF(scratch!$B$55=TRUE,IF(CR66="","",CR66/(1+(IF(COUNTIF(Accounts!$F:$H,CN66),VLOOKUP(CN66,Accounts!$F:$H,3,FALSE),0)/100))),scratch!$B$52)</f>
        <v>Locked</v>
      </c>
      <c r="CQ66" s="37" t="str">
        <f ca="1">IF(scratch!$B$55=TRUE,IF(CR66="","",CR66-CP66),scratch!$B$52)</f>
        <v>Locked</v>
      </c>
      <c r="CR66" s="51" t="str">
        <f ca="1">IF(scratch!$B$55=TRUE,SUMIF(BV$7:BV$1007,CN66,CA$7:CA$1007)+SUMIF(CB$7:CB$1007,CN66,CG$7:CG$1007)+SUMIF(CH$7:CH$1007,CN66,CM$7:CM$1007),scratch!$B$52)</f>
        <v>Locked</v>
      </c>
      <c r="CT66" s="40" t="str">
        <f>IF(Accounts!$F65="","-",Accounts!$F65)</f>
        <v xml:space="preserve"> </v>
      </c>
      <c r="CU66" s="10">
        <f>IF(COUNTIF(Accounts!$F:$H,CT66),VLOOKUP(CT66,Accounts!$F:$H,2,FALSE),"-")</f>
        <v>0</v>
      </c>
      <c r="CV66" s="37" t="str">
        <f ca="1">IF(scratch!$B$55=TRUE,IF(CX66="","",CX66/(1+(IF(COUNTIF(Accounts!$F:$H,CT66),VLOOKUP(CT66,Accounts!$F:$H,3,FALSE),0)/100))),scratch!$B$52)</f>
        <v>Locked</v>
      </c>
      <c r="CW66" s="37" t="str">
        <f ca="1">IF(scratch!$B$55=TRUE,IF(CX66="","",CX66-CV66),scratch!$B$52)</f>
        <v>Locked</v>
      </c>
      <c r="CX66" s="51" t="str">
        <f ca="1">IF(scratch!$B$55=TRUE,SUMIF(T$7:T$1007,CT66,X$7:X1066)+SUMIF(AR$7:AR$1007,CT66,AV$7:AV$1007)+SUMIF(BP$7:BP$1007,CT66,BT$7:BT$1007)+SUMIF(CN$7:CN$1007,CT66,CR$7:CR$1007),scratch!$B$52)</f>
        <v>Locked</v>
      </c>
    </row>
    <row r="67" spans="4:102" x14ac:dyDescent="0.2">
      <c r="D67" s="10" t="str">
        <f>IF(ISBLANK(B67),"",IF(COUNTIF(Accounts!$F:$H,B67),VLOOKUP(B67,Accounts!$F:$H,2,FALSE),"-"))</f>
        <v/>
      </c>
      <c r="E67" s="37" t="str">
        <f>IF(G67="","",G67/(1+(IF(COUNTIF(Accounts!$F:$H,B67),VLOOKUP(B67,Accounts!$F:$H,3,FALSE),0)/100)))</f>
        <v/>
      </c>
      <c r="F67" s="37" t="str">
        <f t="shared" si="10"/>
        <v/>
      </c>
      <c r="G67" s="7"/>
      <c r="H67" s="6"/>
      <c r="J67" s="10" t="str">
        <f>IF(ISBLANK(H67),"",IF(COUNTIF(Accounts!$F:$H,H67),VLOOKUP(H67,Accounts!$F:$H,2,FALSE),"-"))</f>
        <v/>
      </c>
      <c r="K67" s="37" t="str">
        <f>IF(M67="","",M67/(1+(IF(COUNTIF(Accounts!$F:$H,H67),VLOOKUP(H67,Accounts!$F:$H,3,FALSE),0)/100)))</f>
        <v/>
      </c>
      <c r="L67" s="37" t="str">
        <f t="shared" si="11"/>
        <v/>
      </c>
      <c r="M67" s="7"/>
      <c r="N67" s="6"/>
      <c r="P67" s="10" t="str">
        <f>IF(ISBLANK(N67),"",IF(COUNTIF(Accounts!$F:$H,N67),VLOOKUP(N67,Accounts!$F:$H,2,FALSE),"-"))</f>
        <v/>
      </c>
      <c r="Q67" s="37" t="str">
        <f>IF(S67="","",S67/(1+(IF(COUNTIF(Accounts!$F:$H,N67),VLOOKUP(N67,Accounts!$F:$H,3,FALSE),0)/100)))</f>
        <v/>
      </c>
      <c r="R67" s="37" t="str">
        <f t="shared" si="0"/>
        <v/>
      </c>
      <c r="S67" s="7"/>
      <c r="T67" s="40" t="str">
        <f>IF(Accounts!$F66="","-",Accounts!$F66)</f>
        <v xml:space="preserve"> </v>
      </c>
      <c r="U67" s="10">
        <f>IF(COUNTIF(Accounts!$F:$H,T67),VLOOKUP(T67,Accounts!$F:$H,2,FALSE),"-")</f>
        <v>0</v>
      </c>
      <c r="V67" s="37" t="str">
        <f ca="1">IF(scratch!$B$55=TRUE,IF(X67="","",X67/(1+(IF(COUNTIF(Accounts!$F:$H,T67),VLOOKUP(T67,Accounts!$F:$H,3,FALSE),0)/100))),scratch!$B$52)</f>
        <v>Locked</v>
      </c>
      <c r="W67" s="37" t="str">
        <f ca="1">IF(scratch!$B$55=TRUE,IF(X67="","",X67-V67),scratch!$B$52)</f>
        <v>Locked</v>
      </c>
      <c r="X67" s="51" t="str">
        <f ca="1">IF(scratch!$B$55=TRUE,SUMIF(B$7:B$1007,T67,G$7:G$1007)+SUMIF(H$7:H$1007,T67,M$7:M$1007)+SUMIF(N$7:N$1007,T67,S$7:S$1007),scratch!$B$52)</f>
        <v>Locked</v>
      </c>
      <c r="AB67" s="10" t="str">
        <f>IF(ISBLANK(Z67),"",IF(COUNTIF(Accounts!$F:$H,Z67),VLOOKUP(Z67,Accounts!$F:$H,2,FALSE),"-"))</f>
        <v/>
      </c>
      <c r="AC67" s="37" t="str">
        <f>IF(AE67="","",AE67/(1+(IF(COUNTIF(Accounts!$F:$H,Z67),VLOOKUP(Z67,Accounts!$F:$H,3,FALSE),0)/100)))</f>
        <v/>
      </c>
      <c r="AD67" s="37" t="str">
        <f t="shared" si="1"/>
        <v/>
      </c>
      <c r="AE67" s="7"/>
      <c r="AF67" s="6"/>
      <c r="AH67" s="10" t="str">
        <f>IF(ISBLANK(AF67),"",IF(COUNTIF(Accounts!$F:$H,AF67),VLOOKUP(AF67,Accounts!$F:$H,2,FALSE),"-"))</f>
        <v/>
      </c>
      <c r="AI67" s="37" t="str">
        <f>IF(AK67="","",AK67/(1+(IF(COUNTIF(Accounts!$F:$H,AF67),VLOOKUP(AF67,Accounts!$F:$H,3,FALSE),0)/100)))</f>
        <v/>
      </c>
      <c r="AJ67" s="37" t="str">
        <f t="shared" si="2"/>
        <v/>
      </c>
      <c r="AK67" s="7"/>
      <c r="AL67" s="6"/>
      <c r="AN67" s="10" t="str">
        <f>IF(ISBLANK(AL67),"",IF(COUNTIF(Accounts!$F:$H,AL67),VLOOKUP(AL67,Accounts!$F:$H,2,FALSE),"-"))</f>
        <v/>
      </c>
      <c r="AO67" s="37" t="str">
        <f>IF(AQ67="","",AQ67/(1+(IF(COUNTIF(Accounts!$F:$H,AL67),VLOOKUP(AL67,Accounts!$F:$H,3,FALSE),0)/100)))</f>
        <v/>
      </c>
      <c r="AP67" s="37" t="str">
        <f t="shared" si="3"/>
        <v/>
      </c>
      <c r="AQ67" s="7"/>
      <c r="AR67" s="40" t="str">
        <f>IF(Accounts!$F66="","-",Accounts!$F66)</f>
        <v xml:space="preserve"> </v>
      </c>
      <c r="AS67" s="10">
        <f>IF(COUNTIF(Accounts!$F:$H,AR67),VLOOKUP(AR67,Accounts!$F:$H,2,FALSE),"-")</f>
        <v>0</v>
      </c>
      <c r="AT67" s="37" t="str">
        <f ca="1">IF(scratch!$B$55=TRUE,IF(AV67="","",AV67/(1+(IF(COUNTIF(Accounts!$F:$H,AR67),VLOOKUP(AR67,Accounts!$F:$H,3,FALSE),0)/100))),scratch!$B$52)</f>
        <v>Locked</v>
      </c>
      <c r="AU67" s="37" t="str">
        <f ca="1">IF(scratch!$B$55=TRUE,IF(AV67="","",AV67-AT67),scratch!$B$52)</f>
        <v>Locked</v>
      </c>
      <c r="AV67" s="51" t="str">
        <f ca="1">IF(scratch!$B$55=TRUE,SUMIF(Z$7:Z$1007,AR67,AE$7:AE$1007)+SUMIF(AF$7:AF$1007,AR67,AK$7:AK$1007)+SUMIF(AL$7:AL$1007,AR67,AQ$7:AQ$1007),scratch!$B$52)</f>
        <v>Locked</v>
      </c>
      <c r="AZ67" s="10" t="str">
        <f>IF(ISBLANK(AX67),"",IF(COUNTIF(Accounts!$F:$H,AX67),VLOOKUP(AX67,Accounts!$F:$H,2,FALSE),"-"))</f>
        <v/>
      </c>
      <c r="BA67" s="37" t="str">
        <f>IF(BC67="","",BC67/(1+(IF(COUNTIF(Accounts!$F:$H,AX67),VLOOKUP(AX67,Accounts!$F:$H,3,FALSE),0)/100)))</f>
        <v/>
      </c>
      <c r="BB67" s="37" t="str">
        <f t="shared" si="4"/>
        <v/>
      </c>
      <c r="BC67" s="7"/>
      <c r="BD67" s="6"/>
      <c r="BF67" s="10" t="str">
        <f>IF(ISBLANK(BD67),"",IF(COUNTIF(Accounts!$F:$H,BD67),VLOOKUP(BD67,Accounts!$F:$H,2,FALSE),"-"))</f>
        <v/>
      </c>
      <c r="BG67" s="37" t="str">
        <f>IF(BI67="","",BI67/(1+(IF(COUNTIF(Accounts!$F:$H,BD67),VLOOKUP(BD67,Accounts!$F:$H,3,FALSE),0)/100)))</f>
        <v/>
      </c>
      <c r="BH67" s="37" t="str">
        <f t="shared" si="5"/>
        <v/>
      </c>
      <c r="BI67" s="7"/>
      <c r="BJ67" s="6"/>
      <c r="BL67" s="10" t="str">
        <f>IF(ISBLANK(BJ67),"",IF(COUNTIF(Accounts!$F:$H,BJ67),VLOOKUP(BJ67,Accounts!$F:$H,2,FALSE),"-"))</f>
        <v/>
      </c>
      <c r="BM67" s="37" t="str">
        <f>IF(BO67="","",BO67/(1+(IF(COUNTIF(Accounts!$F:$H,BJ67),VLOOKUP(BJ67,Accounts!$F:$H,3,FALSE),0)/100)))</f>
        <v/>
      </c>
      <c r="BN67" s="37" t="str">
        <f t="shared" si="6"/>
        <v/>
      </c>
      <c r="BO67" s="7"/>
      <c r="BP67" s="40" t="str">
        <f>IF(Accounts!$F66="","-",Accounts!$F66)</f>
        <v xml:space="preserve"> </v>
      </c>
      <c r="BQ67" s="10">
        <f>IF(COUNTIF(Accounts!$F:$H,BP67),VLOOKUP(BP67,Accounts!$F:$H,2,FALSE),"-")</f>
        <v>0</v>
      </c>
      <c r="BR67" s="37" t="str">
        <f ca="1">IF(scratch!$B$55=TRUE,IF(BT67="","",BT67/(1+(IF(COUNTIF(Accounts!$F:$H,BP67),VLOOKUP(BP67,Accounts!$F:$H,3,FALSE),0)/100))),scratch!$B$52)</f>
        <v>Locked</v>
      </c>
      <c r="BS67" s="37" t="str">
        <f ca="1">IF(scratch!$B$55=TRUE,IF(BT67="","",BT67-BR67),scratch!$B$52)</f>
        <v>Locked</v>
      </c>
      <c r="BT67" s="51" t="str">
        <f ca="1">IF(scratch!$B$55=TRUE,SUMIF(AX$7:AX$1007,BP67,BC$7:BC$1007)+SUMIF(BD$7:BD$1007,BP67,BI$7:BI$1007)+SUMIF(BJ$7:BJ$1007,BP67,BO$7:BO$1007),scratch!$B$52)</f>
        <v>Locked</v>
      </c>
      <c r="BX67" s="10" t="str">
        <f>IF(ISBLANK(BV67),"",IF(COUNTIF(Accounts!$F:$H,BV67),VLOOKUP(BV67,Accounts!$F:$H,2,FALSE),"-"))</f>
        <v/>
      </c>
      <c r="BY67" s="37" t="str">
        <f>IF(CA67="","",CA67/(1+(IF(COUNTIF(Accounts!$F:$H,BV67),VLOOKUP(BV67,Accounts!$F:$H,3,FALSE),0)/100)))</f>
        <v/>
      </c>
      <c r="BZ67" s="37" t="str">
        <f t="shared" si="7"/>
        <v/>
      </c>
      <c r="CA67" s="7"/>
      <c r="CB67" s="6"/>
      <c r="CD67" s="10" t="str">
        <f>IF(ISBLANK(CB67),"",IF(COUNTIF(Accounts!$F:$H,CB67),VLOOKUP(CB67,Accounts!$F:$H,2,FALSE),"-"))</f>
        <v/>
      </c>
      <c r="CE67" s="37" t="str">
        <f>IF(CG67="","",CG67/(1+(IF(COUNTIF(Accounts!$F:$H,CB67),VLOOKUP(CB67,Accounts!$F:$H,3,FALSE),0)/100)))</f>
        <v/>
      </c>
      <c r="CF67" s="37" t="str">
        <f t="shared" si="8"/>
        <v/>
      </c>
      <c r="CG67" s="7"/>
      <c r="CH67" s="6"/>
      <c r="CJ67" s="10" t="str">
        <f>IF(ISBLANK(CH67),"",IF(COUNTIF(Accounts!$F:$H,CH67),VLOOKUP(CH67,Accounts!$F:$H,2,FALSE),"-"))</f>
        <v/>
      </c>
      <c r="CK67" s="37" t="str">
        <f>IF(CM67="","",CM67/(1+(IF(COUNTIF(Accounts!$F:$H,CH67),VLOOKUP(CH67,Accounts!$F:$H,3,FALSE),0)/100)))</f>
        <v/>
      </c>
      <c r="CL67" s="37" t="str">
        <f t="shared" si="9"/>
        <v/>
      </c>
      <c r="CM67" s="7"/>
      <c r="CN67" s="40" t="str">
        <f>IF(Accounts!$F66="","-",Accounts!$F66)</f>
        <v xml:space="preserve"> </v>
      </c>
      <c r="CO67" s="10">
        <f>IF(COUNTIF(Accounts!$F:$H,CN67),VLOOKUP(CN67,Accounts!$F:$H,2,FALSE),"-")</f>
        <v>0</v>
      </c>
      <c r="CP67" s="37" t="str">
        <f ca="1">IF(scratch!$B$55=TRUE,IF(CR67="","",CR67/(1+(IF(COUNTIF(Accounts!$F:$H,CN67),VLOOKUP(CN67,Accounts!$F:$H,3,FALSE),0)/100))),scratch!$B$52)</f>
        <v>Locked</v>
      </c>
      <c r="CQ67" s="37" t="str">
        <f ca="1">IF(scratch!$B$55=TRUE,IF(CR67="","",CR67-CP67),scratch!$B$52)</f>
        <v>Locked</v>
      </c>
      <c r="CR67" s="51" t="str">
        <f ca="1">IF(scratch!$B$55=TRUE,SUMIF(BV$7:BV$1007,CN67,CA$7:CA$1007)+SUMIF(CB$7:CB$1007,CN67,CG$7:CG$1007)+SUMIF(CH$7:CH$1007,CN67,CM$7:CM$1007),scratch!$B$52)</f>
        <v>Locked</v>
      </c>
      <c r="CT67" s="40" t="str">
        <f>IF(Accounts!$F66="","-",Accounts!$F66)</f>
        <v xml:space="preserve"> </v>
      </c>
      <c r="CU67" s="10">
        <f>IF(COUNTIF(Accounts!$F:$H,CT67),VLOOKUP(CT67,Accounts!$F:$H,2,FALSE),"-")</f>
        <v>0</v>
      </c>
      <c r="CV67" s="37" t="str">
        <f ca="1">IF(scratch!$B$55=TRUE,IF(CX67="","",CX67/(1+(IF(COUNTIF(Accounts!$F:$H,CT67),VLOOKUP(CT67,Accounts!$F:$H,3,FALSE),0)/100))),scratch!$B$52)</f>
        <v>Locked</v>
      </c>
      <c r="CW67" s="37" t="str">
        <f ca="1">IF(scratch!$B$55=TRUE,IF(CX67="","",CX67-CV67),scratch!$B$52)</f>
        <v>Locked</v>
      </c>
      <c r="CX67" s="51" t="str">
        <f ca="1">IF(scratch!$B$55=TRUE,SUMIF(T$7:T$1007,CT67,X$7:X1067)+SUMIF(AR$7:AR$1007,CT67,AV$7:AV$1007)+SUMIF(BP$7:BP$1007,CT67,BT$7:BT$1007)+SUMIF(CN$7:CN$1007,CT67,CR$7:CR$1007),scratch!$B$52)</f>
        <v>Locked</v>
      </c>
    </row>
    <row r="68" spans="4:102" x14ac:dyDescent="0.2">
      <c r="D68" s="10" t="str">
        <f>IF(ISBLANK(B68),"",IF(COUNTIF(Accounts!$F:$H,B68),VLOOKUP(B68,Accounts!$F:$H,2,FALSE),"-"))</f>
        <v/>
      </c>
      <c r="E68" s="37" t="str">
        <f>IF(G68="","",G68/(1+(IF(COUNTIF(Accounts!$F:$H,B68),VLOOKUP(B68,Accounts!$F:$H,3,FALSE),0)/100)))</f>
        <v/>
      </c>
      <c r="F68" s="37" t="str">
        <f t="shared" si="10"/>
        <v/>
      </c>
      <c r="G68" s="7"/>
      <c r="H68" s="6"/>
      <c r="J68" s="10" t="str">
        <f>IF(ISBLANK(H68),"",IF(COUNTIF(Accounts!$F:$H,H68),VLOOKUP(H68,Accounts!$F:$H,2,FALSE),"-"))</f>
        <v/>
      </c>
      <c r="K68" s="37" t="str">
        <f>IF(M68="","",M68/(1+(IF(COUNTIF(Accounts!$F:$H,H68),VLOOKUP(H68,Accounts!$F:$H,3,FALSE),0)/100)))</f>
        <v/>
      </c>
      <c r="L68" s="37" t="str">
        <f t="shared" si="11"/>
        <v/>
      </c>
      <c r="M68" s="7"/>
      <c r="N68" s="6"/>
      <c r="P68" s="10" t="str">
        <f>IF(ISBLANK(N68),"",IF(COUNTIF(Accounts!$F:$H,N68),VLOOKUP(N68,Accounts!$F:$H,2,FALSE),"-"))</f>
        <v/>
      </c>
      <c r="Q68" s="37" t="str">
        <f>IF(S68="","",S68/(1+(IF(COUNTIF(Accounts!$F:$H,N68),VLOOKUP(N68,Accounts!$F:$H,3,FALSE),0)/100)))</f>
        <v/>
      </c>
      <c r="R68" s="37" t="str">
        <f t="shared" si="0"/>
        <v/>
      </c>
      <c r="S68" s="7"/>
      <c r="T68" s="40" t="str">
        <f>IF(Accounts!$F67="","-",Accounts!$F67)</f>
        <v xml:space="preserve"> </v>
      </c>
      <c r="U68" s="10">
        <f>IF(COUNTIF(Accounts!$F:$H,T68),VLOOKUP(T68,Accounts!$F:$H,2,FALSE),"-")</f>
        <v>0</v>
      </c>
      <c r="V68" s="37" t="str">
        <f ca="1">IF(scratch!$B$55=TRUE,IF(X68="","",X68/(1+(IF(COUNTIF(Accounts!$F:$H,T68),VLOOKUP(T68,Accounts!$F:$H,3,FALSE),0)/100))),scratch!$B$52)</f>
        <v>Locked</v>
      </c>
      <c r="W68" s="37" t="str">
        <f ca="1">IF(scratch!$B$55=TRUE,IF(X68="","",X68-V68),scratch!$B$52)</f>
        <v>Locked</v>
      </c>
      <c r="X68" s="51" t="str">
        <f ca="1">IF(scratch!$B$55=TRUE,SUMIF(B$7:B$1007,T68,G$7:G$1007)+SUMIF(H$7:H$1007,T68,M$7:M$1007)+SUMIF(N$7:N$1007,T68,S$7:S$1007),scratch!$B$52)</f>
        <v>Locked</v>
      </c>
      <c r="AB68" s="10" t="str">
        <f>IF(ISBLANK(Z68),"",IF(COUNTIF(Accounts!$F:$H,Z68),VLOOKUP(Z68,Accounts!$F:$H,2,FALSE),"-"))</f>
        <v/>
      </c>
      <c r="AC68" s="37" t="str">
        <f>IF(AE68="","",AE68/(1+(IF(COUNTIF(Accounts!$F:$H,Z68),VLOOKUP(Z68,Accounts!$F:$H,3,FALSE),0)/100)))</f>
        <v/>
      </c>
      <c r="AD68" s="37" t="str">
        <f t="shared" si="1"/>
        <v/>
      </c>
      <c r="AE68" s="7"/>
      <c r="AF68" s="6"/>
      <c r="AH68" s="10" t="str">
        <f>IF(ISBLANK(AF68),"",IF(COUNTIF(Accounts!$F:$H,AF68),VLOOKUP(AF68,Accounts!$F:$H,2,FALSE),"-"))</f>
        <v/>
      </c>
      <c r="AI68" s="37" t="str">
        <f>IF(AK68="","",AK68/(1+(IF(COUNTIF(Accounts!$F:$H,AF68),VLOOKUP(AF68,Accounts!$F:$H,3,FALSE),0)/100)))</f>
        <v/>
      </c>
      <c r="AJ68" s="37" t="str">
        <f t="shared" si="2"/>
        <v/>
      </c>
      <c r="AK68" s="7"/>
      <c r="AL68" s="6"/>
      <c r="AN68" s="10" t="str">
        <f>IF(ISBLANK(AL68),"",IF(COUNTIF(Accounts!$F:$H,AL68),VLOOKUP(AL68,Accounts!$F:$H,2,FALSE),"-"))</f>
        <v/>
      </c>
      <c r="AO68" s="37" t="str">
        <f>IF(AQ68="","",AQ68/(1+(IF(COUNTIF(Accounts!$F:$H,AL68),VLOOKUP(AL68,Accounts!$F:$H,3,FALSE),0)/100)))</f>
        <v/>
      </c>
      <c r="AP68" s="37" t="str">
        <f t="shared" si="3"/>
        <v/>
      </c>
      <c r="AQ68" s="7"/>
      <c r="AR68" s="40" t="str">
        <f>IF(Accounts!$F67="","-",Accounts!$F67)</f>
        <v xml:space="preserve"> </v>
      </c>
      <c r="AS68" s="10">
        <f>IF(COUNTIF(Accounts!$F:$H,AR68),VLOOKUP(AR68,Accounts!$F:$H,2,FALSE),"-")</f>
        <v>0</v>
      </c>
      <c r="AT68" s="37" t="str">
        <f ca="1">IF(scratch!$B$55=TRUE,IF(AV68="","",AV68/(1+(IF(COUNTIF(Accounts!$F:$H,AR68),VLOOKUP(AR68,Accounts!$F:$H,3,FALSE),0)/100))),scratch!$B$52)</f>
        <v>Locked</v>
      </c>
      <c r="AU68" s="37" t="str">
        <f ca="1">IF(scratch!$B$55=TRUE,IF(AV68="","",AV68-AT68),scratch!$B$52)</f>
        <v>Locked</v>
      </c>
      <c r="AV68" s="51" t="str">
        <f ca="1">IF(scratch!$B$55=TRUE,SUMIF(Z$7:Z$1007,AR68,AE$7:AE$1007)+SUMIF(AF$7:AF$1007,AR68,AK$7:AK$1007)+SUMIF(AL$7:AL$1007,AR68,AQ$7:AQ$1007),scratch!$B$52)</f>
        <v>Locked</v>
      </c>
      <c r="AZ68" s="10" t="str">
        <f>IF(ISBLANK(AX68),"",IF(COUNTIF(Accounts!$F:$H,AX68),VLOOKUP(AX68,Accounts!$F:$H,2,FALSE),"-"))</f>
        <v/>
      </c>
      <c r="BA68" s="37" t="str">
        <f>IF(BC68="","",BC68/(1+(IF(COUNTIF(Accounts!$F:$H,AX68),VLOOKUP(AX68,Accounts!$F:$H,3,FALSE),0)/100)))</f>
        <v/>
      </c>
      <c r="BB68" s="37" t="str">
        <f t="shared" si="4"/>
        <v/>
      </c>
      <c r="BC68" s="7"/>
      <c r="BD68" s="6"/>
      <c r="BF68" s="10" t="str">
        <f>IF(ISBLANK(BD68),"",IF(COUNTIF(Accounts!$F:$H,BD68),VLOOKUP(BD68,Accounts!$F:$H,2,FALSE),"-"))</f>
        <v/>
      </c>
      <c r="BG68" s="37" t="str">
        <f>IF(BI68="","",BI68/(1+(IF(COUNTIF(Accounts!$F:$H,BD68),VLOOKUP(BD68,Accounts!$F:$H,3,FALSE),0)/100)))</f>
        <v/>
      </c>
      <c r="BH68" s="37" t="str">
        <f t="shared" si="5"/>
        <v/>
      </c>
      <c r="BI68" s="7"/>
      <c r="BJ68" s="6"/>
      <c r="BL68" s="10" t="str">
        <f>IF(ISBLANK(BJ68),"",IF(COUNTIF(Accounts!$F:$H,BJ68),VLOOKUP(BJ68,Accounts!$F:$H,2,FALSE),"-"))</f>
        <v/>
      </c>
      <c r="BM68" s="37" t="str">
        <f>IF(BO68="","",BO68/(1+(IF(COUNTIF(Accounts!$F:$H,BJ68),VLOOKUP(BJ68,Accounts!$F:$H,3,FALSE),0)/100)))</f>
        <v/>
      </c>
      <c r="BN68" s="37" t="str">
        <f t="shared" si="6"/>
        <v/>
      </c>
      <c r="BO68" s="7"/>
      <c r="BP68" s="40" t="str">
        <f>IF(Accounts!$F67="","-",Accounts!$F67)</f>
        <v xml:space="preserve"> </v>
      </c>
      <c r="BQ68" s="10">
        <f>IF(COUNTIF(Accounts!$F:$H,BP68),VLOOKUP(BP68,Accounts!$F:$H,2,FALSE),"-")</f>
        <v>0</v>
      </c>
      <c r="BR68" s="37" t="str">
        <f ca="1">IF(scratch!$B$55=TRUE,IF(BT68="","",BT68/(1+(IF(COUNTIF(Accounts!$F:$H,BP68),VLOOKUP(BP68,Accounts!$F:$H,3,FALSE),0)/100))),scratch!$B$52)</f>
        <v>Locked</v>
      </c>
      <c r="BS68" s="37" t="str">
        <f ca="1">IF(scratch!$B$55=TRUE,IF(BT68="","",BT68-BR68),scratch!$B$52)</f>
        <v>Locked</v>
      </c>
      <c r="BT68" s="51" t="str">
        <f ca="1">IF(scratch!$B$55=TRUE,SUMIF(AX$7:AX$1007,BP68,BC$7:BC$1007)+SUMIF(BD$7:BD$1007,BP68,BI$7:BI$1007)+SUMIF(BJ$7:BJ$1007,BP68,BO$7:BO$1007),scratch!$B$52)</f>
        <v>Locked</v>
      </c>
      <c r="BX68" s="10" t="str">
        <f>IF(ISBLANK(BV68),"",IF(COUNTIF(Accounts!$F:$H,BV68),VLOOKUP(BV68,Accounts!$F:$H,2,FALSE),"-"))</f>
        <v/>
      </c>
      <c r="BY68" s="37" t="str">
        <f>IF(CA68="","",CA68/(1+(IF(COUNTIF(Accounts!$F:$H,BV68),VLOOKUP(BV68,Accounts!$F:$H,3,FALSE),0)/100)))</f>
        <v/>
      </c>
      <c r="BZ68" s="37" t="str">
        <f t="shared" si="7"/>
        <v/>
      </c>
      <c r="CA68" s="7"/>
      <c r="CB68" s="6"/>
      <c r="CD68" s="10" t="str">
        <f>IF(ISBLANK(CB68),"",IF(COUNTIF(Accounts!$F:$H,CB68),VLOOKUP(CB68,Accounts!$F:$H,2,FALSE),"-"))</f>
        <v/>
      </c>
      <c r="CE68" s="37" t="str">
        <f>IF(CG68="","",CG68/(1+(IF(COUNTIF(Accounts!$F:$H,CB68),VLOOKUP(CB68,Accounts!$F:$H,3,FALSE),0)/100)))</f>
        <v/>
      </c>
      <c r="CF68" s="37" t="str">
        <f t="shared" si="8"/>
        <v/>
      </c>
      <c r="CG68" s="7"/>
      <c r="CH68" s="6"/>
      <c r="CJ68" s="10" t="str">
        <f>IF(ISBLANK(CH68),"",IF(COUNTIF(Accounts!$F:$H,CH68),VLOOKUP(CH68,Accounts!$F:$H,2,FALSE),"-"))</f>
        <v/>
      </c>
      <c r="CK68" s="37" t="str">
        <f>IF(CM68="","",CM68/(1+(IF(COUNTIF(Accounts!$F:$H,CH68),VLOOKUP(CH68,Accounts!$F:$H,3,FALSE),0)/100)))</f>
        <v/>
      </c>
      <c r="CL68" s="37" t="str">
        <f t="shared" si="9"/>
        <v/>
      </c>
      <c r="CM68" s="7"/>
      <c r="CN68" s="40" t="str">
        <f>IF(Accounts!$F67="","-",Accounts!$F67)</f>
        <v xml:space="preserve"> </v>
      </c>
      <c r="CO68" s="10">
        <f>IF(COUNTIF(Accounts!$F:$H,CN68),VLOOKUP(CN68,Accounts!$F:$H,2,FALSE),"-")</f>
        <v>0</v>
      </c>
      <c r="CP68" s="37" t="str">
        <f ca="1">IF(scratch!$B$55=TRUE,IF(CR68="","",CR68/(1+(IF(COUNTIF(Accounts!$F:$H,CN68),VLOOKUP(CN68,Accounts!$F:$H,3,FALSE),0)/100))),scratch!$B$52)</f>
        <v>Locked</v>
      </c>
      <c r="CQ68" s="37" t="str">
        <f ca="1">IF(scratch!$B$55=TRUE,IF(CR68="","",CR68-CP68),scratch!$B$52)</f>
        <v>Locked</v>
      </c>
      <c r="CR68" s="51" t="str">
        <f ca="1">IF(scratch!$B$55=TRUE,SUMIF(BV$7:BV$1007,CN68,CA$7:CA$1007)+SUMIF(CB$7:CB$1007,CN68,CG$7:CG$1007)+SUMIF(CH$7:CH$1007,CN68,CM$7:CM$1007),scratch!$B$52)</f>
        <v>Locked</v>
      </c>
      <c r="CT68" s="40" t="str">
        <f>IF(Accounts!$F67="","-",Accounts!$F67)</f>
        <v xml:space="preserve"> </v>
      </c>
      <c r="CU68" s="10">
        <f>IF(COUNTIF(Accounts!$F:$H,CT68),VLOOKUP(CT68,Accounts!$F:$H,2,FALSE),"-")</f>
        <v>0</v>
      </c>
      <c r="CV68" s="37" t="str">
        <f ca="1">IF(scratch!$B$55=TRUE,IF(CX68="","",CX68/(1+(IF(COUNTIF(Accounts!$F:$H,CT68),VLOOKUP(CT68,Accounts!$F:$H,3,FALSE),0)/100))),scratch!$B$52)</f>
        <v>Locked</v>
      </c>
      <c r="CW68" s="37" t="str">
        <f ca="1">IF(scratch!$B$55=TRUE,IF(CX68="","",CX68-CV68),scratch!$B$52)</f>
        <v>Locked</v>
      </c>
      <c r="CX68" s="51" t="str">
        <f ca="1">IF(scratch!$B$55=TRUE,SUMIF(T$7:T$1007,CT68,X$7:X1068)+SUMIF(AR$7:AR$1007,CT68,AV$7:AV$1007)+SUMIF(BP$7:BP$1007,CT68,BT$7:BT$1007)+SUMIF(CN$7:CN$1007,CT68,CR$7:CR$1007),scratch!$B$52)</f>
        <v>Locked</v>
      </c>
    </row>
    <row r="69" spans="4:102" x14ac:dyDescent="0.2">
      <c r="D69" s="10" t="str">
        <f>IF(ISBLANK(B69),"",IF(COUNTIF(Accounts!$F:$H,B69),VLOOKUP(B69,Accounts!$F:$H,2,FALSE),"-"))</f>
        <v/>
      </c>
      <c r="E69" s="37" t="str">
        <f>IF(G69="","",G69/(1+(IF(COUNTIF(Accounts!$F:$H,B69),VLOOKUP(B69,Accounts!$F:$H,3,FALSE),0)/100)))</f>
        <v/>
      </c>
      <c r="F69" s="37" t="str">
        <f t="shared" si="10"/>
        <v/>
      </c>
      <c r="G69" s="7"/>
      <c r="H69" s="6"/>
      <c r="J69" s="10" t="str">
        <f>IF(ISBLANK(H69),"",IF(COUNTIF(Accounts!$F:$H,H69),VLOOKUP(H69,Accounts!$F:$H,2,FALSE),"-"))</f>
        <v/>
      </c>
      <c r="K69" s="37" t="str">
        <f>IF(M69="","",M69/(1+(IF(COUNTIF(Accounts!$F:$H,H69),VLOOKUP(H69,Accounts!$F:$H,3,FALSE),0)/100)))</f>
        <v/>
      </c>
      <c r="L69" s="37" t="str">
        <f t="shared" si="11"/>
        <v/>
      </c>
      <c r="M69" s="7"/>
      <c r="N69" s="6"/>
      <c r="P69" s="10" t="str">
        <f>IF(ISBLANK(N69),"",IF(COUNTIF(Accounts!$F:$H,N69),VLOOKUP(N69,Accounts!$F:$H,2,FALSE),"-"))</f>
        <v/>
      </c>
      <c r="Q69" s="37" t="str">
        <f>IF(S69="","",S69/(1+(IF(COUNTIF(Accounts!$F:$H,N69),VLOOKUP(N69,Accounts!$F:$H,3,FALSE),0)/100)))</f>
        <v/>
      </c>
      <c r="R69" s="37" t="str">
        <f t="shared" si="0"/>
        <v/>
      </c>
      <c r="S69" s="7"/>
      <c r="T69" s="40" t="str">
        <f>IF(Accounts!$F68="","-",Accounts!$F68)</f>
        <v xml:space="preserve"> </v>
      </c>
      <c r="U69" s="10">
        <f>IF(COUNTIF(Accounts!$F:$H,T69),VLOOKUP(T69,Accounts!$F:$H,2,FALSE),"-")</f>
        <v>0</v>
      </c>
      <c r="V69" s="37" t="str">
        <f ca="1">IF(scratch!$B$55=TRUE,IF(X69="","",X69/(1+(IF(COUNTIF(Accounts!$F:$H,T69),VLOOKUP(T69,Accounts!$F:$H,3,FALSE),0)/100))),scratch!$B$52)</f>
        <v>Locked</v>
      </c>
      <c r="W69" s="37" t="str">
        <f ca="1">IF(scratch!$B$55=TRUE,IF(X69="","",X69-V69),scratch!$B$52)</f>
        <v>Locked</v>
      </c>
      <c r="X69" s="51" t="str">
        <f ca="1">IF(scratch!$B$55=TRUE,SUMIF(B$7:B$1007,T69,G$7:G$1007)+SUMIF(H$7:H$1007,T69,M$7:M$1007)+SUMIF(N$7:N$1007,T69,S$7:S$1007),scratch!$B$52)</f>
        <v>Locked</v>
      </c>
      <c r="AB69" s="10" t="str">
        <f>IF(ISBLANK(Z69),"",IF(COUNTIF(Accounts!$F:$H,Z69),VLOOKUP(Z69,Accounts!$F:$H,2,FALSE),"-"))</f>
        <v/>
      </c>
      <c r="AC69" s="37" t="str">
        <f>IF(AE69="","",AE69/(1+(IF(COUNTIF(Accounts!$F:$H,Z69),VLOOKUP(Z69,Accounts!$F:$H,3,FALSE),0)/100)))</f>
        <v/>
      </c>
      <c r="AD69" s="37" t="str">
        <f t="shared" si="1"/>
        <v/>
      </c>
      <c r="AE69" s="7"/>
      <c r="AF69" s="6"/>
      <c r="AH69" s="10" t="str">
        <f>IF(ISBLANK(AF69),"",IF(COUNTIF(Accounts!$F:$H,AF69),VLOOKUP(AF69,Accounts!$F:$H,2,FALSE),"-"))</f>
        <v/>
      </c>
      <c r="AI69" s="37" t="str">
        <f>IF(AK69="","",AK69/(1+(IF(COUNTIF(Accounts!$F:$H,AF69),VLOOKUP(AF69,Accounts!$F:$H,3,FALSE),0)/100)))</f>
        <v/>
      </c>
      <c r="AJ69" s="37" t="str">
        <f t="shared" si="2"/>
        <v/>
      </c>
      <c r="AK69" s="7"/>
      <c r="AL69" s="6"/>
      <c r="AN69" s="10" t="str">
        <f>IF(ISBLANK(AL69),"",IF(COUNTIF(Accounts!$F:$H,AL69),VLOOKUP(AL69,Accounts!$F:$H,2,FALSE),"-"))</f>
        <v/>
      </c>
      <c r="AO69" s="37" t="str">
        <f>IF(AQ69="","",AQ69/(1+(IF(COUNTIF(Accounts!$F:$H,AL69),VLOOKUP(AL69,Accounts!$F:$H,3,FALSE),0)/100)))</f>
        <v/>
      </c>
      <c r="AP69" s="37" t="str">
        <f t="shared" si="3"/>
        <v/>
      </c>
      <c r="AQ69" s="7"/>
      <c r="AR69" s="40" t="str">
        <f>IF(Accounts!$F68="","-",Accounts!$F68)</f>
        <v xml:space="preserve"> </v>
      </c>
      <c r="AS69" s="10">
        <f>IF(COUNTIF(Accounts!$F:$H,AR69),VLOOKUP(AR69,Accounts!$F:$H,2,FALSE),"-")</f>
        <v>0</v>
      </c>
      <c r="AT69" s="37" t="str">
        <f ca="1">IF(scratch!$B$55=TRUE,IF(AV69="","",AV69/(1+(IF(COUNTIF(Accounts!$F:$H,AR69),VLOOKUP(AR69,Accounts!$F:$H,3,FALSE),0)/100))),scratch!$B$52)</f>
        <v>Locked</v>
      </c>
      <c r="AU69" s="37" t="str">
        <f ca="1">IF(scratch!$B$55=TRUE,IF(AV69="","",AV69-AT69),scratch!$B$52)</f>
        <v>Locked</v>
      </c>
      <c r="AV69" s="51" t="str">
        <f ca="1">IF(scratch!$B$55=TRUE,SUMIF(Z$7:Z$1007,AR69,AE$7:AE$1007)+SUMIF(AF$7:AF$1007,AR69,AK$7:AK$1007)+SUMIF(AL$7:AL$1007,AR69,AQ$7:AQ$1007),scratch!$B$52)</f>
        <v>Locked</v>
      </c>
      <c r="AZ69" s="10" t="str">
        <f>IF(ISBLANK(AX69),"",IF(COUNTIF(Accounts!$F:$H,AX69),VLOOKUP(AX69,Accounts!$F:$H,2,FALSE),"-"))</f>
        <v/>
      </c>
      <c r="BA69" s="37" t="str">
        <f>IF(BC69="","",BC69/(1+(IF(COUNTIF(Accounts!$F:$H,AX69),VLOOKUP(AX69,Accounts!$F:$H,3,FALSE),0)/100)))</f>
        <v/>
      </c>
      <c r="BB69" s="37" t="str">
        <f t="shared" si="4"/>
        <v/>
      </c>
      <c r="BC69" s="7"/>
      <c r="BD69" s="6"/>
      <c r="BF69" s="10" t="str">
        <f>IF(ISBLANK(BD69),"",IF(COUNTIF(Accounts!$F:$H,BD69),VLOOKUP(BD69,Accounts!$F:$H,2,FALSE),"-"))</f>
        <v/>
      </c>
      <c r="BG69" s="37" t="str">
        <f>IF(BI69="","",BI69/(1+(IF(COUNTIF(Accounts!$F:$H,BD69),VLOOKUP(BD69,Accounts!$F:$H,3,FALSE),0)/100)))</f>
        <v/>
      </c>
      <c r="BH69" s="37" t="str">
        <f t="shared" si="5"/>
        <v/>
      </c>
      <c r="BI69" s="7"/>
      <c r="BJ69" s="6"/>
      <c r="BL69" s="10" t="str">
        <f>IF(ISBLANK(BJ69),"",IF(COUNTIF(Accounts!$F:$H,BJ69),VLOOKUP(BJ69,Accounts!$F:$H,2,FALSE),"-"))</f>
        <v/>
      </c>
      <c r="BM69" s="37" t="str">
        <f>IF(BO69="","",BO69/(1+(IF(COUNTIF(Accounts!$F:$H,BJ69),VLOOKUP(BJ69,Accounts!$F:$H,3,FALSE),0)/100)))</f>
        <v/>
      </c>
      <c r="BN69" s="37" t="str">
        <f t="shared" si="6"/>
        <v/>
      </c>
      <c r="BO69" s="7"/>
      <c r="BP69" s="40" t="str">
        <f>IF(Accounts!$F68="","-",Accounts!$F68)</f>
        <v xml:space="preserve"> </v>
      </c>
      <c r="BQ69" s="10">
        <f>IF(COUNTIF(Accounts!$F:$H,BP69),VLOOKUP(BP69,Accounts!$F:$H,2,FALSE),"-")</f>
        <v>0</v>
      </c>
      <c r="BR69" s="37" t="str">
        <f ca="1">IF(scratch!$B$55=TRUE,IF(BT69="","",BT69/(1+(IF(COUNTIF(Accounts!$F:$H,BP69),VLOOKUP(BP69,Accounts!$F:$H,3,FALSE),0)/100))),scratch!$B$52)</f>
        <v>Locked</v>
      </c>
      <c r="BS69" s="37" t="str">
        <f ca="1">IF(scratch!$B$55=TRUE,IF(BT69="","",BT69-BR69),scratch!$B$52)</f>
        <v>Locked</v>
      </c>
      <c r="BT69" s="51" t="str">
        <f ca="1">IF(scratch!$B$55=TRUE,SUMIF(AX$7:AX$1007,BP69,BC$7:BC$1007)+SUMIF(BD$7:BD$1007,BP69,BI$7:BI$1007)+SUMIF(BJ$7:BJ$1007,BP69,BO$7:BO$1007),scratch!$B$52)</f>
        <v>Locked</v>
      </c>
      <c r="BX69" s="10" t="str">
        <f>IF(ISBLANK(BV69),"",IF(COUNTIF(Accounts!$F:$H,BV69),VLOOKUP(BV69,Accounts!$F:$H,2,FALSE),"-"))</f>
        <v/>
      </c>
      <c r="BY69" s="37" t="str">
        <f>IF(CA69="","",CA69/(1+(IF(COUNTIF(Accounts!$F:$H,BV69),VLOOKUP(BV69,Accounts!$F:$H,3,FALSE),0)/100)))</f>
        <v/>
      </c>
      <c r="BZ69" s="37" t="str">
        <f t="shared" si="7"/>
        <v/>
      </c>
      <c r="CA69" s="7"/>
      <c r="CB69" s="6"/>
      <c r="CD69" s="10" t="str">
        <f>IF(ISBLANK(CB69),"",IF(COUNTIF(Accounts!$F:$H,CB69),VLOOKUP(CB69,Accounts!$F:$H,2,FALSE),"-"))</f>
        <v/>
      </c>
      <c r="CE69" s="37" t="str">
        <f>IF(CG69="","",CG69/(1+(IF(COUNTIF(Accounts!$F:$H,CB69),VLOOKUP(CB69,Accounts!$F:$H,3,FALSE),0)/100)))</f>
        <v/>
      </c>
      <c r="CF69" s="37" t="str">
        <f t="shared" si="8"/>
        <v/>
      </c>
      <c r="CG69" s="7"/>
      <c r="CH69" s="6"/>
      <c r="CJ69" s="10" t="str">
        <f>IF(ISBLANK(CH69),"",IF(COUNTIF(Accounts!$F:$H,CH69),VLOOKUP(CH69,Accounts!$F:$H,2,FALSE),"-"))</f>
        <v/>
      </c>
      <c r="CK69" s="37" t="str">
        <f>IF(CM69="","",CM69/(1+(IF(COUNTIF(Accounts!$F:$H,CH69),VLOOKUP(CH69,Accounts!$F:$H,3,FALSE),0)/100)))</f>
        <v/>
      </c>
      <c r="CL69" s="37" t="str">
        <f t="shared" si="9"/>
        <v/>
      </c>
      <c r="CM69" s="7"/>
      <c r="CN69" s="40" t="str">
        <f>IF(Accounts!$F68="","-",Accounts!$F68)</f>
        <v xml:space="preserve"> </v>
      </c>
      <c r="CO69" s="10">
        <f>IF(COUNTIF(Accounts!$F:$H,CN69),VLOOKUP(CN69,Accounts!$F:$H,2,FALSE),"-")</f>
        <v>0</v>
      </c>
      <c r="CP69" s="37" t="str">
        <f ca="1">IF(scratch!$B$55=TRUE,IF(CR69="","",CR69/(1+(IF(COUNTIF(Accounts!$F:$H,CN69),VLOOKUP(CN69,Accounts!$F:$H,3,FALSE),0)/100))),scratch!$B$52)</f>
        <v>Locked</v>
      </c>
      <c r="CQ69" s="37" t="str">
        <f ca="1">IF(scratch!$B$55=TRUE,IF(CR69="","",CR69-CP69),scratch!$B$52)</f>
        <v>Locked</v>
      </c>
      <c r="CR69" s="51" t="str">
        <f ca="1">IF(scratch!$B$55=TRUE,SUMIF(BV$7:BV$1007,CN69,CA$7:CA$1007)+SUMIF(CB$7:CB$1007,CN69,CG$7:CG$1007)+SUMIF(CH$7:CH$1007,CN69,CM$7:CM$1007),scratch!$B$52)</f>
        <v>Locked</v>
      </c>
      <c r="CT69" s="40" t="str">
        <f>IF(Accounts!$F68="","-",Accounts!$F68)</f>
        <v xml:space="preserve"> </v>
      </c>
      <c r="CU69" s="10">
        <f>IF(COUNTIF(Accounts!$F:$H,CT69),VLOOKUP(CT69,Accounts!$F:$H,2,FALSE),"-")</f>
        <v>0</v>
      </c>
      <c r="CV69" s="37" t="str">
        <f ca="1">IF(scratch!$B$55=TRUE,IF(CX69="","",CX69/(1+(IF(COUNTIF(Accounts!$F:$H,CT69),VLOOKUP(CT69,Accounts!$F:$H,3,FALSE),0)/100))),scratch!$B$52)</f>
        <v>Locked</v>
      </c>
      <c r="CW69" s="37" t="str">
        <f ca="1">IF(scratch!$B$55=TRUE,IF(CX69="","",CX69-CV69),scratch!$B$52)</f>
        <v>Locked</v>
      </c>
      <c r="CX69" s="51" t="str">
        <f ca="1">IF(scratch!$B$55=TRUE,SUMIF(T$7:T$1007,CT69,X$7:X1069)+SUMIF(AR$7:AR$1007,CT69,AV$7:AV$1007)+SUMIF(BP$7:BP$1007,CT69,BT$7:BT$1007)+SUMIF(CN$7:CN$1007,CT69,CR$7:CR$1007),scratch!$B$52)</f>
        <v>Locked</v>
      </c>
    </row>
    <row r="70" spans="4:102" x14ac:dyDescent="0.2">
      <c r="D70" s="10" t="str">
        <f>IF(ISBLANK(B70),"",IF(COUNTIF(Accounts!$F:$H,B70),VLOOKUP(B70,Accounts!$F:$H,2,FALSE),"-"))</f>
        <v/>
      </c>
      <c r="E70" s="37" t="str">
        <f>IF(G70="","",G70/(1+(IF(COUNTIF(Accounts!$F:$H,B70),VLOOKUP(B70,Accounts!$F:$H,3,FALSE),0)/100)))</f>
        <v/>
      </c>
      <c r="F70" s="37" t="str">
        <f t="shared" si="10"/>
        <v/>
      </c>
      <c r="G70" s="7"/>
      <c r="H70" s="6"/>
      <c r="J70" s="10" t="str">
        <f>IF(ISBLANK(H70),"",IF(COUNTIF(Accounts!$F:$H,H70),VLOOKUP(H70,Accounts!$F:$H,2,FALSE),"-"))</f>
        <v/>
      </c>
      <c r="K70" s="37" t="str">
        <f>IF(M70="","",M70/(1+(IF(COUNTIF(Accounts!$F:$H,H70),VLOOKUP(H70,Accounts!$F:$H,3,FALSE),0)/100)))</f>
        <v/>
      </c>
      <c r="L70" s="37" t="str">
        <f t="shared" si="11"/>
        <v/>
      </c>
      <c r="M70" s="7"/>
      <c r="N70" s="6"/>
      <c r="P70" s="10" t="str">
        <f>IF(ISBLANK(N70),"",IF(COUNTIF(Accounts!$F:$H,N70),VLOOKUP(N70,Accounts!$F:$H,2,FALSE),"-"))</f>
        <v/>
      </c>
      <c r="Q70" s="37" t="str">
        <f>IF(S70="","",S70/(1+(IF(COUNTIF(Accounts!$F:$H,N70),VLOOKUP(N70,Accounts!$F:$H,3,FALSE),0)/100)))</f>
        <v/>
      </c>
      <c r="R70" s="37" t="str">
        <f t="shared" si="0"/>
        <v/>
      </c>
      <c r="S70" s="7"/>
      <c r="T70" s="40" t="str">
        <f>IF(Accounts!$F69="","-",Accounts!$F69)</f>
        <v xml:space="preserve"> </v>
      </c>
      <c r="U70" s="10">
        <f>IF(COUNTIF(Accounts!$F:$H,T70),VLOOKUP(T70,Accounts!$F:$H,2,FALSE),"-")</f>
        <v>0</v>
      </c>
      <c r="V70" s="37" t="str">
        <f ca="1">IF(scratch!$B$55=TRUE,IF(X70="","",X70/(1+(IF(COUNTIF(Accounts!$F:$H,T70),VLOOKUP(T70,Accounts!$F:$H,3,FALSE),0)/100))),scratch!$B$52)</f>
        <v>Locked</v>
      </c>
      <c r="W70" s="37" t="str">
        <f ca="1">IF(scratch!$B$55=TRUE,IF(X70="","",X70-V70),scratch!$B$52)</f>
        <v>Locked</v>
      </c>
      <c r="X70" s="51" t="str">
        <f ca="1">IF(scratch!$B$55=TRUE,SUMIF(B$7:B$1007,T70,G$7:G$1007)+SUMIF(H$7:H$1007,T70,M$7:M$1007)+SUMIF(N$7:N$1007,T70,S$7:S$1007),scratch!$B$52)</f>
        <v>Locked</v>
      </c>
      <c r="AB70" s="10" t="str">
        <f>IF(ISBLANK(Z70),"",IF(COUNTIF(Accounts!$F:$H,Z70),VLOOKUP(Z70,Accounts!$F:$H,2,FALSE),"-"))</f>
        <v/>
      </c>
      <c r="AC70" s="37" t="str">
        <f>IF(AE70="","",AE70/(1+(IF(COUNTIF(Accounts!$F:$H,Z70),VLOOKUP(Z70,Accounts!$F:$H,3,FALSE),0)/100)))</f>
        <v/>
      </c>
      <c r="AD70" s="37" t="str">
        <f t="shared" si="1"/>
        <v/>
      </c>
      <c r="AE70" s="7"/>
      <c r="AF70" s="6"/>
      <c r="AH70" s="10" t="str">
        <f>IF(ISBLANK(AF70),"",IF(COUNTIF(Accounts!$F:$H,AF70),VLOOKUP(AF70,Accounts!$F:$H,2,FALSE),"-"))</f>
        <v/>
      </c>
      <c r="AI70" s="37" t="str">
        <f>IF(AK70="","",AK70/(1+(IF(COUNTIF(Accounts!$F:$H,AF70),VLOOKUP(AF70,Accounts!$F:$H,3,FALSE),0)/100)))</f>
        <v/>
      </c>
      <c r="AJ70" s="37" t="str">
        <f t="shared" si="2"/>
        <v/>
      </c>
      <c r="AK70" s="7"/>
      <c r="AL70" s="6"/>
      <c r="AN70" s="10" t="str">
        <f>IF(ISBLANK(AL70),"",IF(COUNTIF(Accounts!$F:$H,AL70),VLOOKUP(AL70,Accounts!$F:$H,2,FALSE),"-"))</f>
        <v/>
      </c>
      <c r="AO70" s="37" t="str">
        <f>IF(AQ70="","",AQ70/(1+(IF(COUNTIF(Accounts!$F:$H,AL70),VLOOKUP(AL70,Accounts!$F:$H,3,FALSE),0)/100)))</f>
        <v/>
      </c>
      <c r="AP70" s="37" t="str">
        <f t="shared" si="3"/>
        <v/>
      </c>
      <c r="AQ70" s="7"/>
      <c r="AR70" s="40" t="str">
        <f>IF(Accounts!$F69="","-",Accounts!$F69)</f>
        <v xml:space="preserve"> </v>
      </c>
      <c r="AS70" s="10">
        <f>IF(COUNTIF(Accounts!$F:$H,AR70),VLOOKUP(AR70,Accounts!$F:$H,2,FALSE),"-")</f>
        <v>0</v>
      </c>
      <c r="AT70" s="37" t="str">
        <f ca="1">IF(scratch!$B$55=TRUE,IF(AV70="","",AV70/(1+(IF(COUNTIF(Accounts!$F:$H,AR70),VLOOKUP(AR70,Accounts!$F:$H,3,FALSE),0)/100))),scratch!$B$52)</f>
        <v>Locked</v>
      </c>
      <c r="AU70" s="37" t="str">
        <f ca="1">IF(scratch!$B$55=TRUE,IF(AV70="","",AV70-AT70),scratch!$B$52)</f>
        <v>Locked</v>
      </c>
      <c r="AV70" s="51" t="str">
        <f ca="1">IF(scratch!$B$55=TRUE,SUMIF(Z$7:Z$1007,AR70,AE$7:AE$1007)+SUMIF(AF$7:AF$1007,AR70,AK$7:AK$1007)+SUMIF(AL$7:AL$1007,AR70,AQ$7:AQ$1007),scratch!$B$52)</f>
        <v>Locked</v>
      </c>
      <c r="AZ70" s="10" t="str">
        <f>IF(ISBLANK(AX70),"",IF(COUNTIF(Accounts!$F:$H,AX70),VLOOKUP(AX70,Accounts!$F:$H,2,FALSE),"-"))</f>
        <v/>
      </c>
      <c r="BA70" s="37" t="str">
        <f>IF(BC70="","",BC70/(1+(IF(COUNTIF(Accounts!$F:$H,AX70),VLOOKUP(AX70,Accounts!$F:$H,3,FALSE),0)/100)))</f>
        <v/>
      </c>
      <c r="BB70" s="37" t="str">
        <f t="shared" si="4"/>
        <v/>
      </c>
      <c r="BC70" s="7"/>
      <c r="BD70" s="6"/>
      <c r="BF70" s="10" t="str">
        <f>IF(ISBLANK(BD70),"",IF(COUNTIF(Accounts!$F:$H,BD70),VLOOKUP(BD70,Accounts!$F:$H,2,FALSE),"-"))</f>
        <v/>
      </c>
      <c r="BG70" s="37" t="str">
        <f>IF(BI70="","",BI70/(1+(IF(COUNTIF(Accounts!$F:$H,BD70),VLOOKUP(BD70,Accounts!$F:$H,3,FALSE),0)/100)))</f>
        <v/>
      </c>
      <c r="BH70" s="37" t="str">
        <f t="shared" si="5"/>
        <v/>
      </c>
      <c r="BI70" s="7"/>
      <c r="BJ70" s="6"/>
      <c r="BL70" s="10" t="str">
        <f>IF(ISBLANK(BJ70),"",IF(COUNTIF(Accounts!$F:$H,BJ70),VLOOKUP(BJ70,Accounts!$F:$H,2,FALSE),"-"))</f>
        <v/>
      </c>
      <c r="BM70" s="37" t="str">
        <f>IF(BO70="","",BO70/(1+(IF(COUNTIF(Accounts!$F:$H,BJ70),VLOOKUP(BJ70,Accounts!$F:$H,3,FALSE),0)/100)))</f>
        <v/>
      </c>
      <c r="BN70" s="37" t="str">
        <f t="shared" si="6"/>
        <v/>
      </c>
      <c r="BO70" s="7"/>
      <c r="BP70" s="40" t="str">
        <f>IF(Accounts!$F69="","-",Accounts!$F69)</f>
        <v xml:space="preserve"> </v>
      </c>
      <c r="BQ70" s="10">
        <f>IF(COUNTIF(Accounts!$F:$H,BP70),VLOOKUP(BP70,Accounts!$F:$H,2,FALSE),"-")</f>
        <v>0</v>
      </c>
      <c r="BR70" s="37" t="str">
        <f ca="1">IF(scratch!$B$55=TRUE,IF(BT70="","",BT70/(1+(IF(COUNTIF(Accounts!$F:$H,BP70),VLOOKUP(BP70,Accounts!$F:$H,3,FALSE),0)/100))),scratch!$B$52)</f>
        <v>Locked</v>
      </c>
      <c r="BS70" s="37" t="str">
        <f ca="1">IF(scratch!$B$55=TRUE,IF(BT70="","",BT70-BR70),scratch!$B$52)</f>
        <v>Locked</v>
      </c>
      <c r="BT70" s="51" t="str">
        <f ca="1">IF(scratch!$B$55=TRUE,SUMIF(AX$7:AX$1007,BP70,BC$7:BC$1007)+SUMIF(BD$7:BD$1007,BP70,BI$7:BI$1007)+SUMIF(BJ$7:BJ$1007,BP70,BO$7:BO$1007),scratch!$B$52)</f>
        <v>Locked</v>
      </c>
      <c r="BX70" s="10" t="str">
        <f>IF(ISBLANK(BV70),"",IF(COUNTIF(Accounts!$F:$H,BV70),VLOOKUP(BV70,Accounts!$F:$H,2,FALSE),"-"))</f>
        <v/>
      </c>
      <c r="BY70" s="37" t="str">
        <f>IF(CA70="","",CA70/(1+(IF(COUNTIF(Accounts!$F:$H,BV70),VLOOKUP(BV70,Accounts!$F:$H,3,FALSE),0)/100)))</f>
        <v/>
      </c>
      <c r="BZ70" s="37" t="str">
        <f t="shared" si="7"/>
        <v/>
      </c>
      <c r="CA70" s="7"/>
      <c r="CB70" s="6"/>
      <c r="CD70" s="10" t="str">
        <f>IF(ISBLANK(CB70),"",IF(COUNTIF(Accounts!$F:$H,CB70),VLOOKUP(CB70,Accounts!$F:$H,2,FALSE),"-"))</f>
        <v/>
      </c>
      <c r="CE70" s="37" t="str">
        <f>IF(CG70="","",CG70/(1+(IF(COUNTIF(Accounts!$F:$H,CB70),VLOOKUP(CB70,Accounts!$F:$H,3,FALSE),0)/100)))</f>
        <v/>
      </c>
      <c r="CF70" s="37" t="str">
        <f t="shared" si="8"/>
        <v/>
      </c>
      <c r="CG70" s="7"/>
      <c r="CH70" s="6"/>
      <c r="CJ70" s="10" t="str">
        <f>IF(ISBLANK(CH70),"",IF(COUNTIF(Accounts!$F:$H,CH70),VLOOKUP(CH70,Accounts!$F:$H,2,FALSE),"-"))</f>
        <v/>
      </c>
      <c r="CK70" s="37" t="str">
        <f>IF(CM70="","",CM70/(1+(IF(COUNTIF(Accounts!$F:$H,CH70),VLOOKUP(CH70,Accounts!$F:$H,3,FALSE),0)/100)))</f>
        <v/>
      </c>
      <c r="CL70" s="37" t="str">
        <f t="shared" si="9"/>
        <v/>
      </c>
      <c r="CM70" s="7"/>
      <c r="CN70" s="40" t="str">
        <f>IF(Accounts!$F69="","-",Accounts!$F69)</f>
        <v xml:space="preserve"> </v>
      </c>
      <c r="CO70" s="10">
        <f>IF(COUNTIF(Accounts!$F:$H,CN70),VLOOKUP(CN70,Accounts!$F:$H,2,FALSE),"-")</f>
        <v>0</v>
      </c>
      <c r="CP70" s="37" t="str">
        <f ca="1">IF(scratch!$B$55=TRUE,IF(CR70="","",CR70/(1+(IF(COUNTIF(Accounts!$F:$H,CN70),VLOOKUP(CN70,Accounts!$F:$H,3,FALSE),0)/100))),scratch!$B$52)</f>
        <v>Locked</v>
      </c>
      <c r="CQ70" s="37" t="str">
        <f ca="1">IF(scratch!$B$55=TRUE,IF(CR70="","",CR70-CP70),scratch!$B$52)</f>
        <v>Locked</v>
      </c>
      <c r="CR70" s="51" t="str">
        <f ca="1">IF(scratch!$B$55=TRUE,SUMIF(BV$7:BV$1007,CN70,CA$7:CA$1007)+SUMIF(CB$7:CB$1007,CN70,CG$7:CG$1007)+SUMIF(CH$7:CH$1007,CN70,CM$7:CM$1007),scratch!$B$52)</f>
        <v>Locked</v>
      </c>
      <c r="CT70" s="40" t="str">
        <f>IF(Accounts!$F69="","-",Accounts!$F69)</f>
        <v xml:space="preserve"> </v>
      </c>
      <c r="CU70" s="10">
        <f>IF(COUNTIF(Accounts!$F:$H,CT70),VLOOKUP(CT70,Accounts!$F:$H,2,FALSE),"-")</f>
        <v>0</v>
      </c>
      <c r="CV70" s="37" t="str">
        <f ca="1">IF(scratch!$B$55=TRUE,IF(CX70="","",CX70/(1+(IF(COUNTIF(Accounts!$F:$H,CT70),VLOOKUP(CT70,Accounts!$F:$H,3,FALSE),0)/100))),scratch!$B$52)</f>
        <v>Locked</v>
      </c>
      <c r="CW70" s="37" t="str">
        <f ca="1">IF(scratch!$B$55=TRUE,IF(CX70="","",CX70-CV70),scratch!$B$52)</f>
        <v>Locked</v>
      </c>
      <c r="CX70" s="51" t="str">
        <f ca="1">IF(scratch!$B$55=TRUE,SUMIF(T$7:T$1007,CT70,X$7:X1070)+SUMIF(AR$7:AR$1007,CT70,AV$7:AV$1007)+SUMIF(BP$7:BP$1007,CT70,BT$7:BT$1007)+SUMIF(CN$7:CN$1007,CT70,CR$7:CR$1007),scratch!$B$52)</f>
        <v>Locked</v>
      </c>
    </row>
    <row r="71" spans="4:102" x14ac:dyDescent="0.2">
      <c r="D71" s="10" t="str">
        <f>IF(ISBLANK(B71),"",IF(COUNTIF(Accounts!$F:$H,B71),VLOOKUP(B71,Accounts!$F:$H,2,FALSE),"-"))</f>
        <v/>
      </c>
      <c r="E71" s="37" t="str">
        <f>IF(G71="","",G71/(1+(IF(COUNTIF(Accounts!$F:$H,B71),VLOOKUP(B71,Accounts!$F:$H,3,FALSE),0)/100)))</f>
        <v/>
      </c>
      <c r="F71" s="37" t="str">
        <f t="shared" si="10"/>
        <v/>
      </c>
      <c r="G71" s="7"/>
      <c r="H71" s="6"/>
      <c r="J71" s="10" t="str">
        <f>IF(ISBLANK(H71),"",IF(COUNTIF(Accounts!$F:$H,H71),VLOOKUP(H71,Accounts!$F:$H,2,FALSE),"-"))</f>
        <v/>
      </c>
      <c r="K71" s="37" t="str">
        <f>IF(M71="","",M71/(1+(IF(COUNTIF(Accounts!$F:$H,H71),VLOOKUP(H71,Accounts!$F:$H,3,FALSE),0)/100)))</f>
        <v/>
      </c>
      <c r="L71" s="37" t="str">
        <f t="shared" si="11"/>
        <v/>
      </c>
      <c r="M71" s="7"/>
      <c r="N71" s="6"/>
      <c r="P71" s="10" t="str">
        <f>IF(ISBLANK(N71),"",IF(COUNTIF(Accounts!$F:$H,N71),VLOOKUP(N71,Accounts!$F:$H,2,FALSE),"-"))</f>
        <v/>
      </c>
      <c r="Q71" s="37" t="str">
        <f>IF(S71="","",S71/(1+(IF(COUNTIF(Accounts!$F:$H,N71),VLOOKUP(N71,Accounts!$F:$H,3,FALSE),0)/100)))</f>
        <v/>
      </c>
      <c r="R71" s="37" t="str">
        <f t="shared" ref="R71:R134" si="12">IF(S71="","",S71-Q71)</f>
        <v/>
      </c>
      <c r="S71" s="7"/>
      <c r="T71" s="40" t="str">
        <f>IF(Accounts!$F70="","-",Accounts!$F70)</f>
        <v xml:space="preserve"> </v>
      </c>
      <c r="U71" s="10">
        <f>IF(COUNTIF(Accounts!$F:$H,T71),VLOOKUP(T71,Accounts!$F:$H,2,FALSE),"-")</f>
        <v>0</v>
      </c>
      <c r="V71" s="37" t="str">
        <f ca="1">IF(scratch!$B$55=TRUE,IF(X71="","",X71/(1+(IF(COUNTIF(Accounts!$F:$H,T71),VLOOKUP(T71,Accounts!$F:$H,3,FALSE),0)/100))),scratch!$B$52)</f>
        <v>Locked</v>
      </c>
      <c r="W71" s="37" t="str">
        <f ca="1">IF(scratch!$B$55=TRUE,IF(X71="","",X71-V71),scratch!$B$52)</f>
        <v>Locked</v>
      </c>
      <c r="X71" s="51" t="str">
        <f ca="1">IF(scratch!$B$55=TRUE,SUMIF(B$7:B$1007,T71,G$7:G$1007)+SUMIF(H$7:H$1007,T71,M$7:M$1007)+SUMIF(N$7:N$1007,T71,S$7:S$1007),scratch!$B$52)</f>
        <v>Locked</v>
      </c>
      <c r="AB71" s="10" t="str">
        <f>IF(ISBLANK(Z71),"",IF(COUNTIF(Accounts!$F:$H,Z71),VLOOKUP(Z71,Accounts!$F:$H,2,FALSE),"-"))</f>
        <v/>
      </c>
      <c r="AC71" s="37" t="str">
        <f>IF(AE71="","",AE71/(1+(IF(COUNTIF(Accounts!$F:$H,Z71),VLOOKUP(Z71,Accounts!$F:$H,3,FALSE),0)/100)))</f>
        <v/>
      </c>
      <c r="AD71" s="37" t="str">
        <f t="shared" ref="AD71:AD134" si="13">IF(AE71="","",AE71-AC71)</f>
        <v/>
      </c>
      <c r="AE71" s="7"/>
      <c r="AF71" s="6"/>
      <c r="AH71" s="10" t="str">
        <f>IF(ISBLANK(AF71),"",IF(COUNTIF(Accounts!$F:$H,AF71),VLOOKUP(AF71,Accounts!$F:$H,2,FALSE),"-"))</f>
        <v/>
      </c>
      <c r="AI71" s="37" t="str">
        <f>IF(AK71="","",AK71/(1+(IF(COUNTIF(Accounts!$F:$H,AF71),VLOOKUP(AF71,Accounts!$F:$H,3,FALSE),0)/100)))</f>
        <v/>
      </c>
      <c r="AJ71" s="37" t="str">
        <f t="shared" ref="AJ71:AJ134" si="14">IF(AK71="","",AK71-AI71)</f>
        <v/>
      </c>
      <c r="AK71" s="7"/>
      <c r="AL71" s="6"/>
      <c r="AN71" s="10" t="str">
        <f>IF(ISBLANK(AL71),"",IF(COUNTIF(Accounts!$F:$H,AL71),VLOOKUP(AL71,Accounts!$F:$H,2,FALSE),"-"))</f>
        <v/>
      </c>
      <c r="AO71" s="37" t="str">
        <f>IF(AQ71="","",AQ71/(1+(IF(COUNTIF(Accounts!$F:$H,AL71),VLOOKUP(AL71,Accounts!$F:$H,3,FALSE),0)/100)))</f>
        <v/>
      </c>
      <c r="AP71" s="37" t="str">
        <f t="shared" ref="AP71:AP134" si="15">IF(AQ71="","",AQ71-AO71)</f>
        <v/>
      </c>
      <c r="AQ71" s="7"/>
      <c r="AR71" s="40" t="str">
        <f>IF(Accounts!$F70="","-",Accounts!$F70)</f>
        <v xml:space="preserve"> </v>
      </c>
      <c r="AS71" s="10">
        <f>IF(COUNTIF(Accounts!$F:$H,AR71),VLOOKUP(AR71,Accounts!$F:$H,2,FALSE),"-")</f>
        <v>0</v>
      </c>
      <c r="AT71" s="37" t="str">
        <f ca="1">IF(scratch!$B$55=TRUE,IF(AV71="","",AV71/(1+(IF(COUNTIF(Accounts!$F:$H,AR71),VLOOKUP(AR71,Accounts!$F:$H,3,FALSE),0)/100))),scratch!$B$52)</f>
        <v>Locked</v>
      </c>
      <c r="AU71" s="37" t="str">
        <f ca="1">IF(scratch!$B$55=TRUE,IF(AV71="","",AV71-AT71),scratch!$B$52)</f>
        <v>Locked</v>
      </c>
      <c r="AV71" s="51" t="str">
        <f ca="1">IF(scratch!$B$55=TRUE,SUMIF(Z$7:Z$1007,AR71,AE$7:AE$1007)+SUMIF(AF$7:AF$1007,AR71,AK$7:AK$1007)+SUMIF(AL$7:AL$1007,AR71,AQ$7:AQ$1007),scratch!$B$52)</f>
        <v>Locked</v>
      </c>
      <c r="AZ71" s="10" t="str">
        <f>IF(ISBLANK(AX71),"",IF(COUNTIF(Accounts!$F:$H,AX71),VLOOKUP(AX71,Accounts!$F:$H,2,FALSE),"-"))</f>
        <v/>
      </c>
      <c r="BA71" s="37" t="str">
        <f>IF(BC71="","",BC71/(1+(IF(COUNTIF(Accounts!$F:$H,AX71),VLOOKUP(AX71,Accounts!$F:$H,3,FALSE),0)/100)))</f>
        <v/>
      </c>
      <c r="BB71" s="37" t="str">
        <f t="shared" ref="BB71:BB134" si="16">IF(BC71="","",BC71-BA71)</f>
        <v/>
      </c>
      <c r="BC71" s="7"/>
      <c r="BD71" s="6"/>
      <c r="BF71" s="10" t="str">
        <f>IF(ISBLANK(BD71),"",IF(COUNTIF(Accounts!$F:$H,BD71),VLOOKUP(BD71,Accounts!$F:$H,2,FALSE),"-"))</f>
        <v/>
      </c>
      <c r="BG71" s="37" t="str">
        <f>IF(BI71="","",BI71/(1+(IF(COUNTIF(Accounts!$F:$H,BD71),VLOOKUP(BD71,Accounts!$F:$H,3,FALSE),0)/100)))</f>
        <v/>
      </c>
      <c r="BH71" s="37" t="str">
        <f t="shared" ref="BH71:BH134" si="17">IF(BI71="","",BI71-BG71)</f>
        <v/>
      </c>
      <c r="BI71" s="7"/>
      <c r="BJ71" s="6"/>
      <c r="BL71" s="10" t="str">
        <f>IF(ISBLANK(BJ71),"",IF(COUNTIF(Accounts!$F:$H,BJ71),VLOOKUP(BJ71,Accounts!$F:$H,2,FALSE),"-"))</f>
        <v/>
      </c>
      <c r="BM71" s="37" t="str">
        <f>IF(BO71="","",BO71/(1+(IF(COUNTIF(Accounts!$F:$H,BJ71),VLOOKUP(BJ71,Accounts!$F:$H,3,FALSE),0)/100)))</f>
        <v/>
      </c>
      <c r="BN71" s="37" t="str">
        <f t="shared" ref="BN71:BN134" si="18">IF(BO71="","",BO71-BM71)</f>
        <v/>
      </c>
      <c r="BO71" s="7"/>
      <c r="BP71" s="40" t="str">
        <f>IF(Accounts!$F70="","-",Accounts!$F70)</f>
        <v xml:space="preserve"> </v>
      </c>
      <c r="BQ71" s="10">
        <f>IF(COUNTIF(Accounts!$F:$H,BP71),VLOOKUP(BP71,Accounts!$F:$H,2,FALSE),"-")</f>
        <v>0</v>
      </c>
      <c r="BR71" s="37" t="str">
        <f ca="1">IF(scratch!$B$55=TRUE,IF(BT71="","",BT71/(1+(IF(COUNTIF(Accounts!$F:$H,BP71),VLOOKUP(BP71,Accounts!$F:$H,3,FALSE),0)/100))),scratch!$B$52)</f>
        <v>Locked</v>
      </c>
      <c r="BS71" s="37" t="str">
        <f ca="1">IF(scratch!$B$55=TRUE,IF(BT71="","",BT71-BR71),scratch!$B$52)</f>
        <v>Locked</v>
      </c>
      <c r="BT71" s="51" t="str">
        <f ca="1">IF(scratch!$B$55=TRUE,SUMIF(AX$7:AX$1007,BP71,BC$7:BC$1007)+SUMIF(BD$7:BD$1007,BP71,BI$7:BI$1007)+SUMIF(BJ$7:BJ$1007,BP71,BO$7:BO$1007),scratch!$B$52)</f>
        <v>Locked</v>
      </c>
      <c r="BX71" s="10" t="str">
        <f>IF(ISBLANK(BV71),"",IF(COUNTIF(Accounts!$F:$H,BV71),VLOOKUP(BV71,Accounts!$F:$H,2,FALSE),"-"))</f>
        <v/>
      </c>
      <c r="BY71" s="37" t="str">
        <f>IF(CA71="","",CA71/(1+(IF(COUNTIF(Accounts!$F:$H,BV71),VLOOKUP(BV71,Accounts!$F:$H,3,FALSE),0)/100)))</f>
        <v/>
      </c>
      <c r="BZ71" s="37" t="str">
        <f t="shared" ref="BZ71:BZ134" si="19">IF(CA71="","",CA71-BY71)</f>
        <v/>
      </c>
      <c r="CA71" s="7"/>
      <c r="CB71" s="6"/>
      <c r="CD71" s="10" t="str">
        <f>IF(ISBLANK(CB71),"",IF(COUNTIF(Accounts!$F:$H,CB71),VLOOKUP(CB71,Accounts!$F:$H,2,FALSE),"-"))</f>
        <v/>
      </c>
      <c r="CE71" s="37" t="str">
        <f>IF(CG71="","",CG71/(1+(IF(COUNTIF(Accounts!$F:$H,CB71),VLOOKUP(CB71,Accounts!$F:$H,3,FALSE),0)/100)))</f>
        <v/>
      </c>
      <c r="CF71" s="37" t="str">
        <f t="shared" ref="CF71:CF134" si="20">IF(CG71="","",CG71-CE71)</f>
        <v/>
      </c>
      <c r="CG71" s="7"/>
      <c r="CH71" s="6"/>
      <c r="CJ71" s="10" t="str">
        <f>IF(ISBLANK(CH71),"",IF(COUNTIF(Accounts!$F:$H,CH71),VLOOKUP(CH71,Accounts!$F:$H,2,FALSE),"-"))</f>
        <v/>
      </c>
      <c r="CK71" s="37" t="str">
        <f>IF(CM71="","",CM71/(1+(IF(COUNTIF(Accounts!$F:$H,CH71),VLOOKUP(CH71,Accounts!$F:$H,3,FALSE),0)/100)))</f>
        <v/>
      </c>
      <c r="CL71" s="37" t="str">
        <f t="shared" ref="CL71:CL134" si="21">IF(CM71="","",CM71-CK71)</f>
        <v/>
      </c>
      <c r="CM71" s="7"/>
      <c r="CN71" s="40" t="str">
        <f>IF(Accounts!$F70="","-",Accounts!$F70)</f>
        <v xml:space="preserve"> </v>
      </c>
      <c r="CO71" s="10">
        <f>IF(COUNTIF(Accounts!$F:$H,CN71),VLOOKUP(CN71,Accounts!$F:$H,2,FALSE),"-")</f>
        <v>0</v>
      </c>
      <c r="CP71" s="37" t="str">
        <f ca="1">IF(scratch!$B$55=TRUE,IF(CR71="","",CR71/(1+(IF(COUNTIF(Accounts!$F:$H,CN71),VLOOKUP(CN71,Accounts!$F:$H,3,FALSE),0)/100))),scratch!$B$52)</f>
        <v>Locked</v>
      </c>
      <c r="CQ71" s="37" t="str">
        <f ca="1">IF(scratch!$B$55=TRUE,IF(CR71="","",CR71-CP71),scratch!$B$52)</f>
        <v>Locked</v>
      </c>
      <c r="CR71" s="51" t="str">
        <f ca="1">IF(scratch!$B$55=TRUE,SUMIF(BV$7:BV$1007,CN71,CA$7:CA$1007)+SUMIF(CB$7:CB$1007,CN71,CG$7:CG$1007)+SUMIF(CH$7:CH$1007,CN71,CM$7:CM$1007),scratch!$B$52)</f>
        <v>Locked</v>
      </c>
      <c r="CT71" s="40" t="str">
        <f>IF(Accounts!$F70="","-",Accounts!$F70)</f>
        <v xml:space="preserve"> </v>
      </c>
      <c r="CU71" s="10">
        <f>IF(COUNTIF(Accounts!$F:$H,CT71),VLOOKUP(CT71,Accounts!$F:$H,2,FALSE),"-")</f>
        <v>0</v>
      </c>
      <c r="CV71" s="37" t="str">
        <f ca="1">IF(scratch!$B$55=TRUE,IF(CX71="","",CX71/(1+(IF(COUNTIF(Accounts!$F:$H,CT71),VLOOKUP(CT71,Accounts!$F:$H,3,FALSE),0)/100))),scratch!$B$52)</f>
        <v>Locked</v>
      </c>
      <c r="CW71" s="37" t="str">
        <f ca="1">IF(scratch!$B$55=TRUE,IF(CX71="","",CX71-CV71),scratch!$B$52)</f>
        <v>Locked</v>
      </c>
      <c r="CX71" s="51" t="str">
        <f ca="1">IF(scratch!$B$55=TRUE,SUMIF(T$7:T$1007,CT71,X$7:X1071)+SUMIF(AR$7:AR$1007,CT71,AV$7:AV$1007)+SUMIF(BP$7:BP$1007,CT71,BT$7:BT$1007)+SUMIF(CN$7:CN$1007,CT71,CR$7:CR$1007),scratch!$B$52)</f>
        <v>Locked</v>
      </c>
    </row>
    <row r="72" spans="4:102" x14ac:dyDescent="0.2">
      <c r="D72" s="10" t="str">
        <f>IF(ISBLANK(B72),"",IF(COUNTIF(Accounts!$F:$H,B72),VLOOKUP(B72,Accounts!$F:$H,2,FALSE),"-"))</f>
        <v/>
      </c>
      <c r="E72" s="37" t="str">
        <f>IF(G72="","",G72/(1+(IF(COUNTIF(Accounts!$F:$H,B72),VLOOKUP(B72,Accounts!$F:$H,3,FALSE),0)/100)))</f>
        <v/>
      </c>
      <c r="F72" s="37" t="str">
        <f t="shared" ref="F72:F135" si="22">IF(G72="","",G72-E72)</f>
        <v/>
      </c>
      <c r="G72" s="7"/>
      <c r="H72" s="6"/>
      <c r="J72" s="10" t="str">
        <f>IF(ISBLANK(H72),"",IF(COUNTIF(Accounts!$F:$H,H72),VLOOKUP(H72,Accounts!$F:$H,2,FALSE),"-"))</f>
        <v/>
      </c>
      <c r="K72" s="37" t="str">
        <f>IF(M72="","",M72/(1+(IF(COUNTIF(Accounts!$F:$H,H72),VLOOKUP(H72,Accounts!$F:$H,3,FALSE),0)/100)))</f>
        <v/>
      </c>
      <c r="L72" s="37" t="str">
        <f t="shared" ref="L72:L135" si="23">IF(M72="","",M72-K72)</f>
        <v/>
      </c>
      <c r="M72" s="7"/>
      <c r="N72" s="6"/>
      <c r="P72" s="10" t="str">
        <f>IF(ISBLANK(N72),"",IF(COUNTIF(Accounts!$F:$H,N72),VLOOKUP(N72,Accounts!$F:$H,2,FALSE),"-"))</f>
        <v/>
      </c>
      <c r="Q72" s="37" t="str">
        <f>IF(S72="","",S72/(1+(IF(COUNTIF(Accounts!$F:$H,N72),VLOOKUP(N72,Accounts!$F:$H,3,FALSE),0)/100)))</f>
        <v/>
      </c>
      <c r="R72" s="37" t="str">
        <f t="shared" si="12"/>
        <v/>
      </c>
      <c r="S72" s="7"/>
      <c r="T72" s="40" t="str">
        <f>IF(Accounts!$F71="","-",Accounts!$F71)</f>
        <v xml:space="preserve"> </v>
      </c>
      <c r="U72" s="10">
        <f>IF(COUNTIF(Accounts!$F:$H,T72),VLOOKUP(T72,Accounts!$F:$H,2,FALSE),"-")</f>
        <v>0</v>
      </c>
      <c r="V72" s="37" t="str">
        <f ca="1">IF(scratch!$B$55=TRUE,IF(X72="","",X72/(1+(IF(COUNTIF(Accounts!$F:$H,T72),VLOOKUP(T72,Accounts!$F:$H,3,FALSE),0)/100))),scratch!$B$52)</f>
        <v>Locked</v>
      </c>
      <c r="W72" s="37" t="str">
        <f ca="1">IF(scratch!$B$55=TRUE,IF(X72="","",X72-V72),scratch!$B$52)</f>
        <v>Locked</v>
      </c>
      <c r="X72" s="51" t="str">
        <f ca="1">IF(scratch!$B$55=TRUE,SUMIF(B$7:B$1007,T72,G$7:G$1007)+SUMIF(H$7:H$1007,T72,M$7:M$1007)+SUMIF(N$7:N$1007,T72,S$7:S$1007),scratch!$B$52)</f>
        <v>Locked</v>
      </c>
      <c r="AB72" s="10" t="str">
        <f>IF(ISBLANK(Z72),"",IF(COUNTIF(Accounts!$F:$H,Z72),VLOOKUP(Z72,Accounts!$F:$H,2,FALSE),"-"))</f>
        <v/>
      </c>
      <c r="AC72" s="37" t="str">
        <f>IF(AE72="","",AE72/(1+(IF(COUNTIF(Accounts!$F:$H,Z72),VLOOKUP(Z72,Accounts!$F:$H,3,FALSE),0)/100)))</f>
        <v/>
      </c>
      <c r="AD72" s="37" t="str">
        <f t="shared" si="13"/>
        <v/>
      </c>
      <c r="AE72" s="7"/>
      <c r="AF72" s="6"/>
      <c r="AH72" s="10" t="str">
        <f>IF(ISBLANK(AF72),"",IF(COUNTIF(Accounts!$F:$H,AF72),VLOOKUP(AF72,Accounts!$F:$H,2,FALSE),"-"))</f>
        <v/>
      </c>
      <c r="AI72" s="37" t="str">
        <f>IF(AK72="","",AK72/(1+(IF(COUNTIF(Accounts!$F:$H,AF72),VLOOKUP(AF72,Accounts!$F:$H,3,FALSE),0)/100)))</f>
        <v/>
      </c>
      <c r="AJ72" s="37" t="str">
        <f t="shared" si="14"/>
        <v/>
      </c>
      <c r="AK72" s="7"/>
      <c r="AL72" s="6"/>
      <c r="AN72" s="10" t="str">
        <f>IF(ISBLANK(AL72),"",IF(COUNTIF(Accounts!$F:$H,AL72),VLOOKUP(AL72,Accounts!$F:$H,2,FALSE),"-"))</f>
        <v/>
      </c>
      <c r="AO72" s="37" t="str">
        <f>IF(AQ72="","",AQ72/(1+(IF(COUNTIF(Accounts!$F:$H,AL72),VLOOKUP(AL72,Accounts!$F:$H,3,FALSE),0)/100)))</f>
        <v/>
      </c>
      <c r="AP72" s="37" t="str">
        <f t="shared" si="15"/>
        <v/>
      </c>
      <c r="AQ72" s="7"/>
      <c r="AR72" s="40" t="str">
        <f>IF(Accounts!$F71="","-",Accounts!$F71)</f>
        <v xml:space="preserve"> </v>
      </c>
      <c r="AS72" s="10">
        <f>IF(COUNTIF(Accounts!$F:$H,AR72),VLOOKUP(AR72,Accounts!$F:$H,2,FALSE),"-")</f>
        <v>0</v>
      </c>
      <c r="AT72" s="37" t="str">
        <f ca="1">IF(scratch!$B$55=TRUE,IF(AV72="","",AV72/(1+(IF(COUNTIF(Accounts!$F:$H,AR72),VLOOKUP(AR72,Accounts!$F:$H,3,FALSE),0)/100))),scratch!$B$52)</f>
        <v>Locked</v>
      </c>
      <c r="AU72" s="37" t="str">
        <f ca="1">IF(scratch!$B$55=TRUE,IF(AV72="","",AV72-AT72),scratch!$B$52)</f>
        <v>Locked</v>
      </c>
      <c r="AV72" s="51" t="str">
        <f ca="1">IF(scratch!$B$55=TRUE,SUMIF(Z$7:Z$1007,AR72,AE$7:AE$1007)+SUMIF(AF$7:AF$1007,AR72,AK$7:AK$1007)+SUMIF(AL$7:AL$1007,AR72,AQ$7:AQ$1007),scratch!$B$52)</f>
        <v>Locked</v>
      </c>
      <c r="AZ72" s="10" t="str">
        <f>IF(ISBLANK(AX72),"",IF(COUNTIF(Accounts!$F:$H,AX72),VLOOKUP(AX72,Accounts!$F:$H,2,FALSE),"-"))</f>
        <v/>
      </c>
      <c r="BA72" s="37" t="str">
        <f>IF(BC72="","",BC72/(1+(IF(COUNTIF(Accounts!$F:$H,AX72),VLOOKUP(AX72,Accounts!$F:$H,3,FALSE),0)/100)))</f>
        <v/>
      </c>
      <c r="BB72" s="37" t="str">
        <f t="shared" si="16"/>
        <v/>
      </c>
      <c r="BC72" s="7"/>
      <c r="BD72" s="6"/>
      <c r="BF72" s="10" t="str">
        <f>IF(ISBLANK(BD72),"",IF(COUNTIF(Accounts!$F:$H,BD72),VLOOKUP(BD72,Accounts!$F:$H,2,FALSE),"-"))</f>
        <v/>
      </c>
      <c r="BG72" s="37" t="str">
        <f>IF(BI72="","",BI72/(1+(IF(COUNTIF(Accounts!$F:$H,BD72),VLOOKUP(BD72,Accounts!$F:$H,3,FALSE),0)/100)))</f>
        <v/>
      </c>
      <c r="BH72" s="37" t="str">
        <f t="shared" si="17"/>
        <v/>
      </c>
      <c r="BI72" s="7"/>
      <c r="BJ72" s="6"/>
      <c r="BL72" s="10" t="str">
        <f>IF(ISBLANK(BJ72),"",IF(COUNTIF(Accounts!$F:$H,BJ72),VLOOKUP(BJ72,Accounts!$F:$H,2,FALSE),"-"))</f>
        <v/>
      </c>
      <c r="BM72" s="37" t="str">
        <f>IF(BO72="","",BO72/(1+(IF(COUNTIF(Accounts!$F:$H,BJ72),VLOOKUP(BJ72,Accounts!$F:$H,3,FALSE),0)/100)))</f>
        <v/>
      </c>
      <c r="BN72" s="37" t="str">
        <f t="shared" si="18"/>
        <v/>
      </c>
      <c r="BO72" s="7"/>
      <c r="BP72" s="40" t="str">
        <f>IF(Accounts!$F71="","-",Accounts!$F71)</f>
        <v xml:space="preserve"> </v>
      </c>
      <c r="BQ72" s="10">
        <f>IF(COUNTIF(Accounts!$F:$H,BP72),VLOOKUP(BP72,Accounts!$F:$H,2,FALSE),"-")</f>
        <v>0</v>
      </c>
      <c r="BR72" s="37" t="str">
        <f ca="1">IF(scratch!$B$55=TRUE,IF(BT72="","",BT72/(1+(IF(COUNTIF(Accounts!$F:$H,BP72),VLOOKUP(BP72,Accounts!$F:$H,3,FALSE),0)/100))),scratch!$B$52)</f>
        <v>Locked</v>
      </c>
      <c r="BS72" s="37" t="str">
        <f ca="1">IF(scratch!$B$55=TRUE,IF(BT72="","",BT72-BR72),scratch!$B$52)</f>
        <v>Locked</v>
      </c>
      <c r="BT72" s="51" t="str">
        <f ca="1">IF(scratch!$B$55=TRUE,SUMIF(AX$7:AX$1007,BP72,BC$7:BC$1007)+SUMIF(BD$7:BD$1007,BP72,BI$7:BI$1007)+SUMIF(BJ$7:BJ$1007,BP72,BO$7:BO$1007),scratch!$B$52)</f>
        <v>Locked</v>
      </c>
      <c r="BX72" s="10" t="str">
        <f>IF(ISBLANK(BV72),"",IF(COUNTIF(Accounts!$F:$H,BV72),VLOOKUP(BV72,Accounts!$F:$H,2,FALSE),"-"))</f>
        <v/>
      </c>
      <c r="BY72" s="37" t="str">
        <f>IF(CA72="","",CA72/(1+(IF(COUNTIF(Accounts!$F:$H,BV72),VLOOKUP(BV72,Accounts!$F:$H,3,FALSE),0)/100)))</f>
        <v/>
      </c>
      <c r="BZ72" s="37" t="str">
        <f t="shared" si="19"/>
        <v/>
      </c>
      <c r="CA72" s="7"/>
      <c r="CB72" s="6"/>
      <c r="CD72" s="10" t="str">
        <f>IF(ISBLANK(CB72),"",IF(COUNTIF(Accounts!$F:$H,CB72),VLOOKUP(CB72,Accounts!$F:$H,2,FALSE),"-"))</f>
        <v/>
      </c>
      <c r="CE72" s="37" t="str">
        <f>IF(CG72="","",CG72/(1+(IF(COUNTIF(Accounts!$F:$H,CB72),VLOOKUP(CB72,Accounts!$F:$H,3,FALSE),0)/100)))</f>
        <v/>
      </c>
      <c r="CF72" s="37" t="str">
        <f t="shared" si="20"/>
        <v/>
      </c>
      <c r="CG72" s="7"/>
      <c r="CH72" s="6"/>
      <c r="CJ72" s="10" t="str">
        <f>IF(ISBLANK(CH72),"",IF(COUNTIF(Accounts!$F:$H,CH72),VLOOKUP(CH72,Accounts!$F:$H,2,FALSE),"-"))</f>
        <v/>
      </c>
      <c r="CK72" s="37" t="str">
        <f>IF(CM72="","",CM72/(1+(IF(COUNTIF(Accounts!$F:$H,CH72),VLOOKUP(CH72,Accounts!$F:$H,3,FALSE),0)/100)))</f>
        <v/>
      </c>
      <c r="CL72" s="37" t="str">
        <f t="shared" si="21"/>
        <v/>
      </c>
      <c r="CM72" s="7"/>
      <c r="CN72" s="40" t="str">
        <f>IF(Accounts!$F71="","-",Accounts!$F71)</f>
        <v xml:space="preserve"> </v>
      </c>
      <c r="CO72" s="10">
        <f>IF(COUNTIF(Accounts!$F:$H,CN72),VLOOKUP(CN72,Accounts!$F:$H,2,FALSE),"-")</f>
        <v>0</v>
      </c>
      <c r="CP72" s="37" t="str">
        <f ca="1">IF(scratch!$B$55=TRUE,IF(CR72="","",CR72/(1+(IF(COUNTIF(Accounts!$F:$H,CN72),VLOOKUP(CN72,Accounts!$F:$H,3,FALSE),0)/100))),scratch!$B$52)</f>
        <v>Locked</v>
      </c>
      <c r="CQ72" s="37" t="str">
        <f ca="1">IF(scratch!$B$55=TRUE,IF(CR72="","",CR72-CP72),scratch!$B$52)</f>
        <v>Locked</v>
      </c>
      <c r="CR72" s="51" t="str">
        <f ca="1">IF(scratch!$B$55=TRUE,SUMIF(BV$7:BV$1007,CN72,CA$7:CA$1007)+SUMIF(CB$7:CB$1007,CN72,CG$7:CG$1007)+SUMIF(CH$7:CH$1007,CN72,CM$7:CM$1007),scratch!$B$52)</f>
        <v>Locked</v>
      </c>
      <c r="CT72" s="40" t="str">
        <f>IF(Accounts!$F71="","-",Accounts!$F71)</f>
        <v xml:space="preserve"> </v>
      </c>
      <c r="CU72" s="10">
        <f>IF(COUNTIF(Accounts!$F:$H,CT72),VLOOKUP(CT72,Accounts!$F:$H,2,FALSE),"-")</f>
        <v>0</v>
      </c>
      <c r="CV72" s="37" t="str">
        <f ca="1">IF(scratch!$B$55=TRUE,IF(CX72="","",CX72/(1+(IF(COUNTIF(Accounts!$F:$H,CT72),VLOOKUP(CT72,Accounts!$F:$H,3,FALSE),0)/100))),scratch!$B$52)</f>
        <v>Locked</v>
      </c>
      <c r="CW72" s="37" t="str">
        <f ca="1">IF(scratch!$B$55=TRUE,IF(CX72="","",CX72-CV72),scratch!$B$52)</f>
        <v>Locked</v>
      </c>
      <c r="CX72" s="51" t="str">
        <f ca="1">IF(scratch!$B$55=TRUE,SUMIF(T$7:T$1007,CT72,X$7:X1072)+SUMIF(AR$7:AR$1007,CT72,AV$7:AV$1007)+SUMIF(BP$7:BP$1007,CT72,BT$7:BT$1007)+SUMIF(CN$7:CN$1007,CT72,CR$7:CR$1007),scratch!$B$52)</f>
        <v>Locked</v>
      </c>
    </row>
    <row r="73" spans="4:102" x14ac:dyDescent="0.2">
      <c r="D73" s="10" t="str">
        <f>IF(ISBLANK(B73),"",IF(COUNTIF(Accounts!$F:$H,B73),VLOOKUP(B73,Accounts!$F:$H,2,FALSE),"-"))</f>
        <v/>
      </c>
      <c r="E73" s="37" t="str">
        <f>IF(G73="","",G73/(1+(IF(COUNTIF(Accounts!$F:$H,B73),VLOOKUP(B73,Accounts!$F:$H,3,FALSE),0)/100)))</f>
        <v/>
      </c>
      <c r="F73" s="37" t="str">
        <f t="shared" si="22"/>
        <v/>
      </c>
      <c r="G73" s="7"/>
      <c r="H73" s="6"/>
      <c r="J73" s="10" t="str">
        <f>IF(ISBLANK(H73),"",IF(COUNTIF(Accounts!$F:$H,H73),VLOOKUP(H73,Accounts!$F:$H,2,FALSE),"-"))</f>
        <v/>
      </c>
      <c r="K73" s="37" t="str">
        <f>IF(M73="","",M73/(1+(IF(COUNTIF(Accounts!$F:$H,H73),VLOOKUP(H73,Accounts!$F:$H,3,FALSE),0)/100)))</f>
        <v/>
      </c>
      <c r="L73" s="37" t="str">
        <f t="shared" si="23"/>
        <v/>
      </c>
      <c r="M73" s="7"/>
      <c r="N73" s="6"/>
      <c r="P73" s="10" t="str">
        <f>IF(ISBLANK(N73),"",IF(COUNTIF(Accounts!$F:$H,N73),VLOOKUP(N73,Accounts!$F:$H,2,FALSE),"-"))</f>
        <v/>
      </c>
      <c r="Q73" s="37" t="str">
        <f>IF(S73="","",S73/(1+(IF(COUNTIF(Accounts!$F:$H,N73),VLOOKUP(N73,Accounts!$F:$H,3,FALSE),0)/100)))</f>
        <v/>
      </c>
      <c r="R73" s="37" t="str">
        <f t="shared" si="12"/>
        <v/>
      </c>
      <c r="S73" s="7"/>
      <c r="T73" s="40" t="str">
        <f>IF(Accounts!$F72="","-",Accounts!$F72)</f>
        <v xml:space="preserve"> </v>
      </c>
      <c r="U73" s="10">
        <f>IF(COUNTIF(Accounts!$F:$H,T73),VLOOKUP(T73,Accounts!$F:$H,2,FALSE),"-")</f>
        <v>0</v>
      </c>
      <c r="V73" s="37" t="str">
        <f ca="1">IF(scratch!$B$55=TRUE,IF(X73="","",X73/(1+(IF(COUNTIF(Accounts!$F:$H,T73),VLOOKUP(T73,Accounts!$F:$H,3,FALSE),0)/100))),scratch!$B$52)</f>
        <v>Locked</v>
      </c>
      <c r="W73" s="37" t="str">
        <f ca="1">IF(scratch!$B$55=TRUE,IF(X73="","",X73-V73),scratch!$B$52)</f>
        <v>Locked</v>
      </c>
      <c r="X73" s="51" t="str">
        <f ca="1">IF(scratch!$B$55=TRUE,SUMIF(B$7:B$1007,T73,G$7:G$1007)+SUMIF(H$7:H$1007,T73,M$7:M$1007)+SUMIF(N$7:N$1007,T73,S$7:S$1007),scratch!$B$52)</f>
        <v>Locked</v>
      </c>
      <c r="AB73" s="10" t="str">
        <f>IF(ISBLANK(Z73),"",IF(COUNTIF(Accounts!$F:$H,Z73),VLOOKUP(Z73,Accounts!$F:$H,2,FALSE),"-"))</f>
        <v/>
      </c>
      <c r="AC73" s="37" t="str">
        <f>IF(AE73="","",AE73/(1+(IF(COUNTIF(Accounts!$F:$H,Z73),VLOOKUP(Z73,Accounts!$F:$H,3,FALSE),0)/100)))</f>
        <v/>
      </c>
      <c r="AD73" s="37" t="str">
        <f t="shared" si="13"/>
        <v/>
      </c>
      <c r="AE73" s="7"/>
      <c r="AF73" s="6"/>
      <c r="AH73" s="10" t="str">
        <f>IF(ISBLANK(AF73),"",IF(COUNTIF(Accounts!$F:$H,AF73),VLOOKUP(AF73,Accounts!$F:$H,2,FALSE),"-"))</f>
        <v/>
      </c>
      <c r="AI73" s="37" t="str">
        <f>IF(AK73="","",AK73/(1+(IF(COUNTIF(Accounts!$F:$H,AF73),VLOOKUP(AF73,Accounts!$F:$H,3,FALSE),0)/100)))</f>
        <v/>
      </c>
      <c r="AJ73" s="37" t="str">
        <f t="shared" si="14"/>
        <v/>
      </c>
      <c r="AK73" s="7"/>
      <c r="AL73" s="6"/>
      <c r="AN73" s="10" t="str">
        <f>IF(ISBLANK(AL73),"",IF(COUNTIF(Accounts!$F:$H,AL73),VLOOKUP(AL73,Accounts!$F:$H,2,FALSE),"-"))</f>
        <v/>
      </c>
      <c r="AO73" s="37" t="str">
        <f>IF(AQ73="","",AQ73/(1+(IF(COUNTIF(Accounts!$F:$H,AL73),VLOOKUP(AL73,Accounts!$F:$H,3,FALSE),0)/100)))</f>
        <v/>
      </c>
      <c r="AP73" s="37" t="str">
        <f t="shared" si="15"/>
        <v/>
      </c>
      <c r="AQ73" s="7"/>
      <c r="AR73" s="40" t="str">
        <f>IF(Accounts!$F72="","-",Accounts!$F72)</f>
        <v xml:space="preserve"> </v>
      </c>
      <c r="AS73" s="10">
        <f>IF(COUNTIF(Accounts!$F:$H,AR73),VLOOKUP(AR73,Accounts!$F:$H,2,FALSE),"-")</f>
        <v>0</v>
      </c>
      <c r="AT73" s="37" t="str">
        <f ca="1">IF(scratch!$B$55=TRUE,IF(AV73="","",AV73/(1+(IF(COUNTIF(Accounts!$F:$H,AR73),VLOOKUP(AR73,Accounts!$F:$H,3,FALSE),0)/100))),scratch!$B$52)</f>
        <v>Locked</v>
      </c>
      <c r="AU73" s="37" t="str">
        <f ca="1">IF(scratch!$B$55=TRUE,IF(AV73="","",AV73-AT73),scratch!$B$52)</f>
        <v>Locked</v>
      </c>
      <c r="AV73" s="51" t="str">
        <f ca="1">IF(scratch!$B$55=TRUE,SUMIF(Z$7:Z$1007,AR73,AE$7:AE$1007)+SUMIF(AF$7:AF$1007,AR73,AK$7:AK$1007)+SUMIF(AL$7:AL$1007,AR73,AQ$7:AQ$1007),scratch!$B$52)</f>
        <v>Locked</v>
      </c>
      <c r="AZ73" s="10" t="str">
        <f>IF(ISBLANK(AX73),"",IF(COUNTIF(Accounts!$F:$H,AX73),VLOOKUP(AX73,Accounts!$F:$H,2,FALSE),"-"))</f>
        <v/>
      </c>
      <c r="BA73" s="37" t="str">
        <f>IF(BC73="","",BC73/(1+(IF(COUNTIF(Accounts!$F:$H,AX73),VLOOKUP(AX73,Accounts!$F:$H,3,FALSE),0)/100)))</f>
        <v/>
      </c>
      <c r="BB73" s="37" t="str">
        <f t="shared" si="16"/>
        <v/>
      </c>
      <c r="BC73" s="7"/>
      <c r="BD73" s="6"/>
      <c r="BF73" s="10" t="str">
        <f>IF(ISBLANK(BD73),"",IF(COUNTIF(Accounts!$F:$H,BD73),VLOOKUP(BD73,Accounts!$F:$H,2,FALSE),"-"))</f>
        <v/>
      </c>
      <c r="BG73" s="37" t="str">
        <f>IF(BI73="","",BI73/(1+(IF(COUNTIF(Accounts!$F:$H,BD73),VLOOKUP(BD73,Accounts!$F:$H,3,FALSE),0)/100)))</f>
        <v/>
      </c>
      <c r="BH73" s="37" t="str">
        <f t="shared" si="17"/>
        <v/>
      </c>
      <c r="BI73" s="7"/>
      <c r="BJ73" s="6"/>
      <c r="BL73" s="10" t="str">
        <f>IF(ISBLANK(BJ73),"",IF(COUNTIF(Accounts!$F:$H,BJ73),VLOOKUP(BJ73,Accounts!$F:$H,2,FALSE),"-"))</f>
        <v/>
      </c>
      <c r="BM73" s="37" t="str">
        <f>IF(BO73="","",BO73/(1+(IF(COUNTIF(Accounts!$F:$H,BJ73),VLOOKUP(BJ73,Accounts!$F:$H,3,FALSE),0)/100)))</f>
        <v/>
      </c>
      <c r="BN73" s="37" t="str">
        <f t="shared" si="18"/>
        <v/>
      </c>
      <c r="BO73" s="7"/>
      <c r="BP73" s="40" t="str">
        <f>IF(Accounts!$F72="","-",Accounts!$F72)</f>
        <v xml:space="preserve"> </v>
      </c>
      <c r="BQ73" s="10">
        <f>IF(COUNTIF(Accounts!$F:$H,BP73),VLOOKUP(BP73,Accounts!$F:$H,2,FALSE),"-")</f>
        <v>0</v>
      </c>
      <c r="BR73" s="37" t="str">
        <f ca="1">IF(scratch!$B$55=TRUE,IF(BT73="","",BT73/(1+(IF(COUNTIF(Accounts!$F:$H,BP73),VLOOKUP(BP73,Accounts!$F:$H,3,FALSE),0)/100))),scratch!$B$52)</f>
        <v>Locked</v>
      </c>
      <c r="BS73" s="37" t="str">
        <f ca="1">IF(scratch!$B$55=TRUE,IF(BT73="","",BT73-BR73),scratch!$B$52)</f>
        <v>Locked</v>
      </c>
      <c r="BT73" s="51" t="str">
        <f ca="1">IF(scratch!$B$55=TRUE,SUMIF(AX$7:AX$1007,BP73,BC$7:BC$1007)+SUMIF(BD$7:BD$1007,BP73,BI$7:BI$1007)+SUMIF(BJ$7:BJ$1007,BP73,BO$7:BO$1007),scratch!$B$52)</f>
        <v>Locked</v>
      </c>
      <c r="BX73" s="10" t="str">
        <f>IF(ISBLANK(BV73),"",IF(COUNTIF(Accounts!$F:$H,BV73),VLOOKUP(BV73,Accounts!$F:$H,2,FALSE),"-"))</f>
        <v/>
      </c>
      <c r="BY73" s="37" t="str">
        <f>IF(CA73="","",CA73/(1+(IF(COUNTIF(Accounts!$F:$H,BV73),VLOOKUP(BV73,Accounts!$F:$H,3,FALSE),0)/100)))</f>
        <v/>
      </c>
      <c r="BZ73" s="37" t="str">
        <f t="shared" si="19"/>
        <v/>
      </c>
      <c r="CA73" s="7"/>
      <c r="CB73" s="6"/>
      <c r="CD73" s="10" t="str">
        <f>IF(ISBLANK(CB73),"",IF(COUNTIF(Accounts!$F:$H,CB73),VLOOKUP(CB73,Accounts!$F:$H,2,FALSE),"-"))</f>
        <v/>
      </c>
      <c r="CE73" s="37" t="str">
        <f>IF(CG73="","",CG73/(1+(IF(COUNTIF(Accounts!$F:$H,CB73),VLOOKUP(CB73,Accounts!$F:$H,3,FALSE),0)/100)))</f>
        <v/>
      </c>
      <c r="CF73" s="37" t="str">
        <f t="shared" si="20"/>
        <v/>
      </c>
      <c r="CG73" s="7"/>
      <c r="CH73" s="6"/>
      <c r="CJ73" s="10" t="str">
        <f>IF(ISBLANK(CH73),"",IF(COUNTIF(Accounts!$F:$H,CH73),VLOOKUP(CH73,Accounts!$F:$H,2,FALSE),"-"))</f>
        <v/>
      </c>
      <c r="CK73" s="37" t="str">
        <f>IF(CM73="","",CM73/(1+(IF(COUNTIF(Accounts!$F:$H,CH73),VLOOKUP(CH73,Accounts!$F:$H,3,FALSE),0)/100)))</f>
        <v/>
      </c>
      <c r="CL73" s="37" t="str">
        <f t="shared" si="21"/>
        <v/>
      </c>
      <c r="CM73" s="7"/>
      <c r="CN73" s="40" t="str">
        <f>IF(Accounts!$F72="","-",Accounts!$F72)</f>
        <v xml:space="preserve"> </v>
      </c>
      <c r="CO73" s="10">
        <f>IF(COUNTIF(Accounts!$F:$H,CN73),VLOOKUP(CN73,Accounts!$F:$H,2,FALSE),"-")</f>
        <v>0</v>
      </c>
      <c r="CP73" s="37" t="str">
        <f ca="1">IF(scratch!$B$55=TRUE,IF(CR73="","",CR73/(1+(IF(COUNTIF(Accounts!$F:$H,CN73),VLOOKUP(CN73,Accounts!$F:$H,3,FALSE),0)/100))),scratch!$B$52)</f>
        <v>Locked</v>
      </c>
      <c r="CQ73" s="37" t="str">
        <f ca="1">IF(scratch!$B$55=TRUE,IF(CR73="","",CR73-CP73),scratch!$B$52)</f>
        <v>Locked</v>
      </c>
      <c r="CR73" s="51" t="str">
        <f ca="1">IF(scratch!$B$55=TRUE,SUMIF(BV$7:BV$1007,CN73,CA$7:CA$1007)+SUMIF(CB$7:CB$1007,CN73,CG$7:CG$1007)+SUMIF(CH$7:CH$1007,CN73,CM$7:CM$1007),scratch!$B$52)</f>
        <v>Locked</v>
      </c>
      <c r="CT73" s="40" t="str">
        <f>IF(Accounts!$F72="","-",Accounts!$F72)</f>
        <v xml:space="preserve"> </v>
      </c>
      <c r="CU73" s="10">
        <f>IF(COUNTIF(Accounts!$F:$H,CT73),VLOOKUP(CT73,Accounts!$F:$H,2,FALSE),"-")</f>
        <v>0</v>
      </c>
      <c r="CV73" s="37" t="str">
        <f ca="1">IF(scratch!$B$55=TRUE,IF(CX73="","",CX73/(1+(IF(COUNTIF(Accounts!$F:$H,CT73),VLOOKUP(CT73,Accounts!$F:$H,3,FALSE),0)/100))),scratch!$B$52)</f>
        <v>Locked</v>
      </c>
      <c r="CW73" s="37" t="str">
        <f ca="1">IF(scratch!$B$55=TRUE,IF(CX73="","",CX73-CV73),scratch!$B$52)</f>
        <v>Locked</v>
      </c>
      <c r="CX73" s="51" t="str">
        <f ca="1">IF(scratch!$B$55=TRUE,SUMIF(T$7:T$1007,CT73,X$7:X1073)+SUMIF(AR$7:AR$1007,CT73,AV$7:AV$1007)+SUMIF(BP$7:BP$1007,CT73,BT$7:BT$1007)+SUMIF(CN$7:CN$1007,CT73,CR$7:CR$1007),scratch!$B$52)</f>
        <v>Locked</v>
      </c>
    </row>
    <row r="74" spans="4:102" x14ac:dyDescent="0.2">
      <c r="D74" s="10" t="str">
        <f>IF(ISBLANK(B74),"",IF(COUNTIF(Accounts!$F:$H,B74),VLOOKUP(B74,Accounts!$F:$H,2,FALSE),"-"))</f>
        <v/>
      </c>
      <c r="E74" s="37" t="str">
        <f>IF(G74="","",G74/(1+(IF(COUNTIF(Accounts!$F:$H,B74),VLOOKUP(B74,Accounts!$F:$H,3,FALSE),0)/100)))</f>
        <v/>
      </c>
      <c r="F74" s="37" t="str">
        <f t="shared" si="22"/>
        <v/>
      </c>
      <c r="G74" s="7"/>
      <c r="H74" s="6"/>
      <c r="J74" s="10" t="str">
        <f>IF(ISBLANK(H74),"",IF(COUNTIF(Accounts!$F:$H,H74),VLOOKUP(H74,Accounts!$F:$H,2,FALSE),"-"))</f>
        <v/>
      </c>
      <c r="K74" s="37" t="str">
        <f>IF(M74="","",M74/(1+(IF(COUNTIF(Accounts!$F:$H,H74),VLOOKUP(H74,Accounts!$F:$H,3,FALSE),0)/100)))</f>
        <v/>
      </c>
      <c r="L74" s="37" t="str">
        <f t="shared" si="23"/>
        <v/>
      </c>
      <c r="M74" s="7"/>
      <c r="N74" s="6"/>
      <c r="P74" s="10" t="str">
        <f>IF(ISBLANK(N74),"",IF(COUNTIF(Accounts!$F:$H,N74),VLOOKUP(N74,Accounts!$F:$H,2,FALSE),"-"))</f>
        <v/>
      </c>
      <c r="Q74" s="37" t="str">
        <f>IF(S74="","",S74/(1+(IF(COUNTIF(Accounts!$F:$H,N74),VLOOKUP(N74,Accounts!$F:$H,3,FALSE),0)/100)))</f>
        <v/>
      </c>
      <c r="R74" s="37" t="str">
        <f t="shared" si="12"/>
        <v/>
      </c>
      <c r="S74" s="7"/>
      <c r="T74" s="40" t="str">
        <f>IF(Accounts!$F73="","-",Accounts!$F73)</f>
        <v xml:space="preserve"> </v>
      </c>
      <c r="U74" s="10">
        <f>IF(COUNTIF(Accounts!$F:$H,T74),VLOOKUP(T74,Accounts!$F:$H,2,FALSE),"-")</f>
        <v>0</v>
      </c>
      <c r="V74" s="37" t="str">
        <f ca="1">IF(scratch!$B$55=TRUE,IF(X74="","",X74/(1+(IF(COUNTIF(Accounts!$F:$H,T74),VLOOKUP(T74,Accounts!$F:$H,3,FALSE),0)/100))),scratch!$B$52)</f>
        <v>Locked</v>
      </c>
      <c r="W74" s="37" t="str">
        <f ca="1">IF(scratch!$B$55=TRUE,IF(X74="","",X74-V74),scratch!$B$52)</f>
        <v>Locked</v>
      </c>
      <c r="X74" s="51" t="str">
        <f ca="1">IF(scratch!$B$55=TRUE,SUMIF(B$7:B$1007,T74,G$7:G$1007)+SUMIF(H$7:H$1007,T74,M$7:M$1007)+SUMIF(N$7:N$1007,T74,S$7:S$1007),scratch!$B$52)</f>
        <v>Locked</v>
      </c>
      <c r="AB74" s="10" t="str">
        <f>IF(ISBLANK(Z74),"",IF(COUNTIF(Accounts!$F:$H,Z74),VLOOKUP(Z74,Accounts!$F:$H,2,FALSE),"-"))</f>
        <v/>
      </c>
      <c r="AC74" s="37" t="str">
        <f>IF(AE74="","",AE74/(1+(IF(COUNTIF(Accounts!$F:$H,Z74),VLOOKUP(Z74,Accounts!$F:$H,3,FALSE),0)/100)))</f>
        <v/>
      </c>
      <c r="AD74" s="37" t="str">
        <f t="shared" si="13"/>
        <v/>
      </c>
      <c r="AE74" s="7"/>
      <c r="AF74" s="6"/>
      <c r="AH74" s="10" t="str">
        <f>IF(ISBLANK(AF74),"",IF(COUNTIF(Accounts!$F:$H,AF74),VLOOKUP(AF74,Accounts!$F:$H,2,FALSE),"-"))</f>
        <v/>
      </c>
      <c r="AI74" s="37" t="str">
        <f>IF(AK74="","",AK74/(1+(IF(COUNTIF(Accounts!$F:$H,AF74),VLOOKUP(AF74,Accounts!$F:$H,3,FALSE),0)/100)))</f>
        <v/>
      </c>
      <c r="AJ74" s="37" t="str">
        <f t="shared" si="14"/>
        <v/>
      </c>
      <c r="AK74" s="7"/>
      <c r="AL74" s="6"/>
      <c r="AN74" s="10" t="str">
        <f>IF(ISBLANK(AL74),"",IF(COUNTIF(Accounts!$F:$H,AL74),VLOOKUP(AL74,Accounts!$F:$H,2,FALSE),"-"))</f>
        <v/>
      </c>
      <c r="AO74" s="37" t="str">
        <f>IF(AQ74="","",AQ74/(1+(IF(COUNTIF(Accounts!$F:$H,AL74),VLOOKUP(AL74,Accounts!$F:$H,3,FALSE),0)/100)))</f>
        <v/>
      </c>
      <c r="AP74" s="37" t="str">
        <f t="shared" si="15"/>
        <v/>
      </c>
      <c r="AQ74" s="7"/>
      <c r="AR74" s="40" t="str">
        <f>IF(Accounts!$F73="","-",Accounts!$F73)</f>
        <v xml:space="preserve"> </v>
      </c>
      <c r="AS74" s="10">
        <f>IF(COUNTIF(Accounts!$F:$H,AR74),VLOOKUP(AR74,Accounts!$F:$H,2,FALSE),"-")</f>
        <v>0</v>
      </c>
      <c r="AT74" s="37" t="str">
        <f ca="1">IF(scratch!$B$55=TRUE,IF(AV74="","",AV74/(1+(IF(COUNTIF(Accounts!$F:$H,AR74),VLOOKUP(AR74,Accounts!$F:$H,3,FALSE),0)/100))),scratch!$B$52)</f>
        <v>Locked</v>
      </c>
      <c r="AU74" s="37" t="str">
        <f ca="1">IF(scratch!$B$55=TRUE,IF(AV74="","",AV74-AT74),scratch!$B$52)</f>
        <v>Locked</v>
      </c>
      <c r="AV74" s="51" t="str">
        <f ca="1">IF(scratch!$B$55=TRUE,SUMIF(Z$7:Z$1007,AR74,AE$7:AE$1007)+SUMIF(AF$7:AF$1007,AR74,AK$7:AK$1007)+SUMIF(AL$7:AL$1007,AR74,AQ$7:AQ$1007),scratch!$B$52)</f>
        <v>Locked</v>
      </c>
      <c r="AZ74" s="10" t="str">
        <f>IF(ISBLANK(AX74),"",IF(COUNTIF(Accounts!$F:$H,AX74),VLOOKUP(AX74,Accounts!$F:$H,2,FALSE),"-"))</f>
        <v/>
      </c>
      <c r="BA74" s="37" t="str">
        <f>IF(BC74="","",BC74/(1+(IF(COUNTIF(Accounts!$F:$H,AX74),VLOOKUP(AX74,Accounts!$F:$H,3,FALSE),0)/100)))</f>
        <v/>
      </c>
      <c r="BB74" s="37" t="str">
        <f t="shared" si="16"/>
        <v/>
      </c>
      <c r="BC74" s="7"/>
      <c r="BD74" s="6"/>
      <c r="BF74" s="10" t="str">
        <f>IF(ISBLANK(BD74),"",IF(COUNTIF(Accounts!$F:$H,BD74),VLOOKUP(BD74,Accounts!$F:$H,2,FALSE),"-"))</f>
        <v/>
      </c>
      <c r="BG74" s="37" t="str">
        <f>IF(BI74="","",BI74/(1+(IF(COUNTIF(Accounts!$F:$H,BD74),VLOOKUP(BD74,Accounts!$F:$H,3,FALSE),0)/100)))</f>
        <v/>
      </c>
      <c r="BH74" s="37" t="str">
        <f t="shared" si="17"/>
        <v/>
      </c>
      <c r="BI74" s="7"/>
      <c r="BJ74" s="6"/>
      <c r="BL74" s="10" t="str">
        <f>IF(ISBLANK(BJ74),"",IF(COUNTIF(Accounts!$F:$H,BJ74),VLOOKUP(BJ74,Accounts!$F:$H,2,FALSE),"-"))</f>
        <v/>
      </c>
      <c r="BM74" s="37" t="str">
        <f>IF(BO74="","",BO74/(1+(IF(COUNTIF(Accounts!$F:$H,BJ74),VLOOKUP(BJ74,Accounts!$F:$H,3,FALSE),0)/100)))</f>
        <v/>
      </c>
      <c r="BN74" s="37" t="str">
        <f t="shared" si="18"/>
        <v/>
      </c>
      <c r="BO74" s="7"/>
      <c r="BP74" s="40" t="str">
        <f>IF(Accounts!$F73="","-",Accounts!$F73)</f>
        <v xml:space="preserve"> </v>
      </c>
      <c r="BQ74" s="10">
        <f>IF(COUNTIF(Accounts!$F:$H,BP74),VLOOKUP(BP74,Accounts!$F:$H,2,FALSE),"-")</f>
        <v>0</v>
      </c>
      <c r="BR74" s="37" t="str">
        <f ca="1">IF(scratch!$B$55=TRUE,IF(BT74="","",BT74/(1+(IF(COUNTIF(Accounts!$F:$H,BP74),VLOOKUP(BP74,Accounts!$F:$H,3,FALSE),0)/100))),scratch!$B$52)</f>
        <v>Locked</v>
      </c>
      <c r="BS74" s="37" t="str">
        <f ca="1">IF(scratch!$B$55=TRUE,IF(BT74="","",BT74-BR74),scratch!$B$52)</f>
        <v>Locked</v>
      </c>
      <c r="BT74" s="51" t="str">
        <f ca="1">IF(scratch!$B$55=TRUE,SUMIF(AX$7:AX$1007,BP74,BC$7:BC$1007)+SUMIF(BD$7:BD$1007,BP74,BI$7:BI$1007)+SUMIF(BJ$7:BJ$1007,BP74,BO$7:BO$1007),scratch!$B$52)</f>
        <v>Locked</v>
      </c>
      <c r="BX74" s="10" t="str">
        <f>IF(ISBLANK(BV74),"",IF(COUNTIF(Accounts!$F:$H,BV74),VLOOKUP(BV74,Accounts!$F:$H,2,FALSE),"-"))</f>
        <v/>
      </c>
      <c r="BY74" s="37" t="str">
        <f>IF(CA74="","",CA74/(1+(IF(COUNTIF(Accounts!$F:$H,BV74),VLOOKUP(BV74,Accounts!$F:$H,3,FALSE),0)/100)))</f>
        <v/>
      </c>
      <c r="BZ74" s="37" t="str">
        <f t="shared" si="19"/>
        <v/>
      </c>
      <c r="CA74" s="7"/>
      <c r="CB74" s="6"/>
      <c r="CD74" s="10" t="str">
        <f>IF(ISBLANK(CB74),"",IF(COUNTIF(Accounts!$F:$H,CB74),VLOOKUP(CB74,Accounts!$F:$H,2,FALSE),"-"))</f>
        <v/>
      </c>
      <c r="CE74" s="37" t="str">
        <f>IF(CG74="","",CG74/(1+(IF(COUNTIF(Accounts!$F:$H,CB74),VLOOKUP(CB74,Accounts!$F:$H,3,FALSE),0)/100)))</f>
        <v/>
      </c>
      <c r="CF74" s="37" t="str">
        <f t="shared" si="20"/>
        <v/>
      </c>
      <c r="CG74" s="7"/>
      <c r="CH74" s="6"/>
      <c r="CJ74" s="10" t="str">
        <f>IF(ISBLANK(CH74),"",IF(COUNTIF(Accounts!$F:$H,CH74),VLOOKUP(CH74,Accounts!$F:$H,2,FALSE),"-"))</f>
        <v/>
      </c>
      <c r="CK74" s="37" t="str">
        <f>IF(CM74="","",CM74/(1+(IF(COUNTIF(Accounts!$F:$H,CH74),VLOOKUP(CH74,Accounts!$F:$H,3,FALSE),0)/100)))</f>
        <v/>
      </c>
      <c r="CL74" s="37" t="str">
        <f t="shared" si="21"/>
        <v/>
      </c>
      <c r="CM74" s="7"/>
      <c r="CN74" s="40" t="str">
        <f>IF(Accounts!$F73="","-",Accounts!$F73)</f>
        <v xml:space="preserve"> </v>
      </c>
      <c r="CO74" s="10">
        <f>IF(COUNTIF(Accounts!$F:$H,CN74),VLOOKUP(CN74,Accounts!$F:$H,2,FALSE),"-")</f>
        <v>0</v>
      </c>
      <c r="CP74" s="37" t="str">
        <f ca="1">IF(scratch!$B$55=TRUE,IF(CR74="","",CR74/(1+(IF(COUNTIF(Accounts!$F:$H,CN74),VLOOKUP(CN74,Accounts!$F:$H,3,FALSE),0)/100))),scratch!$B$52)</f>
        <v>Locked</v>
      </c>
      <c r="CQ74" s="37" t="str">
        <f ca="1">IF(scratch!$B$55=TRUE,IF(CR74="","",CR74-CP74),scratch!$B$52)</f>
        <v>Locked</v>
      </c>
      <c r="CR74" s="51" t="str">
        <f ca="1">IF(scratch!$B$55=TRUE,SUMIF(BV$7:BV$1007,CN74,CA$7:CA$1007)+SUMIF(CB$7:CB$1007,CN74,CG$7:CG$1007)+SUMIF(CH$7:CH$1007,CN74,CM$7:CM$1007),scratch!$B$52)</f>
        <v>Locked</v>
      </c>
      <c r="CT74" s="40" t="str">
        <f>IF(Accounts!$F73="","-",Accounts!$F73)</f>
        <v xml:space="preserve"> </v>
      </c>
      <c r="CU74" s="10">
        <f>IF(COUNTIF(Accounts!$F:$H,CT74),VLOOKUP(CT74,Accounts!$F:$H,2,FALSE),"-")</f>
        <v>0</v>
      </c>
      <c r="CV74" s="37" t="str">
        <f ca="1">IF(scratch!$B$55=TRUE,IF(CX74="","",CX74/(1+(IF(COUNTIF(Accounts!$F:$H,CT74),VLOOKUP(CT74,Accounts!$F:$H,3,FALSE),0)/100))),scratch!$B$52)</f>
        <v>Locked</v>
      </c>
      <c r="CW74" s="37" t="str">
        <f ca="1">IF(scratch!$B$55=TRUE,IF(CX74="","",CX74-CV74),scratch!$B$52)</f>
        <v>Locked</v>
      </c>
      <c r="CX74" s="51" t="str">
        <f ca="1">IF(scratch!$B$55=TRUE,SUMIF(T$7:T$1007,CT74,X$7:X1074)+SUMIF(AR$7:AR$1007,CT74,AV$7:AV$1007)+SUMIF(BP$7:BP$1007,CT74,BT$7:BT$1007)+SUMIF(CN$7:CN$1007,CT74,CR$7:CR$1007),scratch!$B$52)</f>
        <v>Locked</v>
      </c>
    </row>
    <row r="75" spans="4:102" x14ac:dyDescent="0.2">
      <c r="D75" s="10" t="str">
        <f>IF(ISBLANK(B75),"",IF(COUNTIF(Accounts!$F:$H,B75),VLOOKUP(B75,Accounts!$F:$H,2,FALSE),"-"))</f>
        <v/>
      </c>
      <c r="E75" s="37" t="str">
        <f>IF(G75="","",G75/(1+(IF(COUNTIF(Accounts!$F:$H,B75),VLOOKUP(B75,Accounts!$F:$H,3,FALSE),0)/100)))</f>
        <v/>
      </c>
      <c r="F75" s="37" t="str">
        <f t="shared" si="22"/>
        <v/>
      </c>
      <c r="G75" s="7"/>
      <c r="H75" s="6"/>
      <c r="J75" s="10" t="str">
        <f>IF(ISBLANK(H75),"",IF(COUNTIF(Accounts!$F:$H,H75),VLOOKUP(H75,Accounts!$F:$H,2,FALSE),"-"))</f>
        <v/>
      </c>
      <c r="K75" s="37" t="str">
        <f>IF(M75="","",M75/(1+(IF(COUNTIF(Accounts!$F:$H,H75),VLOOKUP(H75,Accounts!$F:$H,3,FALSE),0)/100)))</f>
        <v/>
      </c>
      <c r="L75" s="37" t="str">
        <f t="shared" si="23"/>
        <v/>
      </c>
      <c r="M75" s="7"/>
      <c r="N75" s="6"/>
      <c r="P75" s="10" t="str">
        <f>IF(ISBLANK(N75),"",IF(COUNTIF(Accounts!$F:$H,N75),VLOOKUP(N75,Accounts!$F:$H,2,FALSE),"-"))</f>
        <v/>
      </c>
      <c r="Q75" s="37" t="str">
        <f>IF(S75="","",S75/(1+(IF(COUNTIF(Accounts!$F:$H,N75),VLOOKUP(N75,Accounts!$F:$H,3,FALSE),0)/100)))</f>
        <v/>
      </c>
      <c r="R75" s="37" t="str">
        <f t="shared" si="12"/>
        <v/>
      </c>
      <c r="S75" s="7"/>
      <c r="T75" s="40" t="str">
        <f>IF(Accounts!$F74="","-",Accounts!$F74)</f>
        <v xml:space="preserve"> </v>
      </c>
      <c r="U75" s="10">
        <f>IF(COUNTIF(Accounts!$F:$H,T75),VLOOKUP(T75,Accounts!$F:$H,2,FALSE),"-")</f>
        <v>0</v>
      </c>
      <c r="V75" s="37" t="str">
        <f ca="1">IF(scratch!$B$55=TRUE,IF(X75="","",X75/(1+(IF(COUNTIF(Accounts!$F:$H,T75),VLOOKUP(T75,Accounts!$F:$H,3,FALSE),0)/100))),scratch!$B$52)</f>
        <v>Locked</v>
      </c>
      <c r="W75" s="37" t="str">
        <f ca="1">IF(scratch!$B$55=TRUE,IF(X75="","",X75-V75),scratch!$B$52)</f>
        <v>Locked</v>
      </c>
      <c r="X75" s="51" t="str">
        <f ca="1">IF(scratch!$B$55=TRUE,SUMIF(B$7:B$1007,T75,G$7:G$1007)+SUMIF(H$7:H$1007,T75,M$7:M$1007)+SUMIF(N$7:N$1007,T75,S$7:S$1007),scratch!$B$52)</f>
        <v>Locked</v>
      </c>
      <c r="AB75" s="10" t="str">
        <f>IF(ISBLANK(Z75),"",IF(COUNTIF(Accounts!$F:$H,Z75),VLOOKUP(Z75,Accounts!$F:$H,2,FALSE),"-"))</f>
        <v/>
      </c>
      <c r="AC75" s="37" t="str">
        <f>IF(AE75="","",AE75/(1+(IF(COUNTIF(Accounts!$F:$H,Z75),VLOOKUP(Z75,Accounts!$F:$H,3,FALSE),0)/100)))</f>
        <v/>
      </c>
      <c r="AD75" s="37" t="str">
        <f t="shared" si="13"/>
        <v/>
      </c>
      <c r="AE75" s="7"/>
      <c r="AF75" s="6"/>
      <c r="AH75" s="10" t="str">
        <f>IF(ISBLANK(AF75),"",IF(COUNTIF(Accounts!$F:$H,AF75),VLOOKUP(AF75,Accounts!$F:$H,2,FALSE),"-"))</f>
        <v/>
      </c>
      <c r="AI75" s="37" t="str">
        <f>IF(AK75="","",AK75/(1+(IF(COUNTIF(Accounts!$F:$H,AF75),VLOOKUP(AF75,Accounts!$F:$H,3,FALSE),0)/100)))</f>
        <v/>
      </c>
      <c r="AJ75" s="37" t="str">
        <f t="shared" si="14"/>
        <v/>
      </c>
      <c r="AK75" s="7"/>
      <c r="AL75" s="6"/>
      <c r="AN75" s="10" t="str">
        <f>IF(ISBLANK(AL75),"",IF(COUNTIF(Accounts!$F:$H,AL75),VLOOKUP(AL75,Accounts!$F:$H,2,FALSE),"-"))</f>
        <v/>
      </c>
      <c r="AO75" s="37" t="str">
        <f>IF(AQ75="","",AQ75/(1+(IF(COUNTIF(Accounts!$F:$H,AL75),VLOOKUP(AL75,Accounts!$F:$H,3,FALSE),0)/100)))</f>
        <v/>
      </c>
      <c r="AP75" s="37" t="str">
        <f t="shared" si="15"/>
        <v/>
      </c>
      <c r="AQ75" s="7"/>
      <c r="AR75" s="40" t="str">
        <f>IF(Accounts!$F74="","-",Accounts!$F74)</f>
        <v xml:space="preserve"> </v>
      </c>
      <c r="AS75" s="10">
        <f>IF(COUNTIF(Accounts!$F:$H,AR75),VLOOKUP(AR75,Accounts!$F:$H,2,FALSE),"-")</f>
        <v>0</v>
      </c>
      <c r="AT75" s="37" t="str">
        <f ca="1">IF(scratch!$B$55=TRUE,IF(AV75="","",AV75/(1+(IF(COUNTIF(Accounts!$F:$H,AR75),VLOOKUP(AR75,Accounts!$F:$H,3,FALSE),0)/100))),scratch!$B$52)</f>
        <v>Locked</v>
      </c>
      <c r="AU75" s="37" t="str">
        <f ca="1">IF(scratch!$B$55=TRUE,IF(AV75="","",AV75-AT75),scratch!$B$52)</f>
        <v>Locked</v>
      </c>
      <c r="AV75" s="51" t="str">
        <f ca="1">IF(scratch!$B$55=TRUE,SUMIF(Z$7:Z$1007,AR75,AE$7:AE$1007)+SUMIF(AF$7:AF$1007,AR75,AK$7:AK$1007)+SUMIF(AL$7:AL$1007,AR75,AQ$7:AQ$1007),scratch!$B$52)</f>
        <v>Locked</v>
      </c>
      <c r="AZ75" s="10" t="str">
        <f>IF(ISBLANK(AX75),"",IF(COUNTIF(Accounts!$F:$H,AX75),VLOOKUP(AX75,Accounts!$F:$H,2,FALSE),"-"))</f>
        <v/>
      </c>
      <c r="BA75" s="37" t="str">
        <f>IF(BC75="","",BC75/(1+(IF(COUNTIF(Accounts!$F:$H,AX75),VLOOKUP(AX75,Accounts!$F:$H,3,FALSE),0)/100)))</f>
        <v/>
      </c>
      <c r="BB75" s="37" t="str">
        <f t="shared" si="16"/>
        <v/>
      </c>
      <c r="BC75" s="7"/>
      <c r="BD75" s="6"/>
      <c r="BF75" s="10" t="str">
        <f>IF(ISBLANK(BD75),"",IF(COUNTIF(Accounts!$F:$H,BD75),VLOOKUP(BD75,Accounts!$F:$H,2,FALSE),"-"))</f>
        <v/>
      </c>
      <c r="BG75" s="37" t="str">
        <f>IF(BI75="","",BI75/(1+(IF(COUNTIF(Accounts!$F:$H,BD75),VLOOKUP(BD75,Accounts!$F:$H,3,FALSE),0)/100)))</f>
        <v/>
      </c>
      <c r="BH75" s="37" t="str">
        <f t="shared" si="17"/>
        <v/>
      </c>
      <c r="BI75" s="7"/>
      <c r="BJ75" s="6"/>
      <c r="BL75" s="10" t="str">
        <f>IF(ISBLANK(BJ75),"",IF(COUNTIF(Accounts!$F:$H,BJ75),VLOOKUP(BJ75,Accounts!$F:$H,2,FALSE),"-"))</f>
        <v/>
      </c>
      <c r="BM75" s="37" t="str">
        <f>IF(BO75="","",BO75/(1+(IF(COUNTIF(Accounts!$F:$H,BJ75),VLOOKUP(BJ75,Accounts!$F:$H,3,FALSE),0)/100)))</f>
        <v/>
      </c>
      <c r="BN75" s="37" t="str">
        <f t="shared" si="18"/>
        <v/>
      </c>
      <c r="BO75" s="7"/>
      <c r="BP75" s="40" t="str">
        <f>IF(Accounts!$F74="","-",Accounts!$F74)</f>
        <v xml:space="preserve"> </v>
      </c>
      <c r="BQ75" s="10">
        <f>IF(COUNTIF(Accounts!$F:$H,BP75),VLOOKUP(BP75,Accounts!$F:$H,2,FALSE),"-")</f>
        <v>0</v>
      </c>
      <c r="BR75" s="37" t="str">
        <f ca="1">IF(scratch!$B$55=TRUE,IF(BT75="","",BT75/(1+(IF(COUNTIF(Accounts!$F:$H,BP75),VLOOKUP(BP75,Accounts!$F:$H,3,FALSE),0)/100))),scratch!$B$52)</f>
        <v>Locked</v>
      </c>
      <c r="BS75" s="37" t="str">
        <f ca="1">IF(scratch!$B$55=TRUE,IF(BT75="","",BT75-BR75),scratch!$B$52)</f>
        <v>Locked</v>
      </c>
      <c r="BT75" s="51" t="str">
        <f ca="1">IF(scratch!$B$55=TRUE,SUMIF(AX$7:AX$1007,BP75,BC$7:BC$1007)+SUMIF(BD$7:BD$1007,BP75,BI$7:BI$1007)+SUMIF(BJ$7:BJ$1007,BP75,BO$7:BO$1007),scratch!$B$52)</f>
        <v>Locked</v>
      </c>
      <c r="BX75" s="10" t="str">
        <f>IF(ISBLANK(BV75),"",IF(COUNTIF(Accounts!$F:$H,BV75),VLOOKUP(BV75,Accounts!$F:$H,2,FALSE),"-"))</f>
        <v/>
      </c>
      <c r="BY75" s="37" t="str">
        <f>IF(CA75="","",CA75/(1+(IF(COUNTIF(Accounts!$F:$H,BV75),VLOOKUP(BV75,Accounts!$F:$H,3,FALSE),0)/100)))</f>
        <v/>
      </c>
      <c r="BZ75" s="37" t="str">
        <f t="shared" si="19"/>
        <v/>
      </c>
      <c r="CA75" s="7"/>
      <c r="CB75" s="6"/>
      <c r="CD75" s="10" t="str">
        <f>IF(ISBLANK(CB75),"",IF(COUNTIF(Accounts!$F:$H,CB75),VLOOKUP(CB75,Accounts!$F:$H,2,FALSE),"-"))</f>
        <v/>
      </c>
      <c r="CE75" s="37" t="str">
        <f>IF(CG75="","",CG75/(1+(IF(COUNTIF(Accounts!$F:$H,CB75),VLOOKUP(CB75,Accounts!$F:$H,3,FALSE),0)/100)))</f>
        <v/>
      </c>
      <c r="CF75" s="37" t="str">
        <f t="shared" si="20"/>
        <v/>
      </c>
      <c r="CG75" s="7"/>
      <c r="CH75" s="6"/>
      <c r="CJ75" s="10" t="str">
        <f>IF(ISBLANK(CH75),"",IF(COUNTIF(Accounts!$F:$H,CH75),VLOOKUP(CH75,Accounts!$F:$H,2,FALSE),"-"))</f>
        <v/>
      </c>
      <c r="CK75" s="37" t="str">
        <f>IF(CM75="","",CM75/(1+(IF(COUNTIF(Accounts!$F:$H,CH75),VLOOKUP(CH75,Accounts!$F:$H,3,FALSE),0)/100)))</f>
        <v/>
      </c>
      <c r="CL75" s="37" t="str">
        <f t="shared" si="21"/>
        <v/>
      </c>
      <c r="CM75" s="7"/>
      <c r="CN75" s="40" t="str">
        <f>IF(Accounts!$F74="","-",Accounts!$F74)</f>
        <v xml:space="preserve"> </v>
      </c>
      <c r="CO75" s="10">
        <f>IF(COUNTIF(Accounts!$F:$H,CN75),VLOOKUP(CN75,Accounts!$F:$H,2,FALSE),"-")</f>
        <v>0</v>
      </c>
      <c r="CP75" s="37" t="str">
        <f ca="1">IF(scratch!$B$55=TRUE,IF(CR75="","",CR75/(1+(IF(COUNTIF(Accounts!$F:$H,CN75),VLOOKUP(CN75,Accounts!$F:$H,3,FALSE),0)/100))),scratch!$B$52)</f>
        <v>Locked</v>
      </c>
      <c r="CQ75" s="37" t="str">
        <f ca="1">IF(scratch!$B$55=TRUE,IF(CR75="","",CR75-CP75),scratch!$B$52)</f>
        <v>Locked</v>
      </c>
      <c r="CR75" s="51" t="str">
        <f ca="1">IF(scratch!$B$55=TRUE,SUMIF(BV$7:BV$1007,CN75,CA$7:CA$1007)+SUMIF(CB$7:CB$1007,CN75,CG$7:CG$1007)+SUMIF(CH$7:CH$1007,CN75,CM$7:CM$1007),scratch!$B$52)</f>
        <v>Locked</v>
      </c>
      <c r="CT75" s="40" t="str">
        <f>IF(Accounts!$F74="","-",Accounts!$F74)</f>
        <v xml:space="preserve"> </v>
      </c>
      <c r="CU75" s="10">
        <f>IF(COUNTIF(Accounts!$F:$H,CT75),VLOOKUP(CT75,Accounts!$F:$H,2,FALSE),"-")</f>
        <v>0</v>
      </c>
      <c r="CV75" s="37" t="str">
        <f ca="1">IF(scratch!$B$55=TRUE,IF(CX75="","",CX75/(1+(IF(COUNTIF(Accounts!$F:$H,CT75),VLOOKUP(CT75,Accounts!$F:$H,3,FALSE),0)/100))),scratch!$B$52)</f>
        <v>Locked</v>
      </c>
      <c r="CW75" s="37" t="str">
        <f ca="1">IF(scratch!$B$55=TRUE,IF(CX75="","",CX75-CV75),scratch!$B$52)</f>
        <v>Locked</v>
      </c>
      <c r="CX75" s="51" t="str">
        <f ca="1">IF(scratch!$B$55=TRUE,SUMIF(T$7:T$1007,CT75,X$7:X1075)+SUMIF(AR$7:AR$1007,CT75,AV$7:AV$1007)+SUMIF(BP$7:BP$1007,CT75,BT$7:BT$1007)+SUMIF(CN$7:CN$1007,CT75,CR$7:CR$1007),scratch!$B$52)</f>
        <v>Locked</v>
      </c>
    </row>
    <row r="76" spans="4:102" x14ac:dyDescent="0.2">
      <c r="D76" s="10" t="str">
        <f>IF(ISBLANK(B76),"",IF(COUNTIF(Accounts!$F:$H,B76),VLOOKUP(B76,Accounts!$F:$H,2,FALSE),"-"))</f>
        <v/>
      </c>
      <c r="E76" s="37" t="str">
        <f>IF(G76="","",G76/(1+(IF(COUNTIF(Accounts!$F:$H,B76),VLOOKUP(B76,Accounts!$F:$H,3,FALSE),0)/100)))</f>
        <v/>
      </c>
      <c r="F76" s="37" t="str">
        <f t="shared" si="22"/>
        <v/>
      </c>
      <c r="G76" s="7"/>
      <c r="H76" s="6"/>
      <c r="J76" s="10" t="str">
        <f>IF(ISBLANK(H76),"",IF(COUNTIF(Accounts!$F:$H,H76),VLOOKUP(H76,Accounts!$F:$H,2,FALSE),"-"))</f>
        <v/>
      </c>
      <c r="K76" s="37" t="str">
        <f>IF(M76="","",M76/(1+(IF(COUNTIF(Accounts!$F:$H,H76),VLOOKUP(H76,Accounts!$F:$H,3,FALSE),0)/100)))</f>
        <v/>
      </c>
      <c r="L76" s="37" t="str">
        <f t="shared" si="23"/>
        <v/>
      </c>
      <c r="M76" s="7"/>
      <c r="N76" s="6"/>
      <c r="P76" s="10" t="str">
        <f>IF(ISBLANK(N76),"",IF(COUNTIF(Accounts!$F:$H,N76),VLOOKUP(N76,Accounts!$F:$H,2,FALSE),"-"))</f>
        <v/>
      </c>
      <c r="Q76" s="37" t="str">
        <f>IF(S76="","",S76/(1+(IF(COUNTIF(Accounts!$F:$H,N76),VLOOKUP(N76,Accounts!$F:$H,3,FALSE),0)/100)))</f>
        <v/>
      </c>
      <c r="R76" s="37" t="str">
        <f t="shared" si="12"/>
        <v/>
      </c>
      <c r="S76" s="7"/>
      <c r="T76" s="40" t="str">
        <f>IF(Accounts!$F75="","-",Accounts!$F75)</f>
        <v xml:space="preserve"> </v>
      </c>
      <c r="U76" s="10">
        <f>IF(COUNTIF(Accounts!$F:$H,T76),VLOOKUP(T76,Accounts!$F:$H,2,FALSE),"-")</f>
        <v>0</v>
      </c>
      <c r="V76" s="37" t="str">
        <f ca="1">IF(scratch!$B$55=TRUE,IF(X76="","",X76/(1+(IF(COUNTIF(Accounts!$F:$H,T76),VLOOKUP(T76,Accounts!$F:$H,3,FALSE),0)/100))),scratch!$B$52)</f>
        <v>Locked</v>
      </c>
      <c r="W76" s="37" t="str">
        <f ca="1">IF(scratch!$B$55=TRUE,IF(X76="","",X76-V76),scratch!$B$52)</f>
        <v>Locked</v>
      </c>
      <c r="X76" s="51" t="str">
        <f ca="1">IF(scratch!$B$55=TRUE,SUMIF(B$7:B$1007,T76,G$7:G$1007)+SUMIF(H$7:H$1007,T76,M$7:M$1007)+SUMIF(N$7:N$1007,T76,S$7:S$1007),scratch!$B$52)</f>
        <v>Locked</v>
      </c>
      <c r="AB76" s="10" t="str">
        <f>IF(ISBLANK(Z76),"",IF(COUNTIF(Accounts!$F:$H,Z76),VLOOKUP(Z76,Accounts!$F:$H,2,FALSE),"-"))</f>
        <v/>
      </c>
      <c r="AC76" s="37" t="str">
        <f>IF(AE76="","",AE76/(1+(IF(COUNTIF(Accounts!$F:$H,Z76),VLOOKUP(Z76,Accounts!$F:$H,3,FALSE),0)/100)))</f>
        <v/>
      </c>
      <c r="AD76" s="37" t="str">
        <f t="shared" si="13"/>
        <v/>
      </c>
      <c r="AE76" s="7"/>
      <c r="AF76" s="6"/>
      <c r="AH76" s="10" t="str">
        <f>IF(ISBLANK(AF76),"",IF(COUNTIF(Accounts!$F:$H,AF76),VLOOKUP(AF76,Accounts!$F:$H,2,FALSE),"-"))</f>
        <v/>
      </c>
      <c r="AI76" s="37" t="str">
        <f>IF(AK76="","",AK76/(1+(IF(COUNTIF(Accounts!$F:$H,AF76),VLOOKUP(AF76,Accounts!$F:$H,3,FALSE),0)/100)))</f>
        <v/>
      </c>
      <c r="AJ76" s="37" t="str">
        <f t="shared" si="14"/>
        <v/>
      </c>
      <c r="AK76" s="7"/>
      <c r="AL76" s="6"/>
      <c r="AN76" s="10" t="str">
        <f>IF(ISBLANK(AL76),"",IF(COUNTIF(Accounts!$F:$H,AL76),VLOOKUP(AL76,Accounts!$F:$H,2,FALSE),"-"))</f>
        <v/>
      </c>
      <c r="AO76" s="37" t="str">
        <f>IF(AQ76="","",AQ76/(1+(IF(COUNTIF(Accounts!$F:$H,AL76),VLOOKUP(AL76,Accounts!$F:$H,3,FALSE),0)/100)))</f>
        <v/>
      </c>
      <c r="AP76" s="37" t="str">
        <f t="shared" si="15"/>
        <v/>
      </c>
      <c r="AQ76" s="7"/>
      <c r="AR76" s="40" t="str">
        <f>IF(Accounts!$F75="","-",Accounts!$F75)</f>
        <v xml:space="preserve"> </v>
      </c>
      <c r="AS76" s="10">
        <f>IF(COUNTIF(Accounts!$F:$H,AR76),VLOOKUP(AR76,Accounts!$F:$H,2,FALSE),"-")</f>
        <v>0</v>
      </c>
      <c r="AT76" s="37" t="str">
        <f ca="1">IF(scratch!$B$55=TRUE,IF(AV76="","",AV76/(1+(IF(COUNTIF(Accounts!$F:$H,AR76),VLOOKUP(AR76,Accounts!$F:$H,3,FALSE),0)/100))),scratch!$B$52)</f>
        <v>Locked</v>
      </c>
      <c r="AU76" s="37" t="str">
        <f ca="1">IF(scratch!$B$55=TRUE,IF(AV76="","",AV76-AT76),scratch!$B$52)</f>
        <v>Locked</v>
      </c>
      <c r="AV76" s="51" t="str">
        <f ca="1">IF(scratch!$B$55=TRUE,SUMIF(Z$7:Z$1007,AR76,AE$7:AE$1007)+SUMIF(AF$7:AF$1007,AR76,AK$7:AK$1007)+SUMIF(AL$7:AL$1007,AR76,AQ$7:AQ$1007),scratch!$B$52)</f>
        <v>Locked</v>
      </c>
      <c r="AZ76" s="10" t="str">
        <f>IF(ISBLANK(AX76),"",IF(COUNTIF(Accounts!$F:$H,AX76),VLOOKUP(AX76,Accounts!$F:$H,2,FALSE),"-"))</f>
        <v/>
      </c>
      <c r="BA76" s="37" t="str">
        <f>IF(BC76="","",BC76/(1+(IF(COUNTIF(Accounts!$F:$H,AX76),VLOOKUP(AX76,Accounts!$F:$H,3,FALSE),0)/100)))</f>
        <v/>
      </c>
      <c r="BB76" s="37" t="str">
        <f t="shared" si="16"/>
        <v/>
      </c>
      <c r="BC76" s="7"/>
      <c r="BD76" s="6"/>
      <c r="BF76" s="10" t="str">
        <f>IF(ISBLANK(BD76),"",IF(COUNTIF(Accounts!$F:$H,BD76),VLOOKUP(BD76,Accounts!$F:$H,2,FALSE),"-"))</f>
        <v/>
      </c>
      <c r="BG76" s="37" t="str">
        <f>IF(BI76="","",BI76/(1+(IF(COUNTIF(Accounts!$F:$H,BD76),VLOOKUP(BD76,Accounts!$F:$H,3,FALSE),0)/100)))</f>
        <v/>
      </c>
      <c r="BH76" s="37" t="str">
        <f t="shared" si="17"/>
        <v/>
      </c>
      <c r="BI76" s="7"/>
      <c r="BJ76" s="6"/>
      <c r="BL76" s="10" t="str">
        <f>IF(ISBLANK(BJ76),"",IF(COUNTIF(Accounts!$F:$H,BJ76),VLOOKUP(BJ76,Accounts!$F:$H,2,FALSE),"-"))</f>
        <v/>
      </c>
      <c r="BM76" s="37" t="str">
        <f>IF(BO76="","",BO76/(1+(IF(COUNTIF(Accounts!$F:$H,BJ76),VLOOKUP(BJ76,Accounts!$F:$H,3,FALSE),0)/100)))</f>
        <v/>
      </c>
      <c r="BN76" s="37" t="str">
        <f t="shared" si="18"/>
        <v/>
      </c>
      <c r="BO76" s="7"/>
      <c r="BP76" s="40" t="str">
        <f>IF(Accounts!$F75="","-",Accounts!$F75)</f>
        <v xml:space="preserve"> </v>
      </c>
      <c r="BQ76" s="10">
        <f>IF(COUNTIF(Accounts!$F:$H,BP76),VLOOKUP(BP76,Accounts!$F:$H,2,FALSE),"-")</f>
        <v>0</v>
      </c>
      <c r="BR76" s="37" t="str">
        <f ca="1">IF(scratch!$B$55=TRUE,IF(BT76="","",BT76/(1+(IF(COUNTIF(Accounts!$F:$H,BP76),VLOOKUP(BP76,Accounts!$F:$H,3,FALSE),0)/100))),scratch!$B$52)</f>
        <v>Locked</v>
      </c>
      <c r="BS76" s="37" t="str">
        <f ca="1">IF(scratch!$B$55=TRUE,IF(BT76="","",BT76-BR76),scratch!$B$52)</f>
        <v>Locked</v>
      </c>
      <c r="BT76" s="51" t="str">
        <f ca="1">IF(scratch!$B$55=TRUE,SUMIF(AX$7:AX$1007,BP76,BC$7:BC$1007)+SUMIF(BD$7:BD$1007,BP76,BI$7:BI$1007)+SUMIF(BJ$7:BJ$1007,BP76,BO$7:BO$1007),scratch!$B$52)</f>
        <v>Locked</v>
      </c>
      <c r="BX76" s="10" t="str">
        <f>IF(ISBLANK(BV76),"",IF(COUNTIF(Accounts!$F:$H,BV76),VLOOKUP(BV76,Accounts!$F:$H,2,FALSE),"-"))</f>
        <v/>
      </c>
      <c r="BY76" s="37" t="str">
        <f>IF(CA76="","",CA76/(1+(IF(COUNTIF(Accounts!$F:$H,BV76),VLOOKUP(BV76,Accounts!$F:$H,3,FALSE),0)/100)))</f>
        <v/>
      </c>
      <c r="BZ76" s="37" t="str">
        <f t="shared" si="19"/>
        <v/>
      </c>
      <c r="CA76" s="7"/>
      <c r="CB76" s="6"/>
      <c r="CD76" s="10" t="str">
        <f>IF(ISBLANK(CB76),"",IF(COUNTIF(Accounts!$F:$H,CB76),VLOOKUP(CB76,Accounts!$F:$H,2,FALSE),"-"))</f>
        <v/>
      </c>
      <c r="CE76" s="37" t="str">
        <f>IF(CG76="","",CG76/(1+(IF(COUNTIF(Accounts!$F:$H,CB76),VLOOKUP(CB76,Accounts!$F:$H,3,FALSE),0)/100)))</f>
        <v/>
      </c>
      <c r="CF76" s="37" t="str">
        <f t="shared" si="20"/>
        <v/>
      </c>
      <c r="CG76" s="7"/>
      <c r="CH76" s="6"/>
      <c r="CJ76" s="10" t="str">
        <f>IF(ISBLANK(CH76),"",IF(COUNTIF(Accounts!$F:$H,CH76),VLOOKUP(CH76,Accounts!$F:$H,2,FALSE),"-"))</f>
        <v/>
      </c>
      <c r="CK76" s="37" t="str">
        <f>IF(CM76="","",CM76/(1+(IF(COUNTIF(Accounts!$F:$H,CH76),VLOOKUP(CH76,Accounts!$F:$H,3,FALSE),0)/100)))</f>
        <v/>
      </c>
      <c r="CL76" s="37" t="str">
        <f t="shared" si="21"/>
        <v/>
      </c>
      <c r="CM76" s="7"/>
      <c r="CN76" s="40" t="str">
        <f>IF(Accounts!$F75="","-",Accounts!$F75)</f>
        <v xml:space="preserve"> </v>
      </c>
      <c r="CO76" s="10">
        <f>IF(COUNTIF(Accounts!$F:$H,CN76),VLOOKUP(CN76,Accounts!$F:$H,2,FALSE),"-")</f>
        <v>0</v>
      </c>
      <c r="CP76" s="37" t="str">
        <f ca="1">IF(scratch!$B$55=TRUE,IF(CR76="","",CR76/(1+(IF(COUNTIF(Accounts!$F:$H,CN76),VLOOKUP(CN76,Accounts!$F:$H,3,FALSE),0)/100))),scratch!$B$52)</f>
        <v>Locked</v>
      </c>
      <c r="CQ76" s="37" t="str">
        <f ca="1">IF(scratch!$B$55=TRUE,IF(CR76="","",CR76-CP76),scratch!$B$52)</f>
        <v>Locked</v>
      </c>
      <c r="CR76" s="51" t="str">
        <f ca="1">IF(scratch!$B$55=TRUE,SUMIF(BV$7:BV$1007,CN76,CA$7:CA$1007)+SUMIF(CB$7:CB$1007,CN76,CG$7:CG$1007)+SUMIF(CH$7:CH$1007,CN76,CM$7:CM$1007),scratch!$B$52)</f>
        <v>Locked</v>
      </c>
      <c r="CT76" s="40" t="str">
        <f>IF(Accounts!$F75="","-",Accounts!$F75)</f>
        <v xml:space="preserve"> </v>
      </c>
      <c r="CU76" s="10">
        <f>IF(COUNTIF(Accounts!$F:$H,CT76),VLOOKUP(CT76,Accounts!$F:$H,2,FALSE),"-")</f>
        <v>0</v>
      </c>
      <c r="CV76" s="37" t="str">
        <f ca="1">IF(scratch!$B$55=TRUE,IF(CX76="","",CX76/(1+(IF(COUNTIF(Accounts!$F:$H,CT76),VLOOKUP(CT76,Accounts!$F:$H,3,FALSE),0)/100))),scratch!$B$52)</f>
        <v>Locked</v>
      </c>
      <c r="CW76" s="37" t="str">
        <f ca="1">IF(scratch!$B$55=TRUE,IF(CX76="","",CX76-CV76),scratch!$B$52)</f>
        <v>Locked</v>
      </c>
      <c r="CX76" s="51" t="str">
        <f ca="1">IF(scratch!$B$55=TRUE,SUMIF(T$7:T$1007,CT76,X$7:X1076)+SUMIF(AR$7:AR$1007,CT76,AV$7:AV$1007)+SUMIF(BP$7:BP$1007,CT76,BT$7:BT$1007)+SUMIF(CN$7:CN$1007,CT76,CR$7:CR$1007),scratch!$B$52)</f>
        <v>Locked</v>
      </c>
    </row>
    <row r="77" spans="4:102" x14ac:dyDescent="0.2">
      <c r="D77" s="10" t="str">
        <f>IF(ISBLANK(B77),"",IF(COUNTIF(Accounts!$F:$H,B77),VLOOKUP(B77,Accounts!$F:$H,2,FALSE),"-"))</f>
        <v/>
      </c>
      <c r="E77" s="37" t="str">
        <f>IF(G77="","",G77/(1+(IF(COUNTIF(Accounts!$F:$H,B77),VLOOKUP(B77,Accounts!$F:$H,3,FALSE),0)/100)))</f>
        <v/>
      </c>
      <c r="F77" s="37" t="str">
        <f t="shared" si="22"/>
        <v/>
      </c>
      <c r="G77" s="7"/>
      <c r="H77" s="6"/>
      <c r="J77" s="10" t="str">
        <f>IF(ISBLANK(H77),"",IF(COUNTIF(Accounts!$F:$H,H77),VLOOKUP(H77,Accounts!$F:$H,2,FALSE),"-"))</f>
        <v/>
      </c>
      <c r="K77" s="37" t="str">
        <f>IF(M77="","",M77/(1+(IF(COUNTIF(Accounts!$F:$H,H77),VLOOKUP(H77,Accounts!$F:$H,3,FALSE),0)/100)))</f>
        <v/>
      </c>
      <c r="L77" s="37" t="str">
        <f t="shared" si="23"/>
        <v/>
      </c>
      <c r="M77" s="7"/>
      <c r="N77" s="6"/>
      <c r="P77" s="10" t="str">
        <f>IF(ISBLANK(N77),"",IF(COUNTIF(Accounts!$F:$H,N77),VLOOKUP(N77,Accounts!$F:$H,2,FALSE),"-"))</f>
        <v/>
      </c>
      <c r="Q77" s="37" t="str">
        <f>IF(S77="","",S77/(1+(IF(COUNTIF(Accounts!$F:$H,N77),VLOOKUP(N77,Accounts!$F:$H,3,FALSE),0)/100)))</f>
        <v/>
      </c>
      <c r="R77" s="37" t="str">
        <f t="shared" si="12"/>
        <v/>
      </c>
      <c r="S77" s="7"/>
      <c r="T77" s="40" t="str">
        <f>IF(Accounts!$F76="","-",Accounts!$F76)</f>
        <v xml:space="preserve"> </v>
      </c>
      <c r="U77" s="10">
        <f>IF(COUNTIF(Accounts!$F:$H,T77),VLOOKUP(T77,Accounts!$F:$H,2,FALSE),"-")</f>
        <v>0</v>
      </c>
      <c r="V77" s="37" t="str">
        <f ca="1">IF(scratch!$B$55=TRUE,IF(X77="","",X77/(1+(IF(COUNTIF(Accounts!$F:$H,T77),VLOOKUP(T77,Accounts!$F:$H,3,FALSE),0)/100))),scratch!$B$52)</f>
        <v>Locked</v>
      </c>
      <c r="W77" s="37" t="str">
        <f ca="1">IF(scratch!$B$55=TRUE,IF(X77="","",X77-V77),scratch!$B$52)</f>
        <v>Locked</v>
      </c>
      <c r="X77" s="51" t="str">
        <f ca="1">IF(scratch!$B$55=TRUE,SUMIF(B$7:B$1007,T77,G$7:G$1007)+SUMIF(H$7:H$1007,T77,M$7:M$1007)+SUMIF(N$7:N$1007,T77,S$7:S$1007),scratch!$B$52)</f>
        <v>Locked</v>
      </c>
      <c r="AB77" s="10" t="str">
        <f>IF(ISBLANK(Z77),"",IF(COUNTIF(Accounts!$F:$H,Z77),VLOOKUP(Z77,Accounts!$F:$H,2,FALSE),"-"))</f>
        <v/>
      </c>
      <c r="AC77" s="37" t="str">
        <f>IF(AE77="","",AE77/(1+(IF(COUNTIF(Accounts!$F:$H,Z77),VLOOKUP(Z77,Accounts!$F:$H,3,FALSE),0)/100)))</f>
        <v/>
      </c>
      <c r="AD77" s="37" t="str">
        <f t="shared" si="13"/>
        <v/>
      </c>
      <c r="AE77" s="7"/>
      <c r="AF77" s="6"/>
      <c r="AH77" s="10" t="str">
        <f>IF(ISBLANK(AF77),"",IF(COUNTIF(Accounts!$F:$H,AF77),VLOOKUP(AF77,Accounts!$F:$H,2,FALSE),"-"))</f>
        <v/>
      </c>
      <c r="AI77" s="37" t="str">
        <f>IF(AK77="","",AK77/(1+(IF(COUNTIF(Accounts!$F:$H,AF77),VLOOKUP(AF77,Accounts!$F:$H,3,FALSE),0)/100)))</f>
        <v/>
      </c>
      <c r="AJ77" s="37" t="str">
        <f t="shared" si="14"/>
        <v/>
      </c>
      <c r="AK77" s="7"/>
      <c r="AL77" s="6"/>
      <c r="AN77" s="10" t="str">
        <f>IF(ISBLANK(AL77),"",IF(COUNTIF(Accounts!$F:$H,AL77),VLOOKUP(AL77,Accounts!$F:$H,2,FALSE),"-"))</f>
        <v/>
      </c>
      <c r="AO77" s="37" t="str">
        <f>IF(AQ77="","",AQ77/(1+(IF(COUNTIF(Accounts!$F:$H,AL77),VLOOKUP(AL77,Accounts!$F:$H,3,FALSE),0)/100)))</f>
        <v/>
      </c>
      <c r="AP77" s="37" t="str">
        <f t="shared" si="15"/>
        <v/>
      </c>
      <c r="AQ77" s="7"/>
      <c r="AR77" s="40" t="str">
        <f>IF(Accounts!$F76="","-",Accounts!$F76)</f>
        <v xml:space="preserve"> </v>
      </c>
      <c r="AS77" s="10">
        <f>IF(COUNTIF(Accounts!$F:$H,AR77),VLOOKUP(AR77,Accounts!$F:$H,2,FALSE),"-")</f>
        <v>0</v>
      </c>
      <c r="AT77" s="37" t="str">
        <f ca="1">IF(scratch!$B$55=TRUE,IF(AV77="","",AV77/(1+(IF(COUNTIF(Accounts!$F:$H,AR77),VLOOKUP(AR77,Accounts!$F:$H,3,FALSE),0)/100))),scratch!$B$52)</f>
        <v>Locked</v>
      </c>
      <c r="AU77" s="37" t="str">
        <f ca="1">IF(scratch!$B$55=TRUE,IF(AV77="","",AV77-AT77),scratch!$B$52)</f>
        <v>Locked</v>
      </c>
      <c r="AV77" s="51" t="str">
        <f ca="1">IF(scratch!$B$55=TRUE,SUMIF(Z$7:Z$1007,AR77,AE$7:AE$1007)+SUMIF(AF$7:AF$1007,AR77,AK$7:AK$1007)+SUMIF(AL$7:AL$1007,AR77,AQ$7:AQ$1007),scratch!$B$52)</f>
        <v>Locked</v>
      </c>
      <c r="AZ77" s="10" t="str">
        <f>IF(ISBLANK(AX77),"",IF(COUNTIF(Accounts!$F:$H,AX77),VLOOKUP(AX77,Accounts!$F:$H,2,FALSE),"-"))</f>
        <v/>
      </c>
      <c r="BA77" s="37" t="str">
        <f>IF(BC77="","",BC77/(1+(IF(COUNTIF(Accounts!$F:$H,AX77),VLOOKUP(AX77,Accounts!$F:$H,3,FALSE),0)/100)))</f>
        <v/>
      </c>
      <c r="BB77" s="37" t="str">
        <f t="shared" si="16"/>
        <v/>
      </c>
      <c r="BC77" s="7"/>
      <c r="BD77" s="6"/>
      <c r="BF77" s="10" t="str">
        <f>IF(ISBLANK(BD77),"",IF(COUNTIF(Accounts!$F:$H,BD77),VLOOKUP(BD77,Accounts!$F:$H,2,FALSE),"-"))</f>
        <v/>
      </c>
      <c r="BG77" s="37" t="str">
        <f>IF(BI77="","",BI77/(1+(IF(COUNTIF(Accounts!$F:$H,BD77),VLOOKUP(BD77,Accounts!$F:$H,3,FALSE),0)/100)))</f>
        <v/>
      </c>
      <c r="BH77" s="37" t="str">
        <f t="shared" si="17"/>
        <v/>
      </c>
      <c r="BI77" s="7"/>
      <c r="BJ77" s="6"/>
      <c r="BL77" s="10" t="str">
        <f>IF(ISBLANK(BJ77),"",IF(COUNTIF(Accounts!$F:$H,BJ77),VLOOKUP(BJ77,Accounts!$F:$H,2,FALSE),"-"))</f>
        <v/>
      </c>
      <c r="BM77" s="37" t="str">
        <f>IF(BO77="","",BO77/(1+(IF(COUNTIF(Accounts!$F:$H,BJ77),VLOOKUP(BJ77,Accounts!$F:$H,3,FALSE),0)/100)))</f>
        <v/>
      </c>
      <c r="BN77" s="37" t="str">
        <f t="shared" si="18"/>
        <v/>
      </c>
      <c r="BO77" s="7"/>
      <c r="BP77" s="40" t="str">
        <f>IF(Accounts!$F76="","-",Accounts!$F76)</f>
        <v xml:space="preserve"> </v>
      </c>
      <c r="BQ77" s="10">
        <f>IF(COUNTIF(Accounts!$F:$H,BP77),VLOOKUP(BP77,Accounts!$F:$H,2,FALSE),"-")</f>
        <v>0</v>
      </c>
      <c r="BR77" s="37" t="str">
        <f ca="1">IF(scratch!$B$55=TRUE,IF(BT77="","",BT77/(1+(IF(COUNTIF(Accounts!$F:$H,BP77),VLOOKUP(BP77,Accounts!$F:$H,3,FALSE),0)/100))),scratch!$B$52)</f>
        <v>Locked</v>
      </c>
      <c r="BS77" s="37" t="str">
        <f ca="1">IF(scratch!$B$55=TRUE,IF(BT77="","",BT77-BR77),scratch!$B$52)</f>
        <v>Locked</v>
      </c>
      <c r="BT77" s="51" t="str">
        <f ca="1">IF(scratch!$B$55=TRUE,SUMIF(AX$7:AX$1007,BP77,BC$7:BC$1007)+SUMIF(BD$7:BD$1007,BP77,BI$7:BI$1007)+SUMIF(BJ$7:BJ$1007,BP77,BO$7:BO$1007),scratch!$B$52)</f>
        <v>Locked</v>
      </c>
      <c r="BX77" s="10" t="str">
        <f>IF(ISBLANK(BV77),"",IF(COUNTIF(Accounts!$F:$H,BV77),VLOOKUP(BV77,Accounts!$F:$H,2,FALSE),"-"))</f>
        <v/>
      </c>
      <c r="BY77" s="37" t="str">
        <f>IF(CA77="","",CA77/(1+(IF(COUNTIF(Accounts!$F:$H,BV77),VLOOKUP(BV77,Accounts!$F:$H,3,FALSE),0)/100)))</f>
        <v/>
      </c>
      <c r="BZ77" s="37" t="str">
        <f t="shared" si="19"/>
        <v/>
      </c>
      <c r="CA77" s="7"/>
      <c r="CB77" s="6"/>
      <c r="CD77" s="10" t="str">
        <f>IF(ISBLANK(CB77),"",IF(COUNTIF(Accounts!$F:$H,CB77),VLOOKUP(CB77,Accounts!$F:$H,2,FALSE),"-"))</f>
        <v/>
      </c>
      <c r="CE77" s="37" t="str">
        <f>IF(CG77="","",CG77/(1+(IF(COUNTIF(Accounts!$F:$H,CB77),VLOOKUP(CB77,Accounts!$F:$H,3,FALSE),0)/100)))</f>
        <v/>
      </c>
      <c r="CF77" s="37" t="str">
        <f t="shared" si="20"/>
        <v/>
      </c>
      <c r="CG77" s="7"/>
      <c r="CH77" s="6"/>
      <c r="CJ77" s="10" t="str">
        <f>IF(ISBLANK(CH77),"",IF(COUNTIF(Accounts!$F:$H,CH77),VLOOKUP(CH77,Accounts!$F:$H,2,FALSE),"-"))</f>
        <v/>
      </c>
      <c r="CK77" s="37" t="str">
        <f>IF(CM77="","",CM77/(1+(IF(COUNTIF(Accounts!$F:$H,CH77),VLOOKUP(CH77,Accounts!$F:$H,3,FALSE),0)/100)))</f>
        <v/>
      </c>
      <c r="CL77" s="37" t="str">
        <f t="shared" si="21"/>
        <v/>
      </c>
      <c r="CM77" s="7"/>
      <c r="CN77" s="40" t="str">
        <f>IF(Accounts!$F76="","-",Accounts!$F76)</f>
        <v xml:space="preserve"> </v>
      </c>
      <c r="CO77" s="10">
        <f>IF(COUNTIF(Accounts!$F:$H,CN77),VLOOKUP(CN77,Accounts!$F:$H,2,FALSE),"-")</f>
        <v>0</v>
      </c>
      <c r="CP77" s="37" t="str">
        <f ca="1">IF(scratch!$B$55=TRUE,IF(CR77="","",CR77/(1+(IF(COUNTIF(Accounts!$F:$H,CN77),VLOOKUP(CN77,Accounts!$F:$H,3,FALSE),0)/100))),scratch!$B$52)</f>
        <v>Locked</v>
      </c>
      <c r="CQ77" s="37" t="str">
        <f ca="1">IF(scratch!$B$55=TRUE,IF(CR77="","",CR77-CP77),scratch!$B$52)</f>
        <v>Locked</v>
      </c>
      <c r="CR77" s="51" t="str">
        <f ca="1">IF(scratch!$B$55=TRUE,SUMIF(BV$7:BV$1007,CN77,CA$7:CA$1007)+SUMIF(CB$7:CB$1007,CN77,CG$7:CG$1007)+SUMIF(CH$7:CH$1007,CN77,CM$7:CM$1007),scratch!$B$52)</f>
        <v>Locked</v>
      </c>
      <c r="CT77" s="40" t="str">
        <f>IF(Accounts!$F76="","-",Accounts!$F76)</f>
        <v xml:space="preserve"> </v>
      </c>
      <c r="CU77" s="10">
        <f>IF(COUNTIF(Accounts!$F:$H,CT77),VLOOKUP(CT77,Accounts!$F:$H,2,FALSE),"-")</f>
        <v>0</v>
      </c>
      <c r="CV77" s="37" t="str">
        <f ca="1">IF(scratch!$B$55=TRUE,IF(CX77="","",CX77/(1+(IF(COUNTIF(Accounts!$F:$H,CT77),VLOOKUP(CT77,Accounts!$F:$H,3,FALSE),0)/100))),scratch!$B$52)</f>
        <v>Locked</v>
      </c>
      <c r="CW77" s="37" t="str">
        <f ca="1">IF(scratch!$B$55=TRUE,IF(CX77="","",CX77-CV77),scratch!$B$52)</f>
        <v>Locked</v>
      </c>
      <c r="CX77" s="51" t="str">
        <f ca="1">IF(scratch!$B$55=TRUE,SUMIF(T$7:T$1007,CT77,X$7:X1077)+SUMIF(AR$7:AR$1007,CT77,AV$7:AV$1007)+SUMIF(BP$7:BP$1007,CT77,BT$7:BT$1007)+SUMIF(CN$7:CN$1007,CT77,CR$7:CR$1007),scratch!$B$52)</f>
        <v>Locked</v>
      </c>
    </row>
    <row r="78" spans="4:102" x14ac:dyDescent="0.2">
      <c r="D78" s="10" t="str">
        <f>IF(ISBLANK(B78),"",IF(COUNTIF(Accounts!$F:$H,B78),VLOOKUP(B78,Accounts!$F:$H,2,FALSE),"-"))</f>
        <v/>
      </c>
      <c r="E78" s="37" t="str">
        <f>IF(G78="","",G78/(1+(IF(COUNTIF(Accounts!$F:$H,B78),VLOOKUP(B78,Accounts!$F:$H,3,FALSE),0)/100)))</f>
        <v/>
      </c>
      <c r="F78" s="37" t="str">
        <f t="shared" si="22"/>
        <v/>
      </c>
      <c r="G78" s="7"/>
      <c r="H78" s="6"/>
      <c r="J78" s="10" t="str">
        <f>IF(ISBLANK(H78),"",IF(COUNTIF(Accounts!$F:$H,H78),VLOOKUP(H78,Accounts!$F:$H,2,FALSE),"-"))</f>
        <v/>
      </c>
      <c r="K78" s="37" t="str">
        <f>IF(M78="","",M78/(1+(IF(COUNTIF(Accounts!$F:$H,H78),VLOOKUP(H78,Accounts!$F:$H,3,FALSE),0)/100)))</f>
        <v/>
      </c>
      <c r="L78" s="37" t="str">
        <f t="shared" si="23"/>
        <v/>
      </c>
      <c r="M78" s="7"/>
      <c r="N78" s="6"/>
      <c r="P78" s="10" t="str">
        <f>IF(ISBLANK(N78),"",IF(COUNTIF(Accounts!$F:$H,N78),VLOOKUP(N78,Accounts!$F:$H,2,FALSE),"-"))</f>
        <v/>
      </c>
      <c r="Q78" s="37" t="str">
        <f>IF(S78="","",S78/(1+(IF(COUNTIF(Accounts!$F:$H,N78),VLOOKUP(N78,Accounts!$F:$H,3,FALSE),0)/100)))</f>
        <v/>
      </c>
      <c r="R78" s="37" t="str">
        <f t="shared" si="12"/>
        <v/>
      </c>
      <c r="S78" s="7"/>
      <c r="T78" s="40" t="str">
        <f>IF(Accounts!$F77="","-",Accounts!$F77)</f>
        <v xml:space="preserve"> </v>
      </c>
      <c r="U78" s="10">
        <f>IF(COUNTIF(Accounts!$F:$H,T78),VLOOKUP(T78,Accounts!$F:$H,2,FALSE),"-")</f>
        <v>0</v>
      </c>
      <c r="V78" s="37" t="str">
        <f ca="1">IF(scratch!$B$55=TRUE,IF(X78="","",X78/(1+(IF(COUNTIF(Accounts!$F:$H,T78),VLOOKUP(T78,Accounts!$F:$H,3,FALSE),0)/100))),scratch!$B$52)</f>
        <v>Locked</v>
      </c>
      <c r="W78" s="37" t="str">
        <f ca="1">IF(scratch!$B$55=TRUE,IF(X78="","",X78-V78),scratch!$B$52)</f>
        <v>Locked</v>
      </c>
      <c r="X78" s="51" t="str">
        <f ca="1">IF(scratch!$B$55=TRUE,SUMIF(B$7:B$1007,T78,G$7:G$1007)+SUMIF(H$7:H$1007,T78,M$7:M$1007)+SUMIF(N$7:N$1007,T78,S$7:S$1007),scratch!$B$52)</f>
        <v>Locked</v>
      </c>
      <c r="AB78" s="10" t="str">
        <f>IF(ISBLANK(Z78),"",IF(COUNTIF(Accounts!$F:$H,Z78),VLOOKUP(Z78,Accounts!$F:$H,2,FALSE),"-"))</f>
        <v/>
      </c>
      <c r="AC78" s="37" t="str">
        <f>IF(AE78="","",AE78/(1+(IF(COUNTIF(Accounts!$F:$H,Z78),VLOOKUP(Z78,Accounts!$F:$H,3,FALSE),0)/100)))</f>
        <v/>
      </c>
      <c r="AD78" s="37" t="str">
        <f t="shared" si="13"/>
        <v/>
      </c>
      <c r="AE78" s="7"/>
      <c r="AF78" s="6"/>
      <c r="AH78" s="10" t="str">
        <f>IF(ISBLANK(AF78),"",IF(COUNTIF(Accounts!$F:$H,AF78),VLOOKUP(AF78,Accounts!$F:$H,2,FALSE),"-"))</f>
        <v/>
      </c>
      <c r="AI78" s="37" t="str">
        <f>IF(AK78="","",AK78/(1+(IF(COUNTIF(Accounts!$F:$H,AF78),VLOOKUP(AF78,Accounts!$F:$H,3,FALSE),0)/100)))</f>
        <v/>
      </c>
      <c r="AJ78" s="37" t="str">
        <f t="shared" si="14"/>
        <v/>
      </c>
      <c r="AK78" s="7"/>
      <c r="AL78" s="6"/>
      <c r="AN78" s="10" t="str">
        <f>IF(ISBLANK(AL78),"",IF(COUNTIF(Accounts!$F:$H,AL78),VLOOKUP(AL78,Accounts!$F:$H,2,FALSE),"-"))</f>
        <v/>
      </c>
      <c r="AO78" s="37" t="str">
        <f>IF(AQ78="","",AQ78/(1+(IF(COUNTIF(Accounts!$F:$H,AL78),VLOOKUP(AL78,Accounts!$F:$H,3,FALSE),0)/100)))</f>
        <v/>
      </c>
      <c r="AP78" s="37" t="str">
        <f t="shared" si="15"/>
        <v/>
      </c>
      <c r="AQ78" s="7"/>
      <c r="AR78" s="40" t="str">
        <f>IF(Accounts!$F77="","-",Accounts!$F77)</f>
        <v xml:space="preserve"> </v>
      </c>
      <c r="AS78" s="10">
        <f>IF(COUNTIF(Accounts!$F:$H,AR78),VLOOKUP(AR78,Accounts!$F:$H,2,FALSE),"-")</f>
        <v>0</v>
      </c>
      <c r="AT78" s="37" t="str">
        <f ca="1">IF(scratch!$B$55=TRUE,IF(AV78="","",AV78/(1+(IF(COUNTIF(Accounts!$F:$H,AR78),VLOOKUP(AR78,Accounts!$F:$H,3,FALSE),0)/100))),scratch!$B$52)</f>
        <v>Locked</v>
      </c>
      <c r="AU78" s="37" t="str">
        <f ca="1">IF(scratch!$B$55=TRUE,IF(AV78="","",AV78-AT78),scratch!$B$52)</f>
        <v>Locked</v>
      </c>
      <c r="AV78" s="51" t="str">
        <f ca="1">IF(scratch!$B$55=TRUE,SUMIF(Z$7:Z$1007,AR78,AE$7:AE$1007)+SUMIF(AF$7:AF$1007,AR78,AK$7:AK$1007)+SUMIF(AL$7:AL$1007,AR78,AQ$7:AQ$1007),scratch!$B$52)</f>
        <v>Locked</v>
      </c>
      <c r="AZ78" s="10" t="str">
        <f>IF(ISBLANK(AX78),"",IF(COUNTIF(Accounts!$F:$H,AX78),VLOOKUP(AX78,Accounts!$F:$H,2,FALSE),"-"))</f>
        <v/>
      </c>
      <c r="BA78" s="37" t="str">
        <f>IF(BC78="","",BC78/(1+(IF(COUNTIF(Accounts!$F:$H,AX78),VLOOKUP(AX78,Accounts!$F:$H,3,FALSE),0)/100)))</f>
        <v/>
      </c>
      <c r="BB78" s="37" t="str">
        <f t="shared" si="16"/>
        <v/>
      </c>
      <c r="BC78" s="7"/>
      <c r="BD78" s="6"/>
      <c r="BF78" s="10" t="str">
        <f>IF(ISBLANK(BD78),"",IF(COUNTIF(Accounts!$F:$H,BD78),VLOOKUP(BD78,Accounts!$F:$H,2,FALSE),"-"))</f>
        <v/>
      </c>
      <c r="BG78" s="37" t="str">
        <f>IF(BI78="","",BI78/(1+(IF(COUNTIF(Accounts!$F:$H,BD78),VLOOKUP(BD78,Accounts!$F:$H,3,FALSE),0)/100)))</f>
        <v/>
      </c>
      <c r="BH78" s="37" t="str">
        <f t="shared" si="17"/>
        <v/>
      </c>
      <c r="BI78" s="7"/>
      <c r="BJ78" s="6"/>
      <c r="BL78" s="10" t="str">
        <f>IF(ISBLANK(BJ78),"",IF(COUNTIF(Accounts!$F:$H,BJ78),VLOOKUP(BJ78,Accounts!$F:$H,2,FALSE),"-"))</f>
        <v/>
      </c>
      <c r="BM78" s="37" t="str">
        <f>IF(BO78="","",BO78/(1+(IF(COUNTIF(Accounts!$F:$H,BJ78),VLOOKUP(BJ78,Accounts!$F:$H,3,FALSE),0)/100)))</f>
        <v/>
      </c>
      <c r="BN78" s="37" t="str">
        <f t="shared" si="18"/>
        <v/>
      </c>
      <c r="BO78" s="7"/>
      <c r="BP78" s="40" t="str">
        <f>IF(Accounts!$F77="","-",Accounts!$F77)</f>
        <v xml:space="preserve"> </v>
      </c>
      <c r="BQ78" s="10">
        <f>IF(COUNTIF(Accounts!$F:$H,BP78),VLOOKUP(BP78,Accounts!$F:$H,2,FALSE),"-")</f>
        <v>0</v>
      </c>
      <c r="BR78" s="37" t="str">
        <f ca="1">IF(scratch!$B$55=TRUE,IF(BT78="","",BT78/(1+(IF(COUNTIF(Accounts!$F:$H,BP78),VLOOKUP(BP78,Accounts!$F:$H,3,FALSE),0)/100))),scratch!$B$52)</f>
        <v>Locked</v>
      </c>
      <c r="BS78" s="37" t="str">
        <f ca="1">IF(scratch!$B$55=TRUE,IF(BT78="","",BT78-BR78),scratch!$B$52)</f>
        <v>Locked</v>
      </c>
      <c r="BT78" s="51" t="str">
        <f ca="1">IF(scratch!$B$55=TRUE,SUMIF(AX$7:AX$1007,BP78,BC$7:BC$1007)+SUMIF(BD$7:BD$1007,BP78,BI$7:BI$1007)+SUMIF(BJ$7:BJ$1007,BP78,BO$7:BO$1007),scratch!$B$52)</f>
        <v>Locked</v>
      </c>
      <c r="BX78" s="10" t="str">
        <f>IF(ISBLANK(BV78),"",IF(COUNTIF(Accounts!$F:$H,BV78),VLOOKUP(BV78,Accounts!$F:$H,2,FALSE),"-"))</f>
        <v/>
      </c>
      <c r="BY78" s="37" t="str">
        <f>IF(CA78="","",CA78/(1+(IF(COUNTIF(Accounts!$F:$H,BV78),VLOOKUP(BV78,Accounts!$F:$H,3,FALSE),0)/100)))</f>
        <v/>
      </c>
      <c r="BZ78" s="37" t="str">
        <f t="shared" si="19"/>
        <v/>
      </c>
      <c r="CA78" s="7"/>
      <c r="CB78" s="6"/>
      <c r="CD78" s="10" t="str">
        <f>IF(ISBLANK(CB78),"",IF(COUNTIF(Accounts!$F:$H,CB78),VLOOKUP(CB78,Accounts!$F:$H,2,FALSE),"-"))</f>
        <v/>
      </c>
      <c r="CE78" s="37" t="str">
        <f>IF(CG78="","",CG78/(1+(IF(COUNTIF(Accounts!$F:$H,CB78),VLOOKUP(CB78,Accounts!$F:$H,3,FALSE),0)/100)))</f>
        <v/>
      </c>
      <c r="CF78" s="37" t="str">
        <f t="shared" si="20"/>
        <v/>
      </c>
      <c r="CG78" s="7"/>
      <c r="CH78" s="6"/>
      <c r="CJ78" s="10" t="str">
        <f>IF(ISBLANK(CH78),"",IF(COUNTIF(Accounts!$F:$H,CH78),VLOOKUP(CH78,Accounts!$F:$H,2,FALSE),"-"))</f>
        <v/>
      </c>
      <c r="CK78" s="37" t="str">
        <f>IF(CM78="","",CM78/(1+(IF(COUNTIF(Accounts!$F:$H,CH78),VLOOKUP(CH78,Accounts!$F:$H,3,FALSE),0)/100)))</f>
        <v/>
      </c>
      <c r="CL78" s="37" t="str">
        <f t="shared" si="21"/>
        <v/>
      </c>
      <c r="CM78" s="7"/>
      <c r="CN78" s="40" t="str">
        <f>IF(Accounts!$F77="","-",Accounts!$F77)</f>
        <v xml:space="preserve"> </v>
      </c>
      <c r="CO78" s="10">
        <f>IF(COUNTIF(Accounts!$F:$H,CN78),VLOOKUP(CN78,Accounts!$F:$H,2,FALSE),"-")</f>
        <v>0</v>
      </c>
      <c r="CP78" s="37" t="str">
        <f ca="1">IF(scratch!$B$55=TRUE,IF(CR78="","",CR78/(1+(IF(COUNTIF(Accounts!$F:$H,CN78),VLOOKUP(CN78,Accounts!$F:$H,3,FALSE),0)/100))),scratch!$B$52)</f>
        <v>Locked</v>
      </c>
      <c r="CQ78" s="37" t="str">
        <f ca="1">IF(scratch!$B$55=TRUE,IF(CR78="","",CR78-CP78),scratch!$B$52)</f>
        <v>Locked</v>
      </c>
      <c r="CR78" s="51" t="str">
        <f ca="1">IF(scratch!$B$55=TRUE,SUMIF(BV$7:BV$1007,CN78,CA$7:CA$1007)+SUMIF(CB$7:CB$1007,CN78,CG$7:CG$1007)+SUMIF(CH$7:CH$1007,CN78,CM$7:CM$1007),scratch!$B$52)</f>
        <v>Locked</v>
      </c>
      <c r="CT78" s="40" t="str">
        <f>IF(Accounts!$F77="","-",Accounts!$F77)</f>
        <v xml:space="preserve"> </v>
      </c>
      <c r="CU78" s="10">
        <f>IF(COUNTIF(Accounts!$F:$H,CT78),VLOOKUP(CT78,Accounts!$F:$H,2,FALSE),"-")</f>
        <v>0</v>
      </c>
      <c r="CV78" s="37" t="str">
        <f ca="1">IF(scratch!$B$55=TRUE,IF(CX78="","",CX78/(1+(IF(COUNTIF(Accounts!$F:$H,CT78),VLOOKUP(CT78,Accounts!$F:$H,3,FALSE),0)/100))),scratch!$B$52)</f>
        <v>Locked</v>
      </c>
      <c r="CW78" s="37" t="str">
        <f ca="1">IF(scratch!$B$55=TRUE,IF(CX78="","",CX78-CV78),scratch!$B$52)</f>
        <v>Locked</v>
      </c>
      <c r="CX78" s="51" t="str">
        <f ca="1">IF(scratch!$B$55=TRUE,SUMIF(T$7:T$1007,CT78,X$7:X1078)+SUMIF(AR$7:AR$1007,CT78,AV$7:AV$1007)+SUMIF(BP$7:BP$1007,CT78,BT$7:BT$1007)+SUMIF(CN$7:CN$1007,CT78,CR$7:CR$1007),scratch!$B$52)</f>
        <v>Locked</v>
      </c>
    </row>
    <row r="79" spans="4:102" x14ac:dyDescent="0.2">
      <c r="D79" s="10" t="str">
        <f>IF(ISBLANK(B79),"",IF(COUNTIF(Accounts!$F:$H,B79),VLOOKUP(B79,Accounts!$F:$H,2,FALSE),"-"))</f>
        <v/>
      </c>
      <c r="E79" s="37" t="str">
        <f>IF(G79="","",G79/(1+(IF(COUNTIF(Accounts!$F:$H,B79),VLOOKUP(B79,Accounts!$F:$H,3,FALSE),0)/100)))</f>
        <v/>
      </c>
      <c r="F79" s="37" t="str">
        <f t="shared" si="22"/>
        <v/>
      </c>
      <c r="G79" s="7"/>
      <c r="H79" s="6"/>
      <c r="J79" s="10" t="str">
        <f>IF(ISBLANK(H79),"",IF(COUNTIF(Accounts!$F:$H,H79),VLOOKUP(H79,Accounts!$F:$H,2,FALSE),"-"))</f>
        <v/>
      </c>
      <c r="K79" s="37" t="str">
        <f>IF(M79="","",M79/(1+(IF(COUNTIF(Accounts!$F:$H,H79),VLOOKUP(H79,Accounts!$F:$H,3,FALSE),0)/100)))</f>
        <v/>
      </c>
      <c r="L79" s="37" t="str">
        <f t="shared" si="23"/>
        <v/>
      </c>
      <c r="M79" s="7"/>
      <c r="N79" s="6"/>
      <c r="P79" s="10" t="str">
        <f>IF(ISBLANK(N79),"",IF(COUNTIF(Accounts!$F:$H,N79),VLOOKUP(N79,Accounts!$F:$H,2,FALSE),"-"))</f>
        <v/>
      </c>
      <c r="Q79" s="37" t="str">
        <f>IF(S79="","",S79/(1+(IF(COUNTIF(Accounts!$F:$H,N79),VLOOKUP(N79,Accounts!$F:$H,3,FALSE),0)/100)))</f>
        <v/>
      </c>
      <c r="R79" s="37" t="str">
        <f t="shared" si="12"/>
        <v/>
      </c>
      <c r="S79" s="7"/>
      <c r="T79" s="40" t="str">
        <f>IF(Accounts!$F78="","-",Accounts!$F78)</f>
        <v xml:space="preserve"> </v>
      </c>
      <c r="U79" s="10">
        <f>IF(COUNTIF(Accounts!$F:$H,T79),VLOOKUP(T79,Accounts!$F:$H,2,FALSE),"-")</f>
        <v>0</v>
      </c>
      <c r="V79" s="37" t="str">
        <f ca="1">IF(scratch!$B$55=TRUE,IF(X79="","",X79/(1+(IF(COUNTIF(Accounts!$F:$H,T79),VLOOKUP(T79,Accounts!$F:$H,3,FALSE),0)/100))),scratch!$B$52)</f>
        <v>Locked</v>
      </c>
      <c r="W79" s="37" t="str">
        <f ca="1">IF(scratch!$B$55=TRUE,IF(X79="","",X79-V79),scratch!$B$52)</f>
        <v>Locked</v>
      </c>
      <c r="X79" s="51" t="str">
        <f ca="1">IF(scratch!$B$55=TRUE,SUMIF(B$7:B$1007,T79,G$7:G$1007)+SUMIF(H$7:H$1007,T79,M$7:M$1007)+SUMIF(N$7:N$1007,T79,S$7:S$1007),scratch!$B$52)</f>
        <v>Locked</v>
      </c>
      <c r="AB79" s="10" t="str">
        <f>IF(ISBLANK(Z79),"",IF(COUNTIF(Accounts!$F:$H,Z79),VLOOKUP(Z79,Accounts!$F:$H,2,FALSE),"-"))</f>
        <v/>
      </c>
      <c r="AC79" s="37" t="str">
        <f>IF(AE79="","",AE79/(1+(IF(COUNTIF(Accounts!$F:$H,Z79),VLOOKUP(Z79,Accounts!$F:$H,3,FALSE),0)/100)))</f>
        <v/>
      </c>
      <c r="AD79" s="37" t="str">
        <f t="shared" si="13"/>
        <v/>
      </c>
      <c r="AE79" s="7"/>
      <c r="AF79" s="6"/>
      <c r="AH79" s="10" t="str">
        <f>IF(ISBLANK(AF79),"",IF(COUNTIF(Accounts!$F:$H,AF79),VLOOKUP(AF79,Accounts!$F:$H,2,FALSE),"-"))</f>
        <v/>
      </c>
      <c r="AI79" s="37" t="str">
        <f>IF(AK79="","",AK79/(1+(IF(COUNTIF(Accounts!$F:$H,AF79),VLOOKUP(AF79,Accounts!$F:$H,3,FALSE),0)/100)))</f>
        <v/>
      </c>
      <c r="AJ79" s="37" t="str">
        <f t="shared" si="14"/>
        <v/>
      </c>
      <c r="AK79" s="7"/>
      <c r="AL79" s="6"/>
      <c r="AN79" s="10" t="str">
        <f>IF(ISBLANK(AL79),"",IF(COUNTIF(Accounts!$F:$H,AL79),VLOOKUP(AL79,Accounts!$F:$H,2,FALSE),"-"))</f>
        <v/>
      </c>
      <c r="AO79" s="37" t="str">
        <f>IF(AQ79="","",AQ79/(1+(IF(COUNTIF(Accounts!$F:$H,AL79),VLOOKUP(AL79,Accounts!$F:$H,3,FALSE),0)/100)))</f>
        <v/>
      </c>
      <c r="AP79" s="37" t="str">
        <f t="shared" si="15"/>
        <v/>
      </c>
      <c r="AQ79" s="7"/>
      <c r="AR79" s="40" t="str">
        <f>IF(Accounts!$F78="","-",Accounts!$F78)</f>
        <v xml:space="preserve"> </v>
      </c>
      <c r="AS79" s="10">
        <f>IF(COUNTIF(Accounts!$F:$H,AR79),VLOOKUP(AR79,Accounts!$F:$H,2,FALSE),"-")</f>
        <v>0</v>
      </c>
      <c r="AT79" s="37" t="str">
        <f ca="1">IF(scratch!$B$55=TRUE,IF(AV79="","",AV79/(1+(IF(COUNTIF(Accounts!$F:$H,AR79),VLOOKUP(AR79,Accounts!$F:$H,3,FALSE),0)/100))),scratch!$B$52)</f>
        <v>Locked</v>
      </c>
      <c r="AU79" s="37" t="str">
        <f ca="1">IF(scratch!$B$55=TRUE,IF(AV79="","",AV79-AT79),scratch!$B$52)</f>
        <v>Locked</v>
      </c>
      <c r="AV79" s="51" t="str">
        <f ca="1">IF(scratch!$B$55=TRUE,SUMIF(Z$7:Z$1007,AR79,AE$7:AE$1007)+SUMIF(AF$7:AF$1007,AR79,AK$7:AK$1007)+SUMIF(AL$7:AL$1007,AR79,AQ$7:AQ$1007),scratch!$B$52)</f>
        <v>Locked</v>
      </c>
      <c r="AZ79" s="10" t="str">
        <f>IF(ISBLANK(AX79),"",IF(COUNTIF(Accounts!$F:$H,AX79),VLOOKUP(AX79,Accounts!$F:$H,2,FALSE),"-"))</f>
        <v/>
      </c>
      <c r="BA79" s="37" t="str">
        <f>IF(BC79="","",BC79/(1+(IF(COUNTIF(Accounts!$F:$H,AX79),VLOOKUP(AX79,Accounts!$F:$H,3,FALSE),0)/100)))</f>
        <v/>
      </c>
      <c r="BB79" s="37" t="str">
        <f t="shared" si="16"/>
        <v/>
      </c>
      <c r="BC79" s="7"/>
      <c r="BD79" s="6"/>
      <c r="BF79" s="10" t="str">
        <f>IF(ISBLANK(BD79),"",IF(COUNTIF(Accounts!$F:$H,BD79),VLOOKUP(BD79,Accounts!$F:$H,2,FALSE),"-"))</f>
        <v/>
      </c>
      <c r="BG79" s="37" t="str">
        <f>IF(BI79="","",BI79/(1+(IF(COUNTIF(Accounts!$F:$H,BD79),VLOOKUP(BD79,Accounts!$F:$H,3,FALSE),0)/100)))</f>
        <v/>
      </c>
      <c r="BH79" s="37" t="str">
        <f t="shared" si="17"/>
        <v/>
      </c>
      <c r="BI79" s="7"/>
      <c r="BJ79" s="6"/>
      <c r="BL79" s="10" t="str">
        <f>IF(ISBLANK(BJ79),"",IF(COUNTIF(Accounts!$F:$H,BJ79),VLOOKUP(BJ79,Accounts!$F:$H,2,FALSE),"-"))</f>
        <v/>
      </c>
      <c r="BM79" s="37" t="str">
        <f>IF(BO79="","",BO79/(1+(IF(COUNTIF(Accounts!$F:$H,BJ79),VLOOKUP(BJ79,Accounts!$F:$H,3,FALSE),0)/100)))</f>
        <v/>
      </c>
      <c r="BN79" s="37" t="str">
        <f t="shared" si="18"/>
        <v/>
      </c>
      <c r="BO79" s="7"/>
      <c r="BP79" s="40" t="str">
        <f>IF(Accounts!$F78="","-",Accounts!$F78)</f>
        <v xml:space="preserve"> </v>
      </c>
      <c r="BQ79" s="10">
        <f>IF(COUNTIF(Accounts!$F:$H,BP79),VLOOKUP(BP79,Accounts!$F:$H,2,FALSE),"-")</f>
        <v>0</v>
      </c>
      <c r="BR79" s="37" t="str">
        <f ca="1">IF(scratch!$B$55=TRUE,IF(BT79="","",BT79/(1+(IF(COUNTIF(Accounts!$F:$H,BP79),VLOOKUP(BP79,Accounts!$F:$H,3,FALSE),0)/100))),scratch!$B$52)</f>
        <v>Locked</v>
      </c>
      <c r="BS79" s="37" t="str">
        <f ca="1">IF(scratch!$B$55=TRUE,IF(BT79="","",BT79-BR79),scratch!$B$52)</f>
        <v>Locked</v>
      </c>
      <c r="BT79" s="51" t="str">
        <f ca="1">IF(scratch!$B$55=TRUE,SUMIF(AX$7:AX$1007,BP79,BC$7:BC$1007)+SUMIF(BD$7:BD$1007,BP79,BI$7:BI$1007)+SUMIF(BJ$7:BJ$1007,BP79,BO$7:BO$1007),scratch!$B$52)</f>
        <v>Locked</v>
      </c>
      <c r="BX79" s="10" t="str">
        <f>IF(ISBLANK(BV79),"",IF(COUNTIF(Accounts!$F:$H,BV79),VLOOKUP(BV79,Accounts!$F:$H,2,FALSE),"-"))</f>
        <v/>
      </c>
      <c r="BY79" s="37" t="str">
        <f>IF(CA79="","",CA79/(1+(IF(COUNTIF(Accounts!$F:$H,BV79),VLOOKUP(BV79,Accounts!$F:$H,3,FALSE),0)/100)))</f>
        <v/>
      </c>
      <c r="BZ79" s="37" t="str">
        <f t="shared" si="19"/>
        <v/>
      </c>
      <c r="CA79" s="7"/>
      <c r="CB79" s="6"/>
      <c r="CD79" s="10" t="str">
        <f>IF(ISBLANK(CB79),"",IF(COUNTIF(Accounts!$F:$H,CB79),VLOOKUP(CB79,Accounts!$F:$H,2,FALSE),"-"))</f>
        <v/>
      </c>
      <c r="CE79" s="37" t="str">
        <f>IF(CG79="","",CG79/(1+(IF(COUNTIF(Accounts!$F:$H,CB79),VLOOKUP(CB79,Accounts!$F:$H,3,FALSE),0)/100)))</f>
        <v/>
      </c>
      <c r="CF79" s="37" t="str">
        <f t="shared" si="20"/>
        <v/>
      </c>
      <c r="CG79" s="7"/>
      <c r="CH79" s="6"/>
      <c r="CJ79" s="10" t="str">
        <f>IF(ISBLANK(CH79),"",IF(COUNTIF(Accounts!$F:$H,CH79),VLOOKUP(CH79,Accounts!$F:$H,2,FALSE),"-"))</f>
        <v/>
      </c>
      <c r="CK79" s="37" t="str">
        <f>IF(CM79="","",CM79/(1+(IF(COUNTIF(Accounts!$F:$H,CH79),VLOOKUP(CH79,Accounts!$F:$H,3,FALSE),0)/100)))</f>
        <v/>
      </c>
      <c r="CL79" s="37" t="str">
        <f t="shared" si="21"/>
        <v/>
      </c>
      <c r="CM79" s="7"/>
      <c r="CN79" s="40" t="str">
        <f>IF(Accounts!$F78="","-",Accounts!$F78)</f>
        <v xml:space="preserve"> </v>
      </c>
      <c r="CO79" s="10">
        <f>IF(COUNTIF(Accounts!$F:$H,CN79),VLOOKUP(CN79,Accounts!$F:$H,2,FALSE),"-")</f>
        <v>0</v>
      </c>
      <c r="CP79" s="37" t="str">
        <f ca="1">IF(scratch!$B$55=TRUE,IF(CR79="","",CR79/(1+(IF(COUNTIF(Accounts!$F:$H,CN79),VLOOKUP(CN79,Accounts!$F:$H,3,FALSE),0)/100))),scratch!$B$52)</f>
        <v>Locked</v>
      </c>
      <c r="CQ79" s="37" t="str">
        <f ca="1">IF(scratch!$B$55=TRUE,IF(CR79="","",CR79-CP79),scratch!$B$52)</f>
        <v>Locked</v>
      </c>
      <c r="CR79" s="51" t="str">
        <f ca="1">IF(scratch!$B$55=TRUE,SUMIF(BV$7:BV$1007,CN79,CA$7:CA$1007)+SUMIF(CB$7:CB$1007,CN79,CG$7:CG$1007)+SUMIF(CH$7:CH$1007,CN79,CM$7:CM$1007),scratch!$B$52)</f>
        <v>Locked</v>
      </c>
      <c r="CT79" s="40" t="str">
        <f>IF(Accounts!$F78="","-",Accounts!$F78)</f>
        <v xml:space="preserve"> </v>
      </c>
      <c r="CU79" s="10">
        <f>IF(COUNTIF(Accounts!$F:$H,CT79),VLOOKUP(CT79,Accounts!$F:$H,2,FALSE),"-")</f>
        <v>0</v>
      </c>
      <c r="CV79" s="37" t="str">
        <f ca="1">IF(scratch!$B$55=TRUE,IF(CX79="","",CX79/(1+(IF(COUNTIF(Accounts!$F:$H,CT79),VLOOKUP(CT79,Accounts!$F:$H,3,FALSE),0)/100))),scratch!$B$52)</f>
        <v>Locked</v>
      </c>
      <c r="CW79" s="37" t="str">
        <f ca="1">IF(scratch!$B$55=TRUE,IF(CX79="","",CX79-CV79),scratch!$B$52)</f>
        <v>Locked</v>
      </c>
      <c r="CX79" s="51" t="str">
        <f ca="1">IF(scratch!$B$55=TRUE,SUMIF(T$7:T$1007,CT79,X$7:X1079)+SUMIF(AR$7:AR$1007,CT79,AV$7:AV$1007)+SUMIF(BP$7:BP$1007,CT79,BT$7:BT$1007)+SUMIF(CN$7:CN$1007,CT79,CR$7:CR$1007),scratch!$B$52)</f>
        <v>Locked</v>
      </c>
    </row>
    <row r="80" spans="4:102" x14ac:dyDescent="0.2">
      <c r="D80" s="10" t="str">
        <f>IF(ISBLANK(B80),"",IF(COUNTIF(Accounts!$F:$H,B80),VLOOKUP(B80,Accounts!$F:$H,2,FALSE),"-"))</f>
        <v/>
      </c>
      <c r="E80" s="37" t="str">
        <f>IF(G80="","",G80/(1+(IF(COUNTIF(Accounts!$F:$H,B80),VLOOKUP(B80,Accounts!$F:$H,3,FALSE),0)/100)))</f>
        <v/>
      </c>
      <c r="F80" s="37" t="str">
        <f t="shared" si="22"/>
        <v/>
      </c>
      <c r="G80" s="7"/>
      <c r="H80" s="6"/>
      <c r="J80" s="10" t="str">
        <f>IF(ISBLANK(H80),"",IF(COUNTIF(Accounts!$F:$H,H80),VLOOKUP(H80,Accounts!$F:$H,2,FALSE),"-"))</f>
        <v/>
      </c>
      <c r="K80" s="37" t="str">
        <f>IF(M80="","",M80/(1+(IF(COUNTIF(Accounts!$F:$H,H80),VLOOKUP(H80,Accounts!$F:$H,3,FALSE),0)/100)))</f>
        <v/>
      </c>
      <c r="L80" s="37" t="str">
        <f t="shared" si="23"/>
        <v/>
      </c>
      <c r="M80" s="7"/>
      <c r="N80" s="6"/>
      <c r="P80" s="10" t="str">
        <f>IF(ISBLANK(N80),"",IF(COUNTIF(Accounts!$F:$H,N80),VLOOKUP(N80,Accounts!$F:$H,2,FALSE),"-"))</f>
        <v/>
      </c>
      <c r="Q80" s="37" t="str">
        <f>IF(S80="","",S80/(1+(IF(COUNTIF(Accounts!$F:$H,N80),VLOOKUP(N80,Accounts!$F:$H,3,FALSE),0)/100)))</f>
        <v/>
      </c>
      <c r="R80" s="37" t="str">
        <f t="shared" si="12"/>
        <v/>
      </c>
      <c r="S80" s="7"/>
      <c r="T80" s="40" t="str">
        <f>IF(Accounts!$F79="","-",Accounts!$F79)</f>
        <v xml:space="preserve"> </v>
      </c>
      <c r="U80" s="10">
        <f>IF(COUNTIF(Accounts!$F:$H,T80),VLOOKUP(T80,Accounts!$F:$H,2,FALSE),"-")</f>
        <v>0</v>
      </c>
      <c r="V80" s="37" t="str">
        <f ca="1">IF(scratch!$B$55=TRUE,IF(X80="","",X80/(1+(IF(COUNTIF(Accounts!$F:$H,T80),VLOOKUP(T80,Accounts!$F:$H,3,FALSE),0)/100))),scratch!$B$52)</f>
        <v>Locked</v>
      </c>
      <c r="W80" s="37" t="str">
        <f ca="1">IF(scratch!$B$55=TRUE,IF(X80="","",X80-V80),scratch!$B$52)</f>
        <v>Locked</v>
      </c>
      <c r="X80" s="51" t="str">
        <f ca="1">IF(scratch!$B$55=TRUE,SUMIF(B$7:B$1007,T80,G$7:G$1007)+SUMIF(H$7:H$1007,T80,M$7:M$1007)+SUMIF(N$7:N$1007,T80,S$7:S$1007),scratch!$B$52)</f>
        <v>Locked</v>
      </c>
      <c r="AB80" s="10" t="str">
        <f>IF(ISBLANK(Z80),"",IF(COUNTIF(Accounts!$F:$H,Z80),VLOOKUP(Z80,Accounts!$F:$H,2,FALSE),"-"))</f>
        <v/>
      </c>
      <c r="AC80" s="37" t="str">
        <f>IF(AE80="","",AE80/(1+(IF(COUNTIF(Accounts!$F:$H,Z80),VLOOKUP(Z80,Accounts!$F:$H,3,FALSE),0)/100)))</f>
        <v/>
      </c>
      <c r="AD80" s="37" t="str">
        <f t="shared" si="13"/>
        <v/>
      </c>
      <c r="AE80" s="7"/>
      <c r="AF80" s="6"/>
      <c r="AH80" s="10" t="str">
        <f>IF(ISBLANK(AF80),"",IF(COUNTIF(Accounts!$F:$H,AF80),VLOOKUP(AF80,Accounts!$F:$H,2,FALSE),"-"))</f>
        <v/>
      </c>
      <c r="AI80" s="37" t="str">
        <f>IF(AK80="","",AK80/(1+(IF(COUNTIF(Accounts!$F:$H,AF80),VLOOKUP(AF80,Accounts!$F:$H,3,FALSE),0)/100)))</f>
        <v/>
      </c>
      <c r="AJ80" s="37" t="str">
        <f t="shared" si="14"/>
        <v/>
      </c>
      <c r="AK80" s="7"/>
      <c r="AL80" s="6"/>
      <c r="AN80" s="10" t="str">
        <f>IF(ISBLANK(AL80),"",IF(COUNTIF(Accounts!$F:$H,AL80),VLOOKUP(AL80,Accounts!$F:$H,2,FALSE),"-"))</f>
        <v/>
      </c>
      <c r="AO80" s="37" t="str">
        <f>IF(AQ80="","",AQ80/(1+(IF(COUNTIF(Accounts!$F:$H,AL80),VLOOKUP(AL80,Accounts!$F:$H,3,FALSE),0)/100)))</f>
        <v/>
      </c>
      <c r="AP80" s="37" t="str">
        <f t="shared" si="15"/>
        <v/>
      </c>
      <c r="AQ80" s="7"/>
      <c r="AR80" s="40" t="str">
        <f>IF(Accounts!$F79="","-",Accounts!$F79)</f>
        <v xml:space="preserve"> </v>
      </c>
      <c r="AS80" s="10">
        <f>IF(COUNTIF(Accounts!$F:$H,AR80),VLOOKUP(AR80,Accounts!$F:$H,2,FALSE),"-")</f>
        <v>0</v>
      </c>
      <c r="AT80" s="37" t="str">
        <f ca="1">IF(scratch!$B$55=TRUE,IF(AV80="","",AV80/(1+(IF(COUNTIF(Accounts!$F:$H,AR80),VLOOKUP(AR80,Accounts!$F:$H,3,FALSE),0)/100))),scratch!$B$52)</f>
        <v>Locked</v>
      </c>
      <c r="AU80" s="37" t="str">
        <f ca="1">IF(scratch!$B$55=TRUE,IF(AV80="","",AV80-AT80),scratch!$B$52)</f>
        <v>Locked</v>
      </c>
      <c r="AV80" s="51" t="str">
        <f ca="1">IF(scratch!$B$55=TRUE,SUMIF(Z$7:Z$1007,AR80,AE$7:AE$1007)+SUMIF(AF$7:AF$1007,AR80,AK$7:AK$1007)+SUMIF(AL$7:AL$1007,AR80,AQ$7:AQ$1007),scratch!$B$52)</f>
        <v>Locked</v>
      </c>
      <c r="AZ80" s="10" t="str">
        <f>IF(ISBLANK(AX80),"",IF(COUNTIF(Accounts!$F:$H,AX80),VLOOKUP(AX80,Accounts!$F:$H,2,FALSE),"-"))</f>
        <v/>
      </c>
      <c r="BA80" s="37" t="str">
        <f>IF(BC80="","",BC80/(1+(IF(COUNTIF(Accounts!$F:$H,AX80),VLOOKUP(AX80,Accounts!$F:$H,3,FALSE),0)/100)))</f>
        <v/>
      </c>
      <c r="BB80" s="37" t="str">
        <f t="shared" si="16"/>
        <v/>
      </c>
      <c r="BC80" s="7"/>
      <c r="BD80" s="6"/>
      <c r="BF80" s="10" t="str">
        <f>IF(ISBLANK(BD80),"",IF(COUNTIF(Accounts!$F:$H,BD80),VLOOKUP(BD80,Accounts!$F:$H,2,FALSE),"-"))</f>
        <v/>
      </c>
      <c r="BG80" s="37" t="str">
        <f>IF(BI80="","",BI80/(1+(IF(COUNTIF(Accounts!$F:$H,BD80),VLOOKUP(BD80,Accounts!$F:$H,3,FALSE),0)/100)))</f>
        <v/>
      </c>
      <c r="BH80" s="37" t="str">
        <f t="shared" si="17"/>
        <v/>
      </c>
      <c r="BI80" s="7"/>
      <c r="BJ80" s="6"/>
      <c r="BL80" s="10" t="str">
        <f>IF(ISBLANK(BJ80),"",IF(COUNTIF(Accounts!$F:$H,BJ80),VLOOKUP(BJ80,Accounts!$F:$H,2,FALSE),"-"))</f>
        <v/>
      </c>
      <c r="BM80" s="37" t="str">
        <f>IF(BO80="","",BO80/(1+(IF(COUNTIF(Accounts!$F:$H,BJ80),VLOOKUP(BJ80,Accounts!$F:$H,3,FALSE),0)/100)))</f>
        <v/>
      </c>
      <c r="BN80" s="37" t="str">
        <f t="shared" si="18"/>
        <v/>
      </c>
      <c r="BO80" s="7"/>
      <c r="BP80" s="40" t="str">
        <f>IF(Accounts!$F79="","-",Accounts!$F79)</f>
        <v xml:space="preserve"> </v>
      </c>
      <c r="BQ80" s="10">
        <f>IF(COUNTIF(Accounts!$F:$H,BP80),VLOOKUP(BP80,Accounts!$F:$H,2,FALSE),"-")</f>
        <v>0</v>
      </c>
      <c r="BR80" s="37" t="str">
        <f ca="1">IF(scratch!$B$55=TRUE,IF(BT80="","",BT80/(1+(IF(COUNTIF(Accounts!$F:$H,BP80),VLOOKUP(BP80,Accounts!$F:$H,3,FALSE),0)/100))),scratch!$B$52)</f>
        <v>Locked</v>
      </c>
      <c r="BS80" s="37" t="str">
        <f ca="1">IF(scratch!$B$55=TRUE,IF(BT80="","",BT80-BR80),scratch!$B$52)</f>
        <v>Locked</v>
      </c>
      <c r="BT80" s="51" t="str">
        <f ca="1">IF(scratch!$B$55=TRUE,SUMIF(AX$7:AX$1007,BP80,BC$7:BC$1007)+SUMIF(BD$7:BD$1007,BP80,BI$7:BI$1007)+SUMIF(BJ$7:BJ$1007,BP80,BO$7:BO$1007),scratch!$B$52)</f>
        <v>Locked</v>
      </c>
      <c r="BX80" s="10" t="str">
        <f>IF(ISBLANK(BV80),"",IF(COUNTIF(Accounts!$F:$H,BV80),VLOOKUP(BV80,Accounts!$F:$H,2,FALSE),"-"))</f>
        <v/>
      </c>
      <c r="BY80" s="37" t="str">
        <f>IF(CA80="","",CA80/(1+(IF(COUNTIF(Accounts!$F:$H,BV80),VLOOKUP(BV80,Accounts!$F:$H,3,FALSE),0)/100)))</f>
        <v/>
      </c>
      <c r="BZ80" s="37" t="str">
        <f t="shared" si="19"/>
        <v/>
      </c>
      <c r="CA80" s="7"/>
      <c r="CB80" s="6"/>
      <c r="CD80" s="10" t="str">
        <f>IF(ISBLANK(CB80),"",IF(COUNTIF(Accounts!$F:$H,CB80),VLOOKUP(CB80,Accounts!$F:$H,2,FALSE),"-"))</f>
        <v/>
      </c>
      <c r="CE80" s="37" t="str">
        <f>IF(CG80="","",CG80/(1+(IF(COUNTIF(Accounts!$F:$H,CB80),VLOOKUP(CB80,Accounts!$F:$H,3,FALSE),0)/100)))</f>
        <v/>
      </c>
      <c r="CF80" s="37" t="str">
        <f t="shared" si="20"/>
        <v/>
      </c>
      <c r="CG80" s="7"/>
      <c r="CH80" s="6"/>
      <c r="CJ80" s="10" t="str">
        <f>IF(ISBLANK(CH80),"",IF(COUNTIF(Accounts!$F:$H,CH80),VLOOKUP(CH80,Accounts!$F:$H,2,FALSE),"-"))</f>
        <v/>
      </c>
      <c r="CK80" s="37" t="str">
        <f>IF(CM80="","",CM80/(1+(IF(COUNTIF(Accounts!$F:$H,CH80),VLOOKUP(CH80,Accounts!$F:$H,3,FALSE),0)/100)))</f>
        <v/>
      </c>
      <c r="CL80" s="37" t="str">
        <f t="shared" si="21"/>
        <v/>
      </c>
      <c r="CM80" s="7"/>
      <c r="CN80" s="40" t="str">
        <f>IF(Accounts!$F79="","-",Accounts!$F79)</f>
        <v xml:space="preserve"> </v>
      </c>
      <c r="CO80" s="10">
        <f>IF(COUNTIF(Accounts!$F:$H,CN80),VLOOKUP(CN80,Accounts!$F:$H,2,FALSE),"-")</f>
        <v>0</v>
      </c>
      <c r="CP80" s="37" t="str">
        <f ca="1">IF(scratch!$B$55=TRUE,IF(CR80="","",CR80/(1+(IF(COUNTIF(Accounts!$F:$H,CN80),VLOOKUP(CN80,Accounts!$F:$H,3,FALSE),0)/100))),scratch!$B$52)</f>
        <v>Locked</v>
      </c>
      <c r="CQ80" s="37" t="str">
        <f ca="1">IF(scratch!$B$55=TRUE,IF(CR80="","",CR80-CP80),scratch!$B$52)</f>
        <v>Locked</v>
      </c>
      <c r="CR80" s="51" t="str">
        <f ca="1">IF(scratch!$B$55=TRUE,SUMIF(BV$7:BV$1007,CN80,CA$7:CA$1007)+SUMIF(CB$7:CB$1007,CN80,CG$7:CG$1007)+SUMIF(CH$7:CH$1007,CN80,CM$7:CM$1007),scratch!$B$52)</f>
        <v>Locked</v>
      </c>
      <c r="CT80" s="40" t="str">
        <f>IF(Accounts!$F79="","-",Accounts!$F79)</f>
        <v xml:space="preserve"> </v>
      </c>
      <c r="CU80" s="10">
        <f>IF(COUNTIF(Accounts!$F:$H,CT80),VLOOKUP(CT80,Accounts!$F:$H,2,FALSE),"-")</f>
        <v>0</v>
      </c>
      <c r="CV80" s="37" t="str">
        <f ca="1">IF(scratch!$B$55=TRUE,IF(CX80="","",CX80/(1+(IF(COUNTIF(Accounts!$F:$H,CT80),VLOOKUP(CT80,Accounts!$F:$H,3,FALSE),0)/100))),scratch!$B$52)</f>
        <v>Locked</v>
      </c>
      <c r="CW80" s="37" t="str">
        <f ca="1">IF(scratch!$B$55=TRUE,IF(CX80="","",CX80-CV80),scratch!$B$52)</f>
        <v>Locked</v>
      </c>
      <c r="CX80" s="51" t="str">
        <f ca="1">IF(scratch!$B$55=TRUE,SUMIF(T$7:T$1007,CT80,X$7:X1080)+SUMIF(AR$7:AR$1007,CT80,AV$7:AV$1007)+SUMIF(BP$7:BP$1007,CT80,BT$7:BT$1007)+SUMIF(CN$7:CN$1007,CT80,CR$7:CR$1007),scratch!$B$52)</f>
        <v>Locked</v>
      </c>
    </row>
    <row r="81" spans="4:102" x14ac:dyDescent="0.2">
      <c r="D81" s="10" t="str">
        <f>IF(ISBLANK(B81),"",IF(COUNTIF(Accounts!$F:$H,B81),VLOOKUP(B81,Accounts!$F:$H,2,FALSE),"-"))</f>
        <v/>
      </c>
      <c r="E81" s="37" t="str">
        <f>IF(G81="","",G81/(1+(IF(COUNTIF(Accounts!$F:$H,B81),VLOOKUP(B81,Accounts!$F:$H,3,FALSE),0)/100)))</f>
        <v/>
      </c>
      <c r="F81" s="37" t="str">
        <f t="shared" si="22"/>
        <v/>
      </c>
      <c r="G81" s="7"/>
      <c r="H81" s="6"/>
      <c r="J81" s="10" t="str">
        <f>IF(ISBLANK(H81),"",IF(COUNTIF(Accounts!$F:$H,H81),VLOOKUP(H81,Accounts!$F:$H,2,FALSE),"-"))</f>
        <v/>
      </c>
      <c r="K81" s="37" t="str">
        <f>IF(M81="","",M81/(1+(IF(COUNTIF(Accounts!$F:$H,H81),VLOOKUP(H81,Accounts!$F:$H,3,FALSE),0)/100)))</f>
        <v/>
      </c>
      <c r="L81" s="37" t="str">
        <f t="shared" si="23"/>
        <v/>
      </c>
      <c r="M81" s="7"/>
      <c r="N81" s="6"/>
      <c r="P81" s="10" t="str">
        <f>IF(ISBLANK(N81),"",IF(COUNTIF(Accounts!$F:$H,N81),VLOOKUP(N81,Accounts!$F:$H,2,FALSE),"-"))</f>
        <v/>
      </c>
      <c r="Q81" s="37" t="str">
        <f>IF(S81="","",S81/(1+(IF(COUNTIF(Accounts!$F:$H,N81),VLOOKUP(N81,Accounts!$F:$H,3,FALSE),0)/100)))</f>
        <v/>
      </c>
      <c r="R81" s="37" t="str">
        <f t="shared" si="12"/>
        <v/>
      </c>
      <c r="S81" s="7"/>
      <c r="T81" s="40" t="str">
        <f>IF(Accounts!$F80="","-",Accounts!$F80)</f>
        <v xml:space="preserve"> </v>
      </c>
      <c r="U81" s="10">
        <f>IF(COUNTIF(Accounts!$F:$H,T81),VLOOKUP(T81,Accounts!$F:$H,2,FALSE),"-")</f>
        <v>0</v>
      </c>
      <c r="V81" s="37" t="str">
        <f ca="1">IF(scratch!$B$55=TRUE,IF(X81="","",X81/(1+(IF(COUNTIF(Accounts!$F:$H,T81),VLOOKUP(T81,Accounts!$F:$H,3,FALSE),0)/100))),scratch!$B$52)</f>
        <v>Locked</v>
      </c>
      <c r="W81" s="37" t="str">
        <f ca="1">IF(scratch!$B$55=TRUE,IF(X81="","",X81-V81),scratch!$B$52)</f>
        <v>Locked</v>
      </c>
      <c r="X81" s="51" t="str">
        <f ca="1">IF(scratch!$B$55=TRUE,SUMIF(B$7:B$1007,T81,G$7:G$1007)+SUMIF(H$7:H$1007,T81,M$7:M$1007)+SUMIF(N$7:N$1007,T81,S$7:S$1007),scratch!$B$52)</f>
        <v>Locked</v>
      </c>
      <c r="AB81" s="10" t="str">
        <f>IF(ISBLANK(Z81),"",IF(COUNTIF(Accounts!$F:$H,Z81),VLOOKUP(Z81,Accounts!$F:$H,2,FALSE),"-"))</f>
        <v/>
      </c>
      <c r="AC81" s="37" t="str">
        <f>IF(AE81="","",AE81/(1+(IF(COUNTIF(Accounts!$F:$H,Z81),VLOOKUP(Z81,Accounts!$F:$H,3,FALSE),0)/100)))</f>
        <v/>
      </c>
      <c r="AD81" s="37" t="str">
        <f t="shared" si="13"/>
        <v/>
      </c>
      <c r="AE81" s="7"/>
      <c r="AF81" s="6"/>
      <c r="AH81" s="10" t="str">
        <f>IF(ISBLANK(AF81),"",IF(COUNTIF(Accounts!$F:$H,AF81),VLOOKUP(AF81,Accounts!$F:$H,2,FALSE),"-"))</f>
        <v/>
      </c>
      <c r="AI81" s="37" t="str">
        <f>IF(AK81="","",AK81/(1+(IF(COUNTIF(Accounts!$F:$H,AF81),VLOOKUP(AF81,Accounts!$F:$H,3,FALSE),0)/100)))</f>
        <v/>
      </c>
      <c r="AJ81" s="37" t="str">
        <f t="shared" si="14"/>
        <v/>
      </c>
      <c r="AK81" s="7"/>
      <c r="AL81" s="6"/>
      <c r="AN81" s="10" t="str">
        <f>IF(ISBLANK(AL81),"",IF(COUNTIF(Accounts!$F:$H,AL81),VLOOKUP(AL81,Accounts!$F:$H,2,FALSE),"-"))</f>
        <v/>
      </c>
      <c r="AO81" s="37" t="str">
        <f>IF(AQ81="","",AQ81/(1+(IF(COUNTIF(Accounts!$F:$H,AL81),VLOOKUP(AL81,Accounts!$F:$H,3,FALSE),0)/100)))</f>
        <v/>
      </c>
      <c r="AP81" s="37" t="str">
        <f t="shared" si="15"/>
        <v/>
      </c>
      <c r="AQ81" s="7"/>
      <c r="AR81" s="40" t="str">
        <f>IF(Accounts!$F80="","-",Accounts!$F80)</f>
        <v xml:space="preserve"> </v>
      </c>
      <c r="AS81" s="10">
        <f>IF(COUNTIF(Accounts!$F:$H,AR81),VLOOKUP(AR81,Accounts!$F:$H,2,FALSE),"-")</f>
        <v>0</v>
      </c>
      <c r="AT81" s="37" t="str">
        <f ca="1">IF(scratch!$B$55=TRUE,IF(AV81="","",AV81/(1+(IF(COUNTIF(Accounts!$F:$H,AR81),VLOOKUP(AR81,Accounts!$F:$H,3,FALSE),0)/100))),scratch!$B$52)</f>
        <v>Locked</v>
      </c>
      <c r="AU81" s="37" t="str">
        <f ca="1">IF(scratch!$B$55=TRUE,IF(AV81="","",AV81-AT81),scratch!$B$52)</f>
        <v>Locked</v>
      </c>
      <c r="AV81" s="51" t="str">
        <f ca="1">IF(scratch!$B$55=TRUE,SUMIF(Z$7:Z$1007,AR81,AE$7:AE$1007)+SUMIF(AF$7:AF$1007,AR81,AK$7:AK$1007)+SUMIF(AL$7:AL$1007,AR81,AQ$7:AQ$1007),scratch!$B$52)</f>
        <v>Locked</v>
      </c>
      <c r="AZ81" s="10" t="str">
        <f>IF(ISBLANK(AX81),"",IF(COUNTIF(Accounts!$F:$H,AX81),VLOOKUP(AX81,Accounts!$F:$H,2,FALSE),"-"))</f>
        <v/>
      </c>
      <c r="BA81" s="37" t="str">
        <f>IF(BC81="","",BC81/(1+(IF(COUNTIF(Accounts!$F:$H,AX81),VLOOKUP(AX81,Accounts!$F:$H,3,FALSE),0)/100)))</f>
        <v/>
      </c>
      <c r="BB81" s="37" t="str">
        <f t="shared" si="16"/>
        <v/>
      </c>
      <c r="BC81" s="7"/>
      <c r="BD81" s="6"/>
      <c r="BF81" s="10" t="str">
        <f>IF(ISBLANK(BD81),"",IF(COUNTIF(Accounts!$F:$H,BD81),VLOOKUP(BD81,Accounts!$F:$H,2,FALSE),"-"))</f>
        <v/>
      </c>
      <c r="BG81" s="37" t="str">
        <f>IF(BI81="","",BI81/(1+(IF(COUNTIF(Accounts!$F:$H,BD81),VLOOKUP(BD81,Accounts!$F:$H,3,FALSE),0)/100)))</f>
        <v/>
      </c>
      <c r="BH81" s="37" t="str">
        <f t="shared" si="17"/>
        <v/>
      </c>
      <c r="BI81" s="7"/>
      <c r="BJ81" s="6"/>
      <c r="BL81" s="10" t="str">
        <f>IF(ISBLANK(BJ81),"",IF(COUNTIF(Accounts!$F:$H,BJ81),VLOOKUP(BJ81,Accounts!$F:$H,2,FALSE),"-"))</f>
        <v/>
      </c>
      <c r="BM81" s="37" t="str">
        <f>IF(BO81="","",BO81/(1+(IF(COUNTIF(Accounts!$F:$H,BJ81),VLOOKUP(BJ81,Accounts!$F:$H,3,FALSE),0)/100)))</f>
        <v/>
      </c>
      <c r="BN81" s="37" t="str">
        <f t="shared" si="18"/>
        <v/>
      </c>
      <c r="BO81" s="7"/>
      <c r="BP81" s="40" t="str">
        <f>IF(Accounts!$F80="","-",Accounts!$F80)</f>
        <v xml:space="preserve"> </v>
      </c>
      <c r="BQ81" s="10">
        <f>IF(COUNTIF(Accounts!$F:$H,BP81),VLOOKUP(BP81,Accounts!$F:$H,2,FALSE),"-")</f>
        <v>0</v>
      </c>
      <c r="BR81" s="37" t="str">
        <f ca="1">IF(scratch!$B$55=TRUE,IF(BT81="","",BT81/(1+(IF(COUNTIF(Accounts!$F:$H,BP81),VLOOKUP(BP81,Accounts!$F:$H,3,FALSE),0)/100))),scratch!$B$52)</f>
        <v>Locked</v>
      </c>
      <c r="BS81" s="37" t="str">
        <f ca="1">IF(scratch!$B$55=TRUE,IF(BT81="","",BT81-BR81),scratch!$B$52)</f>
        <v>Locked</v>
      </c>
      <c r="BT81" s="51" t="str">
        <f ca="1">IF(scratch!$B$55=TRUE,SUMIF(AX$7:AX$1007,BP81,BC$7:BC$1007)+SUMIF(BD$7:BD$1007,BP81,BI$7:BI$1007)+SUMIF(BJ$7:BJ$1007,BP81,BO$7:BO$1007),scratch!$B$52)</f>
        <v>Locked</v>
      </c>
      <c r="BX81" s="10" t="str">
        <f>IF(ISBLANK(BV81),"",IF(COUNTIF(Accounts!$F:$H,BV81),VLOOKUP(BV81,Accounts!$F:$H,2,FALSE),"-"))</f>
        <v/>
      </c>
      <c r="BY81" s="37" t="str">
        <f>IF(CA81="","",CA81/(1+(IF(COUNTIF(Accounts!$F:$H,BV81),VLOOKUP(BV81,Accounts!$F:$H,3,FALSE),0)/100)))</f>
        <v/>
      </c>
      <c r="BZ81" s="37" t="str">
        <f t="shared" si="19"/>
        <v/>
      </c>
      <c r="CA81" s="7"/>
      <c r="CB81" s="6"/>
      <c r="CD81" s="10" t="str">
        <f>IF(ISBLANK(CB81),"",IF(COUNTIF(Accounts!$F:$H,CB81),VLOOKUP(CB81,Accounts!$F:$H,2,FALSE),"-"))</f>
        <v/>
      </c>
      <c r="CE81" s="37" t="str">
        <f>IF(CG81="","",CG81/(1+(IF(COUNTIF(Accounts!$F:$H,CB81),VLOOKUP(CB81,Accounts!$F:$H,3,FALSE),0)/100)))</f>
        <v/>
      </c>
      <c r="CF81" s="37" t="str">
        <f t="shared" si="20"/>
        <v/>
      </c>
      <c r="CG81" s="7"/>
      <c r="CH81" s="6"/>
      <c r="CJ81" s="10" t="str">
        <f>IF(ISBLANK(CH81),"",IF(COUNTIF(Accounts!$F:$H,CH81),VLOOKUP(CH81,Accounts!$F:$H,2,FALSE),"-"))</f>
        <v/>
      </c>
      <c r="CK81" s="37" t="str">
        <f>IF(CM81="","",CM81/(1+(IF(COUNTIF(Accounts!$F:$H,CH81),VLOOKUP(CH81,Accounts!$F:$H,3,FALSE),0)/100)))</f>
        <v/>
      </c>
      <c r="CL81" s="37" t="str">
        <f t="shared" si="21"/>
        <v/>
      </c>
      <c r="CM81" s="7"/>
      <c r="CN81" s="40" t="str">
        <f>IF(Accounts!$F80="","-",Accounts!$F80)</f>
        <v xml:space="preserve"> </v>
      </c>
      <c r="CO81" s="10">
        <f>IF(COUNTIF(Accounts!$F:$H,CN81),VLOOKUP(CN81,Accounts!$F:$H,2,FALSE),"-")</f>
        <v>0</v>
      </c>
      <c r="CP81" s="37" t="str">
        <f ca="1">IF(scratch!$B$55=TRUE,IF(CR81="","",CR81/(1+(IF(COUNTIF(Accounts!$F:$H,CN81),VLOOKUP(CN81,Accounts!$F:$H,3,FALSE),0)/100))),scratch!$B$52)</f>
        <v>Locked</v>
      </c>
      <c r="CQ81" s="37" t="str">
        <f ca="1">IF(scratch!$B$55=TRUE,IF(CR81="","",CR81-CP81),scratch!$B$52)</f>
        <v>Locked</v>
      </c>
      <c r="CR81" s="51" t="str">
        <f ca="1">IF(scratch!$B$55=TRUE,SUMIF(BV$7:BV$1007,CN81,CA$7:CA$1007)+SUMIF(CB$7:CB$1007,CN81,CG$7:CG$1007)+SUMIF(CH$7:CH$1007,CN81,CM$7:CM$1007),scratch!$B$52)</f>
        <v>Locked</v>
      </c>
      <c r="CT81" s="40" t="str">
        <f>IF(Accounts!$F80="","-",Accounts!$F80)</f>
        <v xml:space="preserve"> </v>
      </c>
      <c r="CU81" s="10">
        <f>IF(COUNTIF(Accounts!$F:$H,CT81),VLOOKUP(CT81,Accounts!$F:$H,2,FALSE),"-")</f>
        <v>0</v>
      </c>
      <c r="CV81" s="37" t="str">
        <f ca="1">IF(scratch!$B$55=TRUE,IF(CX81="","",CX81/(1+(IF(COUNTIF(Accounts!$F:$H,CT81),VLOOKUP(CT81,Accounts!$F:$H,3,FALSE),0)/100))),scratch!$B$52)</f>
        <v>Locked</v>
      </c>
      <c r="CW81" s="37" t="str">
        <f ca="1">IF(scratch!$B$55=TRUE,IF(CX81="","",CX81-CV81),scratch!$B$52)</f>
        <v>Locked</v>
      </c>
      <c r="CX81" s="51" t="str">
        <f ca="1">IF(scratch!$B$55=TRUE,SUMIF(T$7:T$1007,CT81,X$7:X1081)+SUMIF(AR$7:AR$1007,CT81,AV$7:AV$1007)+SUMIF(BP$7:BP$1007,CT81,BT$7:BT$1007)+SUMIF(CN$7:CN$1007,CT81,CR$7:CR$1007),scratch!$B$52)</f>
        <v>Locked</v>
      </c>
    </row>
    <row r="82" spans="4:102" x14ac:dyDescent="0.2">
      <c r="D82" s="10" t="str">
        <f>IF(ISBLANK(B82),"",IF(COUNTIF(Accounts!$F:$H,B82),VLOOKUP(B82,Accounts!$F:$H,2,FALSE),"-"))</f>
        <v/>
      </c>
      <c r="E82" s="37" t="str">
        <f>IF(G82="","",G82/(1+(IF(COUNTIF(Accounts!$F:$H,B82),VLOOKUP(B82,Accounts!$F:$H,3,FALSE),0)/100)))</f>
        <v/>
      </c>
      <c r="F82" s="37" t="str">
        <f t="shared" si="22"/>
        <v/>
      </c>
      <c r="G82" s="7"/>
      <c r="H82" s="6"/>
      <c r="J82" s="10" t="str">
        <f>IF(ISBLANK(H82),"",IF(COUNTIF(Accounts!$F:$H,H82),VLOOKUP(H82,Accounts!$F:$H,2,FALSE),"-"))</f>
        <v/>
      </c>
      <c r="K82" s="37" t="str">
        <f>IF(M82="","",M82/(1+(IF(COUNTIF(Accounts!$F:$H,H82),VLOOKUP(H82,Accounts!$F:$H,3,FALSE),0)/100)))</f>
        <v/>
      </c>
      <c r="L82" s="37" t="str">
        <f t="shared" si="23"/>
        <v/>
      </c>
      <c r="M82" s="7"/>
      <c r="N82" s="6"/>
      <c r="P82" s="10" t="str">
        <f>IF(ISBLANK(N82),"",IF(COUNTIF(Accounts!$F:$H,N82),VLOOKUP(N82,Accounts!$F:$H,2,FALSE),"-"))</f>
        <v/>
      </c>
      <c r="Q82" s="37" t="str">
        <f>IF(S82="","",S82/(1+(IF(COUNTIF(Accounts!$F:$H,N82),VLOOKUP(N82,Accounts!$F:$H,3,FALSE),0)/100)))</f>
        <v/>
      </c>
      <c r="R82" s="37" t="str">
        <f t="shared" si="12"/>
        <v/>
      </c>
      <c r="S82" s="7"/>
      <c r="T82" s="40" t="str">
        <f>IF(Accounts!$F81="","-",Accounts!$F81)</f>
        <v xml:space="preserve"> </v>
      </c>
      <c r="U82" s="10">
        <f>IF(COUNTIF(Accounts!$F:$H,T82),VLOOKUP(T82,Accounts!$F:$H,2,FALSE),"-")</f>
        <v>0</v>
      </c>
      <c r="V82" s="37" t="str">
        <f ca="1">IF(scratch!$B$55=TRUE,IF(X82="","",X82/(1+(IF(COUNTIF(Accounts!$F:$H,T82),VLOOKUP(T82,Accounts!$F:$H,3,FALSE),0)/100))),scratch!$B$52)</f>
        <v>Locked</v>
      </c>
      <c r="W82" s="37" t="str">
        <f ca="1">IF(scratch!$B$55=TRUE,IF(X82="","",X82-V82),scratch!$B$52)</f>
        <v>Locked</v>
      </c>
      <c r="X82" s="51" t="str">
        <f ca="1">IF(scratch!$B$55=TRUE,SUMIF(B$7:B$1007,T82,G$7:G$1007)+SUMIF(H$7:H$1007,T82,M$7:M$1007)+SUMIF(N$7:N$1007,T82,S$7:S$1007),scratch!$B$52)</f>
        <v>Locked</v>
      </c>
      <c r="AB82" s="10" t="str">
        <f>IF(ISBLANK(Z82),"",IF(COUNTIF(Accounts!$F:$H,Z82),VLOOKUP(Z82,Accounts!$F:$H,2,FALSE),"-"))</f>
        <v/>
      </c>
      <c r="AC82" s="37" t="str">
        <f>IF(AE82="","",AE82/(1+(IF(COUNTIF(Accounts!$F:$H,Z82),VLOOKUP(Z82,Accounts!$F:$H,3,FALSE),0)/100)))</f>
        <v/>
      </c>
      <c r="AD82" s="37" t="str">
        <f t="shared" si="13"/>
        <v/>
      </c>
      <c r="AE82" s="7"/>
      <c r="AF82" s="6"/>
      <c r="AH82" s="10" t="str">
        <f>IF(ISBLANK(AF82),"",IF(COUNTIF(Accounts!$F:$H,AF82),VLOOKUP(AF82,Accounts!$F:$H,2,FALSE),"-"))</f>
        <v/>
      </c>
      <c r="AI82" s="37" t="str">
        <f>IF(AK82="","",AK82/(1+(IF(COUNTIF(Accounts!$F:$H,AF82),VLOOKUP(AF82,Accounts!$F:$H,3,FALSE),0)/100)))</f>
        <v/>
      </c>
      <c r="AJ82" s="37" t="str">
        <f t="shared" si="14"/>
        <v/>
      </c>
      <c r="AK82" s="7"/>
      <c r="AL82" s="6"/>
      <c r="AN82" s="10" t="str">
        <f>IF(ISBLANK(AL82),"",IF(COUNTIF(Accounts!$F:$H,AL82),VLOOKUP(AL82,Accounts!$F:$H,2,FALSE),"-"))</f>
        <v/>
      </c>
      <c r="AO82" s="37" t="str">
        <f>IF(AQ82="","",AQ82/(1+(IF(COUNTIF(Accounts!$F:$H,AL82),VLOOKUP(AL82,Accounts!$F:$H,3,FALSE),0)/100)))</f>
        <v/>
      </c>
      <c r="AP82" s="37" t="str">
        <f t="shared" si="15"/>
        <v/>
      </c>
      <c r="AQ82" s="7"/>
      <c r="AR82" s="40" t="str">
        <f>IF(Accounts!$F81="","-",Accounts!$F81)</f>
        <v xml:space="preserve"> </v>
      </c>
      <c r="AS82" s="10">
        <f>IF(COUNTIF(Accounts!$F:$H,AR82),VLOOKUP(AR82,Accounts!$F:$H,2,FALSE),"-")</f>
        <v>0</v>
      </c>
      <c r="AT82" s="37" t="str">
        <f ca="1">IF(scratch!$B$55=TRUE,IF(AV82="","",AV82/(1+(IF(COUNTIF(Accounts!$F:$H,AR82),VLOOKUP(AR82,Accounts!$F:$H,3,FALSE),0)/100))),scratch!$B$52)</f>
        <v>Locked</v>
      </c>
      <c r="AU82" s="37" t="str">
        <f ca="1">IF(scratch!$B$55=TRUE,IF(AV82="","",AV82-AT82),scratch!$B$52)</f>
        <v>Locked</v>
      </c>
      <c r="AV82" s="51" t="str">
        <f ca="1">IF(scratch!$B$55=TRUE,SUMIF(Z$7:Z$1007,AR82,AE$7:AE$1007)+SUMIF(AF$7:AF$1007,AR82,AK$7:AK$1007)+SUMIF(AL$7:AL$1007,AR82,AQ$7:AQ$1007),scratch!$B$52)</f>
        <v>Locked</v>
      </c>
      <c r="AZ82" s="10" t="str">
        <f>IF(ISBLANK(AX82),"",IF(COUNTIF(Accounts!$F:$H,AX82),VLOOKUP(AX82,Accounts!$F:$H,2,FALSE),"-"))</f>
        <v/>
      </c>
      <c r="BA82" s="37" t="str">
        <f>IF(BC82="","",BC82/(1+(IF(COUNTIF(Accounts!$F:$H,AX82),VLOOKUP(AX82,Accounts!$F:$H,3,FALSE),0)/100)))</f>
        <v/>
      </c>
      <c r="BB82" s="37" t="str">
        <f t="shared" si="16"/>
        <v/>
      </c>
      <c r="BC82" s="7"/>
      <c r="BD82" s="6"/>
      <c r="BF82" s="10" t="str">
        <f>IF(ISBLANK(BD82),"",IF(COUNTIF(Accounts!$F:$H,BD82),VLOOKUP(BD82,Accounts!$F:$H,2,FALSE),"-"))</f>
        <v/>
      </c>
      <c r="BG82" s="37" t="str">
        <f>IF(BI82="","",BI82/(1+(IF(COUNTIF(Accounts!$F:$H,BD82),VLOOKUP(BD82,Accounts!$F:$H,3,FALSE),0)/100)))</f>
        <v/>
      </c>
      <c r="BH82" s="37" t="str">
        <f t="shared" si="17"/>
        <v/>
      </c>
      <c r="BI82" s="7"/>
      <c r="BJ82" s="6"/>
      <c r="BL82" s="10" t="str">
        <f>IF(ISBLANK(BJ82),"",IF(COUNTIF(Accounts!$F:$H,BJ82),VLOOKUP(BJ82,Accounts!$F:$H,2,FALSE),"-"))</f>
        <v/>
      </c>
      <c r="BM82" s="37" t="str">
        <f>IF(BO82="","",BO82/(1+(IF(COUNTIF(Accounts!$F:$H,BJ82),VLOOKUP(BJ82,Accounts!$F:$H,3,FALSE),0)/100)))</f>
        <v/>
      </c>
      <c r="BN82" s="37" t="str">
        <f t="shared" si="18"/>
        <v/>
      </c>
      <c r="BO82" s="7"/>
      <c r="BP82" s="40" t="str">
        <f>IF(Accounts!$F81="","-",Accounts!$F81)</f>
        <v xml:space="preserve"> </v>
      </c>
      <c r="BQ82" s="10">
        <f>IF(COUNTIF(Accounts!$F:$H,BP82),VLOOKUP(BP82,Accounts!$F:$H,2,FALSE),"-")</f>
        <v>0</v>
      </c>
      <c r="BR82" s="37" t="str">
        <f ca="1">IF(scratch!$B$55=TRUE,IF(BT82="","",BT82/(1+(IF(COUNTIF(Accounts!$F:$H,BP82),VLOOKUP(BP82,Accounts!$F:$H,3,FALSE),0)/100))),scratch!$B$52)</f>
        <v>Locked</v>
      </c>
      <c r="BS82" s="37" t="str">
        <f ca="1">IF(scratch!$B$55=TRUE,IF(BT82="","",BT82-BR82),scratch!$B$52)</f>
        <v>Locked</v>
      </c>
      <c r="BT82" s="51" t="str">
        <f ca="1">IF(scratch!$B$55=TRUE,SUMIF(AX$7:AX$1007,BP82,BC$7:BC$1007)+SUMIF(BD$7:BD$1007,BP82,BI$7:BI$1007)+SUMIF(BJ$7:BJ$1007,BP82,BO$7:BO$1007),scratch!$B$52)</f>
        <v>Locked</v>
      </c>
      <c r="BX82" s="10" t="str">
        <f>IF(ISBLANK(BV82),"",IF(COUNTIF(Accounts!$F:$H,BV82),VLOOKUP(BV82,Accounts!$F:$H,2,FALSE),"-"))</f>
        <v/>
      </c>
      <c r="BY82" s="37" t="str">
        <f>IF(CA82="","",CA82/(1+(IF(COUNTIF(Accounts!$F:$H,BV82),VLOOKUP(BV82,Accounts!$F:$H,3,FALSE),0)/100)))</f>
        <v/>
      </c>
      <c r="BZ82" s="37" t="str">
        <f t="shared" si="19"/>
        <v/>
      </c>
      <c r="CA82" s="7"/>
      <c r="CB82" s="6"/>
      <c r="CD82" s="10" t="str">
        <f>IF(ISBLANK(CB82),"",IF(COUNTIF(Accounts!$F:$H,CB82),VLOOKUP(CB82,Accounts!$F:$H,2,FALSE),"-"))</f>
        <v/>
      </c>
      <c r="CE82" s="37" t="str">
        <f>IF(CG82="","",CG82/(1+(IF(COUNTIF(Accounts!$F:$H,CB82),VLOOKUP(CB82,Accounts!$F:$H,3,FALSE),0)/100)))</f>
        <v/>
      </c>
      <c r="CF82" s="37" t="str">
        <f t="shared" si="20"/>
        <v/>
      </c>
      <c r="CG82" s="7"/>
      <c r="CH82" s="6"/>
      <c r="CJ82" s="10" t="str">
        <f>IF(ISBLANK(CH82),"",IF(COUNTIF(Accounts!$F:$H,CH82),VLOOKUP(CH82,Accounts!$F:$H,2,FALSE),"-"))</f>
        <v/>
      </c>
      <c r="CK82" s="37" t="str">
        <f>IF(CM82="","",CM82/(1+(IF(COUNTIF(Accounts!$F:$H,CH82),VLOOKUP(CH82,Accounts!$F:$H,3,FALSE),0)/100)))</f>
        <v/>
      </c>
      <c r="CL82" s="37" t="str">
        <f t="shared" si="21"/>
        <v/>
      </c>
      <c r="CM82" s="7"/>
      <c r="CN82" s="40" t="str">
        <f>IF(Accounts!$F81="","-",Accounts!$F81)</f>
        <v xml:space="preserve"> </v>
      </c>
      <c r="CO82" s="10">
        <f>IF(COUNTIF(Accounts!$F:$H,CN82),VLOOKUP(CN82,Accounts!$F:$H,2,FALSE),"-")</f>
        <v>0</v>
      </c>
      <c r="CP82" s="37" t="str">
        <f ca="1">IF(scratch!$B$55=TRUE,IF(CR82="","",CR82/(1+(IF(COUNTIF(Accounts!$F:$H,CN82),VLOOKUP(CN82,Accounts!$F:$H,3,FALSE),0)/100))),scratch!$B$52)</f>
        <v>Locked</v>
      </c>
      <c r="CQ82" s="37" t="str">
        <f ca="1">IF(scratch!$B$55=TRUE,IF(CR82="","",CR82-CP82),scratch!$B$52)</f>
        <v>Locked</v>
      </c>
      <c r="CR82" s="51" t="str">
        <f ca="1">IF(scratch!$B$55=TRUE,SUMIF(BV$7:BV$1007,CN82,CA$7:CA$1007)+SUMIF(CB$7:CB$1007,CN82,CG$7:CG$1007)+SUMIF(CH$7:CH$1007,CN82,CM$7:CM$1007),scratch!$B$52)</f>
        <v>Locked</v>
      </c>
      <c r="CT82" s="40" t="str">
        <f>IF(Accounts!$F81="","-",Accounts!$F81)</f>
        <v xml:space="preserve"> </v>
      </c>
      <c r="CU82" s="10">
        <f>IF(COUNTIF(Accounts!$F:$H,CT82),VLOOKUP(CT82,Accounts!$F:$H,2,FALSE),"-")</f>
        <v>0</v>
      </c>
      <c r="CV82" s="37" t="str">
        <f ca="1">IF(scratch!$B$55=TRUE,IF(CX82="","",CX82/(1+(IF(COUNTIF(Accounts!$F:$H,CT82),VLOOKUP(CT82,Accounts!$F:$H,3,FALSE),0)/100))),scratch!$B$52)</f>
        <v>Locked</v>
      </c>
      <c r="CW82" s="37" t="str">
        <f ca="1">IF(scratch!$B$55=TRUE,IF(CX82="","",CX82-CV82),scratch!$B$52)</f>
        <v>Locked</v>
      </c>
      <c r="CX82" s="51" t="str">
        <f ca="1">IF(scratch!$B$55=TRUE,SUMIF(T$7:T$1007,CT82,X$7:X1082)+SUMIF(AR$7:AR$1007,CT82,AV$7:AV$1007)+SUMIF(BP$7:BP$1007,CT82,BT$7:BT$1007)+SUMIF(CN$7:CN$1007,CT82,CR$7:CR$1007),scratch!$B$52)</f>
        <v>Locked</v>
      </c>
    </row>
    <row r="83" spans="4:102" x14ac:dyDescent="0.2">
      <c r="D83" s="10" t="str">
        <f>IF(ISBLANK(B83),"",IF(COUNTIF(Accounts!$F:$H,B83),VLOOKUP(B83,Accounts!$F:$H,2,FALSE),"-"))</f>
        <v/>
      </c>
      <c r="E83" s="37" t="str">
        <f>IF(G83="","",G83/(1+(IF(COUNTIF(Accounts!$F:$H,B83),VLOOKUP(B83,Accounts!$F:$H,3,FALSE),0)/100)))</f>
        <v/>
      </c>
      <c r="F83" s="37" t="str">
        <f t="shared" si="22"/>
        <v/>
      </c>
      <c r="G83" s="7"/>
      <c r="H83" s="6"/>
      <c r="J83" s="10" t="str">
        <f>IF(ISBLANK(H83),"",IF(COUNTIF(Accounts!$F:$H,H83),VLOOKUP(H83,Accounts!$F:$H,2,FALSE),"-"))</f>
        <v/>
      </c>
      <c r="K83" s="37" t="str">
        <f>IF(M83="","",M83/(1+(IF(COUNTIF(Accounts!$F:$H,H83),VLOOKUP(H83,Accounts!$F:$H,3,FALSE),0)/100)))</f>
        <v/>
      </c>
      <c r="L83" s="37" t="str">
        <f t="shared" si="23"/>
        <v/>
      </c>
      <c r="M83" s="7"/>
      <c r="N83" s="6"/>
      <c r="P83" s="10" t="str">
        <f>IF(ISBLANK(N83),"",IF(COUNTIF(Accounts!$F:$H,N83),VLOOKUP(N83,Accounts!$F:$H,2,FALSE),"-"))</f>
        <v/>
      </c>
      <c r="Q83" s="37" t="str">
        <f>IF(S83="","",S83/(1+(IF(COUNTIF(Accounts!$F:$H,N83),VLOOKUP(N83,Accounts!$F:$H,3,FALSE),0)/100)))</f>
        <v/>
      </c>
      <c r="R83" s="37" t="str">
        <f t="shared" si="12"/>
        <v/>
      </c>
      <c r="S83" s="7"/>
      <c r="T83" s="40" t="str">
        <f>IF(Accounts!$F82="","-",Accounts!$F82)</f>
        <v xml:space="preserve"> </v>
      </c>
      <c r="U83" s="10">
        <f>IF(COUNTIF(Accounts!$F:$H,T83),VLOOKUP(T83,Accounts!$F:$H,2,FALSE),"-")</f>
        <v>0</v>
      </c>
      <c r="V83" s="37" t="str">
        <f ca="1">IF(scratch!$B$55=TRUE,IF(X83="","",X83/(1+(IF(COUNTIF(Accounts!$F:$H,T83),VLOOKUP(T83,Accounts!$F:$H,3,FALSE),0)/100))),scratch!$B$52)</f>
        <v>Locked</v>
      </c>
      <c r="W83" s="37" t="str">
        <f ca="1">IF(scratch!$B$55=TRUE,IF(X83="","",X83-V83),scratch!$B$52)</f>
        <v>Locked</v>
      </c>
      <c r="X83" s="51" t="str">
        <f ca="1">IF(scratch!$B$55=TRUE,SUMIF(B$7:B$1007,T83,G$7:G$1007)+SUMIF(H$7:H$1007,T83,M$7:M$1007)+SUMIF(N$7:N$1007,T83,S$7:S$1007),scratch!$B$52)</f>
        <v>Locked</v>
      </c>
      <c r="AB83" s="10" t="str">
        <f>IF(ISBLANK(Z83),"",IF(COUNTIF(Accounts!$F:$H,Z83),VLOOKUP(Z83,Accounts!$F:$H,2,FALSE),"-"))</f>
        <v/>
      </c>
      <c r="AC83" s="37" t="str">
        <f>IF(AE83="","",AE83/(1+(IF(COUNTIF(Accounts!$F:$H,Z83),VLOOKUP(Z83,Accounts!$F:$H,3,FALSE),0)/100)))</f>
        <v/>
      </c>
      <c r="AD83" s="37" t="str">
        <f t="shared" si="13"/>
        <v/>
      </c>
      <c r="AE83" s="7"/>
      <c r="AF83" s="6"/>
      <c r="AH83" s="10" t="str">
        <f>IF(ISBLANK(AF83),"",IF(COUNTIF(Accounts!$F:$H,AF83),VLOOKUP(AF83,Accounts!$F:$H,2,FALSE),"-"))</f>
        <v/>
      </c>
      <c r="AI83" s="37" t="str">
        <f>IF(AK83="","",AK83/(1+(IF(COUNTIF(Accounts!$F:$H,AF83),VLOOKUP(AF83,Accounts!$F:$H,3,FALSE),0)/100)))</f>
        <v/>
      </c>
      <c r="AJ83" s="37" t="str">
        <f t="shared" si="14"/>
        <v/>
      </c>
      <c r="AK83" s="7"/>
      <c r="AL83" s="6"/>
      <c r="AN83" s="10" t="str">
        <f>IF(ISBLANK(AL83),"",IF(COUNTIF(Accounts!$F:$H,AL83),VLOOKUP(AL83,Accounts!$F:$H,2,FALSE),"-"))</f>
        <v/>
      </c>
      <c r="AO83" s="37" t="str">
        <f>IF(AQ83="","",AQ83/(1+(IF(COUNTIF(Accounts!$F:$H,AL83),VLOOKUP(AL83,Accounts!$F:$H,3,FALSE),0)/100)))</f>
        <v/>
      </c>
      <c r="AP83" s="37" t="str">
        <f t="shared" si="15"/>
        <v/>
      </c>
      <c r="AQ83" s="7"/>
      <c r="AR83" s="40" t="str">
        <f>IF(Accounts!$F82="","-",Accounts!$F82)</f>
        <v xml:space="preserve"> </v>
      </c>
      <c r="AS83" s="10">
        <f>IF(COUNTIF(Accounts!$F:$H,AR83),VLOOKUP(AR83,Accounts!$F:$H,2,FALSE),"-")</f>
        <v>0</v>
      </c>
      <c r="AT83" s="37" t="str">
        <f ca="1">IF(scratch!$B$55=TRUE,IF(AV83="","",AV83/(1+(IF(COUNTIF(Accounts!$F:$H,AR83),VLOOKUP(AR83,Accounts!$F:$H,3,FALSE),0)/100))),scratch!$B$52)</f>
        <v>Locked</v>
      </c>
      <c r="AU83" s="37" t="str">
        <f ca="1">IF(scratch!$B$55=TRUE,IF(AV83="","",AV83-AT83),scratch!$B$52)</f>
        <v>Locked</v>
      </c>
      <c r="AV83" s="51" t="str">
        <f ca="1">IF(scratch!$B$55=TRUE,SUMIF(Z$7:Z$1007,AR83,AE$7:AE$1007)+SUMIF(AF$7:AF$1007,AR83,AK$7:AK$1007)+SUMIF(AL$7:AL$1007,AR83,AQ$7:AQ$1007),scratch!$B$52)</f>
        <v>Locked</v>
      </c>
      <c r="AZ83" s="10" t="str">
        <f>IF(ISBLANK(AX83),"",IF(COUNTIF(Accounts!$F:$H,AX83),VLOOKUP(AX83,Accounts!$F:$H,2,FALSE),"-"))</f>
        <v/>
      </c>
      <c r="BA83" s="37" t="str">
        <f>IF(BC83="","",BC83/(1+(IF(COUNTIF(Accounts!$F:$H,AX83),VLOOKUP(AX83,Accounts!$F:$H,3,FALSE),0)/100)))</f>
        <v/>
      </c>
      <c r="BB83" s="37" t="str">
        <f t="shared" si="16"/>
        <v/>
      </c>
      <c r="BC83" s="7"/>
      <c r="BD83" s="6"/>
      <c r="BF83" s="10" t="str">
        <f>IF(ISBLANK(BD83),"",IF(COUNTIF(Accounts!$F:$H,BD83),VLOOKUP(BD83,Accounts!$F:$H,2,FALSE),"-"))</f>
        <v/>
      </c>
      <c r="BG83" s="37" t="str">
        <f>IF(BI83="","",BI83/(1+(IF(COUNTIF(Accounts!$F:$H,BD83),VLOOKUP(BD83,Accounts!$F:$H,3,FALSE),0)/100)))</f>
        <v/>
      </c>
      <c r="BH83" s="37" t="str">
        <f t="shared" si="17"/>
        <v/>
      </c>
      <c r="BI83" s="7"/>
      <c r="BJ83" s="6"/>
      <c r="BL83" s="10" t="str">
        <f>IF(ISBLANK(BJ83),"",IF(COUNTIF(Accounts!$F:$H,BJ83),VLOOKUP(BJ83,Accounts!$F:$H,2,FALSE),"-"))</f>
        <v/>
      </c>
      <c r="BM83" s="37" t="str">
        <f>IF(BO83="","",BO83/(1+(IF(COUNTIF(Accounts!$F:$H,BJ83),VLOOKUP(BJ83,Accounts!$F:$H,3,FALSE),0)/100)))</f>
        <v/>
      </c>
      <c r="BN83" s="37" t="str">
        <f t="shared" si="18"/>
        <v/>
      </c>
      <c r="BO83" s="7"/>
      <c r="BP83" s="40" t="str">
        <f>IF(Accounts!$F82="","-",Accounts!$F82)</f>
        <v xml:space="preserve"> </v>
      </c>
      <c r="BQ83" s="10">
        <f>IF(COUNTIF(Accounts!$F:$H,BP83),VLOOKUP(BP83,Accounts!$F:$H,2,FALSE),"-")</f>
        <v>0</v>
      </c>
      <c r="BR83" s="37" t="str">
        <f ca="1">IF(scratch!$B$55=TRUE,IF(BT83="","",BT83/(1+(IF(COUNTIF(Accounts!$F:$H,BP83),VLOOKUP(BP83,Accounts!$F:$H,3,FALSE),0)/100))),scratch!$B$52)</f>
        <v>Locked</v>
      </c>
      <c r="BS83" s="37" t="str">
        <f ca="1">IF(scratch!$B$55=TRUE,IF(BT83="","",BT83-BR83),scratch!$B$52)</f>
        <v>Locked</v>
      </c>
      <c r="BT83" s="51" t="str">
        <f ca="1">IF(scratch!$B$55=TRUE,SUMIF(AX$7:AX$1007,BP83,BC$7:BC$1007)+SUMIF(BD$7:BD$1007,BP83,BI$7:BI$1007)+SUMIF(BJ$7:BJ$1007,BP83,BO$7:BO$1007),scratch!$B$52)</f>
        <v>Locked</v>
      </c>
      <c r="BX83" s="10" t="str">
        <f>IF(ISBLANK(BV83),"",IF(COUNTIF(Accounts!$F:$H,BV83),VLOOKUP(BV83,Accounts!$F:$H,2,FALSE),"-"))</f>
        <v/>
      </c>
      <c r="BY83" s="37" t="str">
        <f>IF(CA83="","",CA83/(1+(IF(COUNTIF(Accounts!$F:$H,BV83),VLOOKUP(BV83,Accounts!$F:$H,3,FALSE),0)/100)))</f>
        <v/>
      </c>
      <c r="BZ83" s="37" t="str">
        <f t="shared" si="19"/>
        <v/>
      </c>
      <c r="CA83" s="7"/>
      <c r="CB83" s="6"/>
      <c r="CD83" s="10" t="str">
        <f>IF(ISBLANK(CB83),"",IF(COUNTIF(Accounts!$F:$H,CB83),VLOOKUP(CB83,Accounts!$F:$H,2,FALSE),"-"))</f>
        <v/>
      </c>
      <c r="CE83" s="37" t="str">
        <f>IF(CG83="","",CG83/(1+(IF(COUNTIF(Accounts!$F:$H,CB83),VLOOKUP(CB83,Accounts!$F:$H,3,FALSE),0)/100)))</f>
        <v/>
      </c>
      <c r="CF83" s="37" t="str">
        <f t="shared" si="20"/>
        <v/>
      </c>
      <c r="CG83" s="7"/>
      <c r="CH83" s="6"/>
      <c r="CJ83" s="10" t="str">
        <f>IF(ISBLANK(CH83),"",IF(COUNTIF(Accounts!$F:$H,CH83),VLOOKUP(CH83,Accounts!$F:$H,2,FALSE),"-"))</f>
        <v/>
      </c>
      <c r="CK83" s="37" t="str">
        <f>IF(CM83="","",CM83/(1+(IF(COUNTIF(Accounts!$F:$H,CH83),VLOOKUP(CH83,Accounts!$F:$H,3,FALSE),0)/100)))</f>
        <v/>
      </c>
      <c r="CL83" s="37" t="str">
        <f t="shared" si="21"/>
        <v/>
      </c>
      <c r="CM83" s="7"/>
      <c r="CN83" s="40" t="str">
        <f>IF(Accounts!$F82="","-",Accounts!$F82)</f>
        <v xml:space="preserve"> </v>
      </c>
      <c r="CO83" s="10">
        <f>IF(COUNTIF(Accounts!$F:$H,CN83),VLOOKUP(CN83,Accounts!$F:$H,2,FALSE),"-")</f>
        <v>0</v>
      </c>
      <c r="CP83" s="37" t="str">
        <f ca="1">IF(scratch!$B$55=TRUE,IF(CR83="","",CR83/(1+(IF(COUNTIF(Accounts!$F:$H,CN83),VLOOKUP(CN83,Accounts!$F:$H,3,FALSE),0)/100))),scratch!$B$52)</f>
        <v>Locked</v>
      </c>
      <c r="CQ83" s="37" t="str">
        <f ca="1">IF(scratch!$B$55=TRUE,IF(CR83="","",CR83-CP83),scratch!$B$52)</f>
        <v>Locked</v>
      </c>
      <c r="CR83" s="51" t="str">
        <f ca="1">IF(scratch!$B$55=TRUE,SUMIF(BV$7:BV$1007,CN83,CA$7:CA$1007)+SUMIF(CB$7:CB$1007,CN83,CG$7:CG$1007)+SUMIF(CH$7:CH$1007,CN83,CM$7:CM$1007),scratch!$B$52)</f>
        <v>Locked</v>
      </c>
      <c r="CT83" s="40" t="str">
        <f>IF(Accounts!$F82="","-",Accounts!$F82)</f>
        <v xml:space="preserve"> </v>
      </c>
      <c r="CU83" s="10">
        <f>IF(COUNTIF(Accounts!$F:$H,CT83),VLOOKUP(CT83,Accounts!$F:$H,2,FALSE),"-")</f>
        <v>0</v>
      </c>
      <c r="CV83" s="37" t="str">
        <f ca="1">IF(scratch!$B$55=TRUE,IF(CX83="","",CX83/(1+(IF(COUNTIF(Accounts!$F:$H,CT83),VLOOKUP(CT83,Accounts!$F:$H,3,FALSE),0)/100))),scratch!$B$52)</f>
        <v>Locked</v>
      </c>
      <c r="CW83" s="37" t="str">
        <f ca="1">IF(scratch!$B$55=TRUE,IF(CX83="","",CX83-CV83),scratch!$B$52)</f>
        <v>Locked</v>
      </c>
      <c r="CX83" s="51" t="str">
        <f ca="1">IF(scratch!$B$55=TRUE,SUMIF(T$7:T$1007,CT83,X$7:X1083)+SUMIF(AR$7:AR$1007,CT83,AV$7:AV$1007)+SUMIF(BP$7:BP$1007,CT83,BT$7:BT$1007)+SUMIF(CN$7:CN$1007,CT83,CR$7:CR$1007),scratch!$B$52)</f>
        <v>Locked</v>
      </c>
    </row>
    <row r="84" spans="4:102" x14ac:dyDescent="0.2">
      <c r="D84" s="10" t="str">
        <f>IF(ISBLANK(B84),"",IF(COUNTIF(Accounts!$F:$H,B84),VLOOKUP(B84,Accounts!$F:$H,2,FALSE),"-"))</f>
        <v/>
      </c>
      <c r="E84" s="37" t="str">
        <f>IF(G84="","",G84/(1+(IF(COUNTIF(Accounts!$F:$H,B84),VLOOKUP(B84,Accounts!$F:$H,3,FALSE),0)/100)))</f>
        <v/>
      </c>
      <c r="F84" s="37" t="str">
        <f t="shared" si="22"/>
        <v/>
      </c>
      <c r="G84" s="7"/>
      <c r="H84" s="6"/>
      <c r="J84" s="10" t="str">
        <f>IF(ISBLANK(H84),"",IF(COUNTIF(Accounts!$F:$H,H84),VLOOKUP(H84,Accounts!$F:$H,2,FALSE),"-"))</f>
        <v/>
      </c>
      <c r="K84" s="37" t="str">
        <f>IF(M84="","",M84/(1+(IF(COUNTIF(Accounts!$F:$H,H84),VLOOKUP(H84,Accounts!$F:$H,3,FALSE),0)/100)))</f>
        <v/>
      </c>
      <c r="L84" s="37" t="str">
        <f t="shared" si="23"/>
        <v/>
      </c>
      <c r="M84" s="7"/>
      <c r="N84" s="6"/>
      <c r="P84" s="10" t="str">
        <f>IF(ISBLANK(N84),"",IF(COUNTIF(Accounts!$F:$H,N84),VLOOKUP(N84,Accounts!$F:$H,2,FALSE),"-"))</f>
        <v/>
      </c>
      <c r="Q84" s="37" t="str">
        <f>IF(S84="","",S84/(1+(IF(COUNTIF(Accounts!$F:$H,N84),VLOOKUP(N84,Accounts!$F:$H,3,FALSE),0)/100)))</f>
        <v/>
      </c>
      <c r="R84" s="37" t="str">
        <f t="shared" si="12"/>
        <v/>
      </c>
      <c r="S84" s="7"/>
      <c r="T84" s="40" t="str">
        <f>IF(Accounts!$F83="","-",Accounts!$F83)</f>
        <v xml:space="preserve"> </v>
      </c>
      <c r="U84" s="10">
        <f>IF(COUNTIF(Accounts!$F:$H,T84),VLOOKUP(T84,Accounts!$F:$H,2,FALSE),"-")</f>
        <v>0</v>
      </c>
      <c r="V84" s="37" t="str">
        <f ca="1">IF(scratch!$B$55=TRUE,IF(X84="","",X84/(1+(IF(COUNTIF(Accounts!$F:$H,T84),VLOOKUP(T84,Accounts!$F:$H,3,FALSE),0)/100))),scratch!$B$52)</f>
        <v>Locked</v>
      </c>
      <c r="W84" s="37" t="str">
        <f ca="1">IF(scratch!$B$55=TRUE,IF(X84="","",X84-V84),scratch!$B$52)</f>
        <v>Locked</v>
      </c>
      <c r="X84" s="51" t="str">
        <f ca="1">IF(scratch!$B$55=TRUE,SUMIF(B$7:B$1007,T84,G$7:G$1007)+SUMIF(H$7:H$1007,T84,M$7:M$1007)+SUMIF(N$7:N$1007,T84,S$7:S$1007),scratch!$B$52)</f>
        <v>Locked</v>
      </c>
      <c r="AB84" s="10" t="str">
        <f>IF(ISBLANK(Z84),"",IF(COUNTIF(Accounts!$F:$H,Z84),VLOOKUP(Z84,Accounts!$F:$H,2,FALSE),"-"))</f>
        <v/>
      </c>
      <c r="AC84" s="37" t="str">
        <f>IF(AE84="","",AE84/(1+(IF(COUNTIF(Accounts!$F:$H,Z84),VLOOKUP(Z84,Accounts!$F:$H,3,FALSE),0)/100)))</f>
        <v/>
      </c>
      <c r="AD84" s="37" t="str">
        <f t="shared" si="13"/>
        <v/>
      </c>
      <c r="AE84" s="7"/>
      <c r="AF84" s="6"/>
      <c r="AH84" s="10" t="str">
        <f>IF(ISBLANK(AF84),"",IF(COUNTIF(Accounts!$F:$H,AF84),VLOOKUP(AF84,Accounts!$F:$H,2,FALSE),"-"))</f>
        <v/>
      </c>
      <c r="AI84" s="37" t="str">
        <f>IF(AK84="","",AK84/(1+(IF(COUNTIF(Accounts!$F:$H,AF84),VLOOKUP(AF84,Accounts!$F:$H,3,FALSE),0)/100)))</f>
        <v/>
      </c>
      <c r="AJ84" s="37" t="str">
        <f t="shared" si="14"/>
        <v/>
      </c>
      <c r="AK84" s="7"/>
      <c r="AL84" s="6"/>
      <c r="AN84" s="10" t="str">
        <f>IF(ISBLANK(AL84),"",IF(COUNTIF(Accounts!$F:$H,AL84),VLOOKUP(AL84,Accounts!$F:$H,2,FALSE),"-"))</f>
        <v/>
      </c>
      <c r="AO84" s="37" t="str">
        <f>IF(AQ84="","",AQ84/(1+(IF(COUNTIF(Accounts!$F:$H,AL84),VLOOKUP(AL84,Accounts!$F:$H,3,FALSE),0)/100)))</f>
        <v/>
      </c>
      <c r="AP84" s="37" t="str">
        <f t="shared" si="15"/>
        <v/>
      </c>
      <c r="AQ84" s="7"/>
      <c r="AR84" s="40" t="str">
        <f>IF(Accounts!$F83="","-",Accounts!$F83)</f>
        <v xml:space="preserve"> </v>
      </c>
      <c r="AS84" s="10">
        <f>IF(COUNTIF(Accounts!$F:$H,AR84),VLOOKUP(AR84,Accounts!$F:$H,2,FALSE),"-")</f>
        <v>0</v>
      </c>
      <c r="AT84" s="37" t="str">
        <f ca="1">IF(scratch!$B$55=TRUE,IF(AV84="","",AV84/(1+(IF(COUNTIF(Accounts!$F:$H,AR84),VLOOKUP(AR84,Accounts!$F:$H,3,FALSE),0)/100))),scratch!$B$52)</f>
        <v>Locked</v>
      </c>
      <c r="AU84" s="37" t="str">
        <f ca="1">IF(scratch!$B$55=TRUE,IF(AV84="","",AV84-AT84),scratch!$B$52)</f>
        <v>Locked</v>
      </c>
      <c r="AV84" s="51" t="str">
        <f ca="1">IF(scratch!$B$55=TRUE,SUMIF(Z$7:Z$1007,AR84,AE$7:AE$1007)+SUMIF(AF$7:AF$1007,AR84,AK$7:AK$1007)+SUMIF(AL$7:AL$1007,AR84,AQ$7:AQ$1007),scratch!$B$52)</f>
        <v>Locked</v>
      </c>
      <c r="AZ84" s="10" t="str">
        <f>IF(ISBLANK(AX84),"",IF(COUNTIF(Accounts!$F:$H,AX84),VLOOKUP(AX84,Accounts!$F:$H,2,FALSE),"-"))</f>
        <v/>
      </c>
      <c r="BA84" s="37" t="str">
        <f>IF(BC84="","",BC84/(1+(IF(COUNTIF(Accounts!$F:$H,AX84),VLOOKUP(AX84,Accounts!$F:$H,3,FALSE),0)/100)))</f>
        <v/>
      </c>
      <c r="BB84" s="37" t="str">
        <f t="shared" si="16"/>
        <v/>
      </c>
      <c r="BC84" s="7"/>
      <c r="BD84" s="6"/>
      <c r="BF84" s="10" t="str">
        <f>IF(ISBLANK(BD84),"",IF(COUNTIF(Accounts!$F:$H,BD84),VLOOKUP(BD84,Accounts!$F:$H,2,FALSE),"-"))</f>
        <v/>
      </c>
      <c r="BG84" s="37" t="str">
        <f>IF(BI84="","",BI84/(1+(IF(COUNTIF(Accounts!$F:$H,BD84),VLOOKUP(BD84,Accounts!$F:$H,3,FALSE),0)/100)))</f>
        <v/>
      </c>
      <c r="BH84" s="37" t="str">
        <f t="shared" si="17"/>
        <v/>
      </c>
      <c r="BI84" s="7"/>
      <c r="BJ84" s="6"/>
      <c r="BL84" s="10" t="str">
        <f>IF(ISBLANK(BJ84),"",IF(COUNTIF(Accounts!$F:$H,BJ84),VLOOKUP(BJ84,Accounts!$F:$H,2,FALSE),"-"))</f>
        <v/>
      </c>
      <c r="BM84" s="37" t="str">
        <f>IF(BO84="","",BO84/(1+(IF(COUNTIF(Accounts!$F:$H,BJ84),VLOOKUP(BJ84,Accounts!$F:$H,3,FALSE),0)/100)))</f>
        <v/>
      </c>
      <c r="BN84" s="37" t="str">
        <f t="shared" si="18"/>
        <v/>
      </c>
      <c r="BO84" s="7"/>
      <c r="BP84" s="40" t="str">
        <f>IF(Accounts!$F83="","-",Accounts!$F83)</f>
        <v xml:space="preserve"> </v>
      </c>
      <c r="BQ84" s="10">
        <f>IF(COUNTIF(Accounts!$F:$H,BP84),VLOOKUP(BP84,Accounts!$F:$H,2,FALSE),"-")</f>
        <v>0</v>
      </c>
      <c r="BR84" s="37" t="str">
        <f ca="1">IF(scratch!$B$55=TRUE,IF(BT84="","",BT84/(1+(IF(COUNTIF(Accounts!$F:$H,BP84),VLOOKUP(BP84,Accounts!$F:$H,3,FALSE),0)/100))),scratch!$B$52)</f>
        <v>Locked</v>
      </c>
      <c r="BS84" s="37" t="str">
        <f ca="1">IF(scratch!$B$55=TRUE,IF(BT84="","",BT84-BR84),scratch!$B$52)</f>
        <v>Locked</v>
      </c>
      <c r="BT84" s="51" t="str">
        <f ca="1">IF(scratch!$B$55=TRUE,SUMIF(AX$7:AX$1007,BP84,BC$7:BC$1007)+SUMIF(BD$7:BD$1007,BP84,BI$7:BI$1007)+SUMIF(BJ$7:BJ$1007,BP84,BO$7:BO$1007),scratch!$B$52)</f>
        <v>Locked</v>
      </c>
      <c r="BX84" s="10" t="str">
        <f>IF(ISBLANK(BV84),"",IF(COUNTIF(Accounts!$F:$H,BV84),VLOOKUP(BV84,Accounts!$F:$H,2,FALSE),"-"))</f>
        <v/>
      </c>
      <c r="BY84" s="37" t="str">
        <f>IF(CA84="","",CA84/(1+(IF(COUNTIF(Accounts!$F:$H,BV84),VLOOKUP(BV84,Accounts!$F:$H,3,FALSE),0)/100)))</f>
        <v/>
      </c>
      <c r="BZ84" s="37" t="str">
        <f t="shared" si="19"/>
        <v/>
      </c>
      <c r="CA84" s="7"/>
      <c r="CB84" s="6"/>
      <c r="CD84" s="10" t="str">
        <f>IF(ISBLANK(CB84),"",IF(COUNTIF(Accounts!$F:$H,CB84),VLOOKUP(CB84,Accounts!$F:$H,2,FALSE),"-"))</f>
        <v/>
      </c>
      <c r="CE84" s="37" t="str">
        <f>IF(CG84="","",CG84/(1+(IF(COUNTIF(Accounts!$F:$H,CB84),VLOOKUP(CB84,Accounts!$F:$H,3,FALSE),0)/100)))</f>
        <v/>
      </c>
      <c r="CF84" s="37" t="str">
        <f t="shared" si="20"/>
        <v/>
      </c>
      <c r="CG84" s="7"/>
      <c r="CH84" s="6"/>
      <c r="CJ84" s="10" t="str">
        <f>IF(ISBLANK(CH84),"",IF(COUNTIF(Accounts!$F:$H,CH84),VLOOKUP(CH84,Accounts!$F:$H,2,FALSE),"-"))</f>
        <v/>
      </c>
      <c r="CK84" s="37" t="str">
        <f>IF(CM84="","",CM84/(1+(IF(COUNTIF(Accounts!$F:$H,CH84),VLOOKUP(CH84,Accounts!$F:$H,3,FALSE),0)/100)))</f>
        <v/>
      </c>
      <c r="CL84" s="37" t="str">
        <f t="shared" si="21"/>
        <v/>
      </c>
      <c r="CM84" s="7"/>
      <c r="CN84" s="40" t="str">
        <f>IF(Accounts!$F83="","-",Accounts!$F83)</f>
        <v xml:space="preserve"> </v>
      </c>
      <c r="CO84" s="10">
        <f>IF(COUNTIF(Accounts!$F:$H,CN84),VLOOKUP(CN84,Accounts!$F:$H,2,FALSE),"-")</f>
        <v>0</v>
      </c>
      <c r="CP84" s="37" t="str">
        <f ca="1">IF(scratch!$B$55=TRUE,IF(CR84="","",CR84/(1+(IF(COUNTIF(Accounts!$F:$H,CN84),VLOOKUP(CN84,Accounts!$F:$H,3,FALSE),0)/100))),scratch!$B$52)</f>
        <v>Locked</v>
      </c>
      <c r="CQ84" s="37" t="str">
        <f ca="1">IF(scratch!$B$55=TRUE,IF(CR84="","",CR84-CP84),scratch!$B$52)</f>
        <v>Locked</v>
      </c>
      <c r="CR84" s="51" t="str">
        <f ca="1">IF(scratch!$B$55=TRUE,SUMIF(BV$7:BV$1007,CN84,CA$7:CA$1007)+SUMIF(CB$7:CB$1007,CN84,CG$7:CG$1007)+SUMIF(CH$7:CH$1007,CN84,CM$7:CM$1007),scratch!$B$52)</f>
        <v>Locked</v>
      </c>
      <c r="CT84" s="40" t="str">
        <f>IF(Accounts!$F83="","-",Accounts!$F83)</f>
        <v xml:space="preserve"> </v>
      </c>
      <c r="CU84" s="10">
        <f>IF(COUNTIF(Accounts!$F:$H,CT84),VLOOKUP(CT84,Accounts!$F:$H,2,FALSE),"-")</f>
        <v>0</v>
      </c>
      <c r="CV84" s="37" t="str">
        <f ca="1">IF(scratch!$B$55=TRUE,IF(CX84="","",CX84/(1+(IF(COUNTIF(Accounts!$F:$H,CT84),VLOOKUP(CT84,Accounts!$F:$H,3,FALSE),0)/100))),scratch!$B$52)</f>
        <v>Locked</v>
      </c>
      <c r="CW84" s="37" t="str">
        <f ca="1">IF(scratch!$B$55=TRUE,IF(CX84="","",CX84-CV84),scratch!$B$52)</f>
        <v>Locked</v>
      </c>
      <c r="CX84" s="51" t="str">
        <f ca="1">IF(scratch!$B$55=TRUE,SUMIF(T$7:T$1007,CT84,X$7:X1084)+SUMIF(AR$7:AR$1007,CT84,AV$7:AV$1007)+SUMIF(BP$7:BP$1007,CT84,BT$7:BT$1007)+SUMIF(CN$7:CN$1007,CT84,CR$7:CR$1007),scratch!$B$52)</f>
        <v>Locked</v>
      </c>
    </row>
    <row r="85" spans="4:102" x14ac:dyDescent="0.2">
      <c r="D85" s="10" t="str">
        <f>IF(ISBLANK(B85),"",IF(COUNTIF(Accounts!$F:$H,B85),VLOOKUP(B85,Accounts!$F:$H,2,FALSE),"-"))</f>
        <v/>
      </c>
      <c r="E85" s="37" t="str">
        <f>IF(G85="","",G85/(1+(IF(COUNTIF(Accounts!$F:$H,B85),VLOOKUP(B85,Accounts!$F:$H,3,FALSE),0)/100)))</f>
        <v/>
      </c>
      <c r="F85" s="37" t="str">
        <f t="shared" si="22"/>
        <v/>
      </c>
      <c r="G85" s="7"/>
      <c r="H85" s="6"/>
      <c r="J85" s="10" t="str">
        <f>IF(ISBLANK(H85),"",IF(COUNTIF(Accounts!$F:$H,H85),VLOOKUP(H85,Accounts!$F:$H,2,FALSE),"-"))</f>
        <v/>
      </c>
      <c r="K85" s="37" t="str">
        <f>IF(M85="","",M85/(1+(IF(COUNTIF(Accounts!$F:$H,H85),VLOOKUP(H85,Accounts!$F:$H,3,FALSE),0)/100)))</f>
        <v/>
      </c>
      <c r="L85" s="37" t="str">
        <f t="shared" si="23"/>
        <v/>
      </c>
      <c r="M85" s="7"/>
      <c r="N85" s="6"/>
      <c r="P85" s="10" t="str">
        <f>IF(ISBLANK(N85),"",IF(COUNTIF(Accounts!$F:$H,N85),VLOOKUP(N85,Accounts!$F:$H,2,FALSE),"-"))</f>
        <v/>
      </c>
      <c r="Q85" s="37" t="str">
        <f>IF(S85="","",S85/(1+(IF(COUNTIF(Accounts!$F:$H,N85),VLOOKUP(N85,Accounts!$F:$H,3,FALSE),0)/100)))</f>
        <v/>
      </c>
      <c r="R85" s="37" t="str">
        <f t="shared" si="12"/>
        <v/>
      </c>
      <c r="S85" s="7"/>
      <c r="T85" s="40" t="str">
        <f>IF(Accounts!$F84="","-",Accounts!$F84)</f>
        <v xml:space="preserve"> </v>
      </c>
      <c r="U85" s="10">
        <f>IF(COUNTIF(Accounts!$F:$H,T85),VLOOKUP(T85,Accounts!$F:$H,2,FALSE),"-")</f>
        <v>0</v>
      </c>
      <c r="V85" s="37" t="str">
        <f ca="1">IF(scratch!$B$55=TRUE,IF(X85="","",X85/(1+(IF(COUNTIF(Accounts!$F:$H,T85),VLOOKUP(T85,Accounts!$F:$H,3,FALSE),0)/100))),scratch!$B$52)</f>
        <v>Locked</v>
      </c>
      <c r="W85" s="37" t="str">
        <f ca="1">IF(scratch!$B$55=TRUE,IF(X85="","",X85-V85),scratch!$B$52)</f>
        <v>Locked</v>
      </c>
      <c r="X85" s="51" t="str">
        <f ca="1">IF(scratch!$B$55=TRUE,SUMIF(B$7:B$1007,T85,G$7:G$1007)+SUMIF(H$7:H$1007,T85,M$7:M$1007)+SUMIF(N$7:N$1007,T85,S$7:S$1007),scratch!$B$52)</f>
        <v>Locked</v>
      </c>
      <c r="AB85" s="10" t="str">
        <f>IF(ISBLANK(Z85),"",IF(COUNTIF(Accounts!$F:$H,Z85),VLOOKUP(Z85,Accounts!$F:$H,2,FALSE),"-"))</f>
        <v/>
      </c>
      <c r="AC85" s="37" t="str">
        <f>IF(AE85="","",AE85/(1+(IF(COUNTIF(Accounts!$F:$H,Z85),VLOOKUP(Z85,Accounts!$F:$H,3,FALSE),0)/100)))</f>
        <v/>
      </c>
      <c r="AD85" s="37" t="str">
        <f t="shared" si="13"/>
        <v/>
      </c>
      <c r="AE85" s="7"/>
      <c r="AF85" s="6"/>
      <c r="AH85" s="10" t="str">
        <f>IF(ISBLANK(AF85),"",IF(COUNTIF(Accounts!$F:$H,AF85),VLOOKUP(AF85,Accounts!$F:$H,2,FALSE),"-"))</f>
        <v/>
      </c>
      <c r="AI85" s="37" t="str">
        <f>IF(AK85="","",AK85/(1+(IF(COUNTIF(Accounts!$F:$H,AF85),VLOOKUP(AF85,Accounts!$F:$H,3,FALSE),0)/100)))</f>
        <v/>
      </c>
      <c r="AJ85" s="37" t="str">
        <f t="shared" si="14"/>
        <v/>
      </c>
      <c r="AK85" s="7"/>
      <c r="AL85" s="6"/>
      <c r="AN85" s="10" t="str">
        <f>IF(ISBLANK(AL85),"",IF(COUNTIF(Accounts!$F:$H,AL85),VLOOKUP(AL85,Accounts!$F:$H,2,FALSE),"-"))</f>
        <v/>
      </c>
      <c r="AO85" s="37" t="str">
        <f>IF(AQ85="","",AQ85/(1+(IF(COUNTIF(Accounts!$F:$H,AL85),VLOOKUP(AL85,Accounts!$F:$H,3,FALSE),0)/100)))</f>
        <v/>
      </c>
      <c r="AP85" s="37" t="str">
        <f t="shared" si="15"/>
        <v/>
      </c>
      <c r="AQ85" s="7"/>
      <c r="AR85" s="40" t="str">
        <f>IF(Accounts!$F84="","-",Accounts!$F84)</f>
        <v xml:space="preserve"> </v>
      </c>
      <c r="AS85" s="10">
        <f>IF(COUNTIF(Accounts!$F:$H,AR85),VLOOKUP(AR85,Accounts!$F:$H,2,FALSE),"-")</f>
        <v>0</v>
      </c>
      <c r="AT85" s="37" t="str">
        <f ca="1">IF(scratch!$B$55=TRUE,IF(AV85="","",AV85/(1+(IF(COUNTIF(Accounts!$F:$H,AR85),VLOOKUP(AR85,Accounts!$F:$H,3,FALSE),0)/100))),scratch!$B$52)</f>
        <v>Locked</v>
      </c>
      <c r="AU85" s="37" t="str">
        <f ca="1">IF(scratch!$B$55=TRUE,IF(AV85="","",AV85-AT85),scratch!$B$52)</f>
        <v>Locked</v>
      </c>
      <c r="AV85" s="51" t="str">
        <f ca="1">IF(scratch!$B$55=TRUE,SUMIF(Z$7:Z$1007,AR85,AE$7:AE$1007)+SUMIF(AF$7:AF$1007,AR85,AK$7:AK$1007)+SUMIF(AL$7:AL$1007,AR85,AQ$7:AQ$1007),scratch!$B$52)</f>
        <v>Locked</v>
      </c>
      <c r="AZ85" s="10" t="str">
        <f>IF(ISBLANK(AX85),"",IF(COUNTIF(Accounts!$F:$H,AX85),VLOOKUP(AX85,Accounts!$F:$H,2,FALSE),"-"))</f>
        <v/>
      </c>
      <c r="BA85" s="37" t="str">
        <f>IF(BC85="","",BC85/(1+(IF(COUNTIF(Accounts!$F:$H,AX85),VLOOKUP(AX85,Accounts!$F:$H,3,FALSE),0)/100)))</f>
        <v/>
      </c>
      <c r="BB85" s="37" t="str">
        <f t="shared" si="16"/>
        <v/>
      </c>
      <c r="BC85" s="7"/>
      <c r="BD85" s="6"/>
      <c r="BF85" s="10" t="str">
        <f>IF(ISBLANK(BD85),"",IF(COUNTIF(Accounts!$F:$H,BD85),VLOOKUP(BD85,Accounts!$F:$H,2,FALSE),"-"))</f>
        <v/>
      </c>
      <c r="BG85" s="37" t="str">
        <f>IF(BI85="","",BI85/(1+(IF(COUNTIF(Accounts!$F:$H,BD85),VLOOKUP(BD85,Accounts!$F:$H,3,FALSE),0)/100)))</f>
        <v/>
      </c>
      <c r="BH85" s="37" t="str">
        <f t="shared" si="17"/>
        <v/>
      </c>
      <c r="BI85" s="7"/>
      <c r="BJ85" s="6"/>
      <c r="BL85" s="10" t="str">
        <f>IF(ISBLANK(BJ85),"",IF(COUNTIF(Accounts!$F:$H,BJ85),VLOOKUP(BJ85,Accounts!$F:$H,2,FALSE),"-"))</f>
        <v/>
      </c>
      <c r="BM85" s="37" t="str">
        <f>IF(BO85="","",BO85/(1+(IF(COUNTIF(Accounts!$F:$H,BJ85),VLOOKUP(BJ85,Accounts!$F:$H,3,FALSE),0)/100)))</f>
        <v/>
      </c>
      <c r="BN85" s="37" t="str">
        <f t="shared" si="18"/>
        <v/>
      </c>
      <c r="BO85" s="7"/>
      <c r="BP85" s="40" t="str">
        <f>IF(Accounts!$F84="","-",Accounts!$F84)</f>
        <v xml:space="preserve"> </v>
      </c>
      <c r="BQ85" s="10">
        <f>IF(COUNTIF(Accounts!$F:$H,BP85),VLOOKUP(BP85,Accounts!$F:$H,2,FALSE),"-")</f>
        <v>0</v>
      </c>
      <c r="BR85" s="37" t="str">
        <f ca="1">IF(scratch!$B$55=TRUE,IF(BT85="","",BT85/(1+(IF(COUNTIF(Accounts!$F:$H,BP85),VLOOKUP(BP85,Accounts!$F:$H,3,FALSE),0)/100))),scratch!$B$52)</f>
        <v>Locked</v>
      </c>
      <c r="BS85" s="37" t="str">
        <f ca="1">IF(scratch!$B$55=TRUE,IF(BT85="","",BT85-BR85),scratch!$B$52)</f>
        <v>Locked</v>
      </c>
      <c r="BT85" s="51" t="str">
        <f ca="1">IF(scratch!$B$55=TRUE,SUMIF(AX$7:AX$1007,BP85,BC$7:BC$1007)+SUMIF(BD$7:BD$1007,BP85,BI$7:BI$1007)+SUMIF(BJ$7:BJ$1007,BP85,BO$7:BO$1007),scratch!$B$52)</f>
        <v>Locked</v>
      </c>
      <c r="BX85" s="10" t="str">
        <f>IF(ISBLANK(BV85),"",IF(COUNTIF(Accounts!$F:$H,BV85),VLOOKUP(BV85,Accounts!$F:$H,2,FALSE),"-"))</f>
        <v/>
      </c>
      <c r="BY85" s="37" t="str">
        <f>IF(CA85="","",CA85/(1+(IF(COUNTIF(Accounts!$F:$H,BV85),VLOOKUP(BV85,Accounts!$F:$H,3,FALSE),0)/100)))</f>
        <v/>
      </c>
      <c r="BZ85" s="37" t="str">
        <f t="shared" si="19"/>
        <v/>
      </c>
      <c r="CA85" s="7"/>
      <c r="CB85" s="6"/>
      <c r="CD85" s="10" t="str">
        <f>IF(ISBLANK(CB85),"",IF(COUNTIF(Accounts!$F:$H,CB85),VLOOKUP(CB85,Accounts!$F:$H,2,FALSE),"-"))</f>
        <v/>
      </c>
      <c r="CE85" s="37" t="str">
        <f>IF(CG85="","",CG85/(1+(IF(COUNTIF(Accounts!$F:$H,CB85),VLOOKUP(CB85,Accounts!$F:$H,3,FALSE),0)/100)))</f>
        <v/>
      </c>
      <c r="CF85" s="37" t="str">
        <f t="shared" si="20"/>
        <v/>
      </c>
      <c r="CG85" s="7"/>
      <c r="CH85" s="6"/>
      <c r="CJ85" s="10" t="str">
        <f>IF(ISBLANK(CH85),"",IF(COUNTIF(Accounts!$F:$H,CH85),VLOOKUP(CH85,Accounts!$F:$H,2,FALSE),"-"))</f>
        <v/>
      </c>
      <c r="CK85" s="37" t="str">
        <f>IF(CM85="","",CM85/(1+(IF(COUNTIF(Accounts!$F:$H,CH85),VLOOKUP(CH85,Accounts!$F:$H,3,FALSE),0)/100)))</f>
        <v/>
      </c>
      <c r="CL85" s="37" t="str">
        <f t="shared" si="21"/>
        <v/>
      </c>
      <c r="CM85" s="7"/>
      <c r="CN85" s="40" t="str">
        <f>IF(Accounts!$F84="","-",Accounts!$F84)</f>
        <v xml:space="preserve"> </v>
      </c>
      <c r="CO85" s="10">
        <f>IF(COUNTIF(Accounts!$F:$H,CN85),VLOOKUP(CN85,Accounts!$F:$H,2,FALSE),"-")</f>
        <v>0</v>
      </c>
      <c r="CP85" s="37" t="str">
        <f ca="1">IF(scratch!$B$55=TRUE,IF(CR85="","",CR85/(1+(IF(COUNTIF(Accounts!$F:$H,CN85),VLOOKUP(CN85,Accounts!$F:$H,3,FALSE),0)/100))),scratch!$B$52)</f>
        <v>Locked</v>
      </c>
      <c r="CQ85" s="37" t="str">
        <f ca="1">IF(scratch!$B$55=TRUE,IF(CR85="","",CR85-CP85),scratch!$B$52)</f>
        <v>Locked</v>
      </c>
      <c r="CR85" s="51" t="str">
        <f ca="1">IF(scratch!$B$55=TRUE,SUMIF(BV$7:BV$1007,CN85,CA$7:CA$1007)+SUMIF(CB$7:CB$1007,CN85,CG$7:CG$1007)+SUMIF(CH$7:CH$1007,CN85,CM$7:CM$1007),scratch!$B$52)</f>
        <v>Locked</v>
      </c>
      <c r="CT85" s="40" t="str">
        <f>IF(Accounts!$F84="","-",Accounts!$F84)</f>
        <v xml:space="preserve"> </v>
      </c>
      <c r="CU85" s="10">
        <f>IF(COUNTIF(Accounts!$F:$H,CT85),VLOOKUP(CT85,Accounts!$F:$H,2,FALSE),"-")</f>
        <v>0</v>
      </c>
      <c r="CV85" s="37" t="str">
        <f ca="1">IF(scratch!$B$55=TRUE,IF(CX85="","",CX85/(1+(IF(COUNTIF(Accounts!$F:$H,CT85),VLOOKUP(CT85,Accounts!$F:$H,3,FALSE),0)/100))),scratch!$B$52)</f>
        <v>Locked</v>
      </c>
      <c r="CW85" s="37" t="str">
        <f ca="1">IF(scratch!$B$55=TRUE,IF(CX85="","",CX85-CV85),scratch!$B$52)</f>
        <v>Locked</v>
      </c>
      <c r="CX85" s="51" t="str">
        <f ca="1">IF(scratch!$B$55=TRUE,SUMIF(T$7:T$1007,CT85,X$7:X1085)+SUMIF(AR$7:AR$1007,CT85,AV$7:AV$1007)+SUMIF(BP$7:BP$1007,CT85,BT$7:BT$1007)+SUMIF(CN$7:CN$1007,CT85,CR$7:CR$1007),scratch!$B$52)</f>
        <v>Locked</v>
      </c>
    </row>
    <row r="86" spans="4:102" x14ac:dyDescent="0.2">
      <c r="D86" s="10" t="str">
        <f>IF(ISBLANK(B86),"",IF(COUNTIF(Accounts!$F:$H,B86),VLOOKUP(B86,Accounts!$F:$H,2,FALSE),"-"))</f>
        <v/>
      </c>
      <c r="E86" s="37" t="str">
        <f>IF(G86="","",G86/(1+(IF(COUNTIF(Accounts!$F:$H,B86),VLOOKUP(B86,Accounts!$F:$H,3,FALSE),0)/100)))</f>
        <v/>
      </c>
      <c r="F86" s="37" t="str">
        <f t="shared" si="22"/>
        <v/>
      </c>
      <c r="G86" s="7"/>
      <c r="H86" s="6"/>
      <c r="J86" s="10" t="str">
        <f>IF(ISBLANK(H86),"",IF(COUNTIF(Accounts!$F:$H,H86),VLOOKUP(H86,Accounts!$F:$H,2,FALSE),"-"))</f>
        <v/>
      </c>
      <c r="K86" s="37" t="str">
        <f>IF(M86="","",M86/(1+(IF(COUNTIF(Accounts!$F:$H,H86),VLOOKUP(H86,Accounts!$F:$H,3,FALSE),0)/100)))</f>
        <v/>
      </c>
      <c r="L86" s="37" t="str">
        <f t="shared" si="23"/>
        <v/>
      </c>
      <c r="M86" s="7"/>
      <c r="N86" s="6"/>
      <c r="P86" s="10" t="str">
        <f>IF(ISBLANK(N86),"",IF(COUNTIF(Accounts!$F:$H,N86),VLOOKUP(N86,Accounts!$F:$H,2,FALSE),"-"))</f>
        <v/>
      </c>
      <c r="Q86" s="37" t="str">
        <f>IF(S86="","",S86/(1+(IF(COUNTIF(Accounts!$F:$H,N86),VLOOKUP(N86,Accounts!$F:$H,3,FALSE),0)/100)))</f>
        <v/>
      </c>
      <c r="R86" s="37" t="str">
        <f t="shared" si="12"/>
        <v/>
      </c>
      <c r="S86" s="7"/>
      <c r="T86" s="40" t="str">
        <f>IF(Accounts!$F85="","-",Accounts!$F85)</f>
        <v xml:space="preserve"> </v>
      </c>
      <c r="U86" s="10">
        <f>IF(COUNTIF(Accounts!$F:$H,T86),VLOOKUP(T86,Accounts!$F:$H,2,FALSE),"-")</f>
        <v>0</v>
      </c>
      <c r="V86" s="37" t="str">
        <f ca="1">IF(scratch!$B$55=TRUE,IF(X86="","",X86/(1+(IF(COUNTIF(Accounts!$F:$H,T86),VLOOKUP(T86,Accounts!$F:$H,3,FALSE),0)/100))),scratch!$B$52)</f>
        <v>Locked</v>
      </c>
      <c r="W86" s="37" t="str">
        <f ca="1">IF(scratch!$B$55=TRUE,IF(X86="","",X86-V86),scratch!$B$52)</f>
        <v>Locked</v>
      </c>
      <c r="X86" s="51" t="str">
        <f ca="1">IF(scratch!$B$55=TRUE,SUMIF(B$7:B$1007,T86,G$7:G$1007)+SUMIF(H$7:H$1007,T86,M$7:M$1007)+SUMIF(N$7:N$1007,T86,S$7:S$1007),scratch!$B$52)</f>
        <v>Locked</v>
      </c>
      <c r="AB86" s="10" t="str">
        <f>IF(ISBLANK(Z86),"",IF(COUNTIF(Accounts!$F:$H,Z86),VLOOKUP(Z86,Accounts!$F:$H,2,FALSE),"-"))</f>
        <v/>
      </c>
      <c r="AC86" s="37" t="str">
        <f>IF(AE86="","",AE86/(1+(IF(COUNTIF(Accounts!$F:$H,Z86),VLOOKUP(Z86,Accounts!$F:$H,3,FALSE),0)/100)))</f>
        <v/>
      </c>
      <c r="AD86" s="37" t="str">
        <f t="shared" si="13"/>
        <v/>
      </c>
      <c r="AE86" s="7"/>
      <c r="AF86" s="6"/>
      <c r="AH86" s="10" t="str">
        <f>IF(ISBLANK(AF86),"",IF(COUNTIF(Accounts!$F:$H,AF86),VLOOKUP(AF86,Accounts!$F:$H,2,FALSE),"-"))</f>
        <v/>
      </c>
      <c r="AI86" s="37" t="str">
        <f>IF(AK86="","",AK86/(1+(IF(COUNTIF(Accounts!$F:$H,AF86),VLOOKUP(AF86,Accounts!$F:$H,3,FALSE),0)/100)))</f>
        <v/>
      </c>
      <c r="AJ86" s="37" t="str">
        <f t="shared" si="14"/>
        <v/>
      </c>
      <c r="AK86" s="7"/>
      <c r="AL86" s="6"/>
      <c r="AN86" s="10" t="str">
        <f>IF(ISBLANK(AL86),"",IF(COUNTIF(Accounts!$F:$H,AL86),VLOOKUP(AL86,Accounts!$F:$H,2,FALSE),"-"))</f>
        <v/>
      </c>
      <c r="AO86" s="37" t="str">
        <f>IF(AQ86="","",AQ86/(1+(IF(COUNTIF(Accounts!$F:$H,AL86),VLOOKUP(AL86,Accounts!$F:$H,3,FALSE),0)/100)))</f>
        <v/>
      </c>
      <c r="AP86" s="37" t="str">
        <f t="shared" si="15"/>
        <v/>
      </c>
      <c r="AQ86" s="7"/>
      <c r="AR86" s="40" t="str">
        <f>IF(Accounts!$F85="","-",Accounts!$F85)</f>
        <v xml:space="preserve"> </v>
      </c>
      <c r="AS86" s="10">
        <f>IF(COUNTIF(Accounts!$F:$H,AR86),VLOOKUP(AR86,Accounts!$F:$H,2,FALSE),"-")</f>
        <v>0</v>
      </c>
      <c r="AT86" s="37" t="str">
        <f ca="1">IF(scratch!$B$55=TRUE,IF(AV86="","",AV86/(1+(IF(COUNTIF(Accounts!$F:$H,AR86),VLOOKUP(AR86,Accounts!$F:$H,3,FALSE),0)/100))),scratch!$B$52)</f>
        <v>Locked</v>
      </c>
      <c r="AU86" s="37" t="str">
        <f ca="1">IF(scratch!$B$55=TRUE,IF(AV86="","",AV86-AT86),scratch!$B$52)</f>
        <v>Locked</v>
      </c>
      <c r="AV86" s="51" t="str">
        <f ca="1">IF(scratch!$B$55=TRUE,SUMIF(Z$7:Z$1007,AR86,AE$7:AE$1007)+SUMIF(AF$7:AF$1007,AR86,AK$7:AK$1007)+SUMIF(AL$7:AL$1007,AR86,AQ$7:AQ$1007),scratch!$B$52)</f>
        <v>Locked</v>
      </c>
      <c r="AZ86" s="10" t="str">
        <f>IF(ISBLANK(AX86),"",IF(COUNTIF(Accounts!$F:$H,AX86),VLOOKUP(AX86,Accounts!$F:$H,2,FALSE),"-"))</f>
        <v/>
      </c>
      <c r="BA86" s="37" t="str">
        <f>IF(BC86="","",BC86/(1+(IF(COUNTIF(Accounts!$F:$H,AX86),VLOOKUP(AX86,Accounts!$F:$H,3,FALSE),0)/100)))</f>
        <v/>
      </c>
      <c r="BB86" s="37" t="str">
        <f t="shared" si="16"/>
        <v/>
      </c>
      <c r="BC86" s="7"/>
      <c r="BD86" s="6"/>
      <c r="BF86" s="10" t="str">
        <f>IF(ISBLANK(BD86),"",IF(COUNTIF(Accounts!$F:$H,BD86),VLOOKUP(BD86,Accounts!$F:$H,2,FALSE),"-"))</f>
        <v/>
      </c>
      <c r="BG86" s="37" t="str">
        <f>IF(BI86="","",BI86/(1+(IF(COUNTIF(Accounts!$F:$H,BD86),VLOOKUP(BD86,Accounts!$F:$H,3,FALSE),0)/100)))</f>
        <v/>
      </c>
      <c r="BH86" s="37" t="str">
        <f t="shared" si="17"/>
        <v/>
      </c>
      <c r="BI86" s="7"/>
      <c r="BJ86" s="6"/>
      <c r="BL86" s="10" t="str">
        <f>IF(ISBLANK(BJ86),"",IF(COUNTIF(Accounts!$F:$H,BJ86),VLOOKUP(BJ86,Accounts!$F:$H,2,FALSE),"-"))</f>
        <v/>
      </c>
      <c r="BM86" s="37" t="str">
        <f>IF(BO86="","",BO86/(1+(IF(COUNTIF(Accounts!$F:$H,BJ86),VLOOKUP(BJ86,Accounts!$F:$H,3,FALSE),0)/100)))</f>
        <v/>
      </c>
      <c r="BN86" s="37" t="str">
        <f t="shared" si="18"/>
        <v/>
      </c>
      <c r="BO86" s="7"/>
      <c r="BP86" s="40" t="str">
        <f>IF(Accounts!$F85="","-",Accounts!$F85)</f>
        <v xml:space="preserve"> </v>
      </c>
      <c r="BQ86" s="10">
        <f>IF(COUNTIF(Accounts!$F:$H,BP86),VLOOKUP(BP86,Accounts!$F:$H,2,FALSE),"-")</f>
        <v>0</v>
      </c>
      <c r="BR86" s="37" t="str">
        <f ca="1">IF(scratch!$B$55=TRUE,IF(BT86="","",BT86/(1+(IF(COUNTIF(Accounts!$F:$H,BP86),VLOOKUP(BP86,Accounts!$F:$H,3,FALSE),0)/100))),scratch!$B$52)</f>
        <v>Locked</v>
      </c>
      <c r="BS86" s="37" t="str">
        <f ca="1">IF(scratch!$B$55=TRUE,IF(BT86="","",BT86-BR86),scratch!$B$52)</f>
        <v>Locked</v>
      </c>
      <c r="BT86" s="51" t="str">
        <f ca="1">IF(scratch!$B$55=TRUE,SUMIF(AX$7:AX$1007,BP86,BC$7:BC$1007)+SUMIF(BD$7:BD$1007,BP86,BI$7:BI$1007)+SUMIF(BJ$7:BJ$1007,BP86,BO$7:BO$1007),scratch!$B$52)</f>
        <v>Locked</v>
      </c>
      <c r="BX86" s="10" t="str">
        <f>IF(ISBLANK(BV86),"",IF(COUNTIF(Accounts!$F:$H,BV86),VLOOKUP(BV86,Accounts!$F:$H,2,FALSE),"-"))</f>
        <v/>
      </c>
      <c r="BY86" s="37" t="str">
        <f>IF(CA86="","",CA86/(1+(IF(COUNTIF(Accounts!$F:$H,BV86),VLOOKUP(BV86,Accounts!$F:$H,3,FALSE),0)/100)))</f>
        <v/>
      </c>
      <c r="BZ86" s="37" t="str">
        <f t="shared" si="19"/>
        <v/>
      </c>
      <c r="CA86" s="7"/>
      <c r="CB86" s="6"/>
      <c r="CD86" s="10" t="str">
        <f>IF(ISBLANK(CB86),"",IF(COUNTIF(Accounts!$F:$H,CB86),VLOOKUP(CB86,Accounts!$F:$H,2,FALSE),"-"))</f>
        <v/>
      </c>
      <c r="CE86" s="37" t="str">
        <f>IF(CG86="","",CG86/(1+(IF(COUNTIF(Accounts!$F:$H,CB86),VLOOKUP(CB86,Accounts!$F:$H,3,FALSE),0)/100)))</f>
        <v/>
      </c>
      <c r="CF86" s="37" t="str">
        <f t="shared" si="20"/>
        <v/>
      </c>
      <c r="CG86" s="7"/>
      <c r="CH86" s="6"/>
      <c r="CJ86" s="10" t="str">
        <f>IF(ISBLANK(CH86),"",IF(COUNTIF(Accounts!$F:$H,CH86),VLOOKUP(CH86,Accounts!$F:$H,2,FALSE),"-"))</f>
        <v/>
      </c>
      <c r="CK86" s="37" t="str">
        <f>IF(CM86="","",CM86/(1+(IF(COUNTIF(Accounts!$F:$H,CH86),VLOOKUP(CH86,Accounts!$F:$H,3,FALSE),0)/100)))</f>
        <v/>
      </c>
      <c r="CL86" s="37" t="str">
        <f t="shared" si="21"/>
        <v/>
      </c>
      <c r="CM86" s="7"/>
      <c r="CN86" s="40" t="str">
        <f>IF(Accounts!$F85="","-",Accounts!$F85)</f>
        <v xml:space="preserve"> </v>
      </c>
      <c r="CO86" s="10">
        <f>IF(COUNTIF(Accounts!$F:$H,CN86),VLOOKUP(CN86,Accounts!$F:$H,2,FALSE),"-")</f>
        <v>0</v>
      </c>
      <c r="CP86" s="37" t="str">
        <f ca="1">IF(scratch!$B$55=TRUE,IF(CR86="","",CR86/(1+(IF(COUNTIF(Accounts!$F:$H,CN86),VLOOKUP(CN86,Accounts!$F:$H,3,FALSE),0)/100))),scratch!$B$52)</f>
        <v>Locked</v>
      </c>
      <c r="CQ86" s="37" t="str">
        <f ca="1">IF(scratch!$B$55=TRUE,IF(CR86="","",CR86-CP86),scratch!$B$52)</f>
        <v>Locked</v>
      </c>
      <c r="CR86" s="51" t="str">
        <f ca="1">IF(scratch!$B$55=TRUE,SUMIF(BV$7:BV$1007,CN86,CA$7:CA$1007)+SUMIF(CB$7:CB$1007,CN86,CG$7:CG$1007)+SUMIF(CH$7:CH$1007,CN86,CM$7:CM$1007),scratch!$B$52)</f>
        <v>Locked</v>
      </c>
      <c r="CT86" s="40" t="str">
        <f>IF(Accounts!$F85="","-",Accounts!$F85)</f>
        <v xml:space="preserve"> </v>
      </c>
      <c r="CU86" s="10">
        <f>IF(COUNTIF(Accounts!$F:$H,CT86),VLOOKUP(CT86,Accounts!$F:$H,2,FALSE),"-")</f>
        <v>0</v>
      </c>
      <c r="CV86" s="37" t="str">
        <f ca="1">IF(scratch!$B$55=TRUE,IF(CX86="","",CX86/(1+(IF(COUNTIF(Accounts!$F:$H,CT86),VLOOKUP(CT86,Accounts!$F:$H,3,FALSE),0)/100))),scratch!$B$52)</f>
        <v>Locked</v>
      </c>
      <c r="CW86" s="37" t="str">
        <f ca="1">IF(scratch!$B$55=TRUE,IF(CX86="","",CX86-CV86),scratch!$B$52)</f>
        <v>Locked</v>
      </c>
      <c r="CX86" s="51" t="str">
        <f ca="1">IF(scratch!$B$55=TRUE,SUMIF(T$7:T$1007,CT86,X$7:X1086)+SUMIF(AR$7:AR$1007,CT86,AV$7:AV$1007)+SUMIF(BP$7:BP$1007,CT86,BT$7:BT$1007)+SUMIF(CN$7:CN$1007,CT86,CR$7:CR$1007),scratch!$B$52)</f>
        <v>Locked</v>
      </c>
    </row>
    <row r="87" spans="4:102" x14ac:dyDescent="0.2">
      <c r="D87" s="10" t="str">
        <f>IF(ISBLANK(B87),"",IF(COUNTIF(Accounts!$F:$H,B87),VLOOKUP(B87,Accounts!$F:$H,2,FALSE),"-"))</f>
        <v/>
      </c>
      <c r="E87" s="37" t="str">
        <f>IF(G87="","",G87/(1+(IF(COUNTIF(Accounts!$F:$H,B87),VLOOKUP(B87,Accounts!$F:$H,3,FALSE),0)/100)))</f>
        <v/>
      </c>
      <c r="F87" s="37" t="str">
        <f t="shared" si="22"/>
        <v/>
      </c>
      <c r="G87" s="7"/>
      <c r="H87" s="6"/>
      <c r="J87" s="10" t="str">
        <f>IF(ISBLANK(H87),"",IF(COUNTIF(Accounts!$F:$H,H87),VLOOKUP(H87,Accounts!$F:$H,2,FALSE),"-"))</f>
        <v/>
      </c>
      <c r="K87" s="37" t="str">
        <f>IF(M87="","",M87/(1+(IF(COUNTIF(Accounts!$F:$H,H87),VLOOKUP(H87,Accounts!$F:$H,3,FALSE),0)/100)))</f>
        <v/>
      </c>
      <c r="L87" s="37" t="str">
        <f t="shared" si="23"/>
        <v/>
      </c>
      <c r="M87" s="7"/>
      <c r="N87" s="6"/>
      <c r="P87" s="10" t="str">
        <f>IF(ISBLANK(N87),"",IF(COUNTIF(Accounts!$F:$H,N87),VLOOKUP(N87,Accounts!$F:$H,2,FALSE),"-"))</f>
        <v/>
      </c>
      <c r="Q87" s="37" t="str">
        <f>IF(S87="","",S87/(1+(IF(COUNTIF(Accounts!$F:$H,N87),VLOOKUP(N87,Accounts!$F:$H,3,FALSE),0)/100)))</f>
        <v/>
      </c>
      <c r="R87" s="37" t="str">
        <f t="shared" si="12"/>
        <v/>
      </c>
      <c r="S87" s="7"/>
      <c r="T87" s="40" t="str">
        <f>IF(Accounts!$F86="","-",Accounts!$F86)</f>
        <v xml:space="preserve"> </v>
      </c>
      <c r="U87" s="10">
        <f>IF(COUNTIF(Accounts!$F:$H,T87),VLOOKUP(T87,Accounts!$F:$H,2,FALSE),"-")</f>
        <v>0</v>
      </c>
      <c r="V87" s="37" t="str">
        <f ca="1">IF(scratch!$B$55=TRUE,IF(X87="","",X87/(1+(IF(COUNTIF(Accounts!$F:$H,T87),VLOOKUP(T87,Accounts!$F:$H,3,FALSE),0)/100))),scratch!$B$52)</f>
        <v>Locked</v>
      </c>
      <c r="W87" s="37" t="str">
        <f ca="1">IF(scratch!$B$55=TRUE,IF(X87="","",X87-V87),scratch!$B$52)</f>
        <v>Locked</v>
      </c>
      <c r="X87" s="51" t="str">
        <f ca="1">IF(scratch!$B$55=TRUE,SUMIF(B$7:B$1007,T87,G$7:G$1007)+SUMIF(H$7:H$1007,T87,M$7:M$1007)+SUMIF(N$7:N$1007,T87,S$7:S$1007),scratch!$B$52)</f>
        <v>Locked</v>
      </c>
      <c r="AB87" s="10" t="str">
        <f>IF(ISBLANK(Z87),"",IF(COUNTIF(Accounts!$F:$H,Z87),VLOOKUP(Z87,Accounts!$F:$H,2,FALSE),"-"))</f>
        <v/>
      </c>
      <c r="AC87" s="37" t="str">
        <f>IF(AE87="","",AE87/(1+(IF(COUNTIF(Accounts!$F:$H,Z87),VLOOKUP(Z87,Accounts!$F:$H,3,FALSE),0)/100)))</f>
        <v/>
      </c>
      <c r="AD87" s="37" t="str">
        <f t="shared" si="13"/>
        <v/>
      </c>
      <c r="AE87" s="7"/>
      <c r="AF87" s="6"/>
      <c r="AH87" s="10" t="str">
        <f>IF(ISBLANK(AF87),"",IF(COUNTIF(Accounts!$F:$H,AF87),VLOOKUP(AF87,Accounts!$F:$H,2,FALSE),"-"))</f>
        <v/>
      </c>
      <c r="AI87" s="37" t="str">
        <f>IF(AK87="","",AK87/(1+(IF(COUNTIF(Accounts!$F:$H,AF87),VLOOKUP(AF87,Accounts!$F:$H,3,FALSE),0)/100)))</f>
        <v/>
      </c>
      <c r="AJ87" s="37" t="str">
        <f t="shared" si="14"/>
        <v/>
      </c>
      <c r="AK87" s="7"/>
      <c r="AL87" s="6"/>
      <c r="AN87" s="10" t="str">
        <f>IF(ISBLANK(AL87),"",IF(COUNTIF(Accounts!$F:$H,AL87),VLOOKUP(AL87,Accounts!$F:$H,2,FALSE),"-"))</f>
        <v/>
      </c>
      <c r="AO87" s="37" t="str">
        <f>IF(AQ87="","",AQ87/(1+(IF(COUNTIF(Accounts!$F:$H,AL87),VLOOKUP(AL87,Accounts!$F:$H,3,FALSE),0)/100)))</f>
        <v/>
      </c>
      <c r="AP87" s="37" t="str">
        <f t="shared" si="15"/>
        <v/>
      </c>
      <c r="AQ87" s="7"/>
      <c r="AR87" s="40" t="str">
        <f>IF(Accounts!$F86="","-",Accounts!$F86)</f>
        <v xml:space="preserve"> </v>
      </c>
      <c r="AS87" s="10">
        <f>IF(COUNTIF(Accounts!$F:$H,AR87),VLOOKUP(AR87,Accounts!$F:$H,2,FALSE),"-")</f>
        <v>0</v>
      </c>
      <c r="AT87" s="37" t="str">
        <f ca="1">IF(scratch!$B$55=TRUE,IF(AV87="","",AV87/(1+(IF(COUNTIF(Accounts!$F:$H,AR87),VLOOKUP(AR87,Accounts!$F:$H,3,FALSE),0)/100))),scratch!$B$52)</f>
        <v>Locked</v>
      </c>
      <c r="AU87" s="37" t="str">
        <f ca="1">IF(scratch!$B$55=TRUE,IF(AV87="","",AV87-AT87),scratch!$B$52)</f>
        <v>Locked</v>
      </c>
      <c r="AV87" s="51" t="str">
        <f ca="1">IF(scratch!$B$55=TRUE,SUMIF(Z$7:Z$1007,AR87,AE$7:AE$1007)+SUMIF(AF$7:AF$1007,AR87,AK$7:AK$1007)+SUMIF(AL$7:AL$1007,AR87,AQ$7:AQ$1007),scratch!$B$52)</f>
        <v>Locked</v>
      </c>
      <c r="AZ87" s="10" t="str">
        <f>IF(ISBLANK(AX87),"",IF(COUNTIF(Accounts!$F:$H,AX87),VLOOKUP(AX87,Accounts!$F:$H,2,FALSE),"-"))</f>
        <v/>
      </c>
      <c r="BA87" s="37" t="str">
        <f>IF(BC87="","",BC87/(1+(IF(COUNTIF(Accounts!$F:$H,AX87),VLOOKUP(AX87,Accounts!$F:$H,3,FALSE),0)/100)))</f>
        <v/>
      </c>
      <c r="BB87" s="37" t="str">
        <f t="shared" si="16"/>
        <v/>
      </c>
      <c r="BC87" s="7"/>
      <c r="BD87" s="6"/>
      <c r="BF87" s="10" t="str">
        <f>IF(ISBLANK(BD87),"",IF(COUNTIF(Accounts!$F:$H,BD87),VLOOKUP(BD87,Accounts!$F:$H,2,FALSE),"-"))</f>
        <v/>
      </c>
      <c r="BG87" s="37" t="str">
        <f>IF(BI87="","",BI87/(1+(IF(COUNTIF(Accounts!$F:$H,BD87),VLOOKUP(BD87,Accounts!$F:$H,3,FALSE),0)/100)))</f>
        <v/>
      </c>
      <c r="BH87" s="37" t="str">
        <f t="shared" si="17"/>
        <v/>
      </c>
      <c r="BI87" s="7"/>
      <c r="BJ87" s="6"/>
      <c r="BL87" s="10" t="str">
        <f>IF(ISBLANK(BJ87),"",IF(COUNTIF(Accounts!$F:$H,BJ87),VLOOKUP(BJ87,Accounts!$F:$H,2,FALSE),"-"))</f>
        <v/>
      </c>
      <c r="BM87" s="37" t="str">
        <f>IF(BO87="","",BO87/(1+(IF(COUNTIF(Accounts!$F:$H,BJ87),VLOOKUP(BJ87,Accounts!$F:$H,3,FALSE),0)/100)))</f>
        <v/>
      </c>
      <c r="BN87" s="37" t="str">
        <f t="shared" si="18"/>
        <v/>
      </c>
      <c r="BO87" s="7"/>
      <c r="BP87" s="40" t="str">
        <f>IF(Accounts!$F86="","-",Accounts!$F86)</f>
        <v xml:space="preserve"> </v>
      </c>
      <c r="BQ87" s="10">
        <f>IF(COUNTIF(Accounts!$F:$H,BP87),VLOOKUP(BP87,Accounts!$F:$H,2,FALSE),"-")</f>
        <v>0</v>
      </c>
      <c r="BR87" s="37" t="str">
        <f ca="1">IF(scratch!$B$55=TRUE,IF(BT87="","",BT87/(1+(IF(COUNTIF(Accounts!$F:$H,BP87),VLOOKUP(BP87,Accounts!$F:$H,3,FALSE),0)/100))),scratch!$B$52)</f>
        <v>Locked</v>
      </c>
      <c r="BS87" s="37" t="str">
        <f ca="1">IF(scratch!$B$55=TRUE,IF(BT87="","",BT87-BR87),scratch!$B$52)</f>
        <v>Locked</v>
      </c>
      <c r="BT87" s="51" t="str">
        <f ca="1">IF(scratch!$B$55=TRUE,SUMIF(AX$7:AX$1007,BP87,BC$7:BC$1007)+SUMIF(BD$7:BD$1007,BP87,BI$7:BI$1007)+SUMIF(BJ$7:BJ$1007,BP87,BO$7:BO$1007),scratch!$B$52)</f>
        <v>Locked</v>
      </c>
      <c r="BX87" s="10" t="str">
        <f>IF(ISBLANK(BV87),"",IF(COUNTIF(Accounts!$F:$H,BV87),VLOOKUP(BV87,Accounts!$F:$H,2,FALSE),"-"))</f>
        <v/>
      </c>
      <c r="BY87" s="37" t="str">
        <f>IF(CA87="","",CA87/(1+(IF(COUNTIF(Accounts!$F:$H,BV87),VLOOKUP(BV87,Accounts!$F:$H,3,FALSE),0)/100)))</f>
        <v/>
      </c>
      <c r="BZ87" s="37" t="str">
        <f t="shared" si="19"/>
        <v/>
      </c>
      <c r="CA87" s="7"/>
      <c r="CB87" s="6"/>
      <c r="CD87" s="10" t="str">
        <f>IF(ISBLANK(CB87),"",IF(COUNTIF(Accounts!$F:$H,CB87),VLOOKUP(CB87,Accounts!$F:$H,2,FALSE),"-"))</f>
        <v/>
      </c>
      <c r="CE87" s="37" t="str">
        <f>IF(CG87="","",CG87/(1+(IF(COUNTIF(Accounts!$F:$H,CB87),VLOOKUP(CB87,Accounts!$F:$H,3,FALSE),0)/100)))</f>
        <v/>
      </c>
      <c r="CF87" s="37" t="str">
        <f t="shared" si="20"/>
        <v/>
      </c>
      <c r="CG87" s="7"/>
      <c r="CH87" s="6"/>
      <c r="CJ87" s="10" t="str">
        <f>IF(ISBLANK(CH87),"",IF(COUNTIF(Accounts!$F:$H,CH87),VLOOKUP(CH87,Accounts!$F:$H,2,FALSE),"-"))</f>
        <v/>
      </c>
      <c r="CK87" s="37" t="str">
        <f>IF(CM87="","",CM87/(1+(IF(COUNTIF(Accounts!$F:$H,CH87),VLOOKUP(CH87,Accounts!$F:$H,3,FALSE),0)/100)))</f>
        <v/>
      </c>
      <c r="CL87" s="37" t="str">
        <f t="shared" si="21"/>
        <v/>
      </c>
      <c r="CM87" s="7"/>
      <c r="CN87" s="40" t="str">
        <f>IF(Accounts!$F86="","-",Accounts!$F86)</f>
        <v xml:space="preserve"> </v>
      </c>
      <c r="CO87" s="10">
        <f>IF(COUNTIF(Accounts!$F:$H,CN87),VLOOKUP(CN87,Accounts!$F:$H,2,FALSE),"-")</f>
        <v>0</v>
      </c>
      <c r="CP87" s="37" t="str">
        <f ca="1">IF(scratch!$B$55=TRUE,IF(CR87="","",CR87/(1+(IF(COUNTIF(Accounts!$F:$H,CN87),VLOOKUP(CN87,Accounts!$F:$H,3,FALSE),0)/100))),scratch!$B$52)</f>
        <v>Locked</v>
      </c>
      <c r="CQ87" s="37" t="str">
        <f ca="1">IF(scratch!$B$55=TRUE,IF(CR87="","",CR87-CP87),scratch!$B$52)</f>
        <v>Locked</v>
      </c>
      <c r="CR87" s="51" t="str">
        <f ca="1">IF(scratch!$B$55=TRUE,SUMIF(BV$7:BV$1007,CN87,CA$7:CA$1007)+SUMIF(CB$7:CB$1007,CN87,CG$7:CG$1007)+SUMIF(CH$7:CH$1007,CN87,CM$7:CM$1007),scratch!$B$52)</f>
        <v>Locked</v>
      </c>
      <c r="CT87" s="40" t="str">
        <f>IF(Accounts!$F86="","-",Accounts!$F86)</f>
        <v xml:space="preserve"> </v>
      </c>
      <c r="CU87" s="10">
        <f>IF(COUNTIF(Accounts!$F:$H,CT87),VLOOKUP(CT87,Accounts!$F:$H,2,FALSE),"-")</f>
        <v>0</v>
      </c>
      <c r="CV87" s="37" t="str">
        <f ca="1">IF(scratch!$B$55=TRUE,IF(CX87="","",CX87/(1+(IF(COUNTIF(Accounts!$F:$H,CT87),VLOOKUP(CT87,Accounts!$F:$H,3,FALSE),0)/100))),scratch!$B$52)</f>
        <v>Locked</v>
      </c>
      <c r="CW87" s="37" t="str">
        <f ca="1">IF(scratch!$B$55=TRUE,IF(CX87="","",CX87-CV87),scratch!$B$52)</f>
        <v>Locked</v>
      </c>
      <c r="CX87" s="51" t="str">
        <f ca="1">IF(scratch!$B$55=TRUE,SUMIF(T$7:T$1007,CT87,X$7:X1087)+SUMIF(AR$7:AR$1007,CT87,AV$7:AV$1007)+SUMIF(BP$7:BP$1007,CT87,BT$7:BT$1007)+SUMIF(CN$7:CN$1007,CT87,CR$7:CR$1007),scratch!$B$52)</f>
        <v>Locked</v>
      </c>
    </row>
    <row r="88" spans="4:102" x14ac:dyDescent="0.2">
      <c r="D88" s="10" t="str">
        <f>IF(ISBLANK(B88),"",IF(COUNTIF(Accounts!$F:$H,B88),VLOOKUP(B88,Accounts!$F:$H,2,FALSE),"-"))</f>
        <v/>
      </c>
      <c r="E88" s="37" t="str">
        <f>IF(G88="","",G88/(1+(IF(COUNTIF(Accounts!$F:$H,B88),VLOOKUP(B88,Accounts!$F:$H,3,FALSE),0)/100)))</f>
        <v/>
      </c>
      <c r="F88" s="37" t="str">
        <f t="shared" si="22"/>
        <v/>
      </c>
      <c r="G88" s="7"/>
      <c r="H88" s="6"/>
      <c r="J88" s="10" t="str">
        <f>IF(ISBLANK(H88),"",IF(COUNTIF(Accounts!$F:$H,H88),VLOOKUP(H88,Accounts!$F:$H,2,FALSE),"-"))</f>
        <v/>
      </c>
      <c r="K88" s="37" t="str">
        <f>IF(M88="","",M88/(1+(IF(COUNTIF(Accounts!$F:$H,H88),VLOOKUP(H88,Accounts!$F:$H,3,FALSE),0)/100)))</f>
        <v/>
      </c>
      <c r="L88" s="37" t="str">
        <f t="shared" si="23"/>
        <v/>
      </c>
      <c r="M88" s="7"/>
      <c r="N88" s="6"/>
      <c r="P88" s="10" t="str">
        <f>IF(ISBLANK(N88),"",IF(COUNTIF(Accounts!$F:$H,N88),VLOOKUP(N88,Accounts!$F:$H,2,FALSE),"-"))</f>
        <v/>
      </c>
      <c r="Q88" s="37" t="str">
        <f>IF(S88="","",S88/(1+(IF(COUNTIF(Accounts!$F:$H,N88),VLOOKUP(N88,Accounts!$F:$H,3,FALSE),0)/100)))</f>
        <v/>
      </c>
      <c r="R88" s="37" t="str">
        <f t="shared" si="12"/>
        <v/>
      </c>
      <c r="S88" s="7"/>
      <c r="T88" s="40" t="str">
        <f>IF(Accounts!$F87="","-",Accounts!$F87)</f>
        <v xml:space="preserve"> </v>
      </c>
      <c r="U88" s="10">
        <f>IF(COUNTIF(Accounts!$F:$H,T88),VLOOKUP(T88,Accounts!$F:$H,2,FALSE),"-")</f>
        <v>0</v>
      </c>
      <c r="V88" s="37" t="str">
        <f ca="1">IF(scratch!$B$55=TRUE,IF(X88="","",X88/(1+(IF(COUNTIF(Accounts!$F:$H,T88),VLOOKUP(T88,Accounts!$F:$H,3,FALSE),0)/100))),scratch!$B$52)</f>
        <v>Locked</v>
      </c>
      <c r="W88" s="37" t="str">
        <f ca="1">IF(scratch!$B$55=TRUE,IF(X88="","",X88-V88),scratch!$B$52)</f>
        <v>Locked</v>
      </c>
      <c r="X88" s="51" t="str">
        <f ca="1">IF(scratch!$B$55=TRUE,SUMIF(B$7:B$1007,T88,G$7:G$1007)+SUMIF(H$7:H$1007,T88,M$7:M$1007)+SUMIF(N$7:N$1007,T88,S$7:S$1007),scratch!$B$52)</f>
        <v>Locked</v>
      </c>
      <c r="AB88" s="10" t="str">
        <f>IF(ISBLANK(Z88),"",IF(COUNTIF(Accounts!$F:$H,Z88),VLOOKUP(Z88,Accounts!$F:$H,2,FALSE),"-"))</f>
        <v/>
      </c>
      <c r="AC88" s="37" t="str">
        <f>IF(AE88="","",AE88/(1+(IF(COUNTIF(Accounts!$F:$H,Z88),VLOOKUP(Z88,Accounts!$F:$H,3,FALSE),0)/100)))</f>
        <v/>
      </c>
      <c r="AD88" s="37" t="str">
        <f t="shared" si="13"/>
        <v/>
      </c>
      <c r="AE88" s="7"/>
      <c r="AF88" s="6"/>
      <c r="AH88" s="10" t="str">
        <f>IF(ISBLANK(AF88),"",IF(COUNTIF(Accounts!$F:$H,AF88),VLOOKUP(AF88,Accounts!$F:$H,2,FALSE),"-"))</f>
        <v/>
      </c>
      <c r="AI88" s="37" t="str">
        <f>IF(AK88="","",AK88/(1+(IF(COUNTIF(Accounts!$F:$H,AF88),VLOOKUP(AF88,Accounts!$F:$H,3,FALSE),0)/100)))</f>
        <v/>
      </c>
      <c r="AJ88" s="37" t="str">
        <f t="shared" si="14"/>
        <v/>
      </c>
      <c r="AK88" s="7"/>
      <c r="AL88" s="6"/>
      <c r="AN88" s="10" t="str">
        <f>IF(ISBLANK(AL88),"",IF(COUNTIF(Accounts!$F:$H,AL88),VLOOKUP(AL88,Accounts!$F:$H,2,FALSE),"-"))</f>
        <v/>
      </c>
      <c r="AO88" s="37" t="str">
        <f>IF(AQ88="","",AQ88/(1+(IF(COUNTIF(Accounts!$F:$H,AL88),VLOOKUP(AL88,Accounts!$F:$H,3,FALSE),0)/100)))</f>
        <v/>
      </c>
      <c r="AP88" s="37" t="str">
        <f t="shared" si="15"/>
        <v/>
      </c>
      <c r="AQ88" s="7"/>
      <c r="AR88" s="40" t="str">
        <f>IF(Accounts!$F87="","-",Accounts!$F87)</f>
        <v xml:space="preserve"> </v>
      </c>
      <c r="AS88" s="10">
        <f>IF(COUNTIF(Accounts!$F:$H,AR88),VLOOKUP(AR88,Accounts!$F:$H,2,FALSE),"-")</f>
        <v>0</v>
      </c>
      <c r="AT88" s="37" t="str">
        <f ca="1">IF(scratch!$B$55=TRUE,IF(AV88="","",AV88/(1+(IF(COUNTIF(Accounts!$F:$H,AR88),VLOOKUP(AR88,Accounts!$F:$H,3,FALSE),0)/100))),scratch!$B$52)</f>
        <v>Locked</v>
      </c>
      <c r="AU88" s="37" t="str">
        <f ca="1">IF(scratch!$B$55=TRUE,IF(AV88="","",AV88-AT88),scratch!$B$52)</f>
        <v>Locked</v>
      </c>
      <c r="AV88" s="51" t="str">
        <f ca="1">IF(scratch!$B$55=TRUE,SUMIF(Z$7:Z$1007,AR88,AE$7:AE$1007)+SUMIF(AF$7:AF$1007,AR88,AK$7:AK$1007)+SUMIF(AL$7:AL$1007,AR88,AQ$7:AQ$1007),scratch!$B$52)</f>
        <v>Locked</v>
      </c>
      <c r="AZ88" s="10" t="str">
        <f>IF(ISBLANK(AX88),"",IF(COUNTIF(Accounts!$F:$H,AX88),VLOOKUP(AX88,Accounts!$F:$H,2,FALSE),"-"))</f>
        <v/>
      </c>
      <c r="BA88" s="37" t="str">
        <f>IF(BC88="","",BC88/(1+(IF(COUNTIF(Accounts!$F:$H,AX88),VLOOKUP(AX88,Accounts!$F:$H,3,FALSE),0)/100)))</f>
        <v/>
      </c>
      <c r="BB88" s="37" t="str">
        <f t="shared" si="16"/>
        <v/>
      </c>
      <c r="BC88" s="7"/>
      <c r="BD88" s="6"/>
      <c r="BF88" s="10" t="str">
        <f>IF(ISBLANK(BD88),"",IF(COUNTIF(Accounts!$F:$H,BD88),VLOOKUP(BD88,Accounts!$F:$H,2,FALSE),"-"))</f>
        <v/>
      </c>
      <c r="BG88" s="37" t="str">
        <f>IF(BI88="","",BI88/(1+(IF(COUNTIF(Accounts!$F:$H,BD88),VLOOKUP(BD88,Accounts!$F:$H,3,FALSE),0)/100)))</f>
        <v/>
      </c>
      <c r="BH88" s="37" t="str">
        <f t="shared" si="17"/>
        <v/>
      </c>
      <c r="BI88" s="7"/>
      <c r="BJ88" s="6"/>
      <c r="BL88" s="10" t="str">
        <f>IF(ISBLANK(BJ88),"",IF(COUNTIF(Accounts!$F:$H,BJ88),VLOOKUP(BJ88,Accounts!$F:$H,2,FALSE),"-"))</f>
        <v/>
      </c>
      <c r="BM88" s="37" t="str">
        <f>IF(BO88="","",BO88/(1+(IF(COUNTIF(Accounts!$F:$H,BJ88),VLOOKUP(BJ88,Accounts!$F:$H,3,FALSE),0)/100)))</f>
        <v/>
      </c>
      <c r="BN88" s="37" t="str">
        <f t="shared" si="18"/>
        <v/>
      </c>
      <c r="BO88" s="7"/>
      <c r="BP88" s="40" t="str">
        <f>IF(Accounts!$F87="","-",Accounts!$F87)</f>
        <v xml:space="preserve"> </v>
      </c>
      <c r="BQ88" s="10">
        <f>IF(COUNTIF(Accounts!$F:$H,BP88),VLOOKUP(BP88,Accounts!$F:$H,2,FALSE),"-")</f>
        <v>0</v>
      </c>
      <c r="BR88" s="37" t="str">
        <f ca="1">IF(scratch!$B$55=TRUE,IF(BT88="","",BT88/(1+(IF(COUNTIF(Accounts!$F:$H,BP88),VLOOKUP(BP88,Accounts!$F:$H,3,FALSE),0)/100))),scratch!$B$52)</f>
        <v>Locked</v>
      </c>
      <c r="BS88" s="37" t="str">
        <f ca="1">IF(scratch!$B$55=TRUE,IF(BT88="","",BT88-BR88),scratch!$B$52)</f>
        <v>Locked</v>
      </c>
      <c r="BT88" s="51" t="str">
        <f ca="1">IF(scratch!$B$55=TRUE,SUMIF(AX$7:AX$1007,BP88,BC$7:BC$1007)+SUMIF(BD$7:BD$1007,BP88,BI$7:BI$1007)+SUMIF(BJ$7:BJ$1007,BP88,BO$7:BO$1007),scratch!$B$52)</f>
        <v>Locked</v>
      </c>
      <c r="BX88" s="10" t="str">
        <f>IF(ISBLANK(BV88),"",IF(COUNTIF(Accounts!$F:$H,BV88),VLOOKUP(BV88,Accounts!$F:$H,2,FALSE),"-"))</f>
        <v/>
      </c>
      <c r="BY88" s="37" t="str">
        <f>IF(CA88="","",CA88/(1+(IF(COUNTIF(Accounts!$F:$H,BV88),VLOOKUP(BV88,Accounts!$F:$H,3,FALSE),0)/100)))</f>
        <v/>
      </c>
      <c r="BZ88" s="37" t="str">
        <f t="shared" si="19"/>
        <v/>
      </c>
      <c r="CA88" s="7"/>
      <c r="CB88" s="6"/>
      <c r="CD88" s="10" t="str">
        <f>IF(ISBLANK(CB88),"",IF(COUNTIF(Accounts!$F:$H,CB88),VLOOKUP(CB88,Accounts!$F:$H,2,FALSE),"-"))</f>
        <v/>
      </c>
      <c r="CE88" s="37" t="str">
        <f>IF(CG88="","",CG88/(1+(IF(COUNTIF(Accounts!$F:$H,CB88),VLOOKUP(CB88,Accounts!$F:$H,3,FALSE),0)/100)))</f>
        <v/>
      </c>
      <c r="CF88" s="37" t="str">
        <f t="shared" si="20"/>
        <v/>
      </c>
      <c r="CG88" s="7"/>
      <c r="CH88" s="6"/>
      <c r="CJ88" s="10" t="str">
        <f>IF(ISBLANK(CH88),"",IF(COUNTIF(Accounts!$F:$H,CH88),VLOOKUP(CH88,Accounts!$F:$H,2,FALSE),"-"))</f>
        <v/>
      </c>
      <c r="CK88" s="37" t="str">
        <f>IF(CM88="","",CM88/(1+(IF(COUNTIF(Accounts!$F:$H,CH88),VLOOKUP(CH88,Accounts!$F:$H,3,FALSE),0)/100)))</f>
        <v/>
      </c>
      <c r="CL88" s="37" t="str">
        <f t="shared" si="21"/>
        <v/>
      </c>
      <c r="CM88" s="7"/>
      <c r="CN88" s="40" t="str">
        <f>IF(Accounts!$F87="","-",Accounts!$F87)</f>
        <v xml:space="preserve"> </v>
      </c>
      <c r="CO88" s="10">
        <f>IF(COUNTIF(Accounts!$F:$H,CN88),VLOOKUP(CN88,Accounts!$F:$H,2,FALSE),"-")</f>
        <v>0</v>
      </c>
      <c r="CP88" s="37" t="str">
        <f ca="1">IF(scratch!$B$55=TRUE,IF(CR88="","",CR88/(1+(IF(COUNTIF(Accounts!$F:$H,CN88),VLOOKUP(CN88,Accounts!$F:$H,3,FALSE),0)/100))),scratch!$B$52)</f>
        <v>Locked</v>
      </c>
      <c r="CQ88" s="37" t="str">
        <f ca="1">IF(scratch!$B$55=TRUE,IF(CR88="","",CR88-CP88),scratch!$B$52)</f>
        <v>Locked</v>
      </c>
      <c r="CR88" s="51" t="str">
        <f ca="1">IF(scratch!$B$55=TRUE,SUMIF(BV$7:BV$1007,CN88,CA$7:CA$1007)+SUMIF(CB$7:CB$1007,CN88,CG$7:CG$1007)+SUMIF(CH$7:CH$1007,CN88,CM$7:CM$1007),scratch!$B$52)</f>
        <v>Locked</v>
      </c>
      <c r="CT88" s="40" t="str">
        <f>IF(Accounts!$F87="","-",Accounts!$F87)</f>
        <v xml:space="preserve"> </v>
      </c>
      <c r="CU88" s="10">
        <f>IF(COUNTIF(Accounts!$F:$H,CT88),VLOOKUP(CT88,Accounts!$F:$H,2,FALSE),"-")</f>
        <v>0</v>
      </c>
      <c r="CV88" s="37" t="str">
        <f ca="1">IF(scratch!$B$55=TRUE,IF(CX88="","",CX88/(1+(IF(COUNTIF(Accounts!$F:$H,CT88),VLOOKUP(CT88,Accounts!$F:$H,3,FALSE),0)/100))),scratch!$B$52)</f>
        <v>Locked</v>
      </c>
      <c r="CW88" s="37" t="str">
        <f ca="1">IF(scratch!$B$55=TRUE,IF(CX88="","",CX88-CV88),scratch!$B$52)</f>
        <v>Locked</v>
      </c>
      <c r="CX88" s="51" t="str">
        <f ca="1">IF(scratch!$B$55=TRUE,SUMIF(T$7:T$1007,CT88,X$7:X1088)+SUMIF(AR$7:AR$1007,CT88,AV$7:AV$1007)+SUMIF(BP$7:BP$1007,CT88,BT$7:BT$1007)+SUMIF(CN$7:CN$1007,CT88,CR$7:CR$1007),scratch!$B$52)</f>
        <v>Locked</v>
      </c>
    </row>
    <row r="89" spans="4:102" x14ac:dyDescent="0.2">
      <c r="D89" s="10" t="str">
        <f>IF(ISBLANK(B89),"",IF(COUNTIF(Accounts!$F:$H,B89),VLOOKUP(B89,Accounts!$F:$H,2,FALSE),"-"))</f>
        <v/>
      </c>
      <c r="E89" s="37" t="str">
        <f>IF(G89="","",G89/(1+(IF(COUNTIF(Accounts!$F:$H,B89),VLOOKUP(B89,Accounts!$F:$H,3,FALSE),0)/100)))</f>
        <v/>
      </c>
      <c r="F89" s="37" t="str">
        <f t="shared" si="22"/>
        <v/>
      </c>
      <c r="G89" s="7"/>
      <c r="H89" s="6"/>
      <c r="J89" s="10" t="str">
        <f>IF(ISBLANK(H89),"",IF(COUNTIF(Accounts!$F:$H,H89),VLOOKUP(H89,Accounts!$F:$H,2,FALSE),"-"))</f>
        <v/>
      </c>
      <c r="K89" s="37" t="str">
        <f>IF(M89="","",M89/(1+(IF(COUNTIF(Accounts!$F:$H,H89),VLOOKUP(H89,Accounts!$F:$H,3,FALSE),0)/100)))</f>
        <v/>
      </c>
      <c r="L89" s="37" t="str">
        <f t="shared" si="23"/>
        <v/>
      </c>
      <c r="M89" s="7"/>
      <c r="N89" s="6"/>
      <c r="P89" s="10" t="str">
        <f>IF(ISBLANK(N89),"",IF(COUNTIF(Accounts!$F:$H,N89),VLOOKUP(N89,Accounts!$F:$H,2,FALSE),"-"))</f>
        <v/>
      </c>
      <c r="Q89" s="37" t="str">
        <f>IF(S89="","",S89/(1+(IF(COUNTIF(Accounts!$F:$H,N89),VLOOKUP(N89,Accounts!$F:$H,3,FALSE),0)/100)))</f>
        <v/>
      </c>
      <c r="R89" s="37" t="str">
        <f t="shared" si="12"/>
        <v/>
      </c>
      <c r="S89" s="7"/>
      <c r="T89" s="40" t="str">
        <f>IF(Accounts!$F88="","-",Accounts!$F88)</f>
        <v xml:space="preserve"> </v>
      </c>
      <c r="U89" s="10">
        <f>IF(COUNTIF(Accounts!$F:$H,T89),VLOOKUP(T89,Accounts!$F:$H,2,FALSE),"-")</f>
        <v>0</v>
      </c>
      <c r="V89" s="37" t="str">
        <f ca="1">IF(scratch!$B$55=TRUE,IF(X89="","",X89/(1+(IF(COUNTIF(Accounts!$F:$H,T89),VLOOKUP(T89,Accounts!$F:$H,3,FALSE),0)/100))),scratch!$B$52)</f>
        <v>Locked</v>
      </c>
      <c r="W89" s="37" t="str">
        <f ca="1">IF(scratch!$B$55=TRUE,IF(X89="","",X89-V89),scratch!$B$52)</f>
        <v>Locked</v>
      </c>
      <c r="X89" s="51" t="str">
        <f ca="1">IF(scratch!$B$55=TRUE,SUMIF(B$7:B$1007,T89,G$7:G$1007)+SUMIF(H$7:H$1007,T89,M$7:M$1007)+SUMIF(N$7:N$1007,T89,S$7:S$1007),scratch!$B$52)</f>
        <v>Locked</v>
      </c>
      <c r="AB89" s="10" t="str">
        <f>IF(ISBLANK(Z89),"",IF(COUNTIF(Accounts!$F:$H,Z89),VLOOKUP(Z89,Accounts!$F:$H,2,FALSE),"-"))</f>
        <v/>
      </c>
      <c r="AC89" s="37" t="str">
        <f>IF(AE89="","",AE89/(1+(IF(COUNTIF(Accounts!$F:$H,Z89),VLOOKUP(Z89,Accounts!$F:$H,3,FALSE),0)/100)))</f>
        <v/>
      </c>
      <c r="AD89" s="37" t="str">
        <f t="shared" si="13"/>
        <v/>
      </c>
      <c r="AE89" s="7"/>
      <c r="AF89" s="6"/>
      <c r="AH89" s="10" t="str">
        <f>IF(ISBLANK(AF89),"",IF(COUNTIF(Accounts!$F:$H,AF89),VLOOKUP(AF89,Accounts!$F:$H,2,FALSE),"-"))</f>
        <v/>
      </c>
      <c r="AI89" s="37" t="str">
        <f>IF(AK89="","",AK89/(1+(IF(COUNTIF(Accounts!$F:$H,AF89),VLOOKUP(AF89,Accounts!$F:$H,3,FALSE),0)/100)))</f>
        <v/>
      </c>
      <c r="AJ89" s="37" t="str">
        <f t="shared" si="14"/>
        <v/>
      </c>
      <c r="AK89" s="7"/>
      <c r="AL89" s="6"/>
      <c r="AN89" s="10" t="str">
        <f>IF(ISBLANK(AL89),"",IF(COUNTIF(Accounts!$F:$H,AL89),VLOOKUP(AL89,Accounts!$F:$H,2,FALSE),"-"))</f>
        <v/>
      </c>
      <c r="AO89" s="37" t="str">
        <f>IF(AQ89="","",AQ89/(1+(IF(COUNTIF(Accounts!$F:$H,AL89),VLOOKUP(AL89,Accounts!$F:$H,3,FALSE),0)/100)))</f>
        <v/>
      </c>
      <c r="AP89" s="37" t="str">
        <f t="shared" si="15"/>
        <v/>
      </c>
      <c r="AQ89" s="7"/>
      <c r="AR89" s="40" t="str">
        <f>IF(Accounts!$F88="","-",Accounts!$F88)</f>
        <v xml:space="preserve"> </v>
      </c>
      <c r="AS89" s="10">
        <f>IF(COUNTIF(Accounts!$F:$H,AR89),VLOOKUP(AR89,Accounts!$F:$H,2,FALSE),"-")</f>
        <v>0</v>
      </c>
      <c r="AT89" s="37" t="str">
        <f ca="1">IF(scratch!$B$55=TRUE,IF(AV89="","",AV89/(1+(IF(COUNTIF(Accounts!$F:$H,AR89),VLOOKUP(AR89,Accounts!$F:$H,3,FALSE),0)/100))),scratch!$B$52)</f>
        <v>Locked</v>
      </c>
      <c r="AU89" s="37" t="str">
        <f ca="1">IF(scratch!$B$55=TRUE,IF(AV89="","",AV89-AT89),scratch!$B$52)</f>
        <v>Locked</v>
      </c>
      <c r="AV89" s="51" t="str">
        <f ca="1">IF(scratch!$B$55=TRUE,SUMIF(Z$7:Z$1007,AR89,AE$7:AE$1007)+SUMIF(AF$7:AF$1007,AR89,AK$7:AK$1007)+SUMIF(AL$7:AL$1007,AR89,AQ$7:AQ$1007),scratch!$B$52)</f>
        <v>Locked</v>
      </c>
      <c r="AZ89" s="10" t="str">
        <f>IF(ISBLANK(AX89),"",IF(COUNTIF(Accounts!$F:$H,AX89),VLOOKUP(AX89,Accounts!$F:$H,2,FALSE),"-"))</f>
        <v/>
      </c>
      <c r="BA89" s="37" t="str">
        <f>IF(BC89="","",BC89/(1+(IF(COUNTIF(Accounts!$F:$H,AX89),VLOOKUP(AX89,Accounts!$F:$H,3,FALSE),0)/100)))</f>
        <v/>
      </c>
      <c r="BB89" s="37" t="str">
        <f t="shared" si="16"/>
        <v/>
      </c>
      <c r="BC89" s="7"/>
      <c r="BD89" s="6"/>
      <c r="BF89" s="10" t="str">
        <f>IF(ISBLANK(BD89),"",IF(COUNTIF(Accounts!$F:$H,BD89),VLOOKUP(BD89,Accounts!$F:$H,2,FALSE),"-"))</f>
        <v/>
      </c>
      <c r="BG89" s="37" t="str">
        <f>IF(BI89="","",BI89/(1+(IF(COUNTIF(Accounts!$F:$H,BD89),VLOOKUP(BD89,Accounts!$F:$H,3,FALSE),0)/100)))</f>
        <v/>
      </c>
      <c r="BH89" s="37" t="str">
        <f t="shared" si="17"/>
        <v/>
      </c>
      <c r="BI89" s="7"/>
      <c r="BJ89" s="6"/>
      <c r="BL89" s="10" t="str">
        <f>IF(ISBLANK(BJ89),"",IF(COUNTIF(Accounts!$F:$H,BJ89),VLOOKUP(BJ89,Accounts!$F:$H,2,FALSE),"-"))</f>
        <v/>
      </c>
      <c r="BM89" s="37" t="str">
        <f>IF(BO89="","",BO89/(1+(IF(COUNTIF(Accounts!$F:$H,BJ89),VLOOKUP(BJ89,Accounts!$F:$H,3,FALSE),0)/100)))</f>
        <v/>
      </c>
      <c r="BN89" s="37" t="str">
        <f t="shared" si="18"/>
        <v/>
      </c>
      <c r="BO89" s="7"/>
      <c r="BP89" s="40" t="str">
        <f>IF(Accounts!$F88="","-",Accounts!$F88)</f>
        <v xml:space="preserve"> </v>
      </c>
      <c r="BQ89" s="10">
        <f>IF(COUNTIF(Accounts!$F:$H,BP89),VLOOKUP(BP89,Accounts!$F:$H,2,FALSE),"-")</f>
        <v>0</v>
      </c>
      <c r="BR89" s="37" t="str">
        <f ca="1">IF(scratch!$B$55=TRUE,IF(BT89="","",BT89/(1+(IF(COUNTIF(Accounts!$F:$H,BP89),VLOOKUP(BP89,Accounts!$F:$H,3,FALSE),0)/100))),scratch!$B$52)</f>
        <v>Locked</v>
      </c>
      <c r="BS89" s="37" t="str">
        <f ca="1">IF(scratch!$B$55=TRUE,IF(BT89="","",BT89-BR89),scratch!$B$52)</f>
        <v>Locked</v>
      </c>
      <c r="BT89" s="51" t="str">
        <f ca="1">IF(scratch!$B$55=TRUE,SUMIF(AX$7:AX$1007,BP89,BC$7:BC$1007)+SUMIF(BD$7:BD$1007,BP89,BI$7:BI$1007)+SUMIF(BJ$7:BJ$1007,BP89,BO$7:BO$1007),scratch!$B$52)</f>
        <v>Locked</v>
      </c>
      <c r="BX89" s="10" t="str">
        <f>IF(ISBLANK(BV89),"",IF(COUNTIF(Accounts!$F:$H,BV89),VLOOKUP(BV89,Accounts!$F:$H,2,FALSE),"-"))</f>
        <v/>
      </c>
      <c r="BY89" s="37" t="str">
        <f>IF(CA89="","",CA89/(1+(IF(COUNTIF(Accounts!$F:$H,BV89),VLOOKUP(BV89,Accounts!$F:$H,3,FALSE),0)/100)))</f>
        <v/>
      </c>
      <c r="BZ89" s="37" t="str">
        <f t="shared" si="19"/>
        <v/>
      </c>
      <c r="CA89" s="7"/>
      <c r="CB89" s="6"/>
      <c r="CD89" s="10" t="str">
        <f>IF(ISBLANK(CB89),"",IF(COUNTIF(Accounts!$F:$H,CB89),VLOOKUP(CB89,Accounts!$F:$H,2,FALSE),"-"))</f>
        <v/>
      </c>
      <c r="CE89" s="37" t="str">
        <f>IF(CG89="","",CG89/(1+(IF(COUNTIF(Accounts!$F:$H,CB89),VLOOKUP(CB89,Accounts!$F:$H,3,FALSE),0)/100)))</f>
        <v/>
      </c>
      <c r="CF89" s="37" t="str">
        <f t="shared" si="20"/>
        <v/>
      </c>
      <c r="CG89" s="7"/>
      <c r="CH89" s="6"/>
      <c r="CJ89" s="10" t="str">
        <f>IF(ISBLANK(CH89),"",IF(COUNTIF(Accounts!$F:$H,CH89),VLOOKUP(CH89,Accounts!$F:$H,2,FALSE),"-"))</f>
        <v/>
      </c>
      <c r="CK89" s="37" t="str">
        <f>IF(CM89="","",CM89/(1+(IF(COUNTIF(Accounts!$F:$H,CH89),VLOOKUP(CH89,Accounts!$F:$H,3,FALSE),0)/100)))</f>
        <v/>
      </c>
      <c r="CL89" s="37" t="str">
        <f t="shared" si="21"/>
        <v/>
      </c>
      <c r="CM89" s="7"/>
      <c r="CN89" s="40" t="str">
        <f>IF(Accounts!$F88="","-",Accounts!$F88)</f>
        <v xml:space="preserve"> </v>
      </c>
      <c r="CO89" s="10">
        <f>IF(COUNTIF(Accounts!$F:$H,CN89),VLOOKUP(CN89,Accounts!$F:$H,2,FALSE),"-")</f>
        <v>0</v>
      </c>
      <c r="CP89" s="37" t="str">
        <f ca="1">IF(scratch!$B$55=TRUE,IF(CR89="","",CR89/(1+(IF(COUNTIF(Accounts!$F:$H,CN89),VLOOKUP(CN89,Accounts!$F:$H,3,FALSE),0)/100))),scratch!$B$52)</f>
        <v>Locked</v>
      </c>
      <c r="CQ89" s="37" t="str">
        <f ca="1">IF(scratch!$B$55=TRUE,IF(CR89="","",CR89-CP89),scratch!$B$52)</f>
        <v>Locked</v>
      </c>
      <c r="CR89" s="51" t="str">
        <f ca="1">IF(scratch!$B$55=TRUE,SUMIF(BV$7:BV$1007,CN89,CA$7:CA$1007)+SUMIF(CB$7:CB$1007,CN89,CG$7:CG$1007)+SUMIF(CH$7:CH$1007,CN89,CM$7:CM$1007),scratch!$B$52)</f>
        <v>Locked</v>
      </c>
      <c r="CT89" s="40" t="str">
        <f>IF(Accounts!$F88="","-",Accounts!$F88)</f>
        <v xml:space="preserve"> </v>
      </c>
      <c r="CU89" s="10">
        <f>IF(COUNTIF(Accounts!$F:$H,CT89),VLOOKUP(CT89,Accounts!$F:$H,2,FALSE),"-")</f>
        <v>0</v>
      </c>
      <c r="CV89" s="37" t="str">
        <f ca="1">IF(scratch!$B$55=TRUE,IF(CX89="","",CX89/(1+(IF(COUNTIF(Accounts!$F:$H,CT89),VLOOKUP(CT89,Accounts!$F:$H,3,FALSE),0)/100))),scratch!$B$52)</f>
        <v>Locked</v>
      </c>
      <c r="CW89" s="37" t="str">
        <f ca="1">IF(scratch!$B$55=TRUE,IF(CX89="","",CX89-CV89),scratch!$B$52)</f>
        <v>Locked</v>
      </c>
      <c r="CX89" s="51" t="str">
        <f ca="1">IF(scratch!$B$55=TRUE,SUMIF(T$7:T$1007,CT89,X$7:X1089)+SUMIF(AR$7:AR$1007,CT89,AV$7:AV$1007)+SUMIF(BP$7:BP$1007,CT89,BT$7:BT$1007)+SUMIF(CN$7:CN$1007,CT89,CR$7:CR$1007),scratch!$B$52)</f>
        <v>Locked</v>
      </c>
    </row>
    <row r="90" spans="4:102" x14ac:dyDescent="0.2">
      <c r="D90" s="10" t="str">
        <f>IF(ISBLANK(B90),"",IF(COUNTIF(Accounts!$F:$H,B90),VLOOKUP(B90,Accounts!$F:$H,2,FALSE),"-"))</f>
        <v/>
      </c>
      <c r="E90" s="37" t="str">
        <f>IF(G90="","",G90/(1+(IF(COUNTIF(Accounts!$F:$H,B90),VLOOKUP(B90,Accounts!$F:$H,3,FALSE),0)/100)))</f>
        <v/>
      </c>
      <c r="F90" s="37" t="str">
        <f t="shared" si="22"/>
        <v/>
      </c>
      <c r="G90" s="7"/>
      <c r="H90" s="6"/>
      <c r="J90" s="10" t="str">
        <f>IF(ISBLANK(H90),"",IF(COUNTIF(Accounts!$F:$H,H90),VLOOKUP(H90,Accounts!$F:$H,2,FALSE),"-"))</f>
        <v/>
      </c>
      <c r="K90" s="37" t="str">
        <f>IF(M90="","",M90/(1+(IF(COUNTIF(Accounts!$F:$H,H90),VLOOKUP(H90,Accounts!$F:$H,3,FALSE),0)/100)))</f>
        <v/>
      </c>
      <c r="L90" s="37" t="str">
        <f t="shared" si="23"/>
        <v/>
      </c>
      <c r="M90" s="7"/>
      <c r="N90" s="6"/>
      <c r="P90" s="10" t="str">
        <f>IF(ISBLANK(N90),"",IF(COUNTIF(Accounts!$F:$H,N90),VLOOKUP(N90,Accounts!$F:$H,2,FALSE),"-"))</f>
        <v/>
      </c>
      <c r="Q90" s="37" t="str">
        <f>IF(S90="","",S90/(1+(IF(COUNTIF(Accounts!$F:$H,N90),VLOOKUP(N90,Accounts!$F:$H,3,FALSE),0)/100)))</f>
        <v/>
      </c>
      <c r="R90" s="37" t="str">
        <f t="shared" si="12"/>
        <v/>
      </c>
      <c r="S90" s="7"/>
      <c r="T90" s="40" t="str">
        <f>IF(Accounts!$F89="","-",Accounts!$F89)</f>
        <v xml:space="preserve"> </v>
      </c>
      <c r="U90" s="10">
        <f>IF(COUNTIF(Accounts!$F:$H,T90),VLOOKUP(T90,Accounts!$F:$H,2,FALSE),"-")</f>
        <v>0</v>
      </c>
      <c r="V90" s="37" t="str">
        <f ca="1">IF(scratch!$B$55=TRUE,IF(X90="","",X90/(1+(IF(COUNTIF(Accounts!$F:$H,T90),VLOOKUP(T90,Accounts!$F:$H,3,FALSE),0)/100))),scratch!$B$52)</f>
        <v>Locked</v>
      </c>
      <c r="W90" s="37" t="str">
        <f ca="1">IF(scratch!$B$55=TRUE,IF(X90="","",X90-V90),scratch!$B$52)</f>
        <v>Locked</v>
      </c>
      <c r="X90" s="51" t="str">
        <f ca="1">IF(scratch!$B$55=TRUE,SUMIF(B$7:B$1007,T90,G$7:G$1007)+SUMIF(H$7:H$1007,T90,M$7:M$1007)+SUMIF(N$7:N$1007,T90,S$7:S$1007),scratch!$B$52)</f>
        <v>Locked</v>
      </c>
      <c r="AB90" s="10" t="str">
        <f>IF(ISBLANK(Z90),"",IF(COUNTIF(Accounts!$F:$H,Z90),VLOOKUP(Z90,Accounts!$F:$H,2,FALSE),"-"))</f>
        <v/>
      </c>
      <c r="AC90" s="37" t="str">
        <f>IF(AE90="","",AE90/(1+(IF(COUNTIF(Accounts!$F:$H,Z90),VLOOKUP(Z90,Accounts!$F:$H,3,FALSE),0)/100)))</f>
        <v/>
      </c>
      <c r="AD90" s="37" t="str">
        <f t="shared" si="13"/>
        <v/>
      </c>
      <c r="AE90" s="7"/>
      <c r="AF90" s="6"/>
      <c r="AH90" s="10" t="str">
        <f>IF(ISBLANK(AF90),"",IF(COUNTIF(Accounts!$F:$H,AF90),VLOOKUP(AF90,Accounts!$F:$H,2,FALSE),"-"))</f>
        <v/>
      </c>
      <c r="AI90" s="37" t="str">
        <f>IF(AK90="","",AK90/(1+(IF(COUNTIF(Accounts!$F:$H,AF90),VLOOKUP(AF90,Accounts!$F:$H,3,FALSE),0)/100)))</f>
        <v/>
      </c>
      <c r="AJ90" s="37" t="str">
        <f t="shared" si="14"/>
        <v/>
      </c>
      <c r="AK90" s="7"/>
      <c r="AL90" s="6"/>
      <c r="AN90" s="10" t="str">
        <f>IF(ISBLANK(AL90),"",IF(COUNTIF(Accounts!$F:$H,AL90),VLOOKUP(AL90,Accounts!$F:$H,2,FALSE),"-"))</f>
        <v/>
      </c>
      <c r="AO90" s="37" t="str">
        <f>IF(AQ90="","",AQ90/(1+(IF(COUNTIF(Accounts!$F:$H,AL90),VLOOKUP(AL90,Accounts!$F:$H,3,FALSE),0)/100)))</f>
        <v/>
      </c>
      <c r="AP90" s="37" t="str">
        <f t="shared" si="15"/>
        <v/>
      </c>
      <c r="AQ90" s="7"/>
      <c r="AR90" s="40" t="str">
        <f>IF(Accounts!$F89="","-",Accounts!$F89)</f>
        <v xml:space="preserve"> </v>
      </c>
      <c r="AS90" s="10">
        <f>IF(COUNTIF(Accounts!$F:$H,AR90),VLOOKUP(AR90,Accounts!$F:$H,2,FALSE),"-")</f>
        <v>0</v>
      </c>
      <c r="AT90" s="37" t="str">
        <f ca="1">IF(scratch!$B$55=TRUE,IF(AV90="","",AV90/(1+(IF(COUNTIF(Accounts!$F:$H,AR90),VLOOKUP(AR90,Accounts!$F:$H,3,FALSE),0)/100))),scratch!$B$52)</f>
        <v>Locked</v>
      </c>
      <c r="AU90" s="37" t="str">
        <f ca="1">IF(scratch!$B$55=TRUE,IF(AV90="","",AV90-AT90),scratch!$B$52)</f>
        <v>Locked</v>
      </c>
      <c r="AV90" s="51" t="str">
        <f ca="1">IF(scratch!$B$55=TRUE,SUMIF(Z$7:Z$1007,AR90,AE$7:AE$1007)+SUMIF(AF$7:AF$1007,AR90,AK$7:AK$1007)+SUMIF(AL$7:AL$1007,AR90,AQ$7:AQ$1007),scratch!$B$52)</f>
        <v>Locked</v>
      </c>
      <c r="AZ90" s="10" t="str">
        <f>IF(ISBLANK(AX90),"",IF(COUNTIF(Accounts!$F:$H,AX90),VLOOKUP(AX90,Accounts!$F:$H,2,FALSE),"-"))</f>
        <v/>
      </c>
      <c r="BA90" s="37" t="str">
        <f>IF(BC90="","",BC90/(1+(IF(COUNTIF(Accounts!$F:$H,AX90),VLOOKUP(AX90,Accounts!$F:$H,3,FALSE),0)/100)))</f>
        <v/>
      </c>
      <c r="BB90" s="37" t="str">
        <f t="shared" si="16"/>
        <v/>
      </c>
      <c r="BC90" s="7"/>
      <c r="BD90" s="6"/>
      <c r="BF90" s="10" t="str">
        <f>IF(ISBLANK(BD90),"",IF(COUNTIF(Accounts!$F:$H,BD90),VLOOKUP(BD90,Accounts!$F:$H,2,FALSE),"-"))</f>
        <v/>
      </c>
      <c r="BG90" s="37" t="str">
        <f>IF(BI90="","",BI90/(1+(IF(COUNTIF(Accounts!$F:$H,BD90),VLOOKUP(BD90,Accounts!$F:$H,3,FALSE),0)/100)))</f>
        <v/>
      </c>
      <c r="BH90" s="37" t="str">
        <f t="shared" si="17"/>
        <v/>
      </c>
      <c r="BI90" s="7"/>
      <c r="BJ90" s="6"/>
      <c r="BL90" s="10" t="str">
        <f>IF(ISBLANK(BJ90),"",IF(COUNTIF(Accounts!$F:$H,BJ90),VLOOKUP(BJ90,Accounts!$F:$H,2,FALSE),"-"))</f>
        <v/>
      </c>
      <c r="BM90" s="37" t="str">
        <f>IF(BO90="","",BO90/(1+(IF(COUNTIF(Accounts!$F:$H,BJ90),VLOOKUP(BJ90,Accounts!$F:$H,3,FALSE),0)/100)))</f>
        <v/>
      </c>
      <c r="BN90" s="37" t="str">
        <f t="shared" si="18"/>
        <v/>
      </c>
      <c r="BO90" s="7"/>
      <c r="BP90" s="40" t="str">
        <f>IF(Accounts!$F89="","-",Accounts!$F89)</f>
        <v xml:space="preserve"> </v>
      </c>
      <c r="BQ90" s="10">
        <f>IF(COUNTIF(Accounts!$F:$H,BP90),VLOOKUP(BP90,Accounts!$F:$H,2,FALSE),"-")</f>
        <v>0</v>
      </c>
      <c r="BR90" s="37" t="str">
        <f ca="1">IF(scratch!$B$55=TRUE,IF(BT90="","",BT90/(1+(IF(COUNTIF(Accounts!$F:$H,BP90),VLOOKUP(BP90,Accounts!$F:$H,3,FALSE),0)/100))),scratch!$B$52)</f>
        <v>Locked</v>
      </c>
      <c r="BS90" s="37" t="str">
        <f ca="1">IF(scratch!$B$55=TRUE,IF(BT90="","",BT90-BR90),scratch!$B$52)</f>
        <v>Locked</v>
      </c>
      <c r="BT90" s="51" t="str">
        <f ca="1">IF(scratch!$B$55=TRUE,SUMIF(AX$7:AX$1007,BP90,BC$7:BC$1007)+SUMIF(BD$7:BD$1007,BP90,BI$7:BI$1007)+SUMIF(BJ$7:BJ$1007,BP90,BO$7:BO$1007),scratch!$B$52)</f>
        <v>Locked</v>
      </c>
      <c r="BX90" s="10" t="str">
        <f>IF(ISBLANK(BV90),"",IF(COUNTIF(Accounts!$F:$H,BV90),VLOOKUP(BV90,Accounts!$F:$H,2,FALSE),"-"))</f>
        <v/>
      </c>
      <c r="BY90" s="37" t="str">
        <f>IF(CA90="","",CA90/(1+(IF(COUNTIF(Accounts!$F:$H,BV90),VLOOKUP(BV90,Accounts!$F:$H,3,FALSE),0)/100)))</f>
        <v/>
      </c>
      <c r="BZ90" s="37" t="str">
        <f t="shared" si="19"/>
        <v/>
      </c>
      <c r="CA90" s="7"/>
      <c r="CB90" s="6"/>
      <c r="CD90" s="10" t="str">
        <f>IF(ISBLANK(CB90),"",IF(COUNTIF(Accounts!$F:$H,CB90),VLOOKUP(CB90,Accounts!$F:$H,2,FALSE),"-"))</f>
        <v/>
      </c>
      <c r="CE90" s="37" t="str">
        <f>IF(CG90="","",CG90/(1+(IF(COUNTIF(Accounts!$F:$H,CB90),VLOOKUP(CB90,Accounts!$F:$H,3,FALSE),0)/100)))</f>
        <v/>
      </c>
      <c r="CF90" s="37" t="str">
        <f t="shared" si="20"/>
        <v/>
      </c>
      <c r="CG90" s="7"/>
      <c r="CH90" s="6"/>
      <c r="CJ90" s="10" t="str">
        <f>IF(ISBLANK(CH90),"",IF(COUNTIF(Accounts!$F:$H,CH90),VLOOKUP(CH90,Accounts!$F:$H,2,FALSE),"-"))</f>
        <v/>
      </c>
      <c r="CK90" s="37" t="str">
        <f>IF(CM90="","",CM90/(1+(IF(COUNTIF(Accounts!$F:$H,CH90),VLOOKUP(CH90,Accounts!$F:$H,3,FALSE),0)/100)))</f>
        <v/>
      </c>
      <c r="CL90" s="37" t="str">
        <f t="shared" si="21"/>
        <v/>
      </c>
      <c r="CM90" s="7"/>
      <c r="CN90" s="40" t="str">
        <f>IF(Accounts!$F89="","-",Accounts!$F89)</f>
        <v xml:space="preserve"> </v>
      </c>
      <c r="CO90" s="10">
        <f>IF(COUNTIF(Accounts!$F:$H,CN90),VLOOKUP(CN90,Accounts!$F:$H,2,FALSE),"-")</f>
        <v>0</v>
      </c>
      <c r="CP90" s="37" t="str">
        <f ca="1">IF(scratch!$B$55=TRUE,IF(CR90="","",CR90/(1+(IF(COUNTIF(Accounts!$F:$H,CN90),VLOOKUP(CN90,Accounts!$F:$H,3,FALSE),0)/100))),scratch!$B$52)</f>
        <v>Locked</v>
      </c>
      <c r="CQ90" s="37" t="str">
        <f ca="1">IF(scratch!$B$55=TRUE,IF(CR90="","",CR90-CP90),scratch!$B$52)</f>
        <v>Locked</v>
      </c>
      <c r="CR90" s="51" t="str">
        <f ca="1">IF(scratch!$B$55=TRUE,SUMIF(BV$7:BV$1007,CN90,CA$7:CA$1007)+SUMIF(CB$7:CB$1007,CN90,CG$7:CG$1007)+SUMIF(CH$7:CH$1007,CN90,CM$7:CM$1007),scratch!$B$52)</f>
        <v>Locked</v>
      </c>
      <c r="CT90" s="40" t="str">
        <f>IF(Accounts!$F89="","-",Accounts!$F89)</f>
        <v xml:space="preserve"> </v>
      </c>
      <c r="CU90" s="10">
        <f>IF(COUNTIF(Accounts!$F:$H,CT90),VLOOKUP(CT90,Accounts!$F:$H,2,FALSE),"-")</f>
        <v>0</v>
      </c>
      <c r="CV90" s="37" t="str">
        <f ca="1">IF(scratch!$B$55=TRUE,IF(CX90="","",CX90/(1+(IF(COUNTIF(Accounts!$F:$H,CT90),VLOOKUP(CT90,Accounts!$F:$H,3,FALSE),0)/100))),scratch!$B$52)</f>
        <v>Locked</v>
      </c>
      <c r="CW90" s="37" t="str">
        <f ca="1">IF(scratch!$B$55=TRUE,IF(CX90="","",CX90-CV90),scratch!$B$52)</f>
        <v>Locked</v>
      </c>
      <c r="CX90" s="51" t="str">
        <f ca="1">IF(scratch!$B$55=TRUE,SUMIF(T$7:T$1007,CT90,X$7:X1090)+SUMIF(AR$7:AR$1007,CT90,AV$7:AV$1007)+SUMIF(BP$7:BP$1007,CT90,BT$7:BT$1007)+SUMIF(CN$7:CN$1007,CT90,CR$7:CR$1007),scratch!$B$52)</f>
        <v>Locked</v>
      </c>
    </row>
    <row r="91" spans="4:102" x14ac:dyDescent="0.2">
      <c r="D91" s="10" t="str">
        <f>IF(ISBLANK(B91),"",IF(COUNTIF(Accounts!$F:$H,B91),VLOOKUP(B91,Accounts!$F:$H,2,FALSE),"-"))</f>
        <v/>
      </c>
      <c r="E91" s="37" t="str">
        <f>IF(G91="","",G91/(1+(IF(COUNTIF(Accounts!$F:$H,B91),VLOOKUP(B91,Accounts!$F:$H,3,FALSE),0)/100)))</f>
        <v/>
      </c>
      <c r="F91" s="37" t="str">
        <f t="shared" si="22"/>
        <v/>
      </c>
      <c r="G91" s="7"/>
      <c r="H91" s="6"/>
      <c r="J91" s="10" t="str">
        <f>IF(ISBLANK(H91),"",IF(COUNTIF(Accounts!$F:$H,H91),VLOOKUP(H91,Accounts!$F:$H,2,FALSE),"-"))</f>
        <v/>
      </c>
      <c r="K91" s="37" t="str">
        <f>IF(M91="","",M91/(1+(IF(COUNTIF(Accounts!$F:$H,H91),VLOOKUP(H91,Accounts!$F:$H,3,FALSE),0)/100)))</f>
        <v/>
      </c>
      <c r="L91" s="37" t="str">
        <f t="shared" si="23"/>
        <v/>
      </c>
      <c r="M91" s="7"/>
      <c r="N91" s="6"/>
      <c r="P91" s="10" t="str">
        <f>IF(ISBLANK(N91),"",IF(COUNTIF(Accounts!$F:$H,N91),VLOOKUP(N91,Accounts!$F:$H,2,FALSE),"-"))</f>
        <v/>
      </c>
      <c r="Q91" s="37" t="str">
        <f>IF(S91="","",S91/(1+(IF(COUNTIF(Accounts!$F:$H,N91),VLOOKUP(N91,Accounts!$F:$H,3,FALSE),0)/100)))</f>
        <v/>
      </c>
      <c r="R91" s="37" t="str">
        <f t="shared" si="12"/>
        <v/>
      </c>
      <c r="S91" s="7"/>
      <c r="T91" s="40" t="str">
        <f>IF(Accounts!$F90="","-",Accounts!$F90)</f>
        <v xml:space="preserve"> </v>
      </c>
      <c r="U91" s="10">
        <f>IF(COUNTIF(Accounts!$F:$H,T91),VLOOKUP(T91,Accounts!$F:$H,2,FALSE),"-")</f>
        <v>0</v>
      </c>
      <c r="V91" s="37" t="str">
        <f ca="1">IF(scratch!$B$55=TRUE,IF(X91="","",X91/(1+(IF(COUNTIF(Accounts!$F:$H,T91),VLOOKUP(T91,Accounts!$F:$H,3,FALSE),0)/100))),scratch!$B$52)</f>
        <v>Locked</v>
      </c>
      <c r="W91" s="37" t="str">
        <f ca="1">IF(scratch!$B$55=TRUE,IF(X91="","",X91-V91),scratch!$B$52)</f>
        <v>Locked</v>
      </c>
      <c r="X91" s="51" t="str">
        <f ca="1">IF(scratch!$B$55=TRUE,SUMIF(B$7:B$1007,T91,G$7:G$1007)+SUMIF(H$7:H$1007,T91,M$7:M$1007)+SUMIF(N$7:N$1007,T91,S$7:S$1007),scratch!$B$52)</f>
        <v>Locked</v>
      </c>
      <c r="AB91" s="10" t="str">
        <f>IF(ISBLANK(Z91),"",IF(COUNTIF(Accounts!$F:$H,Z91),VLOOKUP(Z91,Accounts!$F:$H,2,FALSE),"-"))</f>
        <v/>
      </c>
      <c r="AC91" s="37" t="str">
        <f>IF(AE91="","",AE91/(1+(IF(COUNTIF(Accounts!$F:$H,Z91),VLOOKUP(Z91,Accounts!$F:$H,3,FALSE),0)/100)))</f>
        <v/>
      </c>
      <c r="AD91" s="37" t="str">
        <f t="shared" si="13"/>
        <v/>
      </c>
      <c r="AE91" s="7"/>
      <c r="AF91" s="6"/>
      <c r="AH91" s="10" t="str">
        <f>IF(ISBLANK(AF91),"",IF(COUNTIF(Accounts!$F:$H,AF91),VLOOKUP(AF91,Accounts!$F:$H,2,FALSE),"-"))</f>
        <v/>
      </c>
      <c r="AI91" s="37" t="str">
        <f>IF(AK91="","",AK91/(1+(IF(COUNTIF(Accounts!$F:$H,AF91),VLOOKUP(AF91,Accounts!$F:$H,3,FALSE),0)/100)))</f>
        <v/>
      </c>
      <c r="AJ91" s="37" t="str">
        <f t="shared" si="14"/>
        <v/>
      </c>
      <c r="AK91" s="7"/>
      <c r="AL91" s="6"/>
      <c r="AN91" s="10" t="str">
        <f>IF(ISBLANK(AL91),"",IF(COUNTIF(Accounts!$F:$H,AL91),VLOOKUP(AL91,Accounts!$F:$H,2,FALSE),"-"))</f>
        <v/>
      </c>
      <c r="AO91" s="37" t="str">
        <f>IF(AQ91="","",AQ91/(1+(IF(COUNTIF(Accounts!$F:$H,AL91),VLOOKUP(AL91,Accounts!$F:$H,3,FALSE),0)/100)))</f>
        <v/>
      </c>
      <c r="AP91" s="37" t="str">
        <f t="shared" si="15"/>
        <v/>
      </c>
      <c r="AQ91" s="7"/>
      <c r="AR91" s="40" t="str">
        <f>IF(Accounts!$F90="","-",Accounts!$F90)</f>
        <v xml:space="preserve"> </v>
      </c>
      <c r="AS91" s="10">
        <f>IF(COUNTIF(Accounts!$F:$H,AR91),VLOOKUP(AR91,Accounts!$F:$H,2,FALSE),"-")</f>
        <v>0</v>
      </c>
      <c r="AT91" s="37" t="str">
        <f ca="1">IF(scratch!$B$55=TRUE,IF(AV91="","",AV91/(1+(IF(COUNTIF(Accounts!$F:$H,AR91),VLOOKUP(AR91,Accounts!$F:$H,3,FALSE),0)/100))),scratch!$B$52)</f>
        <v>Locked</v>
      </c>
      <c r="AU91" s="37" t="str">
        <f ca="1">IF(scratch!$B$55=TRUE,IF(AV91="","",AV91-AT91),scratch!$B$52)</f>
        <v>Locked</v>
      </c>
      <c r="AV91" s="51" t="str">
        <f ca="1">IF(scratch!$B$55=TRUE,SUMIF(Z$7:Z$1007,AR91,AE$7:AE$1007)+SUMIF(AF$7:AF$1007,AR91,AK$7:AK$1007)+SUMIF(AL$7:AL$1007,AR91,AQ$7:AQ$1007),scratch!$B$52)</f>
        <v>Locked</v>
      </c>
      <c r="AZ91" s="10" t="str">
        <f>IF(ISBLANK(AX91),"",IF(COUNTIF(Accounts!$F:$H,AX91),VLOOKUP(AX91,Accounts!$F:$H,2,FALSE),"-"))</f>
        <v/>
      </c>
      <c r="BA91" s="37" t="str">
        <f>IF(BC91="","",BC91/(1+(IF(COUNTIF(Accounts!$F:$H,AX91),VLOOKUP(AX91,Accounts!$F:$H,3,FALSE),0)/100)))</f>
        <v/>
      </c>
      <c r="BB91" s="37" t="str">
        <f t="shared" si="16"/>
        <v/>
      </c>
      <c r="BC91" s="7"/>
      <c r="BD91" s="6"/>
      <c r="BF91" s="10" t="str">
        <f>IF(ISBLANK(BD91),"",IF(COUNTIF(Accounts!$F:$H,BD91),VLOOKUP(BD91,Accounts!$F:$H,2,FALSE),"-"))</f>
        <v/>
      </c>
      <c r="BG91" s="37" t="str">
        <f>IF(BI91="","",BI91/(1+(IF(COUNTIF(Accounts!$F:$H,BD91),VLOOKUP(BD91,Accounts!$F:$H,3,FALSE),0)/100)))</f>
        <v/>
      </c>
      <c r="BH91" s="37" t="str">
        <f t="shared" si="17"/>
        <v/>
      </c>
      <c r="BI91" s="7"/>
      <c r="BJ91" s="6"/>
      <c r="BL91" s="10" t="str">
        <f>IF(ISBLANK(BJ91),"",IF(COUNTIF(Accounts!$F:$H,BJ91),VLOOKUP(BJ91,Accounts!$F:$H,2,FALSE),"-"))</f>
        <v/>
      </c>
      <c r="BM91" s="37" t="str">
        <f>IF(BO91="","",BO91/(1+(IF(COUNTIF(Accounts!$F:$H,BJ91),VLOOKUP(BJ91,Accounts!$F:$H,3,FALSE),0)/100)))</f>
        <v/>
      </c>
      <c r="BN91" s="37" t="str">
        <f t="shared" si="18"/>
        <v/>
      </c>
      <c r="BO91" s="7"/>
      <c r="BP91" s="40" t="str">
        <f>IF(Accounts!$F90="","-",Accounts!$F90)</f>
        <v xml:space="preserve"> </v>
      </c>
      <c r="BQ91" s="10">
        <f>IF(COUNTIF(Accounts!$F:$H,BP91),VLOOKUP(BP91,Accounts!$F:$H,2,FALSE),"-")</f>
        <v>0</v>
      </c>
      <c r="BR91" s="37" t="str">
        <f ca="1">IF(scratch!$B$55=TRUE,IF(BT91="","",BT91/(1+(IF(COUNTIF(Accounts!$F:$H,BP91),VLOOKUP(BP91,Accounts!$F:$H,3,FALSE),0)/100))),scratch!$B$52)</f>
        <v>Locked</v>
      </c>
      <c r="BS91" s="37" t="str">
        <f ca="1">IF(scratch!$B$55=TRUE,IF(BT91="","",BT91-BR91),scratch!$B$52)</f>
        <v>Locked</v>
      </c>
      <c r="BT91" s="51" t="str">
        <f ca="1">IF(scratch!$B$55=TRUE,SUMIF(AX$7:AX$1007,BP91,BC$7:BC$1007)+SUMIF(BD$7:BD$1007,BP91,BI$7:BI$1007)+SUMIF(BJ$7:BJ$1007,BP91,BO$7:BO$1007),scratch!$B$52)</f>
        <v>Locked</v>
      </c>
      <c r="BX91" s="10" t="str">
        <f>IF(ISBLANK(BV91),"",IF(COUNTIF(Accounts!$F:$H,BV91),VLOOKUP(BV91,Accounts!$F:$H,2,FALSE),"-"))</f>
        <v/>
      </c>
      <c r="BY91" s="37" t="str">
        <f>IF(CA91="","",CA91/(1+(IF(COUNTIF(Accounts!$F:$H,BV91),VLOOKUP(BV91,Accounts!$F:$H,3,FALSE),0)/100)))</f>
        <v/>
      </c>
      <c r="BZ91" s="37" t="str">
        <f t="shared" si="19"/>
        <v/>
      </c>
      <c r="CA91" s="7"/>
      <c r="CB91" s="6"/>
      <c r="CD91" s="10" t="str">
        <f>IF(ISBLANK(CB91),"",IF(COUNTIF(Accounts!$F:$H,CB91),VLOOKUP(CB91,Accounts!$F:$H,2,FALSE),"-"))</f>
        <v/>
      </c>
      <c r="CE91" s="37" t="str">
        <f>IF(CG91="","",CG91/(1+(IF(COUNTIF(Accounts!$F:$H,CB91),VLOOKUP(CB91,Accounts!$F:$H,3,FALSE),0)/100)))</f>
        <v/>
      </c>
      <c r="CF91" s="37" t="str">
        <f t="shared" si="20"/>
        <v/>
      </c>
      <c r="CG91" s="7"/>
      <c r="CH91" s="6"/>
      <c r="CJ91" s="10" t="str">
        <f>IF(ISBLANK(CH91),"",IF(COUNTIF(Accounts!$F:$H,CH91),VLOOKUP(CH91,Accounts!$F:$H,2,FALSE),"-"))</f>
        <v/>
      </c>
      <c r="CK91" s="37" t="str">
        <f>IF(CM91="","",CM91/(1+(IF(COUNTIF(Accounts!$F:$H,CH91),VLOOKUP(CH91,Accounts!$F:$H,3,FALSE),0)/100)))</f>
        <v/>
      </c>
      <c r="CL91" s="37" t="str">
        <f t="shared" si="21"/>
        <v/>
      </c>
      <c r="CM91" s="7"/>
      <c r="CN91" s="40" t="str">
        <f>IF(Accounts!$F90="","-",Accounts!$F90)</f>
        <v xml:space="preserve"> </v>
      </c>
      <c r="CO91" s="10">
        <f>IF(COUNTIF(Accounts!$F:$H,CN91),VLOOKUP(CN91,Accounts!$F:$H,2,FALSE),"-")</f>
        <v>0</v>
      </c>
      <c r="CP91" s="37" t="str">
        <f ca="1">IF(scratch!$B$55=TRUE,IF(CR91="","",CR91/(1+(IF(COUNTIF(Accounts!$F:$H,CN91),VLOOKUP(CN91,Accounts!$F:$H,3,FALSE),0)/100))),scratch!$B$52)</f>
        <v>Locked</v>
      </c>
      <c r="CQ91" s="37" t="str">
        <f ca="1">IF(scratch!$B$55=TRUE,IF(CR91="","",CR91-CP91),scratch!$B$52)</f>
        <v>Locked</v>
      </c>
      <c r="CR91" s="51" t="str">
        <f ca="1">IF(scratch!$B$55=TRUE,SUMIF(BV$7:BV$1007,CN91,CA$7:CA$1007)+SUMIF(CB$7:CB$1007,CN91,CG$7:CG$1007)+SUMIF(CH$7:CH$1007,CN91,CM$7:CM$1007),scratch!$B$52)</f>
        <v>Locked</v>
      </c>
      <c r="CT91" s="40" t="str">
        <f>IF(Accounts!$F90="","-",Accounts!$F90)</f>
        <v xml:space="preserve"> </v>
      </c>
      <c r="CU91" s="10">
        <f>IF(COUNTIF(Accounts!$F:$H,CT91),VLOOKUP(CT91,Accounts!$F:$H,2,FALSE),"-")</f>
        <v>0</v>
      </c>
      <c r="CV91" s="37" t="str">
        <f ca="1">IF(scratch!$B$55=TRUE,IF(CX91="","",CX91/(1+(IF(COUNTIF(Accounts!$F:$H,CT91),VLOOKUP(CT91,Accounts!$F:$H,3,FALSE),0)/100))),scratch!$B$52)</f>
        <v>Locked</v>
      </c>
      <c r="CW91" s="37" t="str">
        <f ca="1">IF(scratch!$B$55=TRUE,IF(CX91="","",CX91-CV91),scratch!$B$52)</f>
        <v>Locked</v>
      </c>
      <c r="CX91" s="51" t="str">
        <f ca="1">IF(scratch!$B$55=TRUE,SUMIF(T$7:T$1007,CT91,X$7:X1091)+SUMIF(AR$7:AR$1007,CT91,AV$7:AV$1007)+SUMIF(BP$7:BP$1007,CT91,BT$7:BT$1007)+SUMIF(CN$7:CN$1007,CT91,CR$7:CR$1007),scratch!$B$52)</f>
        <v>Locked</v>
      </c>
    </row>
    <row r="92" spans="4:102" x14ac:dyDescent="0.2">
      <c r="D92" s="10" t="str">
        <f>IF(ISBLANK(B92),"",IF(COUNTIF(Accounts!$F:$H,B92),VLOOKUP(B92,Accounts!$F:$H,2,FALSE),"-"))</f>
        <v/>
      </c>
      <c r="E92" s="37" t="str">
        <f>IF(G92="","",G92/(1+(IF(COUNTIF(Accounts!$F:$H,B92),VLOOKUP(B92,Accounts!$F:$H,3,FALSE),0)/100)))</f>
        <v/>
      </c>
      <c r="F92" s="37" t="str">
        <f t="shared" si="22"/>
        <v/>
      </c>
      <c r="G92" s="7"/>
      <c r="H92" s="6"/>
      <c r="J92" s="10" t="str">
        <f>IF(ISBLANK(H92),"",IF(COUNTIF(Accounts!$F:$H,H92),VLOOKUP(H92,Accounts!$F:$H,2,FALSE),"-"))</f>
        <v/>
      </c>
      <c r="K92" s="37" t="str">
        <f>IF(M92="","",M92/(1+(IF(COUNTIF(Accounts!$F:$H,H92),VLOOKUP(H92,Accounts!$F:$H,3,FALSE),0)/100)))</f>
        <v/>
      </c>
      <c r="L92" s="37" t="str">
        <f t="shared" si="23"/>
        <v/>
      </c>
      <c r="M92" s="7"/>
      <c r="N92" s="6"/>
      <c r="P92" s="10" t="str">
        <f>IF(ISBLANK(N92),"",IF(COUNTIF(Accounts!$F:$H,N92),VLOOKUP(N92,Accounts!$F:$H,2,FALSE),"-"))</f>
        <v/>
      </c>
      <c r="Q92" s="37" t="str">
        <f>IF(S92="","",S92/(1+(IF(COUNTIF(Accounts!$F:$H,N92),VLOOKUP(N92,Accounts!$F:$H,3,FALSE),0)/100)))</f>
        <v/>
      </c>
      <c r="R92" s="37" t="str">
        <f t="shared" si="12"/>
        <v/>
      </c>
      <c r="S92" s="7"/>
      <c r="T92" s="40" t="str">
        <f>IF(Accounts!$F91="","-",Accounts!$F91)</f>
        <v xml:space="preserve"> </v>
      </c>
      <c r="U92" s="10">
        <f>IF(COUNTIF(Accounts!$F:$H,T92),VLOOKUP(T92,Accounts!$F:$H,2,FALSE),"-")</f>
        <v>0</v>
      </c>
      <c r="V92" s="37" t="str">
        <f ca="1">IF(scratch!$B$55=TRUE,IF(X92="","",X92/(1+(IF(COUNTIF(Accounts!$F:$H,T92),VLOOKUP(T92,Accounts!$F:$H,3,FALSE),0)/100))),scratch!$B$52)</f>
        <v>Locked</v>
      </c>
      <c r="W92" s="37" t="str">
        <f ca="1">IF(scratch!$B$55=TRUE,IF(X92="","",X92-V92),scratch!$B$52)</f>
        <v>Locked</v>
      </c>
      <c r="X92" s="51" t="str">
        <f ca="1">IF(scratch!$B$55=TRUE,SUMIF(B$7:B$1007,T92,G$7:G$1007)+SUMIF(H$7:H$1007,T92,M$7:M$1007)+SUMIF(N$7:N$1007,T92,S$7:S$1007),scratch!$B$52)</f>
        <v>Locked</v>
      </c>
      <c r="AB92" s="10" t="str">
        <f>IF(ISBLANK(Z92),"",IF(COUNTIF(Accounts!$F:$H,Z92),VLOOKUP(Z92,Accounts!$F:$H,2,FALSE),"-"))</f>
        <v/>
      </c>
      <c r="AC92" s="37" t="str">
        <f>IF(AE92="","",AE92/(1+(IF(COUNTIF(Accounts!$F:$H,Z92),VLOOKUP(Z92,Accounts!$F:$H,3,FALSE),0)/100)))</f>
        <v/>
      </c>
      <c r="AD92" s="37" t="str">
        <f t="shared" si="13"/>
        <v/>
      </c>
      <c r="AE92" s="7"/>
      <c r="AF92" s="6"/>
      <c r="AH92" s="10" t="str">
        <f>IF(ISBLANK(AF92),"",IF(COUNTIF(Accounts!$F:$H,AF92),VLOOKUP(AF92,Accounts!$F:$H,2,FALSE),"-"))</f>
        <v/>
      </c>
      <c r="AI92" s="37" t="str">
        <f>IF(AK92="","",AK92/(1+(IF(COUNTIF(Accounts!$F:$H,AF92),VLOOKUP(AF92,Accounts!$F:$H,3,FALSE),0)/100)))</f>
        <v/>
      </c>
      <c r="AJ92" s="37" t="str">
        <f t="shared" si="14"/>
        <v/>
      </c>
      <c r="AK92" s="7"/>
      <c r="AL92" s="6"/>
      <c r="AN92" s="10" t="str">
        <f>IF(ISBLANK(AL92),"",IF(COUNTIF(Accounts!$F:$H,AL92),VLOOKUP(AL92,Accounts!$F:$H,2,FALSE),"-"))</f>
        <v/>
      </c>
      <c r="AO92" s="37" t="str">
        <f>IF(AQ92="","",AQ92/(1+(IF(COUNTIF(Accounts!$F:$H,AL92),VLOOKUP(AL92,Accounts!$F:$H,3,FALSE),0)/100)))</f>
        <v/>
      </c>
      <c r="AP92" s="37" t="str">
        <f t="shared" si="15"/>
        <v/>
      </c>
      <c r="AQ92" s="7"/>
      <c r="AR92" s="40" t="str">
        <f>IF(Accounts!$F91="","-",Accounts!$F91)</f>
        <v xml:space="preserve"> </v>
      </c>
      <c r="AS92" s="10">
        <f>IF(COUNTIF(Accounts!$F:$H,AR92),VLOOKUP(AR92,Accounts!$F:$H,2,FALSE),"-")</f>
        <v>0</v>
      </c>
      <c r="AT92" s="37" t="str">
        <f ca="1">IF(scratch!$B$55=TRUE,IF(AV92="","",AV92/(1+(IF(COUNTIF(Accounts!$F:$H,AR92),VLOOKUP(AR92,Accounts!$F:$H,3,FALSE),0)/100))),scratch!$B$52)</f>
        <v>Locked</v>
      </c>
      <c r="AU92" s="37" t="str">
        <f ca="1">IF(scratch!$B$55=TRUE,IF(AV92="","",AV92-AT92),scratch!$B$52)</f>
        <v>Locked</v>
      </c>
      <c r="AV92" s="51" t="str">
        <f ca="1">IF(scratch!$B$55=TRUE,SUMIF(Z$7:Z$1007,AR92,AE$7:AE$1007)+SUMIF(AF$7:AF$1007,AR92,AK$7:AK$1007)+SUMIF(AL$7:AL$1007,AR92,AQ$7:AQ$1007),scratch!$B$52)</f>
        <v>Locked</v>
      </c>
      <c r="AZ92" s="10" t="str">
        <f>IF(ISBLANK(AX92),"",IF(COUNTIF(Accounts!$F:$H,AX92),VLOOKUP(AX92,Accounts!$F:$H,2,FALSE),"-"))</f>
        <v/>
      </c>
      <c r="BA92" s="37" t="str">
        <f>IF(BC92="","",BC92/(1+(IF(COUNTIF(Accounts!$F:$H,AX92),VLOOKUP(AX92,Accounts!$F:$H,3,FALSE),0)/100)))</f>
        <v/>
      </c>
      <c r="BB92" s="37" t="str">
        <f t="shared" si="16"/>
        <v/>
      </c>
      <c r="BC92" s="7"/>
      <c r="BD92" s="6"/>
      <c r="BF92" s="10" t="str">
        <f>IF(ISBLANK(BD92),"",IF(COUNTIF(Accounts!$F:$H,BD92),VLOOKUP(BD92,Accounts!$F:$H,2,FALSE),"-"))</f>
        <v/>
      </c>
      <c r="BG92" s="37" t="str">
        <f>IF(BI92="","",BI92/(1+(IF(COUNTIF(Accounts!$F:$H,BD92),VLOOKUP(BD92,Accounts!$F:$H,3,FALSE),0)/100)))</f>
        <v/>
      </c>
      <c r="BH92" s="37" t="str">
        <f t="shared" si="17"/>
        <v/>
      </c>
      <c r="BI92" s="7"/>
      <c r="BJ92" s="6"/>
      <c r="BL92" s="10" t="str">
        <f>IF(ISBLANK(BJ92),"",IF(COUNTIF(Accounts!$F:$H,BJ92),VLOOKUP(BJ92,Accounts!$F:$H,2,FALSE),"-"))</f>
        <v/>
      </c>
      <c r="BM92" s="37" t="str">
        <f>IF(BO92="","",BO92/(1+(IF(COUNTIF(Accounts!$F:$H,BJ92),VLOOKUP(BJ92,Accounts!$F:$H,3,FALSE),0)/100)))</f>
        <v/>
      </c>
      <c r="BN92" s="37" t="str">
        <f t="shared" si="18"/>
        <v/>
      </c>
      <c r="BO92" s="7"/>
      <c r="BP92" s="40" t="str">
        <f>IF(Accounts!$F91="","-",Accounts!$F91)</f>
        <v xml:space="preserve"> </v>
      </c>
      <c r="BQ92" s="10">
        <f>IF(COUNTIF(Accounts!$F:$H,BP92),VLOOKUP(BP92,Accounts!$F:$H,2,FALSE),"-")</f>
        <v>0</v>
      </c>
      <c r="BR92" s="37" t="str">
        <f ca="1">IF(scratch!$B$55=TRUE,IF(BT92="","",BT92/(1+(IF(COUNTIF(Accounts!$F:$H,BP92),VLOOKUP(BP92,Accounts!$F:$H,3,FALSE),0)/100))),scratch!$B$52)</f>
        <v>Locked</v>
      </c>
      <c r="BS92" s="37" t="str">
        <f ca="1">IF(scratch!$B$55=TRUE,IF(BT92="","",BT92-BR92),scratch!$B$52)</f>
        <v>Locked</v>
      </c>
      <c r="BT92" s="51" t="str">
        <f ca="1">IF(scratch!$B$55=TRUE,SUMIF(AX$7:AX$1007,BP92,BC$7:BC$1007)+SUMIF(BD$7:BD$1007,BP92,BI$7:BI$1007)+SUMIF(BJ$7:BJ$1007,BP92,BO$7:BO$1007),scratch!$B$52)</f>
        <v>Locked</v>
      </c>
      <c r="BX92" s="10" t="str">
        <f>IF(ISBLANK(BV92),"",IF(COUNTIF(Accounts!$F:$H,BV92),VLOOKUP(BV92,Accounts!$F:$H,2,FALSE),"-"))</f>
        <v/>
      </c>
      <c r="BY92" s="37" t="str">
        <f>IF(CA92="","",CA92/(1+(IF(COUNTIF(Accounts!$F:$H,BV92),VLOOKUP(BV92,Accounts!$F:$H,3,FALSE),0)/100)))</f>
        <v/>
      </c>
      <c r="BZ92" s="37" t="str">
        <f t="shared" si="19"/>
        <v/>
      </c>
      <c r="CA92" s="7"/>
      <c r="CB92" s="6"/>
      <c r="CD92" s="10" t="str">
        <f>IF(ISBLANK(CB92),"",IF(COUNTIF(Accounts!$F:$H,CB92),VLOOKUP(CB92,Accounts!$F:$H,2,FALSE),"-"))</f>
        <v/>
      </c>
      <c r="CE92" s="37" t="str">
        <f>IF(CG92="","",CG92/(1+(IF(COUNTIF(Accounts!$F:$H,CB92),VLOOKUP(CB92,Accounts!$F:$H,3,FALSE),0)/100)))</f>
        <v/>
      </c>
      <c r="CF92" s="37" t="str">
        <f t="shared" si="20"/>
        <v/>
      </c>
      <c r="CG92" s="7"/>
      <c r="CH92" s="6"/>
      <c r="CJ92" s="10" t="str">
        <f>IF(ISBLANK(CH92),"",IF(COUNTIF(Accounts!$F:$H,CH92),VLOOKUP(CH92,Accounts!$F:$H,2,FALSE),"-"))</f>
        <v/>
      </c>
      <c r="CK92" s="37" t="str">
        <f>IF(CM92="","",CM92/(1+(IF(COUNTIF(Accounts!$F:$H,CH92),VLOOKUP(CH92,Accounts!$F:$H,3,FALSE),0)/100)))</f>
        <v/>
      </c>
      <c r="CL92" s="37" t="str">
        <f t="shared" si="21"/>
        <v/>
      </c>
      <c r="CM92" s="7"/>
      <c r="CN92" s="40" t="str">
        <f>IF(Accounts!$F91="","-",Accounts!$F91)</f>
        <v xml:space="preserve"> </v>
      </c>
      <c r="CO92" s="10">
        <f>IF(COUNTIF(Accounts!$F:$H,CN92),VLOOKUP(CN92,Accounts!$F:$H,2,FALSE),"-")</f>
        <v>0</v>
      </c>
      <c r="CP92" s="37" t="str">
        <f ca="1">IF(scratch!$B$55=TRUE,IF(CR92="","",CR92/(1+(IF(COUNTIF(Accounts!$F:$H,CN92),VLOOKUP(CN92,Accounts!$F:$H,3,FALSE),0)/100))),scratch!$B$52)</f>
        <v>Locked</v>
      </c>
      <c r="CQ92" s="37" t="str">
        <f ca="1">IF(scratch!$B$55=TRUE,IF(CR92="","",CR92-CP92),scratch!$B$52)</f>
        <v>Locked</v>
      </c>
      <c r="CR92" s="51" t="str">
        <f ca="1">IF(scratch!$B$55=TRUE,SUMIF(BV$7:BV$1007,CN92,CA$7:CA$1007)+SUMIF(CB$7:CB$1007,CN92,CG$7:CG$1007)+SUMIF(CH$7:CH$1007,CN92,CM$7:CM$1007),scratch!$B$52)</f>
        <v>Locked</v>
      </c>
      <c r="CT92" s="40" t="str">
        <f>IF(Accounts!$F91="","-",Accounts!$F91)</f>
        <v xml:space="preserve"> </v>
      </c>
      <c r="CU92" s="10">
        <f>IF(COUNTIF(Accounts!$F:$H,CT92),VLOOKUP(CT92,Accounts!$F:$H,2,FALSE),"-")</f>
        <v>0</v>
      </c>
      <c r="CV92" s="37" t="str">
        <f ca="1">IF(scratch!$B$55=TRUE,IF(CX92="","",CX92/(1+(IF(COUNTIF(Accounts!$F:$H,CT92),VLOOKUP(CT92,Accounts!$F:$H,3,FALSE),0)/100))),scratch!$B$52)</f>
        <v>Locked</v>
      </c>
      <c r="CW92" s="37" t="str">
        <f ca="1">IF(scratch!$B$55=TRUE,IF(CX92="","",CX92-CV92),scratch!$B$52)</f>
        <v>Locked</v>
      </c>
      <c r="CX92" s="51" t="str">
        <f ca="1">IF(scratch!$B$55=TRUE,SUMIF(T$7:T$1007,CT92,X$7:X1092)+SUMIF(AR$7:AR$1007,CT92,AV$7:AV$1007)+SUMIF(BP$7:BP$1007,CT92,BT$7:BT$1007)+SUMIF(CN$7:CN$1007,CT92,CR$7:CR$1007),scratch!$B$52)</f>
        <v>Locked</v>
      </c>
    </row>
    <row r="93" spans="4:102" x14ac:dyDescent="0.2">
      <c r="D93" s="10" t="str">
        <f>IF(ISBLANK(B93),"",IF(COUNTIF(Accounts!$F:$H,B93),VLOOKUP(B93,Accounts!$F:$H,2,FALSE),"-"))</f>
        <v/>
      </c>
      <c r="E93" s="37" t="str">
        <f>IF(G93="","",G93/(1+(IF(COUNTIF(Accounts!$F:$H,B93),VLOOKUP(B93,Accounts!$F:$H,3,FALSE),0)/100)))</f>
        <v/>
      </c>
      <c r="F93" s="37" t="str">
        <f t="shared" si="22"/>
        <v/>
      </c>
      <c r="G93" s="7"/>
      <c r="H93" s="6"/>
      <c r="J93" s="10" t="str">
        <f>IF(ISBLANK(H93),"",IF(COUNTIF(Accounts!$F:$H,H93),VLOOKUP(H93,Accounts!$F:$H,2,FALSE),"-"))</f>
        <v/>
      </c>
      <c r="K93" s="37" t="str">
        <f>IF(M93="","",M93/(1+(IF(COUNTIF(Accounts!$F:$H,H93),VLOOKUP(H93,Accounts!$F:$H,3,FALSE),0)/100)))</f>
        <v/>
      </c>
      <c r="L93" s="37" t="str">
        <f t="shared" si="23"/>
        <v/>
      </c>
      <c r="M93" s="7"/>
      <c r="N93" s="6"/>
      <c r="P93" s="10" t="str">
        <f>IF(ISBLANK(N93),"",IF(COUNTIF(Accounts!$F:$H,N93),VLOOKUP(N93,Accounts!$F:$H,2,FALSE),"-"))</f>
        <v/>
      </c>
      <c r="Q93" s="37" t="str">
        <f>IF(S93="","",S93/(1+(IF(COUNTIF(Accounts!$F:$H,N93),VLOOKUP(N93,Accounts!$F:$H,3,FALSE),0)/100)))</f>
        <v/>
      </c>
      <c r="R93" s="37" t="str">
        <f t="shared" si="12"/>
        <v/>
      </c>
      <c r="S93" s="7"/>
      <c r="T93" s="40" t="str">
        <f>IF(Accounts!$F92="","-",Accounts!$F92)</f>
        <v xml:space="preserve"> </v>
      </c>
      <c r="U93" s="10">
        <f>IF(COUNTIF(Accounts!$F:$H,T93),VLOOKUP(T93,Accounts!$F:$H,2,FALSE),"-")</f>
        <v>0</v>
      </c>
      <c r="V93" s="37" t="str">
        <f ca="1">IF(scratch!$B$55=TRUE,IF(X93="","",X93/(1+(IF(COUNTIF(Accounts!$F:$H,T93),VLOOKUP(T93,Accounts!$F:$H,3,FALSE),0)/100))),scratch!$B$52)</f>
        <v>Locked</v>
      </c>
      <c r="W93" s="37" t="str">
        <f ca="1">IF(scratch!$B$55=TRUE,IF(X93="","",X93-V93),scratch!$B$52)</f>
        <v>Locked</v>
      </c>
      <c r="X93" s="51" t="str">
        <f ca="1">IF(scratch!$B$55=TRUE,SUMIF(B$7:B$1007,T93,G$7:G$1007)+SUMIF(H$7:H$1007,T93,M$7:M$1007)+SUMIF(N$7:N$1007,T93,S$7:S$1007),scratch!$B$52)</f>
        <v>Locked</v>
      </c>
      <c r="AB93" s="10" t="str">
        <f>IF(ISBLANK(Z93),"",IF(COUNTIF(Accounts!$F:$H,Z93),VLOOKUP(Z93,Accounts!$F:$H,2,FALSE),"-"))</f>
        <v/>
      </c>
      <c r="AC93" s="37" t="str">
        <f>IF(AE93="","",AE93/(1+(IF(COUNTIF(Accounts!$F:$H,Z93),VLOOKUP(Z93,Accounts!$F:$H,3,FALSE),0)/100)))</f>
        <v/>
      </c>
      <c r="AD93" s="37" t="str">
        <f t="shared" si="13"/>
        <v/>
      </c>
      <c r="AE93" s="7"/>
      <c r="AF93" s="6"/>
      <c r="AH93" s="10" t="str">
        <f>IF(ISBLANK(AF93),"",IF(COUNTIF(Accounts!$F:$H,AF93),VLOOKUP(AF93,Accounts!$F:$H,2,FALSE),"-"))</f>
        <v/>
      </c>
      <c r="AI93" s="37" t="str">
        <f>IF(AK93="","",AK93/(1+(IF(COUNTIF(Accounts!$F:$H,AF93),VLOOKUP(AF93,Accounts!$F:$H,3,FALSE),0)/100)))</f>
        <v/>
      </c>
      <c r="AJ93" s="37" t="str">
        <f t="shared" si="14"/>
        <v/>
      </c>
      <c r="AK93" s="7"/>
      <c r="AL93" s="6"/>
      <c r="AN93" s="10" t="str">
        <f>IF(ISBLANK(AL93),"",IF(COUNTIF(Accounts!$F:$H,AL93),VLOOKUP(AL93,Accounts!$F:$H,2,FALSE),"-"))</f>
        <v/>
      </c>
      <c r="AO93" s="37" t="str">
        <f>IF(AQ93="","",AQ93/(1+(IF(COUNTIF(Accounts!$F:$H,AL93),VLOOKUP(AL93,Accounts!$F:$H,3,FALSE),0)/100)))</f>
        <v/>
      </c>
      <c r="AP93" s="37" t="str">
        <f t="shared" si="15"/>
        <v/>
      </c>
      <c r="AQ93" s="7"/>
      <c r="AR93" s="40" t="str">
        <f>IF(Accounts!$F92="","-",Accounts!$F92)</f>
        <v xml:space="preserve"> </v>
      </c>
      <c r="AS93" s="10">
        <f>IF(COUNTIF(Accounts!$F:$H,AR93),VLOOKUP(AR93,Accounts!$F:$H,2,FALSE),"-")</f>
        <v>0</v>
      </c>
      <c r="AT93" s="37" t="str">
        <f ca="1">IF(scratch!$B$55=TRUE,IF(AV93="","",AV93/(1+(IF(COUNTIF(Accounts!$F:$H,AR93),VLOOKUP(AR93,Accounts!$F:$H,3,FALSE),0)/100))),scratch!$B$52)</f>
        <v>Locked</v>
      </c>
      <c r="AU93" s="37" t="str">
        <f ca="1">IF(scratch!$B$55=TRUE,IF(AV93="","",AV93-AT93),scratch!$B$52)</f>
        <v>Locked</v>
      </c>
      <c r="AV93" s="51" t="str">
        <f ca="1">IF(scratch!$B$55=TRUE,SUMIF(Z$7:Z$1007,AR93,AE$7:AE$1007)+SUMIF(AF$7:AF$1007,AR93,AK$7:AK$1007)+SUMIF(AL$7:AL$1007,AR93,AQ$7:AQ$1007),scratch!$B$52)</f>
        <v>Locked</v>
      </c>
      <c r="AZ93" s="10" t="str">
        <f>IF(ISBLANK(AX93),"",IF(COUNTIF(Accounts!$F:$H,AX93),VLOOKUP(AX93,Accounts!$F:$H,2,FALSE),"-"))</f>
        <v/>
      </c>
      <c r="BA93" s="37" t="str">
        <f>IF(BC93="","",BC93/(1+(IF(COUNTIF(Accounts!$F:$H,AX93),VLOOKUP(AX93,Accounts!$F:$H,3,FALSE),0)/100)))</f>
        <v/>
      </c>
      <c r="BB93" s="37" t="str">
        <f t="shared" si="16"/>
        <v/>
      </c>
      <c r="BC93" s="7"/>
      <c r="BD93" s="6"/>
      <c r="BF93" s="10" t="str">
        <f>IF(ISBLANK(BD93),"",IF(COUNTIF(Accounts!$F:$H,BD93),VLOOKUP(BD93,Accounts!$F:$H,2,FALSE),"-"))</f>
        <v/>
      </c>
      <c r="BG93" s="37" t="str">
        <f>IF(BI93="","",BI93/(1+(IF(COUNTIF(Accounts!$F:$H,BD93),VLOOKUP(BD93,Accounts!$F:$H,3,FALSE),0)/100)))</f>
        <v/>
      </c>
      <c r="BH93" s="37" t="str">
        <f t="shared" si="17"/>
        <v/>
      </c>
      <c r="BI93" s="7"/>
      <c r="BJ93" s="6"/>
      <c r="BL93" s="10" t="str">
        <f>IF(ISBLANK(BJ93),"",IF(COUNTIF(Accounts!$F:$H,BJ93),VLOOKUP(BJ93,Accounts!$F:$H,2,FALSE),"-"))</f>
        <v/>
      </c>
      <c r="BM93" s="37" t="str">
        <f>IF(BO93="","",BO93/(1+(IF(COUNTIF(Accounts!$F:$H,BJ93),VLOOKUP(BJ93,Accounts!$F:$H,3,FALSE),0)/100)))</f>
        <v/>
      </c>
      <c r="BN93" s="37" t="str">
        <f t="shared" si="18"/>
        <v/>
      </c>
      <c r="BO93" s="7"/>
      <c r="BP93" s="40" t="str">
        <f>IF(Accounts!$F92="","-",Accounts!$F92)</f>
        <v xml:space="preserve"> </v>
      </c>
      <c r="BQ93" s="10">
        <f>IF(COUNTIF(Accounts!$F:$H,BP93),VLOOKUP(BP93,Accounts!$F:$H,2,FALSE),"-")</f>
        <v>0</v>
      </c>
      <c r="BR93" s="37" t="str">
        <f ca="1">IF(scratch!$B$55=TRUE,IF(BT93="","",BT93/(1+(IF(COUNTIF(Accounts!$F:$H,BP93),VLOOKUP(BP93,Accounts!$F:$H,3,FALSE),0)/100))),scratch!$B$52)</f>
        <v>Locked</v>
      </c>
      <c r="BS93" s="37" t="str">
        <f ca="1">IF(scratch!$B$55=TRUE,IF(BT93="","",BT93-BR93),scratch!$B$52)</f>
        <v>Locked</v>
      </c>
      <c r="BT93" s="51" t="str">
        <f ca="1">IF(scratch!$B$55=TRUE,SUMIF(AX$7:AX$1007,BP93,BC$7:BC$1007)+SUMIF(BD$7:BD$1007,BP93,BI$7:BI$1007)+SUMIF(BJ$7:BJ$1007,BP93,BO$7:BO$1007),scratch!$B$52)</f>
        <v>Locked</v>
      </c>
      <c r="BX93" s="10" t="str">
        <f>IF(ISBLANK(BV93),"",IF(COUNTIF(Accounts!$F:$H,BV93),VLOOKUP(BV93,Accounts!$F:$H,2,FALSE),"-"))</f>
        <v/>
      </c>
      <c r="BY93" s="37" t="str">
        <f>IF(CA93="","",CA93/(1+(IF(COUNTIF(Accounts!$F:$H,BV93),VLOOKUP(BV93,Accounts!$F:$H,3,FALSE),0)/100)))</f>
        <v/>
      </c>
      <c r="BZ93" s="37" t="str">
        <f t="shared" si="19"/>
        <v/>
      </c>
      <c r="CA93" s="7"/>
      <c r="CB93" s="6"/>
      <c r="CD93" s="10" t="str">
        <f>IF(ISBLANK(CB93),"",IF(COUNTIF(Accounts!$F:$H,CB93),VLOOKUP(CB93,Accounts!$F:$H,2,FALSE),"-"))</f>
        <v/>
      </c>
      <c r="CE93" s="37" t="str">
        <f>IF(CG93="","",CG93/(1+(IF(COUNTIF(Accounts!$F:$H,CB93),VLOOKUP(CB93,Accounts!$F:$H,3,FALSE),0)/100)))</f>
        <v/>
      </c>
      <c r="CF93" s="37" t="str">
        <f t="shared" si="20"/>
        <v/>
      </c>
      <c r="CG93" s="7"/>
      <c r="CH93" s="6"/>
      <c r="CJ93" s="10" t="str">
        <f>IF(ISBLANK(CH93),"",IF(COUNTIF(Accounts!$F:$H,CH93),VLOOKUP(CH93,Accounts!$F:$H,2,FALSE),"-"))</f>
        <v/>
      </c>
      <c r="CK93" s="37" t="str">
        <f>IF(CM93="","",CM93/(1+(IF(COUNTIF(Accounts!$F:$H,CH93),VLOOKUP(CH93,Accounts!$F:$H,3,FALSE),0)/100)))</f>
        <v/>
      </c>
      <c r="CL93" s="37" t="str">
        <f t="shared" si="21"/>
        <v/>
      </c>
      <c r="CM93" s="7"/>
      <c r="CN93" s="40" t="str">
        <f>IF(Accounts!$F92="","-",Accounts!$F92)</f>
        <v xml:space="preserve"> </v>
      </c>
      <c r="CO93" s="10">
        <f>IF(COUNTIF(Accounts!$F:$H,CN93),VLOOKUP(CN93,Accounts!$F:$H,2,FALSE),"-")</f>
        <v>0</v>
      </c>
      <c r="CP93" s="37" t="str">
        <f ca="1">IF(scratch!$B$55=TRUE,IF(CR93="","",CR93/(1+(IF(COUNTIF(Accounts!$F:$H,CN93),VLOOKUP(CN93,Accounts!$F:$H,3,FALSE),0)/100))),scratch!$B$52)</f>
        <v>Locked</v>
      </c>
      <c r="CQ93" s="37" t="str">
        <f ca="1">IF(scratch!$B$55=TRUE,IF(CR93="","",CR93-CP93),scratch!$B$52)</f>
        <v>Locked</v>
      </c>
      <c r="CR93" s="51" t="str">
        <f ca="1">IF(scratch!$B$55=TRUE,SUMIF(BV$7:BV$1007,CN93,CA$7:CA$1007)+SUMIF(CB$7:CB$1007,CN93,CG$7:CG$1007)+SUMIF(CH$7:CH$1007,CN93,CM$7:CM$1007),scratch!$B$52)</f>
        <v>Locked</v>
      </c>
      <c r="CT93" s="40" t="str">
        <f>IF(Accounts!$F92="","-",Accounts!$F92)</f>
        <v xml:space="preserve"> </v>
      </c>
      <c r="CU93" s="10">
        <f>IF(COUNTIF(Accounts!$F:$H,CT93),VLOOKUP(CT93,Accounts!$F:$H,2,FALSE),"-")</f>
        <v>0</v>
      </c>
      <c r="CV93" s="37" t="str">
        <f ca="1">IF(scratch!$B$55=TRUE,IF(CX93="","",CX93/(1+(IF(COUNTIF(Accounts!$F:$H,CT93),VLOOKUP(CT93,Accounts!$F:$H,3,FALSE),0)/100))),scratch!$B$52)</f>
        <v>Locked</v>
      </c>
      <c r="CW93" s="37" t="str">
        <f ca="1">IF(scratch!$B$55=TRUE,IF(CX93="","",CX93-CV93),scratch!$B$52)</f>
        <v>Locked</v>
      </c>
      <c r="CX93" s="51" t="str">
        <f ca="1">IF(scratch!$B$55=TRUE,SUMIF(T$7:T$1007,CT93,X$7:X1093)+SUMIF(AR$7:AR$1007,CT93,AV$7:AV$1007)+SUMIF(BP$7:BP$1007,CT93,BT$7:BT$1007)+SUMIF(CN$7:CN$1007,CT93,CR$7:CR$1007),scratch!$B$52)</f>
        <v>Locked</v>
      </c>
    </row>
    <row r="94" spans="4:102" x14ac:dyDescent="0.2">
      <c r="D94" s="10" t="str">
        <f>IF(ISBLANK(B94),"",IF(COUNTIF(Accounts!$F:$H,B94),VLOOKUP(B94,Accounts!$F:$H,2,FALSE),"-"))</f>
        <v/>
      </c>
      <c r="E94" s="37" t="str">
        <f>IF(G94="","",G94/(1+(IF(COUNTIF(Accounts!$F:$H,B94),VLOOKUP(B94,Accounts!$F:$H,3,FALSE),0)/100)))</f>
        <v/>
      </c>
      <c r="F94" s="37" t="str">
        <f t="shared" si="22"/>
        <v/>
      </c>
      <c r="G94" s="7"/>
      <c r="H94" s="6"/>
      <c r="J94" s="10" t="str">
        <f>IF(ISBLANK(H94),"",IF(COUNTIF(Accounts!$F:$H,H94),VLOOKUP(H94,Accounts!$F:$H,2,FALSE),"-"))</f>
        <v/>
      </c>
      <c r="K94" s="37" t="str">
        <f>IF(M94="","",M94/(1+(IF(COUNTIF(Accounts!$F:$H,H94),VLOOKUP(H94,Accounts!$F:$H,3,FALSE),0)/100)))</f>
        <v/>
      </c>
      <c r="L94" s="37" t="str">
        <f t="shared" si="23"/>
        <v/>
      </c>
      <c r="M94" s="7"/>
      <c r="N94" s="6"/>
      <c r="P94" s="10" t="str">
        <f>IF(ISBLANK(N94),"",IF(COUNTIF(Accounts!$F:$H,N94),VLOOKUP(N94,Accounts!$F:$H,2,FALSE),"-"))</f>
        <v/>
      </c>
      <c r="Q94" s="37" t="str">
        <f>IF(S94="","",S94/(1+(IF(COUNTIF(Accounts!$F:$H,N94),VLOOKUP(N94,Accounts!$F:$H,3,FALSE),0)/100)))</f>
        <v/>
      </c>
      <c r="R94" s="37" t="str">
        <f t="shared" si="12"/>
        <v/>
      </c>
      <c r="S94" s="7"/>
      <c r="T94" s="40" t="str">
        <f>IF(Accounts!$F93="","-",Accounts!$F93)</f>
        <v xml:space="preserve"> </v>
      </c>
      <c r="U94" s="10">
        <f>IF(COUNTIF(Accounts!$F:$H,T94),VLOOKUP(T94,Accounts!$F:$H,2,FALSE),"-")</f>
        <v>0</v>
      </c>
      <c r="V94" s="37" t="str">
        <f ca="1">IF(scratch!$B$55=TRUE,IF(X94="","",X94/(1+(IF(COUNTIF(Accounts!$F:$H,T94),VLOOKUP(T94,Accounts!$F:$H,3,FALSE),0)/100))),scratch!$B$52)</f>
        <v>Locked</v>
      </c>
      <c r="W94" s="37" t="str">
        <f ca="1">IF(scratch!$B$55=TRUE,IF(X94="","",X94-V94),scratch!$B$52)</f>
        <v>Locked</v>
      </c>
      <c r="X94" s="51" t="str">
        <f ca="1">IF(scratch!$B$55=TRUE,SUMIF(B$7:B$1007,T94,G$7:G$1007)+SUMIF(H$7:H$1007,T94,M$7:M$1007)+SUMIF(N$7:N$1007,T94,S$7:S$1007),scratch!$B$52)</f>
        <v>Locked</v>
      </c>
      <c r="AB94" s="10" t="str">
        <f>IF(ISBLANK(Z94),"",IF(COUNTIF(Accounts!$F:$H,Z94),VLOOKUP(Z94,Accounts!$F:$H,2,FALSE),"-"))</f>
        <v/>
      </c>
      <c r="AC94" s="37" t="str">
        <f>IF(AE94="","",AE94/(1+(IF(COUNTIF(Accounts!$F:$H,Z94),VLOOKUP(Z94,Accounts!$F:$H,3,FALSE),0)/100)))</f>
        <v/>
      </c>
      <c r="AD94" s="37" t="str">
        <f t="shared" si="13"/>
        <v/>
      </c>
      <c r="AE94" s="7"/>
      <c r="AF94" s="6"/>
      <c r="AH94" s="10" t="str">
        <f>IF(ISBLANK(AF94),"",IF(COUNTIF(Accounts!$F:$H,AF94),VLOOKUP(AF94,Accounts!$F:$H,2,FALSE),"-"))</f>
        <v/>
      </c>
      <c r="AI94" s="37" t="str">
        <f>IF(AK94="","",AK94/(1+(IF(COUNTIF(Accounts!$F:$H,AF94),VLOOKUP(AF94,Accounts!$F:$H,3,FALSE),0)/100)))</f>
        <v/>
      </c>
      <c r="AJ94" s="37" t="str">
        <f t="shared" si="14"/>
        <v/>
      </c>
      <c r="AK94" s="7"/>
      <c r="AL94" s="6"/>
      <c r="AN94" s="10" t="str">
        <f>IF(ISBLANK(AL94),"",IF(COUNTIF(Accounts!$F:$H,AL94),VLOOKUP(AL94,Accounts!$F:$H,2,FALSE),"-"))</f>
        <v/>
      </c>
      <c r="AO94" s="37" t="str">
        <f>IF(AQ94="","",AQ94/(1+(IF(COUNTIF(Accounts!$F:$H,AL94),VLOOKUP(AL94,Accounts!$F:$H,3,FALSE),0)/100)))</f>
        <v/>
      </c>
      <c r="AP94" s="37" t="str">
        <f t="shared" si="15"/>
        <v/>
      </c>
      <c r="AQ94" s="7"/>
      <c r="AR94" s="40" t="str">
        <f>IF(Accounts!$F93="","-",Accounts!$F93)</f>
        <v xml:space="preserve"> </v>
      </c>
      <c r="AS94" s="10">
        <f>IF(COUNTIF(Accounts!$F:$H,AR94),VLOOKUP(AR94,Accounts!$F:$H,2,FALSE),"-")</f>
        <v>0</v>
      </c>
      <c r="AT94" s="37" t="str">
        <f ca="1">IF(scratch!$B$55=TRUE,IF(AV94="","",AV94/(1+(IF(COUNTIF(Accounts!$F:$H,AR94),VLOOKUP(AR94,Accounts!$F:$H,3,FALSE),0)/100))),scratch!$B$52)</f>
        <v>Locked</v>
      </c>
      <c r="AU94" s="37" t="str">
        <f ca="1">IF(scratch!$B$55=TRUE,IF(AV94="","",AV94-AT94),scratch!$B$52)</f>
        <v>Locked</v>
      </c>
      <c r="AV94" s="51" t="str">
        <f ca="1">IF(scratch!$B$55=TRUE,SUMIF(Z$7:Z$1007,AR94,AE$7:AE$1007)+SUMIF(AF$7:AF$1007,AR94,AK$7:AK$1007)+SUMIF(AL$7:AL$1007,AR94,AQ$7:AQ$1007),scratch!$B$52)</f>
        <v>Locked</v>
      </c>
      <c r="AZ94" s="10" t="str">
        <f>IF(ISBLANK(AX94),"",IF(COUNTIF(Accounts!$F:$H,AX94),VLOOKUP(AX94,Accounts!$F:$H,2,FALSE),"-"))</f>
        <v/>
      </c>
      <c r="BA94" s="37" t="str">
        <f>IF(BC94="","",BC94/(1+(IF(COUNTIF(Accounts!$F:$H,AX94),VLOOKUP(AX94,Accounts!$F:$H,3,FALSE),0)/100)))</f>
        <v/>
      </c>
      <c r="BB94" s="37" t="str">
        <f t="shared" si="16"/>
        <v/>
      </c>
      <c r="BC94" s="7"/>
      <c r="BD94" s="6"/>
      <c r="BF94" s="10" t="str">
        <f>IF(ISBLANK(BD94),"",IF(COUNTIF(Accounts!$F:$H,BD94),VLOOKUP(BD94,Accounts!$F:$H,2,FALSE),"-"))</f>
        <v/>
      </c>
      <c r="BG94" s="37" t="str">
        <f>IF(BI94="","",BI94/(1+(IF(COUNTIF(Accounts!$F:$H,BD94),VLOOKUP(BD94,Accounts!$F:$H,3,FALSE),0)/100)))</f>
        <v/>
      </c>
      <c r="BH94" s="37" t="str">
        <f t="shared" si="17"/>
        <v/>
      </c>
      <c r="BI94" s="7"/>
      <c r="BJ94" s="6"/>
      <c r="BL94" s="10" t="str">
        <f>IF(ISBLANK(BJ94),"",IF(COUNTIF(Accounts!$F:$H,BJ94),VLOOKUP(BJ94,Accounts!$F:$H,2,FALSE),"-"))</f>
        <v/>
      </c>
      <c r="BM94" s="37" t="str">
        <f>IF(BO94="","",BO94/(1+(IF(COUNTIF(Accounts!$F:$H,BJ94),VLOOKUP(BJ94,Accounts!$F:$H,3,FALSE),0)/100)))</f>
        <v/>
      </c>
      <c r="BN94" s="37" t="str">
        <f t="shared" si="18"/>
        <v/>
      </c>
      <c r="BO94" s="7"/>
      <c r="BP94" s="40" t="str">
        <f>IF(Accounts!$F93="","-",Accounts!$F93)</f>
        <v xml:space="preserve"> </v>
      </c>
      <c r="BQ94" s="10">
        <f>IF(COUNTIF(Accounts!$F:$H,BP94),VLOOKUP(BP94,Accounts!$F:$H,2,FALSE),"-")</f>
        <v>0</v>
      </c>
      <c r="BR94" s="37" t="str">
        <f ca="1">IF(scratch!$B$55=TRUE,IF(BT94="","",BT94/(1+(IF(COUNTIF(Accounts!$F:$H,BP94),VLOOKUP(BP94,Accounts!$F:$H,3,FALSE),0)/100))),scratch!$B$52)</f>
        <v>Locked</v>
      </c>
      <c r="BS94" s="37" t="str">
        <f ca="1">IF(scratch!$B$55=TRUE,IF(BT94="","",BT94-BR94),scratch!$B$52)</f>
        <v>Locked</v>
      </c>
      <c r="BT94" s="51" t="str">
        <f ca="1">IF(scratch!$B$55=TRUE,SUMIF(AX$7:AX$1007,BP94,BC$7:BC$1007)+SUMIF(BD$7:BD$1007,BP94,BI$7:BI$1007)+SUMIF(BJ$7:BJ$1007,BP94,BO$7:BO$1007),scratch!$B$52)</f>
        <v>Locked</v>
      </c>
      <c r="BX94" s="10" t="str">
        <f>IF(ISBLANK(BV94),"",IF(COUNTIF(Accounts!$F:$H,BV94),VLOOKUP(BV94,Accounts!$F:$H,2,FALSE),"-"))</f>
        <v/>
      </c>
      <c r="BY94" s="37" t="str">
        <f>IF(CA94="","",CA94/(1+(IF(COUNTIF(Accounts!$F:$H,BV94),VLOOKUP(BV94,Accounts!$F:$H,3,FALSE),0)/100)))</f>
        <v/>
      </c>
      <c r="BZ94" s="37" t="str">
        <f t="shared" si="19"/>
        <v/>
      </c>
      <c r="CA94" s="7"/>
      <c r="CB94" s="6"/>
      <c r="CD94" s="10" t="str">
        <f>IF(ISBLANK(CB94),"",IF(COUNTIF(Accounts!$F:$H,CB94),VLOOKUP(CB94,Accounts!$F:$H,2,FALSE),"-"))</f>
        <v/>
      </c>
      <c r="CE94" s="37" t="str">
        <f>IF(CG94="","",CG94/(1+(IF(COUNTIF(Accounts!$F:$H,CB94),VLOOKUP(CB94,Accounts!$F:$H,3,FALSE),0)/100)))</f>
        <v/>
      </c>
      <c r="CF94" s="37" t="str">
        <f t="shared" si="20"/>
        <v/>
      </c>
      <c r="CG94" s="7"/>
      <c r="CH94" s="6"/>
      <c r="CJ94" s="10" t="str">
        <f>IF(ISBLANK(CH94),"",IF(COUNTIF(Accounts!$F:$H,CH94),VLOOKUP(CH94,Accounts!$F:$H,2,FALSE),"-"))</f>
        <v/>
      </c>
      <c r="CK94" s="37" t="str">
        <f>IF(CM94="","",CM94/(1+(IF(COUNTIF(Accounts!$F:$H,CH94),VLOOKUP(CH94,Accounts!$F:$H,3,FALSE),0)/100)))</f>
        <v/>
      </c>
      <c r="CL94" s="37" t="str">
        <f t="shared" si="21"/>
        <v/>
      </c>
      <c r="CM94" s="7"/>
      <c r="CN94" s="40" t="str">
        <f>IF(Accounts!$F93="","-",Accounts!$F93)</f>
        <v xml:space="preserve"> </v>
      </c>
      <c r="CO94" s="10">
        <f>IF(COUNTIF(Accounts!$F:$H,CN94),VLOOKUP(CN94,Accounts!$F:$H,2,FALSE),"-")</f>
        <v>0</v>
      </c>
      <c r="CP94" s="37" t="str">
        <f ca="1">IF(scratch!$B$55=TRUE,IF(CR94="","",CR94/(1+(IF(COUNTIF(Accounts!$F:$H,CN94),VLOOKUP(CN94,Accounts!$F:$H,3,FALSE),0)/100))),scratch!$B$52)</f>
        <v>Locked</v>
      </c>
      <c r="CQ94" s="37" t="str">
        <f ca="1">IF(scratch!$B$55=TRUE,IF(CR94="","",CR94-CP94),scratch!$B$52)</f>
        <v>Locked</v>
      </c>
      <c r="CR94" s="51" t="str">
        <f ca="1">IF(scratch!$B$55=TRUE,SUMIF(BV$7:BV$1007,CN94,CA$7:CA$1007)+SUMIF(CB$7:CB$1007,CN94,CG$7:CG$1007)+SUMIF(CH$7:CH$1007,CN94,CM$7:CM$1007),scratch!$B$52)</f>
        <v>Locked</v>
      </c>
      <c r="CT94" s="40" t="str">
        <f>IF(Accounts!$F93="","-",Accounts!$F93)</f>
        <v xml:space="preserve"> </v>
      </c>
      <c r="CU94" s="10">
        <f>IF(COUNTIF(Accounts!$F:$H,CT94),VLOOKUP(CT94,Accounts!$F:$H,2,FALSE),"-")</f>
        <v>0</v>
      </c>
      <c r="CV94" s="37" t="str">
        <f ca="1">IF(scratch!$B$55=TRUE,IF(CX94="","",CX94/(1+(IF(COUNTIF(Accounts!$F:$H,CT94),VLOOKUP(CT94,Accounts!$F:$H,3,FALSE),0)/100))),scratch!$B$52)</f>
        <v>Locked</v>
      </c>
      <c r="CW94" s="37" t="str">
        <f ca="1">IF(scratch!$B$55=TRUE,IF(CX94="","",CX94-CV94),scratch!$B$52)</f>
        <v>Locked</v>
      </c>
      <c r="CX94" s="51" t="str">
        <f ca="1">IF(scratch!$B$55=TRUE,SUMIF(T$7:T$1007,CT94,X$7:X1094)+SUMIF(AR$7:AR$1007,CT94,AV$7:AV$1007)+SUMIF(BP$7:BP$1007,CT94,BT$7:BT$1007)+SUMIF(CN$7:CN$1007,CT94,CR$7:CR$1007),scratch!$B$52)</f>
        <v>Locked</v>
      </c>
    </row>
    <row r="95" spans="4:102" x14ac:dyDescent="0.2">
      <c r="D95" s="10" t="str">
        <f>IF(ISBLANK(B95),"",IF(COUNTIF(Accounts!$F:$H,B95),VLOOKUP(B95,Accounts!$F:$H,2,FALSE),"-"))</f>
        <v/>
      </c>
      <c r="E95" s="37" t="str">
        <f>IF(G95="","",G95/(1+(IF(COUNTIF(Accounts!$F:$H,B95),VLOOKUP(B95,Accounts!$F:$H,3,FALSE),0)/100)))</f>
        <v/>
      </c>
      <c r="F95" s="37" t="str">
        <f t="shared" si="22"/>
        <v/>
      </c>
      <c r="G95" s="7"/>
      <c r="H95" s="6"/>
      <c r="J95" s="10" t="str">
        <f>IF(ISBLANK(H95),"",IF(COUNTIF(Accounts!$F:$H,H95),VLOOKUP(H95,Accounts!$F:$H,2,FALSE),"-"))</f>
        <v/>
      </c>
      <c r="K95" s="37" t="str">
        <f>IF(M95="","",M95/(1+(IF(COUNTIF(Accounts!$F:$H,H95),VLOOKUP(H95,Accounts!$F:$H,3,FALSE),0)/100)))</f>
        <v/>
      </c>
      <c r="L95" s="37" t="str">
        <f t="shared" si="23"/>
        <v/>
      </c>
      <c r="M95" s="7"/>
      <c r="N95" s="6"/>
      <c r="P95" s="10" t="str">
        <f>IF(ISBLANK(N95),"",IF(COUNTIF(Accounts!$F:$H,N95),VLOOKUP(N95,Accounts!$F:$H,2,FALSE),"-"))</f>
        <v/>
      </c>
      <c r="Q95" s="37" t="str">
        <f>IF(S95="","",S95/(1+(IF(COUNTIF(Accounts!$F:$H,N95),VLOOKUP(N95,Accounts!$F:$H,3,FALSE),0)/100)))</f>
        <v/>
      </c>
      <c r="R95" s="37" t="str">
        <f t="shared" si="12"/>
        <v/>
      </c>
      <c r="S95" s="7"/>
      <c r="T95" s="40" t="str">
        <f>IF(Accounts!$F94="","-",Accounts!$F94)</f>
        <v xml:space="preserve"> </v>
      </c>
      <c r="U95" s="10">
        <f>IF(COUNTIF(Accounts!$F:$H,T95),VLOOKUP(T95,Accounts!$F:$H,2,FALSE),"-")</f>
        <v>0</v>
      </c>
      <c r="V95" s="37" t="str">
        <f ca="1">IF(scratch!$B$55=TRUE,IF(X95="","",X95/(1+(IF(COUNTIF(Accounts!$F:$H,T95),VLOOKUP(T95,Accounts!$F:$H,3,FALSE),0)/100))),scratch!$B$52)</f>
        <v>Locked</v>
      </c>
      <c r="W95" s="37" t="str">
        <f ca="1">IF(scratch!$B$55=TRUE,IF(X95="","",X95-V95),scratch!$B$52)</f>
        <v>Locked</v>
      </c>
      <c r="X95" s="51" t="str">
        <f ca="1">IF(scratch!$B$55=TRUE,SUMIF(B$7:B$1007,T95,G$7:G$1007)+SUMIF(H$7:H$1007,T95,M$7:M$1007)+SUMIF(N$7:N$1007,T95,S$7:S$1007),scratch!$B$52)</f>
        <v>Locked</v>
      </c>
      <c r="AB95" s="10" t="str">
        <f>IF(ISBLANK(Z95),"",IF(COUNTIF(Accounts!$F:$H,Z95),VLOOKUP(Z95,Accounts!$F:$H,2,FALSE),"-"))</f>
        <v/>
      </c>
      <c r="AC95" s="37" t="str">
        <f>IF(AE95="","",AE95/(1+(IF(COUNTIF(Accounts!$F:$H,Z95),VLOOKUP(Z95,Accounts!$F:$H,3,FALSE),0)/100)))</f>
        <v/>
      </c>
      <c r="AD95" s="37" t="str">
        <f t="shared" si="13"/>
        <v/>
      </c>
      <c r="AE95" s="7"/>
      <c r="AF95" s="6"/>
      <c r="AH95" s="10" t="str">
        <f>IF(ISBLANK(AF95),"",IF(COUNTIF(Accounts!$F:$H,AF95),VLOOKUP(AF95,Accounts!$F:$H,2,FALSE),"-"))</f>
        <v/>
      </c>
      <c r="AI95" s="37" t="str">
        <f>IF(AK95="","",AK95/(1+(IF(COUNTIF(Accounts!$F:$H,AF95),VLOOKUP(AF95,Accounts!$F:$H,3,FALSE),0)/100)))</f>
        <v/>
      </c>
      <c r="AJ95" s="37" t="str">
        <f t="shared" si="14"/>
        <v/>
      </c>
      <c r="AK95" s="7"/>
      <c r="AL95" s="6"/>
      <c r="AN95" s="10" t="str">
        <f>IF(ISBLANK(AL95),"",IF(COUNTIF(Accounts!$F:$H,AL95),VLOOKUP(AL95,Accounts!$F:$H,2,FALSE),"-"))</f>
        <v/>
      </c>
      <c r="AO95" s="37" t="str">
        <f>IF(AQ95="","",AQ95/(1+(IF(COUNTIF(Accounts!$F:$H,AL95),VLOOKUP(AL95,Accounts!$F:$H,3,FALSE),0)/100)))</f>
        <v/>
      </c>
      <c r="AP95" s="37" t="str">
        <f t="shared" si="15"/>
        <v/>
      </c>
      <c r="AQ95" s="7"/>
      <c r="AR95" s="40" t="str">
        <f>IF(Accounts!$F94="","-",Accounts!$F94)</f>
        <v xml:space="preserve"> </v>
      </c>
      <c r="AS95" s="10">
        <f>IF(COUNTIF(Accounts!$F:$H,AR95),VLOOKUP(AR95,Accounts!$F:$H,2,FALSE),"-")</f>
        <v>0</v>
      </c>
      <c r="AT95" s="37" t="str">
        <f ca="1">IF(scratch!$B$55=TRUE,IF(AV95="","",AV95/(1+(IF(COUNTIF(Accounts!$F:$H,AR95),VLOOKUP(AR95,Accounts!$F:$H,3,FALSE),0)/100))),scratch!$B$52)</f>
        <v>Locked</v>
      </c>
      <c r="AU95" s="37" t="str">
        <f ca="1">IF(scratch!$B$55=TRUE,IF(AV95="","",AV95-AT95),scratch!$B$52)</f>
        <v>Locked</v>
      </c>
      <c r="AV95" s="51" t="str">
        <f ca="1">IF(scratch!$B$55=TRUE,SUMIF(Z$7:Z$1007,AR95,AE$7:AE$1007)+SUMIF(AF$7:AF$1007,AR95,AK$7:AK$1007)+SUMIF(AL$7:AL$1007,AR95,AQ$7:AQ$1007),scratch!$B$52)</f>
        <v>Locked</v>
      </c>
      <c r="AZ95" s="10" t="str">
        <f>IF(ISBLANK(AX95),"",IF(COUNTIF(Accounts!$F:$H,AX95),VLOOKUP(AX95,Accounts!$F:$H,2,FALSE),"-"))</f>
        <v/>
      </c>
      <c r="BA95" s="37" t="str">
        <f>IF(BC95="","",BC95/(1+(IF(COUNTIF(Accounts!$F:$H,AX95),VLOOKUP(AX95,Accounts!$F:$H,3,FALSE),0)/100)))</f>
        <v/>
      </c>
      <c r="BB95" s="37" t="str">
        <f t="shared" si="16"/>
        <v/>
      </c>
      <c r="BC95" s="7"/>
      <c r="BD95" s="6"/>
      <c r="BF95" s="10" t="str">
        <f>IF(ISBLANK(BD95),"",IF(COUNTIF(Accounts!$F:$H,BD95),VLOOKUP(BD95,Accounts!$F:$H,2,FALSE),"-"))</f>
        <v/>
      </c>
      <c r="BG95" s="37" t="str">
        <f>IF(BI95="","",BI95/(1+(IF(COUNTIF(Accounts!$F:$H,BD95),VLOOKUP(BD95,Accounts!$F:$H,3,FALSE),0)/100)))</f>
        <v/>
      </c>
      <c r="BH95" s="37" t="str">
        <f t="shared" si="17"/>
        <v/>
      </c>
      <c r="BI95" s="7"/>
      <c r="BJ95" s="6"/>
      <c r="BL95" s="10" t="str">
        <f>IF(ISBLANK(BJ95),"",IF(COUNTIF(Accounts!$F:$H,BJ95),VLOOKUP(BJ95,Accounts!$F:$H,2,FALSE),"-"))</f>
        <v/>
      </c>
      <c r="BM95" s="37" t="str">
        <f>IF(BO95="","",BO95/(1+(IF(COUNTIF(Accounts!$F:$H,BJ95),VLOOKUP(BJ95,Accounts!$F:$H,3,FALSE),0)/100)))</f>
        <v/>
      </c>
      <c r="BN95" s="37" t="str">
        <f t="shared" si="18"/>
        <v/>
      </c>
      <c r="BO95" s="7"/>
      <c r="BP95" s="40" t="str">
        <f>IF(Accounts!$F94="","-",Accounts!$F94)</f>
        <v xml:space="preserve"> </v>
      </c>
      <c r="BQ95" s="10">
        <f>IF(COUNTIF(Accounts!$F:$H,BP95),VLOOKUP(BP95,Accounts!$F:$H,2,FALSE),"-")</f>
        <v>0</v>
      </c>
      <c r="BR95" s="37" t="str">
        <f ca="1">IF(scratch!$B$55=TRUE,IF(BT95="","",BT95/(1+(IF(COUNTIF(Accounts!$F:$H,BP95),VLOOKUP(BP95,Accounts!$F:$H,3,FALSE),0)/100))),scratch!$B$52)</f>
        <v>Locked</v>
      </c>
      <c r="BS95" s="37" t="str">
        <f ca="1">IF(scratch!$B$55=TRUE,IF(BT95="","",BT95-BR95),scratch!$B$52)</f>
        <v>Locked</v>
      </c>
      <c r="BT95" s="51" t="str">
        <f ca="1">IF(scratch!$B$55=TRUE,SUMIF(AX$7:AX$1007,BP95,BC$7:BC$1007)+SUMIF(BD$7:BD$1007,BP95,BI$7:BI$1007)+SUMIF(BJ$7:BJ$1007,BP95,BO$7:BO$1007),scratch!$B$52)</f>
        <v>Locked</v>
      </c>
      <c r="BX95" s="10" t="str">
        <f>IF(ISBLANK(BV95),"",IF(COUNTIF(Accounts!$F:$H,BV95),VLOOKUP(BV95,Accounts!$F:$H,2,FALSE),"-"))</f>
        <v/>
      </c>
      <c r="BY95" s="37" t="str">
        <f>IF(CA95="","",CA95/(1+(IF(COUNTIF(Accounts!$F:$H,BV95),VLOOKUP(BV95,Accounts!$F:$H,3,FALSE),0)/100)))</f>
        <v/>
      </c>
      <c r="BZ95" s="37" t="str">
        <f t="shared" si="19"/>
        <v/>
      </c>
      <c r="CA95" s="7"/>
      <c r="CB95" s="6"/>
      <c r="CD95" s="10" t="str">
        <f>IF(ISBLANK(CB95),"",IF(COUNTIF(Accounts!$F:$H,CB95),VLOOKUP(CB95,Accounts!$F:$H,2,FALSE),"-"))</f>
        <v/>
      </c>
      <c r="CE95" s="37" t="str">
        <f>IF(CG95="","",CG95/(1+(IF(COUNTIF(Accounts!$F:$H,CB95),VLOOKUP(CB95,Accounts!$F:$H,3,FALSE),0)/100)))</f>
        <v/>
      </c>
      <c r="CF95" s="37" t="str">
        <f t="shared" si="20"/>
        <v/>
      </c>
      <c r="CG95" s="7"/>
      <c r="CH95" s="6"/>
      <c r="CJ95" s="10" t="str">
        <f>IF(ISBLANK(CH95),"",IF(COUNTIF(Accounts!$F:$H,CH95),VLOOKUP(CH95,Accounts!$F:$H,2,FALSE),"-"))</f>
        <v/>
      </c>
      <c r="CK95" s="37" t="str">
        <f>IF(CM95="","",CM95/(1+(IF(COUNTIF(Accounts!$F:$H,CH95),VLOOKUP(CH95,Accounts!$F:$H,3,FALSE),0)/100)))</f>
        <v/>
      </c>
      <c r="CL95" s="37" t="str">
        <f t="shared" si="21"/>
        <v/>
      </c>
      <c r="CM95" s="7"/>
      <c r="CN95" s="40" t="str">
        <f>IF(Accounts!$F94="","-",Accounts!$F94)</f>
        <v xml:space="preserve"> </v>
      </c>
      <c r="CO95" s="10">
        <f>IF(COUNTIF(Accounts!$F:$H,CN95),VLOOKUP(CN95,Accounts!$F:$H,2,FALSE),"-")</f>
        <v>0</v>
      </c>
      <c r="CP95" s="37" t="str">
        <f ca="1">IF(scratch!$B$55=TRUE,IF(CR95="","",CR95/(1+(IF(COUNTIF(Accounts!$F:$H,CN95),VLOOKUP(CN95,Accounts!$F:$H,3,FALSE),0)/100))),scratch!$B$52)</f>
        <v>Locked</v>
      </c>
      <c r="CQ95" s="37" t="str">
        <f ca="1">IF(scratch!$B$55=TRUE,IF(CR95="","",CR95-CP95),scratch!$B$52)</f>
        <v>Locked</v>
      </c>
      <c r="CR95" s="51" t="str">
        <f ca="1">IF(scratch!$B$55=TRUE,SUMIF(BV$7:BV$1007,CN95,CA$7:CA$1007)+SUMIF(CB$7:CB$1007,CN95,CG$7:CG$1007)+SUMIF(CH$7:CH$1007,CN95,CM$7:CM$1007),scratch!$B$52)</f>
        <v>Locked</v>
      </c>
      <c r="CT95" s="40" t="str">
        <f>IF(Accounts!$F94="","-",Accounts!$F94)</f>
        <v xml:space="preserve"> </v>
      </c>
      <c r="CU95" s="10">
        <f>IF(COUNTIF(Accounts!$F:$H,CT95),VLOOKUP(CT95,Accounts!$F:$H,2,FALSE),"-")</f>
        <v>0</v>
      </c>
      <c r="CV95" s="37" t="str">
        <f ca="1">IF(scratch!$B$55=TRUE,IF(CX95="","",CX95/(1+(IF(COUNTIF(Accounts!$F:$H,CT95),VLOOKUP(CT95,Accounts!$F:$H,3,FALSE),0)/100))),scratch!$B$52)</f>
        <v>Locked</v>
      </c>
      <c r="CW95" s="37" t="str">
        <f ca="1">IF(scratch!$B$55=TRUE,IF(CX95="","",CX95-CV95),scratch!$B$52)</f>
        <v>Locked</v>
      </c>
      <c r="CX95" s="51" t="str">
        <f ca="1">IF(scratch!$B$55=TRUE,SUMIF(T$7:T$1007,CT95,X$7:X1095)+SUMIF(AR$7:AR$1007,CT95,AV$7:AV$1007)+SUMIF(BP$7:BP$1007,CT95,BT$7:BT$1007)+SUMIF(CN$7:CN$1007,CT95,CR$7:CR$1007),scratch!$B$52)</f>
        <v>Locked</v>
      </c>
    </row>
    <row r="96" spans="4:102" x14ac:dyDescent="0.2">
      <c r="D96" s="10" t="str">
        <f>IF(ISBLANK(B96),"",IF(COUNTIF(Accounts!$F:$H,B96),VLOOKUP(B96,Accounts!$F:$H,2,FALSE),"-"))</f>
        <v/>
      </c>
      <c r="E96" s="37" t="str">
        <f>IF(G96="","",G96/(1+(IF(COUNTIF(Accounts!$F:$H,B96),VLOOKUP(B96,Accounts!$F:$H,3,FALSE),0)/100)))</f>
        <v/>
      </c>
      <c r="F96" s="37" t="str">
        <f t="shared" si="22"/>
        <v/>
      </c>
      <c r="G96" s="7"/>
      <c r="H96" s="6"/>
      <c r="J96" s="10" t="str">
        <f>IF(ISBLANK(H96),"",IF(COUNTIF(Accounts!$F:$H,H96),VLOOKUP(H96,Accounts!$F:$H,2,FALSE),"-"))</f>
        <v/>
      </c>
      <c r="K96" s="37" t="str">
        <f>IF(M96="","",M96/(1+(IF(COUNTIF(Accounts!$F:$H,H96),VLOOKUP(H96,Accounts!$F:$H,3,FALSE),0)/100)))</f>
        <v/>
      </c>
      <c r="L96" s="37" t="str">
        <f t="shared" si="23"/>
        <v/>
      </c>
      <c r="M96" s="7"/>
      <c r="N96" s="6"/>
      <c r="P96" s="10" t="str">
        <f>IF(ISBLANK(N96),"",IF(COUNTIF(Accounts!$F:$H,N96),VLOOKUP(N96,Accounts!$F:$H,2,FALSE),"-"))</f>
        <v/>
      </c>
      <c r="Q96" s="37" t="str">
        <f>IF(S96="","",S96/(1+(IF(COUNTIF(Accounts!$F:$H,N96),VLOOKUP(N96,Accounts!$F:$H,3,FALSE),0)/100)))</f>
        <v/>
      </c>
      <c r="R96" s="37" t="str">
        <f t="shared" si="12"/>
        <v/>
      </c>
      <c r="S96" s="7"/>
      <c r="T96" s="40" t="str">
        <f>IF(Accounts!$F95="","-",Accounts!$F95)</f>
        <v xml:space="preserve"> </v>
      </c>
      <c r="U96" s="10">
        <f>IF(COUNTIF(Accounts!$F:$H,T96),VLOOKUP(T96,Accounts!$F:$H,2,FALSE),"-")</f>
        <v>0</v>
      </c>
      <c r="V96" s="37" t="str">
        <f ca="1">IF(scratch!$B$55=TRUE,IF(X96="","",X96/(1+(IF(COUNTIF(Accounts!$F:$H,T96),VLOOKUP(T96,Accounts!$F:$H,3,FALSE),0)/100))),scratch!$B$52)</f>
        <v>Locked</v>
      </c>
      <c r="W96" s="37" t="str">
        <f ca="1">IF(scratch!$B$55=TRUE,IF(X96="","",X96-V96),scratch!$B$52)</f>
        <v>Locked</v>
      </c>
      <c r="X96" s="51" t="str">
        <f ca="1">IF(scratch!$B$55=TRUE,SUMIF(B$7:B$1007,T96,G$7:G$1007)+SUMIF(H$7:H$1007,T96,M$7:M$1007)+SUMIF(N$7:N$1007,T96,S$7:S$1007),scratch!$B$52)</f>
        <v>Locked</v>
      </c>
      <c r="AB96" s="10" t="str">
        <f>IF(ISBLANK(Z96),"",IF(COUNTIF(Accounts!$F:$H,Z96),VLOOKUP(Z96,Accounts!$F:$H,2,FALSE),"-"))</f>
        <v/>
      </c>
      <c r="AC96" s="37" t="str">
        <f>IF(AE96="","",AE96/(1+(IF(COUNTIF(Accounts!$F:$H,Z96),VLOOKUP(Z96,Accounts!$F:$H,3,FALSE),0)/100)))</f>
        <v/>
      </c>
      <c r="AD96" s="37" t="str">
        <f t="shared" si="13"/>
        <v/>
      </c>
      <c r="AE96" s="7"/>
      <c r="AF96" s="6"/>
      <c r="AH96" s="10" t="str">
        <f>IF(ISBLANK(AF96),"",IF(COUNTIF(Accounts!$F:$H,AF96),VLOOKUP(AF96,Accounts!$F:$H,2,FALSE),"-"))</f>
        <v/>
      </c>
      <c r="AI96" s="37" t="str">
        <f>IF(AK96="","",AK96/(1+(IF(COUNTIF(Accounts!$F:$H,AF96),VLOOKUP(AF96,Accounts!$F:$H,3,FALSE),0)/100)))</f>
        <v/>
      </c>
      <c r="AJ96" s="37" t="str">
        <f t="shared" si="14"/>
        <v/>
      </c>
      <c r="AK96" s="7"/>
      <c r="AL96" s="6"/>
      <c r="AN96" s="10" t="str">
        <f>IF(ISBLANK(AL96),"",IF(COUNTIF(Accounts!$F:$H,AL96),VLOOKUP(AL96,Accounts!$F:$H,2,FALSE),"-"))</f>
        <v/>
      </c>
      <c r="AO96" s="37" t="str">
        <f>IF(AQ96="","",AQ96/(1+(IF(COUNTIF(Accounts!$F:$H,AL96),VLOOKUP(AL96,Accounts!$F:$H,3,FALSE),0)/100)))</f>
        <v/>
      </c>
      <c r="AP96" s="37" t="str">
        <f t="shared" si="15"/>
        <v/>
      </c>
      <c r="AQ96" s="7"/>
      <c r="AR96" s="40" t="str">
        <f>IF(Accounts!$F95="","-",Accounts!$F95)</f>
        <v xml:space="preserve"> </v>
      </c>
      <c r="AS96" s="10">
        <f>IF(COUNTIF(Accounts!$F:$H,AR96),VLOOKUP(AR96,Accounts!$F:$H,2,FALSE),"-")</f>
        <v>0</v>
      </c>
      <c r="AT96" s="37" t="str">
        <f ca="1">IF(scratch!$B$55=TRUE,IF(AV96="","",AV96/(1+(IF(COUNTIF(Accounts!$F:$H,AR96),VLOOKUP(AR96,Accounts!$F:$H,3,FALSE),0)/100))),scratch!$B$52)</f>
        <v>Locked</v>
      </c>
      <c r="AU96" s="37" t="str">
        <f ca="1">IF(scratch!$B$55=TRUE,IF(AV96="","",AV96-AT96),scratch!$B$52)</f>
        <v>Locked</v>
      </c>
      <c r="AV96" s="51" t="str">
        <f ca="1">IF(scratch!$B$55=TRUE,SUMIF(Z$7:Z$1007,AR96,AE$7:AE$1007)+SUMIF(AF$7:AF$1007,AR96,AK$7:AK$1007)+SUMIF(AL$7:AL$1007,AR96,AQ$7:AQ$1007),scratch!$B$52)</f>
        <v>Locked</v>
      </c>
      <c r="AZ96" s="10" t="str">
        <f>IF(ISBLANK(AX96),"",IF(COUNTIF(Accounts!$F:$H,AX96),VLOOKUP(AX96,Accounts!$F:$H,2,FALSE),"-"))</f>
        <v/>
      </c>
      <c r="BA96" s="37" t="str">
        <f>IF(BC96="","",BC96/(1+(IF(COUNTIF(Accounts!$F:$H,AX96),VLOOKUP(AX96,Accounts!$F:$H,3,FALSE),0)/100)))</f>
        <v/>
      </c>
      <c r="BB96" s="37" t="str">
        <f t="shared" si="16"/>
        <v/>
      </c>
      <c r="BC96" s="7"/>
      <c r="BD96" s="6"/>
      <c r="BF96" s="10" t="str">
        <f>IF(ISBLANK(BD96),"",IF(COUNTIF(Accounts!$F:$H,BD96),VLOOKUP(BD96,Accounts!$F:$H,2,FALSE),"-"))</f>
        <v/>
      </c>
      <c r="BG96" s="37" t="str">
        <f>IF(BI96="","",BI96/(1+(IF(COUNTIF(Accounts!$F:$H,BD96),VLOOKUP(BD96,Accounts!$F:$H,3,FALSE),0)/100)))</f>
        <v/>
      </c>
      <c r="BH96" s="37" t="str">
        <f t="shared" si="17"/>
        <v/>
      </c>
      <c r="BI96" s="7"/>
      <c r="BJ96" s="6"/>
      <c r="BL96" s="10" t="str">
        <f>IF(ISBLANK(BJ96),"",IF(COUNTIF(Accounts!$F:$H,BJ96),VLOOKUP(BJ96,Accounts!$F:$H,2,FALSE),"-"))</f>
        <v/>
      </c>
      <c r="BM96" s="37" t="str">
        <f>IF(BO96="","",BO96/(1+(IF(COUNTIF(Accounts!$F:$H,BJ96),VLOOKUP(BJ96,Accounts!$F:$H,3,FALSE),0)/100)))</f>
        <v/>
      </c>
      <c r="BN96" s="37" t="str">
        <f t="shared" si="18"/>
        <v/>
      </c>
      <c r="BO96" s="7"/>
      <c r="BP96" s="40" t="str">
        <f>IF(Accounts!$F95="","-",Accounts!$F95)</f>
        <v xml:space="preserve"> </v>
      </c>
      <c r="BQ96" s="10">
        <f>IF(COUNTIF(Accounts!$F:$H,BP96),VLOOKUP(BP96,Accounts!$F:$H,2,FALSE),"-")</f>
        <v>0</v>
      </c>
      <c r="BR96" s="37" t="str">
        <f ca="1">IF(scratch!$B$55=TRUE,IF(BT96="","",BT96/(1+(IF(COUNTIF(Accounts!$F:$H,BP96),VLOOKUP(BP96,Accounts!$F:$H,3,FALSE),0)/100))),scratch!$B$52)</f>
        <v>Locked</v>
      </c>
      <c r="BS96" s="37" t="str">
        <f ca="1">IF(scratch!$B$55=TRUE,IF(BT96="","",BT96-BR96),scratch!$B$52)</f>
        <v>Locked</v>
      </c>
      <c r="BT96" s="51" t="str">
        <f ca="1">IF(scratch!$B$55=TRUE,SUMIF(AX$7:AX$1007,BP96,BC$7:BC$1007)+SUMIF(BD$7:BD$1007,BP96,BI$7:BI$1007)+SUMIF(BJ$7:BJ$1007,BP96,BO$7:BO$1007),scratch!$B$52)</f>
        <v>Locked</v>
      </c>
      <c r="BX96" s="10" t="str">
        <f>IF(ISBLANK(BV96),"",IF(COUNTIF(Accounts!$F:$H,BV96),VLOOKUP(BV96,Accounts!$F:$H,2,FALSE),"-"))</f>
        <v/>
      </c>
      <c r="BY96" s="37" t="str">
        <f>IF(CA96="","",CA96/(1+(IF(COUNTIF(Accounts!$F:$H,BV96),VLOOKUP(BV96,Accounts!$F:$H,3,FALSE),0)/100)))</f>
        <v/>
      </c>
      <c r="BZ96" s="37" t="str">
        <f t="shared" si="19"/>
        <v/>
      </c>
      <c r="CA96" s="7"/>
      <c r="CB96" s="6"/>
      <c r="CD96" s="10" t="str">
        <f>IF(ISBLANK(CB96),"",IF(COUNTIF(Accounts!$F:$H,CB96),VLOOKUP(CB96,Accounts!$F:$H,2,FALSE),"-"))</f>
        <v/>
      </c>
      <c r="CE96" s="37" t="str">
        <f>IF(CG96="","",CG96/(1+(IF(COUNTIF(Accounts!$F:$H,CB96),VLOOKUP(CB96,Accounts!$F:$H,3,FALSE),0)/100)))</f>
        <v/>
      </c>
      <c r="CF96" s="37" t="str">
        <f t="shared" si="20"/>
        <v/>
      </c>
      <c r="CG96" s="7"/>
      <c r="CH96" s="6"/>
      <c r="CJ96" s="10" t="str">
        <f>IF(ISBLANK(CH96),"",IF(COUNTIF(Accounts!$F:$H,CH96),VLOOKUP(CH96,Accounts!$F:$H,2,FALSE),"-"))</f>
        <v/>
      </c>
      <c r="CK96" s="37" t="str">
        <f>IF(CM96="","",CM96/(1+(IF(COUNTIF(Accounts!$F:$H,CH96),VLOOKUP(CH96,Accounts!$F:$H,3,FALSE),0)/100)))</f>
        <v/>
      </c>
      <c r="CL96" s="37" t="str">
        <f t="shared" si="21"/>
        <v/>
      </c>
      <c r="CM96" s="7"/>
      <c r="CN96" s="40" t="str">
        <f>IF(Accounts!$F95="","-",Accounts!$F95)</f>
        <v xml:space="preserve"> </v>
      </c>
      <c r="CO96" s="10">
        <f>IF(COUNTIF(Accounts!$F:$H,CN96),VLOOKUP(CN96,Accounts!$F:$H,2,FALSE),"-")</f>
        <v>0</v>
      </c>
      <c r="CP96" s="37" t="str">
        <f ca="1">IF(scratch!$B$55=TRUE,IF(CR96="","",CR96/(1+(IF(COUNTIF(Accounts!$F:$H,CN96),VLOOKUP(CN96,Accounts!$F:$H,3,FALSE),0)/100))),scratch!$B$52)</f>
        <v>Locked</v>
      </c>
      <c r="CQ96" s="37" t="str">
        <f ca="1">IF(scratch!$B$55=TRUE,IF(CR96="","",CR96-CP96),scratch!$B$52)</f>
        <v>Locked</v>
      </c>
      <c r="CR96" s="51" t="str">
        <f ca="1">IF(scratch!$B$55=TRUE,SUMIF(BV$7:BV$1007,CN96,CA$7:CA$1007)+SUMIF(CB$7:CB$1007,CN96,CG$7:CG$1007)+SUMIF(CH$7:CH$1007,CN96,CM$7:CM$1007),scratch!$B$52)</f>
        <v>Locked</v>
      </c>
      <c r="CT96" s="40" t="str">
        <f>IF(Accounts!$F95="","-",Accounts!$F95)</f>
        <v xml:space="preserve"> </v>
      </c>
      <c r="CU96" s="10">
        <f>IF(COUNTIF(Accounts!$F:$H,CT96),VLOOKUP(CT96,Accounts!$F:$H,2,FALSE),"-")</f>
        <v>0</v>
      </c>
      <c r="CV96" s="37" t="str">
        <f ca="1">IF(scratch!$B$55=TRUE,IF(CX96="","",CX96/(1+(IF(COUNTIF(Accounts!$F:$H,CT96),VLOOKUP(CT96,Accounts!$F:$H,3,FALSE),0)/100))),scratch!$B$52)</f>
        <v>Locked</v>
      </c>
      <c r="CW96" s="37" t="str">
        <f ca="1">IF(scratch!$B$55=TRUE,IF(CX96="","",CX96-CV96),scratch!$B$52)</f>
        <v>Locked</v>
      </c>
      <c r="CX96" s="51" t="str">
        <f ca="1">IF(scratch!$B$55=TRUE,SUMIF(T$7:T$1007,CT96,X$7:X1096)+SUMIF(AR$7:AR$1007,CT96,AV$7:AV$1007)+SUMIF(BP$7:BP$1007,CT96,BT$7:BT$1007)+SUMIF(CN$7:CN$1007,CT96,CR$7:CR$1007),scratch!$B$52)</f>
        <v>Locked</v>
      </c>
    </row>
    <row r="97" spans="4:102" x14ac:dyDescent="0.2">
      <c r="D97" s="10" t="str">
        <f>IF(ISBLANK(B97),"",IF(COUNTIF(Accounts!$F:$H,B97),VLOOKUP(B97,Accounts!$F:$H,2,FALSE),"-"))</f>
        <v/>
      </c>
      <c r="E97" s="37" t="str">
        <f>IF(G97="","",G97/(1+(IF(COUNTIF(Accounts!$F:$H,B97),VLOOKUP(B97,Accounts!$F:$H,3,FALSE),0)/100)))</f>
        <v/>
      </c>
      <c r="F97" s="37" t="str">
        <f t="shared" si="22"/>
        <v/>
      </c>
      <c r="G97" s="7"/>
      <c r="H97" s="6"/>
      <c r="J97" s="10" t="str">
        <f>IF(ISBLANK(H97),"",IF(COUNTIF(Accounts!$F:$H,H97),VLOOKUP(H97,Accounts!$F:$H,2,FALSE),"-"))</f>
        <v/>
      </c>
      <c r="K97" s="37" t="str">
        <f>IF(M97="","",M97/(1+(IF(COUNTIF(Accounts!$F:$H,H97),VLOOKUP(H97,Accounts!$F:$H,3,FALSE),0)/100)))</f>
        <v/>
      </c>
      <c r="L97" s="37" t="str">
        <f t="shared" si="23"/>
        <v/>
      </c>
      <c r="M97" s="7"/>
      <c r="N97" s="6"/>
      <c r="P97" s="10" t="str">
        <f>IF(ISBLANK(N97),"",IF(COUNTIF(Accounts!$F:$H,N97),VLOOKUP(N97,Accounts!$F:$H,2,FALSE),"-"))</f>
        <v/>
      </c>
      <c r="Q97" s="37" t="str">
        <f>IF(S97="","",S97/(1+(IF(COUNTIF(Accounts!$F:$H,N97),VLOOKUP(N97,Accounts!$F:$H,3,FALSE),0)/100)))</f>
        <v/>
      </c>
      <c r="R97" s="37" t="str">
        <f t="shared" si="12"/>
        <v/>
      </c>
      <c r="S97" s="7"/>
      <c r="T97" s="40" t="str">
        <f>IF(Accounts!$F96="","-",Accounts!$F96)</f>
        <v xml:space="preserve"> </v>
      </c>
      <c r="U97" s="10">
        <f>IF(COUNTIF(Accounts!$F:$H,T97),VLOOKUP(T97,Accounts!$F:$H,2,FALSE),"-")</f>
        <v>0</v>
      </c>
      <c r="V97" s="37" t="str">
        <f ca="1">IF(scratch!$B$55=TRUE,IF(X97="","",X97/(1+(IF(COUNTIF(Accounts!$F:$H,T97),VLOOKUP(T97,Accounts!$F:$H,3,FALSE),0)/100))),scratch!$B$52)</f>
        <v>Locked</v>
      </c>
      <c r="W97" s="37" t="str">
        <f ca="1">IF(scratch!$B$55=TRUE,IF(X97="","",X97-V97),scratch!$B$52)</f>
        <v>Locked</v>
      </c>
      <c r="X97" s="51" t="str">
        <f ca="1">IF(scratch!$B$55=TRUE,SUMIF(B$7:B$1007,T97,G$7:G$1007)+SUMIF(H$7:H$1007,T97,M$7:M$1007)+SUMIF(N$7:N$1007,T97,S$7:S$1007),scratch!$B$52)</f>
        <v>Locked</v>
      </c>
      <c r="AB97" s="10" t="str">
        <f>IF(ISBLANK(Z97),"",IF(COUNTIF(Accounts!$F:$H,Z97),VLOOKUP(Z97,Accounts!$F:$H,2,FALSE),"-"))</f>
        <v/>
      </c>
      <c r="AC97" s="37" t="str">
        <f>IF(AE97="","",AE97/(1+(IF(COUNTIF(Accounts!$F:$H,Z97),VLOOKUP(Z97,Accounts!$F:$H,3,FALSE),0)/100)))</f>
        <v/>
      </c>
      <c r="AD97" s="37" t="str">
        <f t="shared" si="13"/>
        <v/>
      </c>
      <c r="AE97" s="7"/>
      <c r="AF97" s="6"/>
      <c r="AH97" s="10" t="str">
        <f>IF(ISBLANK(AF97),"",IF(COUNTIF(Accounts!$F:$H,AF97),VLOOKUP(AF97,Accounts!$F:$H,2,FALSE),"-"))</f>
        <v/>
      </c>
      <c r="AI97" s="37" t="str">
        <f>IF(AK97="","",AK97/(1+(IF(COUNTIF(Accounts!$F:$H,AF97),VLOOKUP(AF97,Accounts!$F:$H,3,FALSE),0)/100)))</f>
        <v/>
      </c>
      <c r="AJ97" s="37" t="str">
        <f t="shared" si="14"/>
        <v/>
      </c>
      <c r="AK97" s="7"/>
      <c r="AL97" s="6"/>
      <c r="AN97" s="10" t="str">
        <f>IF(ISBLANK(AL97),"",IF(COUNTIF(Accounts!$F:$H,AL97),VLOOKUP(AL97,Accounts!$F:$H,2,FALSE),"-"))</f>
        <v/>
      </c>
      <c r="AO97" s="37" t="str">
        <f>IF(AQ97="","",AQ97/(1+(IF(COUNTIF(Accounts!$F:$H,AL97),VLOOKUP(AL97,Accounts!$F:$H,3,FALSE),0)/100)))</f>
        <v/>
      </c>
      <c r="AP97" s="37" t="str">
        <f t="shared" si="15"/>
        <v/>
      </c>
      <c r="AQ97" s="7"/>
      <c r="AR97" s="40" t="str">
        <f>IF(Accounts!$F96="","-",Accounts!$F96)</f>
        <v xml:space="preserve"> </v>
      </c>
      <c r="AS97" s="10">
        <f>IF(COUNTIF(Accounts!$F:$H,AR97),VLOOKUP(AR97,Accounts!$F:$H,2,FALSE),"-")</f>
        <v>0</v>
      </c>
      <c r="AT97" s="37" t="str">
        <f ca="1">IF(scratch!$B$55=TRUE,IF(AV97="","",AV97/(1+(IF(COUNTIF(Accounts!$F:$H,AR97),VLOOKUP(AR97,Accounts!$F:$H,3,FALSE),0)/100))),scratch!$B$52)</f>
        <v>Locked</v>
      </c>
      <c r="AU97" s="37" t="str">
        <f ca="1">IF(scratch!$B$55=TRUE,IF(AV97="","",AV97-AT97),scratch!$B$52)</f>
        <v>Locked</v>
      </c>
      <c r="AV97" s="51" t="str">
        <f ca="1">IF(scratch!$B$55=TRUE,SUMIF(Z$7:Z$1007,AR97,AE$7:AE$1007)+SUMIF(AF$7:AF$1007,AR97,AK$7:AK$1007)+SUMIF(AL$7:AL$1007,AR97,AQ$7:AQ$1007),scratch!$B$52)</f>
        <v>Locked</v>
      </c>
      <c r="AZ97" s="10" t="str">
        <f>IF(ISBLANK(AX97),"",IF(COUNTIF(Accounts!$F:$H,AX97),VLOOKUP(AX97,Accounts!$F:$H,2,FALSE),"-"))</f>
        <v/>
      </c>
      <c r="BA97" s="37" t="str">
        <f>IF(BC97="","",BC97/(1+(IF(COUNTIF(Accounts!$F:$H,AX97),VLOOKUP(AX97,Accounts!$F:$H,3,FALSE),0)/100)))</f>
        <v/>
      </c>
      <c r="BB97" s="37" t="str">
        <f t="shared" si="16"/>
        <v/>
      </c>
      <c r="BC97" s="7"/>
      <c r="BD97" s="6"/>
      <c r="BF97" s="10" t="str">
        <f>IF(ISBLANK(BD97),"",IF(COUNTIF(Accounts!$F:$H,BD97),VLOOKUP(BD97,Accounts!$F:$H,2,FALSE),"-"))</f>
        <v/>
      </c>
      <c r="BG97" s="37" t="str">
        <f>IF(BI97="","",BI97/(1+(IF(COUNTIF(Accounts!$F:$H,BD97),VLOOKUP(BD97,Accounts!$F:$H,3,FALSE),0)/100)))</f>
        <v/>
      </c>
      <c r="BH97" s="37" t="str">
        <f t="shared" si="17"/>
        <v/>
      </c>
      <c r="BI97" s="7"/>
      <c r="BJ97" s="6"/>
      <c r="BL97" s="10" t="str">
        <f>IF(ISBLANK(BJ97),"",IF(COUNTIF(Accounts!$F:$H,BJ97),VLOOKUP(BJ97,Accounts!$F:$H,2,FALSE),"-"))</f>
        <v/>
      </c>
      <c r="BM97" s="37" t="str">
        <f>IF(BO97="","",BO97/(1+(IF(COUNTIF(Accounts!$F:$H,BJ97),VLOOKUP(BJ97,Accounts!$F:$H,3,FALSE),0)/100)))</f>
        <v/>
      </c>
      <c r="BN97" s="37" t="str">
        <f t="shared" si="18"/>
        <v/>
      </c>
      <c r="BO97" s="7"/>
      <c r="BP97" s="40" t="str">
        <f>IF(Accounts!$F96="","-",Accounts!$F96)</f>
        <v xml:space="preserve"> </v>
      </c>
      <c r="BQ97" s="10">
        <f>IF(COUNTIF(Accounts!$F:$H,BP97),VLOOKUP(BP97,Accounts!$F:$H,2,FALSE),"-")</f>
        <v>0</v>
      </c>
      <c r="BR97" s="37" t="str">
        <f ca="1">IF(scratch!$B$55=TRUE,IF(BT97="","",BT97/(1+(IF(COUNTIF(Accounts!$F:$H,BP97),VLOOKUP(BP97,Accounts!$F:$H,3,FALSE),0)/100))),scratch!$B$52)</f>
        <v>Locked</v>
      </c>
      <c r="BS97" s="37" t="str">
        <f ca="1">IF(scratch!$B$55=TRUE,IF(BT97="","",BT97-BR97),scratch!$B$52)</f>
        <v>Locked</v>
      </c>
      <c r="BT97" s="51" t="str">
        <f ca="1">IF(scratch!$B$55=TRUE,SUMIF(AX$7:AX$1007,BP97,BC$7:BC$1007)+SUMIF(BD$7:BD$1007,BP97,BI$7:BI$1007)+SUMIF(BJ$7:BJ$1007,BP97,BO$7:BO$1007),scratch!$B$52)</f>
        <v>Locked</v>
      </c>
      <c r="BX97" s="10" t="str">
        <f>IF(ISBLANK(BV97),"",IF(COUNTIF(Accounts!$F:$H,BV97),VLOOKUP(BV97,Accounts!$F:$H,2,FALSE),"-"))</f>
        <v/>
      </c>
      <c r="BY97" s="37" t="str">
        <f>IF(CA97="","",CA97/(1+(IF(COUNTIF(Accounts!$F:$H,BV97),VLOOKUP(BV97,Accounts!$F:$H,3,FALSE),0)/100)))</f>
        <v/>
      </c>
      <c r="BZ97" s="37" t="str">
        <f t="shared" si="19"/>
        <v/>
      </c>
      <c r="CA97" s="7"/>
      <c r="CB97" s="6"/>
      <c r="CD97" s="10" t="str">
        <f>IF(ISBLANK(CB97),"",IF(COUNTIF(Accounts!$F:$H,CB97),VLOOKUP(CB97,Accounts!$F:$H,2,FALSE),"-"))</f>
        <v/>
      </c>
      <c r="CE97" s="37" t="str">
        <f>IF(CG97="","",CG97/(1+(IF(COUNTIF(Accounts!$F:$H,CB97),VLOOKUP(CB97,Accounts!$F:$H,3,FALSE),0)/100)))</f>
        <v/>
      </c>
      <c r="CF97" s="37" t="str">
        <f t="shared" si="20"/>
        <v/>
      </c>
      <c r="CG97" s="7"/>
      <c r="CH97" s="6"/>
      <c r="CJ97" s="10" t="str">
        <f>IF(ISBLANK(CH97),"",IF(COUNTIF(Accounts!$F:$H,CH97),VLOOKUP(CH97,Accounts!$F:$H,2,FALSE),"-"))</f>
        <v/>
      </c>
      <c r="CK97" s="37" t="str">
        <f>IF(CM97="","",CM97/(1+(IF(COUNTIF(Accounts!$F:$H,CH97),VLOOKUP(CH97,Accounts!$F:$H,3,FALSE),0)/100)))</f>
        <v/>
      </c>
      <c r="CL97" s="37" t="str">
        <f t="shared" si="21"/>
        <v/>
      </c>
      <c r="CM97" s="7"/>
      <c r="CN97" s="40" t="str">
        <f>IF(Accounts!$F96="","-",Accounts!$F96)</f>
        <v xml:space="preserve"> </v>
      </c>
      <c r="CO97" s="10">
        <f>IF(COUNTIF(Accounts!$F:$H,CN97),VLOOKUP(CN97,Accounts!$F:$H,2,FALSE),"-")</f>
        <v>0</v>
      </c>
      <c r="CP97" s="37" t="str">
        <f ca="1">IF(scratch!$B$55=TRUE,IF(CR97="","",CR97/(1+(IF(COUNTIF(Accounts!$F:$H,CN97),VLOOKUP(CN97,Accounts!$F:$H,3,FALSE),0)/100))),scratch!$B$52)</f>
        <v>Locked</v>
      </c>
      <c r="CQ97" s="37" t="str">
        <f ca="1">IF(scratch!$B$55=TRUE,IF(CR97="","",CR97-CP97),scratch!$B$52)</f>
        <v>Locked</v>
      </c>
      <c r="CR97" s="51" t="str">
        <f ca="1">IF(scratch!$B$55=TRUE,SUMIF(BV$7:BV$1007,CN97,CA$7:CA$1007)+SUMIF(CB$7:CB$1007,CN97,CG$7:CG$1007)+SUMIF(CH$7:CH$1007,CN97,CM$7:CM$1007),scratch!$B$52)</f>
        <v>Locked</v>
      </c>
      <c r="CT97" s="40" t="str">
        <f>IF(Accounts!$F96="","-",Accounts!$F96)</f>
        <v xml:space="preserve"> </v>
      </c>
      <c r="CU97" s="10">
        <f>IF(COUNTIF(Accounts!$F:$H,CT97),VLOOKUP(CT97,Accounts!$F:$H,2,FALSE),"-")</f>
        <v>0</v>
      </c>
      <c r="CV97" s="37" t="str">
        <f ca="1">IF(scratch!$B$55=TRUE,IF(CX97="","",CX97/(1+(IF(COUNTIF(Accounts!$F:$H,CT97),VLOOKUP(CT97,Accounts!$F:$H,3,FALSE),0)/100))),scratch!$B$52)</f>
        <v>Locked</v>
      </c>
      <c r="CW97" s="37" t="str">
        <f ca="1">IF(scratch!$B$55=TRUE,IF(CX97="","",CX97-CV97),scratch!$B$52)</f>
        <v>Locked</v>
      </c>
      <c r="CX97" s="51" t="str">
        <f ca="1">IF(scratch!$B$55=TRUE,SUMIF(T$7:T$1007,CT97,X$7:X1097)+SUMIF(AR$7:AR$1007,CT97,AV$7:AV$1007)+SUMIF(BP$7:BP$1007,CT97,BT$7:BT$1007)+SUMIF(CN$7:CN$1007,CT97,CR$7:CR$1007),scratch!$B$52)</f>
        <v>Locked</v>
      </c>
    </row>
    <row r="98" spans="4:102" x14ac:dyDescent="0.2">
      <c r="D98" s="10" t="str">
        <f>IF(ISBLANK(B98),"",IF(COUNTIF(Accounts!$F:$H,B98),VLOOKUP(B98,Accounts!$F:$H,2,FALSE),"-"))</f>
        <v/>
      </c>
      <c r="E98" s="37" t="str">
        <f>IF(G98="","",G98/(1+(IF(COUNTIF(Accounts!$F:$H,B98),VLOOKUP(B98,Accounts!$F:$H,3,FALSE),0)/100)))</f>
        <v/>
      </c>
      <c r="F98" s="37" t="str">
        <f t="shared" si="22"/>
        <v/>
      </c>
      <c r="G98" s="7"/>
      <c r="H98" s="6"/>
      <c r="J98" s="10" t="str">
        <f>IF(ISBLANK(H98),"",IF(COUNTIF(Accounts!$F:$H,H98),VLOOKUP(H98,Accounts!$F:$H,2,FALSE),"-"))</f>
        <v/>
      </c>
      <c r="K98" s="37" t="str">
        <f>IF(M98="","",M98/(1+(IF(COUNTIF(Accounts!$F:$H,H98),VLOOKUP(H98,Accounts!$F:$H,3,FALSE),0)/100)))</f>
        <v/>
      </c>
      <c r="L98" s="37" t="str">
        <f t="shared" si="23"/>
        <v/>
      </c>
      <c r="M98" s="7"/>
      <c r="N98" s="6"/>
      <c r="P98" s="10" t="str">
        <f>IF(ISBLANK(N98),"",IF(COUNTIF(Accounts!$F:$H,N98),VLOOKUP(N98,Accounts!$F:$H,2,FALSE),"-"))</f>
        <v/>
      </c>
      <c r="Q98" s="37" t="str">
        <f>IF(S98="","",S98/(1+(IF(COUNTIF(Accounts!$F:$H,N98),VLOOKUP(N98,Accounts!$F:$H,3,FALSE),0)/100)))</f>
        <v/>
      </c>
      <c r="R98" s="37" t="str">
        <f t="shared" si="12"/>
        <v/>
      </c>
      <c r="S98" s="7"/>
      <c r="T98" s="40" t="str">
        <f>IF(Accounts!$F97="","-",Accounts!$F97)</f>
        <v xml:space="preserve"> </v>
      </c>
      <c r="U98" s="10">
        <f>IF(COUNTIF(Accounts!$F:$H,T98),VLOOKUP(T98,Accounts!$F:$H,2,FALSE),"-")</f>
        <v>0</v>
      </c>
      <c r="V98" s="37" t="str">
        <f ca="1">IF(scratch!$B$55=TRUE,IF(X98="","",X98/(1+(IF(COUNTIF(Accounts!$F:$H,T98),VLOOKUP(T98,Accounts!$F:$H,3,FALSE),0)/100))),scratch!$B$52)</f>
        <v>Locked</v>
      </c>
      <c r="W98" s="37" t="str">
        <f ca="1">IF(scratch!$B$55=TRUE,IF(X98="","",X98-V98),scratch!$B$52)</f>
        <v>Locked</v>
      </c>
      <c r="X98" s="51" t="str">
        <f ca="1">IF(scratch!$B$55=TRUE,SUMIF(B$7:B$1007,T98,G$7:G$1007)+SUMIF(H$7:H$1007,T98,M$7:M$1007)+SUMIF(N$7:N$1007,T98,S$7:S$1007),scratch!$B$52)</f>
        <v>Locked</v>
      </c>
      <c r="AB98" s="10" t="str">
        <f>IF(ISBLANK(Z98),"",IF(COUNTIF(Accounts!$F:$H,Z98),VLOOKUP(Z98,Accounts!$F:$H,2,FALSE),"-"))</f>
        <v/>
      </c>
      <c r="AC98" s="37" t="str">
        <f>IF(AE98="","",AE98/(1+(IF(COUNTIF(Accounts!$F:$H,Z98),VLOOKUP(Z98,Accounts!$F:$H,3,FALSE),0)/100)))</f>
        <v/>
      </c>
      <c r="AD98" s="37" t="str">
        <f t="shared" si="13"/>
        <v/>
      </c>
      <c r="AE98" s="7"/>
      <c r="AF98" s="6"/>
      <c r="AH98" s="10" t="str">
        <f>IF(ISBLANK(AF98),"",IF(COUNTIF(Accounts!$F:$H,AF98),VLOOKUP(AF98,Accounts!$F:$H,2,FALSE),"-"))</f>
        <v/>
      </c>
      <c r="AI98" s="37" t="str">
        <f>IF(AK98="","",AK98/(1+(IF(COUNTIF(Accounts!$F:$H,AF98),VLOOKUP(AF98,Accounts!$F:$H,3,FALSE),0)/100)))</f>
        <v/>
      </c>
      <c r="AJ98" s="37" t="str">
        <f t="shared" si="14"/>
        <v/>
      </c>
      <c r="AK98" s="7"/>
      <c r="AL98" s="6"/>
      <c r="AN98" s="10" t="str">
        <f>IF(ISBLANK(AL98),"",IF(COUNTIF(Accounts!$F:$H,AL98),VLOOKUP(AL98,Accounts!$F:$H,2,FALSE),"-"))</f>
        <v/>
      </c>
      <c r="AO98" s="37" t="str">
        <f>IF(AQ98="","",AQ98/(1+(IF(COUNTIF(Accounts!$F:$H,AL98),VLOOKUP(AL98,Accounts!$F:$H,3,FALSE),0)/100)))</f>
        <v/>
      </c>
      <c r="AP98" s="37" t="str">
        <f t="shared" si="15"/>
        <v/>
      </c>
      <c r="AQ98" s="7"/>
      <c r="AR98" s="40" t="str">
        <f>IF(Accounts!$F97="","-",Accounts!$F97)</f>
        <v xml:space="preserve"> </v>
      </c>
      <c r="AS98" s="10">
        <f>IF(COUNTIF(Accounts!$F:$H,AR98),VLOOKUP(AR98,Accounts!$F:$H,2,FALSE),"-")</f>
        <v>0</v>
      </c>
      <c r="AT98" s="37" t="str">
        <f ca="1">IF(scratch!$B$55=TRUE,IF(AV98="","",AV98/(1+(IF(COUNTIF(Accounts!$F:$H,AR98),VLOOKUP(AR98,Accounts!$F:$H,3,FALSE),0)/100))),scratch!$B$52)</f>
        <v>Locked</v>
      </c>
      <c r="AU98" s="37" t="str">
        <f ca="1">IF(scratch!$B$55=TRUE,IF(AV98="","",AV98-AT98),scratch!$B$52)</f>
        <v>Locked</v>
      </c>
      <c r="AV98" s="51" t="str">
        <f ca="1">IF(scratch!$B$55=TRUE,SUMIF(Z$7:Z$1007,AR98,AE$7:AE$1007)+SUMIF(AF$7:AF$1007,AR98,AK$7:AK$1007)+SUMIF(AL$7:AL$1007,AR98,AQ$7:AQ$1007),scratch!$B$52)</f>
        <v>Locked</v>
      </c>
      <c r="AZ98" s="10" t="str">
        <f>IF(ISBLANK(AX98),"",IF(COUNTIF(Accounts!$F:$H,AX98),VLOOKUP(AX98,Accounts!$F:$H,2,FALSE),"-"))</f>
        <v/>
      </c>
      <c r="BA98" s="37" t="str">
        <f>IF(BC98="","",BC98/(1+(IF(COUNTIF(Accounts!$F:$H,AX98),VLOOKUP(AX98,Accounts!$F:$H,3,FALSE),0)/100)))</f>
        <v/>
      </c>
      <c r="BB98" s="37" t="str">
        <f t="shared" si="16"/>
        <v/>
      </c>
      <c r="BC98" s="7"/>
      <c r="BD98" s="6"/>
      <c r="BF98" s="10" t="str">
        <f>IF(ISBLANK(BD98),"",IF(COUNTIF(Accounts!$F:$H,BD98),VLOOKUP(BD98,Accounts!$F:$H,2,FALSE),"-"))</f>
        <v/>
      </c>
      <c r="BG98" s="37" t="str">
        <f>IF(BI98="","",BI98/(1+(IF(COUNTIF(Accounts!$F:$H,BD98),VLOOKUP(BD98,Accounts!$F:$H,3,FALSE),0)/100)))</f>
        <v/>
      </c>
      <c r="BH98" s="37" t="str">
        <f t="shared" si="17"/>
        <v/>
      </c>
      <c r="BI98" s="7"/>
      <c r="BJ98" s="6"/>
      <c r="BL98" s="10" t="str">
        <f>IF(ISBLANK(BJ98),"",IF(COUNTIF(Accounts!$F:$H,BJ98),VLOOKUP(BJ98,Accounts!$F:$H,2,FALSE),"-"))</f>
        <v/>
      </c>
      <c r="BM98" s="37" t="str">
        <f>IF(BO98="","",BO98/(1+(IF(COUNTIF(Accounts!$F:$H,BJ98),VLOOKUP(BJ98,Accounts!$F:$H,3,FALSE),0)/100)))</f>
        <v/>
      </c>
      <c r="BN98" s="37" t="str">
        <f t="shared" si="18"/>
        <v/>
      </c>
      <c r="BO98" s="7"/>
      <c r="BP98" s="40" t="str">
        <f>IF(Accounts!$F97="","-",Accounts!$F97)</f>
        <v xml:space="preserve"> </v>
      </c>
      <c r="BQ98" s="10">
        <f>IF(COUNTIF(Accounts!$F:$H,BP98),VLOOKUP(BP98,Accounts!$F:$H,2,FALSE),"-")</f>
        <v>0</v>
      </c>
      <c r="BR98" s="37" t="str">
        <f ca="1">IF(scratch!$B$55=TRUE,IF(BT98="","",BT98/(1+(IF(COUNTIF(Accounts!$F:$H,BP98),VLOOKUP(BP98,Accounts!$F:$H,3,FALSE),0)/100))),scratch!$B$52)</f>
        <v>Locked</v>
      </c>
      <c r="BS98" s="37" t="str">
        <f ca="1">IF(scratch!$B$55=TRUE,IF(BT98="","",BT98-BR98),scratch!$B$52)</f>
        <v>Locked</v>
      </c>
      <c r="BT98" s="51" t="str">
        <f ca="1">IF(scratch!$B$55=TRUE,SUMIF(AX$7:AX$1007,BP98,BC$7:BC$1007)+SUMIF(BD$7:BD$1007,BP98,BI$7:BI$1007)+SUMIF(BJ$7:BJ$1007,BP98,BO$7:BO$1007),scratch!$B$52)</f>
        <v>Locked</v>
      </c>
      <c r="BX98" s="10" t="str">
        <f>IF(ISBLANK(BV98),"",IF(COUNTIF(Accounts!$F:$H,BV98),VLOOKUP(BV98,Accounts!$F:$H,2,FALSE),"-"))</f>
        <v/>
      </c>
      <c r="BY98" s="37" t="str">
        <f>IF(CA98="","",CA98/(1+(IF(COUNTIF(Accounts!$F:$H,BV98),VLOOKUP(BV98,Accounts!$F:$H,3,FALSE),0)/100)))</f>
        <v/>
      </c>
      <c r="BZ98" s="37" t="str">
        <f t="shared" si="19"/>
        <v/>
      </c>
      <c r="CA98" s="7"/>
      <c r="CB98" s="6"/>
      <c r="CD98" s="10" t="str">
        <f>IF(ISBLANK(CB98),"",IF(COUNTIF(Accounts!$F:$H,CB98),VLOOKUP(CB98,Accounts!$F:$H,2,FALSE),"-"))</f>
        <v/>
      </c>
      <c r="CE98" s="37" t="str">
        <f>IF(CG98="","",CG98/(1+(IF(COUNTIF(Accounts!$F:$H,CB98),VLOOKUP(CB98,Accounts!$F:$H,3,FALSE),0)/100)))</f>
        <v/>
      </c>
      <c r="CF98" s="37" t="str">
        <f t="shared" si="20"/>
        <v/>
      </c>
      <c r="CG98" s="7"/>
      <c r="CH98" s="6"/>
      <c r="CJ98" s="10" t="str">
        <f>IF(ISBLANK(CH98),"",IF(COUNTIF(Accounts!$F:$H,CH98),VLOOKUP(CH98,Accounts!$F:$H,2,FALSE),"-"))</f>
        <v/>
      </c>
      <c r="CK98" s="37" t="str">
        <f>IF(CM98="","",CM98/(1+(IF(COUNTIF(Accounts!$F:$H,CH98),VLOOKUP(CH98,Accounts!$F:$H,3,FALSE),0)/100)))</f>
        <v/>
      </c>
      <c r="CL98" s="37" t="str">
        <f t="shared" si="21"/>
        <v/>
      </c>
      <c r="CM98" s="7"/>
      <c r="CN98" s="40" t="str">
        <f>IF(Accounts!$F97="","-",Accounts!$F97)</f>
        <v xml:space="preserve"> </v>
      </c>
      <c r="CO98" s="10">
        <f>IF(COUNTIF(Accounts!$F:$H,CN98),VLOOKUP(CN98,Accounts!$F:$H,2,FALSE),"-")</f>
        <v>0</v>
      </c>
      <c r="CP98" s="37" t="str">
        <f ca="1">IF(scratch!$B$55=TRUE,IF(CR98="","",CR98/(1+(IF(COUNTIF(Accounts!$F:$H,CN98),VLOOKUP(CN98,Accounts!$F:$H,3,FALSE),0)/100))),scratch!$B$52)</f>
        <v>Locked</v>
      </c>
      <c r="CQ98" s="37" t="str">
        <f ca="1">IF(scratch!$B$55=TRUE,IF(CR98="","",CR98-CP98),scratch!$B$52)</f>
        <v>Locked</v>
      </c>
      <c r="CR98" s="51" t="str">
        <f ca="1">IF(scratch!$B$55=TRUE,SUMIF(BV$7:BV$1007,CN98,CA$7:CA$1007)+SUMIF(CB$7:CB$1007,CN98,CG$7:CG$1007)+SUMIF(CH$7:CH$1007,CN98,CM$7:CM$1007),scratch!$B$52)</f>
        <v>Locked</v>
      </c>
      <c r="CT98" s="40" t="str">
        <f>IF(Accounts!$F97="","-",Accounts!$F97)</f>
        <v xml:space="preserve"> </v>
      </c>
      <c r="CU98" s="10">
        <f>IF(COUNTIF(Accounts!$F:$H,CT98),VLOOKUP(CT98,Accounts!$F:$H,2,FALSE),"-")</f>
        <v>0</v>
      </c>
      <c r="CV98" s="37" t="str">
        <f ca="1">IF(scratch!$B$55=TRUE,IF(CX98="","",CX98/(1+(IF(COUNTIF(Accounts!$F:$H,CT98),VLOOKUP(CT98,Accounts!$F:$H,3,FALSE),0)/100))),scratch!$B$52)</f>
        <v>Locked</v>
      </c>
      <c r="CW98" s="37" t="str">
        <f ca="1">IF(scratch!$B$55=TRUE,IF(CX98="","",CX98-CV98),scratch!$B$52)</f>
        <v>Locked</v>
      </c>
      <c r="CX98" s="51" t="str">
        <f ca="1">IF(scratch!$B$55=TRUE,SUMIF(T$7:T$1007,CT98,X$7:X1098)+SUMIF(AR$7:AR$1007,CT98,AV$7:AV$1007)+SUMIF(BP$7:BP$1007,CT98,BT$7:BT$1007)+SUMIF(CN$7:CN$1007,CT98,CR$7:CR$1007),scratch!$B$52)</f>
        <v>Locked</v>
      </c>
    </row>
    <row r="99" spans="4:102" x14ac:dyDescent="0.2">
      <c r="D99" s="10" t="str">
        <f>IF(ISBLANK(B99),"",IF(COUNTIF(Accounts!$F:$H,B99),VLOOKUP(B99,Accounts!$F:$H,2,FALSE),"-"))</f>
        <v/>
      </c>
      <c r="E99" s="37" t="str">
        <f>IF(G99="","",G99/(1+(IF(COUNTIF(Accounts!$F:$H,B99),VLOOKUP(B99,Accounts!$F:$H,3,FALSE),0)/100)))</f>
        <v/>
      </c>
      <c r="F99" s="37" t="str">
        <f t="shared" si="22"/>
        <v/>
      </c>
      <c r="G99" s="7"/>
      <c r="H99" s="6"/>
      <c r="J99" s="10" t="str">
        <f>IF(ISBLANK(H99),"",IF(COUNTIF(Accounts!$F:$H,H99),VLOOKUP(H99,Accounts!$F:$H,2,FALSE),"-"))</f>
        <v/>
      </c>
      <c r="K99" s="37" t="str">
        <f>IF(M99="","",M99/(1+(IF(COUNTIF(Accounts!$F:$H,H99),VLOOKUP(H99,Accounts!$F:$H,3,FALSE),0)/100)))</f>
        <v/>
      </c>
      <c r="L99" s="37" t="str">
        <f t="shared" si="23"/>
        <v/>
      </c>
      <c r="M99" s="7"/>
      <c r="N99" s="6"/>
      <c r="P99" s="10" t="str">
        <f>IF(ISBLANK(N99),"",IF(COUNTIF(Accounts!$F:$H,N99),VLOOKUP(N99,Accounts!$F:$H,2,FALSE),"-"))</f>
        <v/>
      </c>
      <c r="Q99" s="37" t="str">
        <f>IF(S99="","",S99/(1+(IF(COUNTIF(Accounts!$F:$H,N99),VLOOKUP(N99,Accounts!$F:$H,3,FALSE),0)/100)))</f>
        <v/>
      </c>
      <c r="R99" s="37" t="str">
        <f t="shared" si="12"/>
        <v/>
      </c>
      <c r="S99" s="7"/>
      <c r="T99" s="40" t="str">
        <f>IF(Accounts!$F98="","-",Accounts!$F98)</f>
        <v xml:space="preserve"> </v>
      </c>
      <c r="U99" s="10">
        <f>IF(COUNTIF(Accounts!$F:$H,T99),VLOOKUP(T99,Accounts!$F:$H,2,FALSE),"-")</f>
        <v>0</v>
      </c>
      <c r="V99" s="37" t="str">
        <f ca="1">IF(scratch!$B$55=TRUE,IF(X99="","",X99/(1+(IF(COUNTIF(Accounts!$F:$H,T99),VLOOKUP(T99,Accounts!$F:$H,3,FALSE),0)/100))),scratch!$B$52)</f>
        <v>Locked</v>
      </c>
      <c r="W99" s="37" t="str">
        <f ca="1">IF(scratch!$B$55=TRUE,IF(X99="","",X99-V99),scratch!$B$52)</f>
        <v>Locked</v>
      </c>
      <c r="X99" s="51" t="str">
        <f ca="1">IF(scratch!$B$55=TRUE,SUMIF(B$7:B$1007,T99,G$7:G$1007)+SUMIF(H$7:H$1007,T99,M$7:M$1007)+SUMIF(N$7:N$1007,T99,S$7:S$1007),scratch!$B$52)</f>
        <v>Locked</v>
      </c>
      <c r="AB99" s="10" t="str">
        <f>IF(ISBLANK(Z99),"",IF(COUNTIF(Accounts!$F:$H,Z99),VLOOKUP(Z99,Accounts!$F:$H,2,FALSE),"-"))</f>
        <v/>
      </c>
      <c r="AC99" s="37" t="str">
        <f>IF(AE99="","",AE99/(1+(IF(COUNTIF(Accounts!$F:$H,Z99),VLOOKUP(Z99,Accounts!$F:$H,3,FALSE),0)/100)))</f>
        <v/>
      </c>
      <c r="AD99" s="37" t="str">
        <f t="shared" si="13"/>
        <v/>
      </c>
      <c r="AE99" s="7"/>
      <c r="AF99" s="6"/>
      <c r="AH99" s="10" t="str">
        <f>IF(ISBLANK(AF99),"",IF(COUNTIF(Accounts!$F:$H,AF99),VLOOKUP(AF99,Accounts!$F:$H,2,FALSE),"-"))</f>
        <v/>
      </c>
      <c r="AI99" s="37" t="str">
        <f>IF(AK99="","",AK99/(1+(IF(COUNTIF(Accounts!$F:$H,AF99),VLOOKUP(AF99,Accounts!$F:$H,3,FALSE),0)/100)))</f>
        <v/>
      </c>
      <c r="AJ99" s="37" t="str">
        <f t="shared" si="14"/>
        <v/>
      </c>
      <c r="AK99" s="7"/>
      <c r="AL99" s="6"/>
      <c r="AN99" s="10" t="str">
        <f>IF(ISBLANK(AL99),"",IF(COUNTIF(Accounts!$F:$H,AL99),VLOOKUP(AL99,Accounts!$F:$H,2,FALSE),"-"))</f>
        <v/>
      </c>
      <c r="AO99" s="37" t="str">
        <f>IF(AQ99="","",AQ99/(1+(IF(COUNTIF(Accounts!$F:$H,AL99),VLOOKUP(AL99,Accounts!$F:$H,3,FALSE),0)/100)))</f>
        <v/>
      </c>
      <c r="AP99" s="37" t="str">
        <f t="shared" si="15"/>
        <v/>
      </c>
      <c r="AQ99" s="7"/>
      <c r="AR99" s="40" t="str">
        <f>IF(Accounts!$F98="","-",Accounts!$F98)</f>
        <v xml:space="preserve"> </v>
      </c>
      <c r="AS99" s="10">
        <f>IF(COUNTIF(Accounts!$F:$H,AR99),VLOOKUP(AR99,Accounts!$F:$H,2,FALSE),"-")</f>
        <v>0</v>
      </c>
      <c r="AT99" s="37" t="str">
        <f ca="1">IF(scratch!$B$55=TRUE,IF(AV99="","",AV99/(1+(IF(COUNTIF(Accounts!$F:$H,AR99),VLOOKUP(AR99,Accounts!$F:$H,3,FALSE),0)/100))),scratch!$B$52)</f>
        <v>Locked</v>
      </c>
      <c r="AU99" s="37" t="str">
        <f ca="1">IF(scratch!$B$55=TRUE,IF(AV99="","",AV99-AT99),scratch!$B$52)</f>
        <v>Locked</v>
      </c>
      <c r="AV99" s="51" t="str">
        <f ca="1">IF(scratch!$B$55=TRUE,SUMIF(Z$7:Z$1007,AR99,AE$7:AE$1007)+SUMIF(AF$7:AF$1007,AR99,AK$7:AK$1007)+SUMIF(AL$7:AL$1007,AR99,AQ$7:AQ$1007),scratch!$B$52)</f>
        <v>Locked</v>
      </c>
      <c r="AZ99" s="10" t="str">
        <f>IF(ISBLANK(AX99),"",IF(COUNTIF(Accounts!$F:$H,AX99),VLOOKUP(AX99,Accounts!$F:$H,2,FALSE),"-"))</f>
        <v/>
      </c>
      <c r="BA99" s="37" t="str">
        <f>IF(BC99="","",BC99/(1+(IF(COUNTIF(Accounts!$F:$H,AX99),VLOOKUP(AX99,Accounts!$F:$H,3,FALSE),0)/100)))</f>
        <v/>
      </c>
      <c r="BB99" s="37" t="str">
        <f t="shared" si="16"/>
        <v/>
      </c>
      <c r="BC99" s="7"/>
      <c r="BD99" s="6"/>
      <c r="BF99" s="10" t="str">
        <f>IF(ISBLANK(BD99),"",IF(COUNTIF(Accounts!$F:$H,BD99),VLOOKUP(BD99,Accounts!$F:$H,2,FALSE),"-"))</f>
        <v/>
      </c>
      <c r="BG99" s="37" t="str">
        <f>IF(BI99="","",BI99/(1+(IF(COUNTIF(Accounts!$F:$H,BD99),VLOOKUP(BD99,Accounts!$F:$H,3,FALSE),0)/100)))</f>
        <v/>
      </c>
      <c r="BH99" s="37" t="str">
        <f t="shared" si="17"/>
        <v/>
      </c>
      <c r="BI99" s="7"/>
      <c r="BJ99" s="6"/>
      <c r="BL99" s="10" t="str">
        <f>IF(ISBLANK(BJ99),"",IF(COUNTIF(Accounts!$F:$H,BJ99),VLOOKUP(BJ99,Accounts!$F:$H,2,FALSE),"-"))</f>
        <v/>
      </c>
      <c r="BM99" s="37" t="str">
        <f>IF(BO99="","",BO99/(1+(IF(COUNTIF(Accounts!$F:$H,BJ99),VLOOKUP(BJ99,Accounts!$F:$H,3,FALSE),0)/100)))</f>
        <v/>
      </c>
      <c r="BN99" s="37" t="str">
        <f t="shared" si="18"/>
        <v/>
      </c>
      <c r="BO99" s="7"/>
      <c r="BP99" s="40" t="str">
        <f>IF(Accounts!$F98="","-",Accounts!$F98)</f>
        <v xml:space="preserve"> </v>
      </c>
      <c r="BQ99" s="10">
        <f>IF(COUNTIF(Accounts!$F:$H,BP99),VLOOKUP(BP99,Accounts!$F:$H,2,FALSE),"-")</f>
        <v>0</v>
      </c>
      <c r="BR99" s="37" t="str">
        <f ca="1">IF(scratch!$B$55=TRUE,IF(BT99="","",BT99/(1+(IF(COUNTIF(Accounts!$F:$H,BP99),VLOOKUP(BP99,Accounts!$F:$H,3,FALSE),0)/100))),scratch!$B$52)</f>
        <v>Locked</v>
      </c>
      <c r="BS99" s="37" t="str">
        <f ca="1">IF(scratch!$B$55=TRUE,IF(BT99="","",BT99-BR99),scratch!$B$52)</f>
        <v>Locked</v>
      </c>
      <c r="BT99" s="51" t="str">
        <f ca="1">IF(scratch!$B$55=TRUE,SUMIF(AX$7:AX$1007,BP99,BC$7:BC$1007)+SUMIF(BD$7:BD$1007,BP99,BI$7:BI$1007)+SUMIF(BJ$7:BJ$1007,BP99,BO$7:BO$1007),scratch!$B$52)</f>
        <v>Locked</v>
      </c>
      <c r="BX99" s="10" t="str">
        <f>IF(ISBLANK(BV99),"",IF(COUNTIF(Accounts!$F:$H,BV99),VLOOKUP(BV99,Accounts!$F:$H,2,FALSE),"-"))</f>
        <v/>
      </c>
      <c r="BY99" s="37" t="str">
        <f>IF(CA99="","",CA99/(1+(IF(COUNTIF(Accounts!$F:$H,BV99),VLOOKUP(BV99,Accounts!$F:$H,3,FALSE),0)/100)))</f>
        <v/>
      </c>
      <c r="BZ99" s="37" t="str">
        <f t="shared" si="19"/>
        <v/>
      </c>
      <c r="CA99" s="7"/>
      <c r="CB99" s="6"/>
      <c r="CD99" s="10" t="str">
        <f>IF(ISBLANK(CB99),"",IF(COUNTIF(Accounts!$F:$H,CB99),VLOOKUP(CB99,Accounts!$F:$H,2,FALSE),"-"))</f>
        <v/>
      </c>
      <c r="CE99" s="37" t="str">
        <f>IF(CG99="","",CG99/(1+(IF(COUNTIF(Accounts!$F:$H,CB99),VLOOKUP(CB99,Accounts!$F:$H,3,FALSE),0)/100)))</f>
        <v/>
      </c>
      <c r="CF99" s="37" t="str">
        <f t="shared" si="20"/>
        <v/>
      </c>
      <c r="CG99" s="7"/>
      <c r="CH99" s="6"/>
      <c r="CJ99" s="10" t="str">
        <f>IF(ISBLANK(CH99),"",IF(COUNTIF(Accounts!$F:$H,CH99),VLOOKUP(CH99,Accounts!$F:$H,2,FALSE),"-"))</f>
        <v/>
      </c>
      <c r="CK99" s="37" t="str">
        <f>IF(CM99="","",CM99/(1+(IF(COUNTIF(Accounts!$F:$H,CH99),VLOOKUP(CH99,Accounts!$F:$H,3,FALSE),0)/100)))</f>
        <v/>
      </c>
      <c r="CL99" s="37" t="str">
        <f t="shared" si="21"/>
        <v/>
      </c>
      <c r="CM99" s="7"/>
      <c r="CN99" s="40" t="str">
        <f>IF(Accounts!$F98="","-",Accounts!$F98)</f>
        <v xml:space="preserve"> </v>
      </c>
      <c r="CO99" s="10">
        <f>IF(COUNTIF(Accounts!$F:$H,CN99),VLOOKUP(CN99,Accounts!$F:$H,2,FALSE),"-")</f>
        <v>0</v>
      </c>
      <c r="CP99" s="37" t="str">
        <f ca="1">IF(scratch!$B$55=TRUE,IF(CR99="","",CR99/(1+(IF(COUNTIF(Accounts!$F:$H,CN99),VLOOKUP(CN99,Accounts!$F:$H,3,FALSE),0)/100))),scratch!$B$52)</f>
        <v>Locked</v>
      </c>
      <c r="CQ99" s="37" t="str">
        <f ca="1">IF(scratch!$B$55=TRUE,IF(CR99="","",CR99-CP99),scratch!$B$52)</f>
        <v>Locked</v>
      </c>
      <c r="CR99" s="51" t="str">
        <f ca="1">IF(scratch!$B$55=TRUE,SUMIF(BV$7:BV$1007,CN99,CA$7:CA$1007)+SUMIF(CB$7:CB$1007,CN99,CG$7:CG$1007)+SUMIF(CH$7:CH$1007,CN99,CM$7:CM$1007),scratch!$B$52)</f>
        <v>Locked</v>
      </c>
      <c r="CT99" s="40" t="str">
        <f>IF(Accounts!$F98="","-",Accounts!$F98)</f>
        <v xml:space="preserve"> </v>
      </c>
      <c r="CU99" s="10">
        <f>IF(COUNTIF(Accounts!$F:$H,CT99),VLOOKUP(CT99,Accounts!$F:$H,2,FALSE),"-")</f>
        <v>0</v>
      </c>
      <c r="CV99" s="37" t="str">
        <f ca="1">IF(scratch!$B$55=TRUE,IF(CX99="","",CX99/(1+(IF(COUNTIF(Accounts!$F:$H,CT99),VLOOKUP(CT99,Accounts!$F:$H,3,FALSE),0)/100))),scratch!$B$52)</f>
        <v>Locked</v>
      </c>
      <c r="CW99" s="37" t="str">
        <f ca="1">IF(scratch!$B$55=TRUE,IF(CX99="","",CX99-CV99),scratch!$B$52)</f>
        <v>Locked</v>
      </c>
      <c r="CX99" s="51" t="str">
        <f ca="1">IF(scratch!$B$55=TRUE,SUMIF(T$7:T$1007,CT99,X$7:X1099)+SUMIF(AR$7:AR$1007,CT99,AV$7:AV$1007)+SUMIF(BP$7:BP$1007,CT99,BT$7:BT$1007)+SUMIF(CN$7:CN$1007,CT99,CR$7:CR$1007),scratch!$B$52)</f>
        <v>Locked</v>
      </c>
    </row>
    <row r="100" spans="4:102" x14ac:dyDescent="0.2">
      <c r="D100" s="10" t="str">
        <f>IF(ISBLANK(B100),"",IF(COUNTIF(Accounts!$F:$H,B100),VLOOKUP(B100,Accounts!$F:$H,2,FALSE),"-"))</f>
        <v/>
      </c>
      <c r="E100" s="37" t="str">
        <f>IF(G100="","",G100/(1+(IF(COUNTIF(Accounts!$F:$H,B100),VLOOKUP(B100,Accounts!$F:$H,3,FALSE),0)/100)))</f>
        <v/>
      </c>
      <c r="F100" s="37" t="str">
        <f t="shared" si="22"/>
        <v/>
      </c>
      <c r="G100" s="7"/>
      <c r="H100" s="6"/>
      <c r="J100" s="10" t="str">
        <f>IF(ISBLANK(H100),"",IF(COUNTIF(Accounts!$F:$H,H100),VLOOKUP(H100,Accounts!$F:$H,2,FALSE),"-"))</f>
        <v/>
      </c>
      <c r="K100" s="37" t="str">
        <f>IF(M100="","",M100/(1+(IF(COUNTIF(Accounts!$F:$H,H100),VLOOKUP(H100,Accounts!$F:$H,3,FALSE),0)/100)))</f>
        <v/>
      </c>
      <c r="L100" s="37" t="str">
        <f t="shared" si="23"/>
        <v/>
      </c>
      <c r="M100" s="7"/>
      <c r="N100" s="6"/>
      <c r="P100" s="10" t="str">
        <f>IF(ISBLANK(N100),"",IF(COUNTIF(Accounts!$F:$H,N100),VLOOKUP(N100,Accounts!$F:$H,2,FALSE),"-"))</f>
        <v/>
      </c>
      <c r="Q100" s="37" t="str">
        <f>IF(S100="","",S100/(1+(IF(COUNTIF(Accounts!$F:$H,N100),VLOOKUP(N100,Accounts!$F:$H,3,FALSE),0)/100)))</f>
        <v/>
      </c>
      <c r="R100" s="37" t="str">
        <f t="shared" si="12"/>
        <v/>
      </c>
      <c r="S100" s="7"/>
      <c r="T100" s="40" t="str">
        <f>IF(Accounts!$F99="","-",Accounts!$F99)</f>
        <v xml:space="preserve"> </v>
      </c>
      <c r="U100" s="10">
        <f>IF(COUNTIF(Accounts!$F:$H,T100),VLOOKUP(T100,Accounts!$F:$H,2,FALSE),"-")</f>
        <v>0</v>
      </c>
      <c r="V100" s="37" t="str">
        <f ca="1">IF(scratch!$B$55=TRUE,IF(X100="","",X100/(1+(IF(COUNTIF(Accounts!$F:$H,T100),VLOOKUP(T100,Accounts!$F:$H,3,FALSE),0)/100))),scratch!$B$52)</f>
        <v>Locked</v>
      </c>
      <c r="W100" s="37" t="str">
        <f ca="1">IF(scratch!$B$55=TRUE,IF(X100="","",X100-V100),scratch!$B$52)</f>
        <v>Locked</v>
      </c>
      <c r="X100" s="51" t="str">
        <f ca="1">IF(scratch!$B$55=TRUE,SUMIF(B$7:B$1007,T100,G$7:G$1007)+SUMIF(H$7:H$1007,T100,M$7:M$1007)+SUMIF(N$7:N$1007,T100,S$7:S$1007),scratch!$B$52)</f>
        <v>Locked</v>
      </c>
      <c r="AB100" s="10" t="str">
        <f>IF(ISBLANK(Z100),"",IF(COUNTIF(Accounts!$F:$H,Z100),VLOOKUP(Z100,Accounts!$F:$H,2,FALSE),"-"))</f>
        <v/>
      </c>
      <c r="AC100" s="37" t="str">
        <f>IF(AE100="","",AE100/(1+(IF(COUNTIF(Accounts!$F:$H,Z100),VLOOKUP(Z100,Accounts!$F:$H,3,FALSE),0)/100)))</f>
        <v/>
      </c>
      <c r="AD100" s="37" t="str">
        <f t="shared" si="13"/>
        <v/>
      </c>
      <c r="AE100" s="7"/>
      <c r="AF100" s="6"/>
      <c r="AH100" s="10" t="str">
        <f>IF(ISBLANK(AF100),"",IF(COUNTIF(Accounts!$F:$H,AF100),VLOOKUP(AF100,Accounts!$F:$H,2,FALSE),"-"))</f>
        <v/>
      </c>
      <c r="AI100" s="37" t="str">
        <f>IF(AK100="","",AK100/(1+(IF(COUNTIF(Accounts!$F:$H,AF100),VLOOKUP(AF100,Accounts!$F:$H,3,FALSE),0)/100)))</f>
        <v/>
      </c>
      <c r="AJ100" s="37" t="str">
        <f t="shared" si="14"/>
        <v/>
      </c>
      <c r="AK100" s="7"/>
      <c r="AL100" s="6"/>
      <c r="AN100" s="10" t="str">
        <f>IF(ISBLANK(AL100),"",IF(COUNTIF(Accounts!$F:$H,AL100),VLOOKUP(AL100,Accounts!$F:$H,2,FALSE),"-"))</f>
        <v/>
      </c>
      <c r="AO100" s="37" t="str">
        <f>IF(AQ100="","",AQ100/(1+(IF(COUNTIF(Accounts!$F:$H,AL100),VLOOKUP(AL100,Accounts!$F:$H,3,FALSE),0)/100)))</f>
        <v/>
      </c>
      <c r="AP100" s="37" t="str">
        <f t="shared" si="15"/>
        <v/>
      </c>
      <c r="AQ100" s="7"/>
      <c r="AR100" s="40" t="str">
        <f>IF(Accounts!$F99="","-",Accounts!$F99)</f>
        <v xml:space="preserve"> </v>
      </c>
      <c r="AS100" s="10">
        <f>IF(COUNTIF(Accounts!$F:$H,AR100),VLOOKUP(AR100,Accounts!$F:$H,2,FALSE),"-")</f>
        <v>0</v>
      </c>
      <c r="AT100" s="37" t="str">
        <f ca="1">IF(scratch!$B$55=TRUE,IF(AV100="","",AV100/(1+(IF(COUNTIF(Accounts!$F:$H,AR100),VLOOKUP(AR100,Accounts!$F:$H,3,FALSE),0)/100))),scratch!$B$52)</f>
        <v>Locked</v>
      </c>
      <c r="AU100" s="37" t="str">
        <f ca="1">IF(scratch!$B$55=TRUE,IF(AV100="","",AV100-AT100),scratch!$B$52)</f>
        <v>Locked</v>
      </c>
      <c r="AV100" s="51" t="str">
        <f ca="1">IF(scratch!$B$55=TRUE,SUMIF(Z$7:Z$1007,AR100,AE$7:AE$1007)+SUMIF(AF$7:AF$1007,AR100,AK$7:AK$1007)+SUMIF(AL$7:AL$1007,AR100,AQ$7:AQ$1007),scratch!$B$52)</f>
        <v>Locked</v>
      </c>
      <c r="AZ100" s="10" t="str">
        <f>IF(ISBLANK(AX100),"",IF(COUNTIF(Accounts!$F:$H,AX100),VLOOKUP(AX100,Accounts!$F:$H,2,FALSE),"-"))</f>
        <v/>
      </c>
      <c r="BA100" s="37" t="str">
        <f>IF(BC100="","",BC100/(1+(IF(COUNTIF(Accounts!$F:$H,AX100),VLOOKUP(AX100,Accounts!$F:$H,3,FALSE),0)/100)))</f>
        <v/>
      </c>
      <c r="BB100" s="37" t="str">
        <f t="shared" si="16"/>
        <v/>
      </c>
      <c r="BC100" s="7"/>
      <c r="BD100" s="6"/>
      <c r="BF100" s="10" t="str">
        <f>IF(ISBLANK(BD100),"",IF(COUNTIF(Accounts!$F:$H,BD100),VLOOKUP(BD100,Accounts!$F:$H,2,FALSE),"-"))</f>
        <v/>
      </c>
      <c r="BG100" s="37" t="str">
        <f>IF(BI100="","",BI100/(1+(IF(COUNTIF(Accounts!$F:$H,BD100),VLOOKUP(BD100,Accounts!$F:$H,3,FALSE),0)/100)))</f>
        <v/>
      </c>
      <c r="BH100" s="37" t="str">
        <f t="shared" si="17"/>
        <v/>
      </c>
      <c r="BI100" s="7"/>
      <c r="BJ100" s="6"/>
      <c r="BL100" s="10" t="str">
        <f>IF(ISBLANK(BJ100),"",IF(COUNTIF(Accounts!$F:$H,BJ100),VLOOKUP(BJ100,Accounts!$F:$H,2,FALSE),"-"))</f>
        <v/>
      </c>
      <c r="BM100" s="37" t="str">
        <f>IF(BO100="","",BO100/(1+(IF(COUNTIF(Accounts!$F:$H,BJ100),VLOOKUP(BJ100,Accounts!$F:$H,3,FALSE),0)/100)))</f>
        <v/>
      </c>
      <c r="BN100" s="37" t="str">
        <f t="shared" si="18"/>
        <v/>
      </c>
      <c r="BO100" s="7"/>
      <c r="BP100" s="40" t="str">
        <f>IF(Accounts!$F99="","-",Accounts!$F99)</f>
        <v xml:space="preserve"> </v>
      </c>
      <c r="BQ100" s="10">
        <f>IF(COUNTIF(Accounts!$F:$H,BP100),VLOOKUP(BP100,Accounts!$F:$H,2,FALSE),"-")</f>
        <v>0</v>
      </c>
      <c r="BR100" s="37" t="str">
        <f ca="1">IF(scratch!$B$55=TRUE,IF(BT100="","",BT100/(1+(IF(COUNTIF(Accounts!$F:$H,BP100),VLOOKUP(BP100,Accounts!$F:$H,3,FALSE),0)/100))),scratch!$B$52)</f>
        <v>Locked</v>
      </c>
      <c r="BS100" s="37" t="str">
        <f ca="1">IF(scratch!$B$55=TRUE,IF(BT100="","",BT100-BR100),scratch!$B$52)</f>
        <v>Locked</v>
      </c>
      <c r="BT100" s="51" t="str">
        <f ca="1">IF(scratch!$B$55=TRUE,SUMIF(AX$7:AX$1007,BP100,BC$7:BC$1007)+SUMIF(BD$7:BD$1007,BP100,BI$7:BI$1007)+SUMIF(BJ$7:BJ$1007,BP100,BO$7:BO$1007),scratch!$B$52)</f>
        <v>Locked</v>
      </c>
      <c r="BX100" s="10" t="str">
        <f>IF(ISBLANK(BV100),"",IF(COUNTIF(Accounts!$F:$H,BV100),VLOOKUP(BV100,Accounts!$F:$H,2,FALSE),"-"))</f>
        <v/>
      </c>
      <c r="BY100" s="37" t="str">
        <f>IF(CA100="","",CA100/(1+(IF(COUNTIF(Accounts!$F:$H,BV100),VLOOKUP(BV100,Accounts!$F:$H,3,FALSE),0)/100)))</f>
        <v/>
      </c>
      <c r="BZ100" s="37" t="str">
        <f t="shared" si="19"/>
        <v/>
      </c>
      <c r="CA100" s="7"/>
      <c r="CB100" s="6"/>
      <c r="CD100" s="10" t="str">
        <f>IF(ISBLANK(CB100),"",IF(COUNTIF(Accounts!$F:$H,CB100),VLOOKUP(CB100,Accounts!$F:$H,2,FALSE),"-"))</f>
        <v/>
      </c>
      <c r="CE100" s="37" t="str">
        <f>IF(CG100="","",CG100/(1+(IF(COUNTIF(Accounts!$F:$H,CB100),VLOOKUP(CB100,Accounts!$F:$H,3,FALSE),0)/100)))</f>
        <v/>
      </c>
      <c r="CF100" s="37" t="str">
        <f t="shared" si="20"/>
        <v/>
      </c>
      <c r="CG100" s="7"/>
      <c r="CH100" s="6"/>
      <c r="CJ100" s="10" t="str">
        <f>IF(ISBLANK(CH100),"",IF(COUNTIF(Accounts!$F:$H,CH100),VLOOKUP(CH100,Accounts!$F:$H,2,FALSE),"-"))</f>
        <v/>
      </c>
      <c r="CK100" s="37" t="str">
        <f>IF(CM100="","",CM100/(1+(IF(COUNTIF(Accounts!$F:$H,CH100),VLOOKUP(CH100,Accounts!$F:$H,3,FALSE),0)/100)))</f>
        <v/>
      </c>
      <c r="CL100" s="37" t="str">
        <f t="shared" si="21"/>
        <v/>
      </c>
      <c r="CM100" s="7"/>
      <c r="CN100" s="40" t="str">
        <f>IF(Accounts!$F99="","-",Accounts!$F99)</f>
        <v xml:space="preserve"> </v>
      </c>
      <c r="CO100" s="10">
        <f>IF(COUNTIF(Accounts!$F:$H,CN100),VLOOKUP(CN100,Accounts!$F:$H,2,FALSE),"-")</f>
        <v>0</v>
      </c>
      <c r="CP100" s="37" t="str">
        <f ca="1">IF(scratch!$B$55=TRUE,IF(CR100="","",CR100/(1+(IF(COUNTIF(Accounts!$F:$H,CN100),VLOOKUP(CN100,Accounts!$F:$H,3,FALSE),0)/100))),scratch!$B$52)</f>
        <v>Locked</v>
      </c>
      <c r="CQ100" s="37" t="str">
        <f ca="1">IF(scratch!$B$55=TRUE,IF(CR100="","",CR100-CP100),scratch!$B$52)</f>
        <v>Locked</v>
      </c>
      <c r="CR100" s="51" t="str">
        <f ca="1">IF(scratch!$B$55=TRUE,SUMIF(BV$7:BV$1007,CN100,CA$7:CA$1007)+SUMIF(CB$7:CB$1007,CN100,CG$7:CG$1007)+SUMIF(CH$7:CH$1007,CN100,CM$7:CM$1007),scratch!$B$52)</f>
        <v>Locked</v>
      </c>
      <c r="CT100" s="40" t="str">
        <f>IF(Accounts!$F99="","-",Accounts!$F99)</f>
        <v xml:space="preserve"> </v>
      </c>
      <c r="CU100" s="10">
        <f>IF(COUNTIF(Accounts!$F:$H,CT100),VLOOKUP(CT100,Accounts!$F:$H,2,FALSE),"-")</f>
        <v>0</v>
      </c>
      <c r="CV100" s="37" t="str">
        <f ca="1">IF(scratch!$B$55=TRUE,IF(CX100="","",CX100/(1+(IF(COUNTIF(Accounts!$F:$H,CT100),VLOOKUP(CT100,Accounts!$F:$H,3,FALSE),0)/100))),scratch!$B$52)</f>
        <v>Locked</v>
      </c>
      <c r="CW100" s="37" t="str">
        <f ca="1">IF(scratch!$B$55=TRUE,IF(CX100="","",CX100-CV100),scratch!$B$52)</f>
        <v>Locked</v>
      </c>
      <c r="CX100" s="51" t="str">
        <f ca="1">IF(scratch!$B$55=TRUE,SUMIF(T$7:T$1007,CT100,X$7:X1100)+SUMIF(AR$7:AR$1007,CT100,AV$7:AV$1007)+SUMIF(BP$7:BP$1007,CT100,BT$7:BT$1007)+SUMIF(CN$7:CN$1007,CT100,CR$7:CR$1007),scratch!$B$52)</f>
        <v>Locked</v>
      </c>
    </row>
    <row r="101" spans="4:102" x14ac:dyDescent="0.2">
      <c r="D101" s="10" t="str">
        <f>IF(ISBLANK(B101),"",IF(COUNTIF(Accounts!$F:$H,B101),VLOOKUP(B101,Accounts!$F:$H,2,FALSE),"-"))</f>
        <v/>
      </c>
      <c r="E101" s="37" t="str">
        <f>IF(G101="","",G101/(1+(IF(COUNTIF(Accounts!$F:$H,B101),VLOOKUP(B101,Accounts!$F:$H,3,FALSE),0)/100)))</f>
        <v/>
      </c>
      <c r="F101" s="37" t="str">
        <f t="shared" si="22"/>
        <v/>
      </c>
      <c r="G101" s="7"/>
      <c r="H101" s="6"/>
      <c r="J101" s="10" t="str">
        <f>IF(ISBLANK(H101),"",IF(COUNTIF(Accounts!$F:$H,H101),VLOOKUP(H101,Accounts!$F:$H,2,FALSE),"-"))</f>
        <v/>
      </c>
      <c r="K101" s="37" t="str">
        <f>IF(M101="","",M101/(1+(IF(COUNTIF(Accounts!$F:$H,H101),VLOOKUP(H101,Accounts!$F:$H,3,FALSE),0)/100)))</f>
        <v/>
      </c>
      <c r="L101" s="37" t="str">
        <f t="shared" si="23"/>
        <v/>
      </c>
      <c r="M101" s="7"/>
      <c r="N101" s="6"/>
      <c r="P101" s="10" t="str">
        <f>IF(ISBLANK(N101),"",IF(COUNTIF(Accounts!$F:$H,N101),VLOOKUP(N101,Accounts!$F:$H,2,FALSE),"-"))</f>
        <v/>
      </c>
      <c r="Q101" s="37" t="str">
        <f>IF(S101="","",S101/(1+(IF(COUNTIF(Accounts!$F:$H,N101),VLOOKUP(N101,Accounts!$F:$H,3,FALSE),0)/100)))</f>
        <v/>
      </c>
      <c r="R101" s="37" t="str">
        <f t="shared" si="12"/>
        <v/>
      </c>
      <c r="S101" s="7"/>
      <c r="T101" s="40" t="str">
        <f>IF(Accounts!$F100="","-",Accounts!$F100)</f>
        <v xml:space="preserve"> </v>
      </c>
      <c r="U101" s="10">
        <f>IF(COUNTIF(Accounts!$F:$H,T101),VLOOKUP(T101,Accounts!$F:$H,2,FALSE),"-")</f>
        <v>0</v>
      </c>
      <c r="V101" s="37" t="str">
        <f ca="1">IF(scratch!$B$55=TRUE,IF(X101="","",X101/(1+(IF(COUNTIF(Accounts!$F:$H,T101),VLOOKUP(T101,Accounts!$F:$H,3,FALSE),0)/100))),scratch!$B$52)</f>
        <v>Locked</v>
      </c>
      <c r="W101" s="37" t="str">
        <f ca="1">IF(scratch!$B$55=TRUE,IF(X101="","",X101-V101),scratch!$B$52)</f>
        <v>Locked</v>
      </c>
      <c r="X101" s="51" t="str">
        <f ca="1">IF(scratch!$B$55=TRUE,SUMIF(B$7:B$1007,T101,G$7:G$1007)+SUMIF(H$7:H$1007,T101,M$7:M$1007)+SUMIF(N$7:N$1007,T101,S$7:S$1007),scratch!$B$52)</f>
        <v>Locked</v>
      </c>
      <c r="AB101" s="10" t="str">
        <f>IF(ISBLANK(Z101),"",IF(COUNTIF(Accounts!$F:$H,Z101),VLOOKUP(Z101,Accounts!$F:$H,2,FALSE),"-"))</f>
        <v/>
      </c>
      <c r="AC101" s="37" t="str">
        <f>IF(AE101="","",AE101/(1+(IF(COUNTIF(Accounts!$F:$H,Z101),VLOOKUP(Z101,Accounts!$F:$H,3,FALSE),0)/100)))</f>
        <v/>
      </c>
      <c r="AD101" s="37" t="str">
        <f t="shared" si="13"/>
        <v/>
      </c>
      <c r="AE101" s="7"/>
      <c r="AF101" s="6"/>
      <c r="AH101" s="10" t="str">
        <f>IF(ISBLANK(AF101),"",IF(COUNTIF(Accounts!$F:$H,AF101),VLOOKUP(AF101,Accounts!$F:$H,2,FALSE),"-"))</f>
        <v/>
      </c>
      <c r="AI101" s="37" t="str">
        <f>IF(AK101="","",AK101/(1+(IF(COUNTIF(Accounts!$F:$H,AF101),VLOOKUP(AF101,Accounts!$F:$H,3,FALSE),0)/100)))</f>
        <v/>
      </c>
      <c r="AJ101" s="37" t="str">
        <f t="shared" si="14"/>
        <v/>
      </c>
      <c r="AK101" s="7"/>
      <c r="AL101" s="6"/>
      <c r="AN101" s="10" t="str">
        <f>IF(ISBLANK(AL101),"",IF(COUNTIF(Accounts!$F:$H,AL101),VLOOKUP(AL101,Accounts!$F:$H,2,FALSE),"-"))</f>
        <v/>
      </c>
      <c r="AO101" s="37" t="str">
        <f>IF(AQ101="","",AQ101/(1+(IF(COUNTIF(Accounts!$F:$H,AL101),VLOOKUP(AL101,Accounts!$F:$H,3,FALSE),0)/100)))</f>
        <v/>
      </c>
      <c r="AP101" s="37" t="str">
        <f t="shared" si="15"/>
        <v/>
      </c>
      <c r="AQ101" s="7"/>
      <c r="AR101" s="40" t="str">
        <f>IF(Accounts!$F100="","-",Accounts!$F100)</f>
        <v xml:space="preserve"> </v>
      </c>
      <c r="AS101" s="10">
        <f>IF(COUNTIF(Accounts!$F:$H,AR101),VLOOKUP(AR101,Accounts!$F:$H,2,FALSE),"-")</f>
        <v>0</v>
      </c>
      <c r="AT101" s="37" t="str">
        <f ca="1">IF(scratch!$B$55=TRUE,IF(AV101="","",AV101/(1+(IF(COUNTIF(Accounts!$F:$H,AR101),VLOOKUP(AR101,Accounts!$F:$H,3,FALSE),0)/100))),scratch!$B$52)</f>
        <v>Locked</v>
      </c>
      <c r="AU101" s="37" t="str">
        <f ca="1">IF(scratch!$B$55=TRUE,IF(AV101="","",AV101-AT101),scratch!$B$52)</f>
        <v>Locked</v>
      </c>
      <c r="AV101" s="51" t="str">
        <f ca="1">IF(scratch!$B$55=TRUE,SUMIF(Z$7:Z$1007,AR101,AE$7:AE$1007)+SUMIF(AF$7:AF$1007,AR101,AK$7:AK$1007)+SUMIF(AL$7:AL$1007,AR101,AQ$7:AQ$1007),scratch!$B$52)</f>
        <v>Locked</v>
      </c>
      <c r="AZ101" s="10" t="str">
        <f>IF(ISBLANK(AX101),"",IF(COUNTIF(Accounts!$F:$H,AX101),VLOOKUP(AX101,Accounts!$F:$H,2,FALSE),"-"))</f>
        <v/>
      </c>
      <c r="BA101" s="37" t="str">
        <f>IF(BC101="","",BC101/(1+(IF(COUNTIF(Accounts!$F:$H,AX101),VLOOKUP(AX101,Accounts!$F:$H,3,FALSE),0)/100)))</f>
        <v/>
      </c>
      <c r="BB101" s="37" t="str">
        <f t="shared" si="16"/>
        <v/>
      </c>
      <c r="BC101" s="7"/>
      <c r="BD101" s="6"/>
      <c r="BF101" s="10" t="str">
        <f>IF(ISBLANK(BD101),"",IF(COUNTIF(Accounts!$F:$H,BD101),VLOOKUP(BD101,Accounts!$F:$H,2,FALSE),"-"))</f>
        <v/>
      </c>
      <c r="BG101" s="37" t="str">
        <f>IF(BI101="","",BI101/(1+(IF(COUNTIF(Accounts!$F:$H,BD101),VLOOKUP(BD101,Accounts!$F:$H,3,FALSE),0)/100)))</f>
        <v/>
      </c>
      <c r="BH101" s="37" t="str">
        <f t="shared" si="17"/>
        <v/>
      </c>
      <c r="BI101" s="7"/>
      <c r="BJ101" s="6"/>
      <c r="BL101" s="10" t="str">
        <f>IF(ISBLANK(BJ101),"",IF(COUNTIF(Accounts!$F:$H,BJ101),VLOOKUP(BJ101,Accounts!$F:$H,2,FALSE),"-"))</f>
        <v/>
      </c>
      <c r="BM101" s="37" t="str">
        <f>IF(BO101="","",BO101/(1+(IF(COUNTIF(Accounts!$F:$H,BJ101),VLOOKUP(BJ101,Accounts!$F:$H,3,FALSE),0)/100)))</f>
        <v/>
      </c>
      <c r="BN101" s="37" t="str">
        <f t="shared" si="18"/>
        <v/>
      </c>
      <c r="BO101" s="7"/>
      <c r="BP101" s="40" t="str">
        <f>IF(Accounts!$F100="","-",Accounts!$F100)</f>
        <v xml:space="preserve"> </v>
      </c>
      <c r="BQ101" s="10">
        <f>IF(COUNTIF(Accounts!$F:$H,BP101),VLOOKUP(BP101,Accounts!$F:$H,2,FALSE),"-")</f>
        <v>0</v>
      </c>
      <c r="BR101" s="37" t="str">
        <f ca="1">IF(scratch!$B$55=TRUE,IF(BT101="","",BT101/(1+(IF(COUNTIF(Accounts!$F:$H,BP101),VLOOKUP(BP101,Accounts!$F:$H,3,FALSE),0)/100))),scratch!$B$52)</f>
        <v>Locked</v>
      </c>
      <c r="BS101" s="37" t="str">
        <f ca="1">IF(scratch!$B$55=TRUE,IF(BT101="","",BT101-BR101),scratch!$B$52)</f>
        <v>Locked</v>
      </c>
      <c r="BT101" s="51" t="str">
        <f ca="1">IF(scratch!$B$55=TRUE,SUMIF(AX$7:AX$1007,BP101,BC$7:BC$1007)+SUMIF(BD$7:BD$1007,BP101,BI$7:BI$1007)+SUMIF(BJ$7:BJ$1007,BP101,BO$7:BO$1007),scratch!$B$52)</f>
        <v>Locked</v>
      </c>
      <c r="BX101" s="10" t="str">
        <f>IF(ISBLANK(BV101),"",IF(COUNTIF(Accounts!$F:$H,BV101),VLOOKUP(BV101,Accounts!$F:$H,2,FALSE),"-"))</f>
        <v/>
      </c>
      <c r="BY101" s="37" t="str">
        <f>IF(CA101="","",CA101/(1+(IF(COUNTIF(Accounts!$F:$H,BV101),VLOOKUP(BV101,Accounts!$F:$H,3,FALSE),0)/100)))</f>
        <v/>
      </c>
      <c r="BZ101" s="37" t="str">
        <f t="shared" si="19"/>
        <v/>
      </c>
      <c r="CA101" s="7"/>
      <c r="CB101" s="6"/>
      <c r="CD101" s="10" t="str">
        <f>IF(ISBLANK(CB101),"",IF(COUNTIF(Accounts!$F:$H,CB101),VLOOKUP(CB101,Accounts!$F:$H,2,FALSE),"-"))</f>
        <v/>
      </c>
      <c r="CE101" s="37" t="str">
        <f>IF(CG101="","",CG101/(1+(IF(COUNTIF(Accounts!$F:$H,CB101),VLOOKUP(CB101,Accounts!$F:$H,3,FALSE),0)/100)))</f>
        <v/>
      </c>
      <c r="CF101" s="37" t="str">
        <f t="shared" si="20"/>
        <v/>
      </c>
      <c r="CG101" s="7"/>
      <c r="CH101" s="6"/>
      <c r="CJ101" s="10" t="str">
        <f>IF(ISBLANK(CH101),"",IF(COUNTIF(Accounts!$F:$H,CH101),VLOOKUP(CH101,Accounts!$F:$H,2,FALSE),"-"))</f>
        <v/>
      </c>
      <c r="CK101" s="37" t="str">
        <f>IF(CM101="","",CM101/(1+(IF(COUNTIF(Accounts!$F:$H,CH101),VLOOKUP(CH101,Accounts!$F:$H,3,FALSE),0)/100)))</f>
        <v/>
      </c>
      <c r="CL101" s="37" t="str">
        <f t="shared" si="21"/>
        <v/>
      </c>
      <c r="CM101" s="7"/>
      <c r="CN101" s="40" t="str">
        <f>IF(Accounts!$F100="","-",Accounts!$F100)</f>
        <v xml:space="preserve"> </v>
      </c>
      <c r="CO101" s="10">
        <f>IF(COUNTIF(Accounts!$F:$H,CN101),VLOOKUP(CN101,Accounts!$F:$H,2,FALSE),"-")</f>
        <v>0</v>
      </c>
      <c r="CP101" s="37" t="str">
        <f ca="1">IF(scratch!$B$55=TRUE,IF(CR101="","",CR101/(1+(IF(COUNTIF(Accounts!$F:$H,CN101),VLOOKUP(CN101,Accounts!$F:$H,3,FALSE),0)/100))),scratch!$B$52)</f>
        <v>Locked</v>
      </c>
      <c r="CQ101" s="37" t="str">
        <f ca="1">IF(scratch!$B$55=TRUE,IF(CR101="","",CR101-CP101),scratch!$B$52)</f>
        <v>Locked</v>
      </c>
      <c r="CR101" s="51" t="str">
        <f ca="1">IF(scratch!$B$55=TRUE,SUMIF(BV$7:BV$1007,CN101,CA$7:CA$1007)+SUMIF(CB$7:CB$1007,CN101,CG$7:CG$1007)+SUMIF(CH$7:CH$1007,CN101,CM$7:CM$1007),scratch!$B$52)</f>
        <v>Locked</v>
      </c>
      <c r="CT101" s="40" t="str">
        <f>IF(Accounts!$F100="","-",Accounts!$F100)</f>
        <v xml:space="preserve"> </v>
      </c>
      <c r="CU101" s="10">
        <f>IF(COUNTIF(Accounts!$F:$H,CT101),VLOOKUP(CT101,Accounts!$F:$H,2,FALSE),"-")</f>
        <v>0</v>
      </c>
      <c r="CV101" s="37" t="str">
        <f ca="1">IF(scratch!$B$55=TRUE,IF(CX101="","",CX101/(1+(IF(COUNTIF(Accounts!$F:$H,CT101),VLOOKUP(CT101,Accounts!$F:$H,3,FALSE),0)/100))),scratch!$B$52)</f>
        <v>Locked</v>
      </c>
      <c r="CW101" s="37" t="str">
        <f ca="1">IF(scratch!$B$55=TRUE,IF(CX101="","",CX101-CV101),scratch!$B$52)</f>
        <v>Locked</v>
      </c>
      <c r="CX101" s="51" t="str">
        <f ca="1">IF(scratch!$B$55=TRUE,SUMIF(T$7:T$1007,CT101,X$7:X1101)+SUMIF(AR$7:AR$1007,CT101,AV$7:AV$1007)+SUMIF(BP$7:BP$1007,CT101,BT$7:BT$1007)+SUMIF(CN$7:CN$1007,CT101,CR$7:CR$1007),scratch!$B$52)</f>
        <v>Locked</v>
      </c>
    </row>
    <row r="102" spans="4:102" x14ac:dyDescent="0.2">
      <c r="D102" s="10" t="str">
        <f>IF(ISBLANK(B102),"",IF(COUNTIF(Accounts!$F:$H,B102),VLOOKUP(B102,Accounts!$F:$H,2,FALSE),"-"))</f>
        <v/>
      </c>
      <c r="E102" s="37" t="str">
        <f>IF(G102="","",G102/(1+(IF(COUNTIF(Accounts!$F:$H,B102),VLOOKUP(B102,Accounts!$F:$H,3,FALSE),0)/100)))</f>
        <v/>
      </c>
      <c r="F102" s="37" t="str">
        <f t="shared" si="22"/>
        <v/>
      </c>
      <c r="G102" s="7"/>
      <c r="H102" s="6"/>
      <c r="J102" s="10" t="str">
        <f>IF(ISBLANK(H102),"",IF(COUNTIF(Accounts!$F:$H,H102),VLOOKUP(H102,Accounts!$F:$H,2,FALSE),"-"))</f>
        <v/>
      </c>
      <c r="K102" s="37" t="str">
        <f>IF(M102="","",M102/(1+(IF(COUNTIF(Accounts!$F:$H,H102),VLOOKUP(H102,Accounts!$F:$H,3,FALSE),0)/100)))</f>
        <v/>
      </c>
      <c r="L102" s="37" t="str">
        <f t="shared" si="23"/>
        <v/>
      </c>
      <c r="M102" s="7"/>
      <c r="N102" s="6"/>
      <c r="P102" s="10" t="str">
        <f>IF(ISBLANK(N102),"",IF(COUNTIF(Accounts!$F:$H,N102),VLOOKUP(N102,Accounts!$F:$H,2,FALSE),"-"))</f>
        <v/>
      </c>
      <c r="Q102" s="37" t="str">
        <f>IF(S102="","",S102/(1+(IF(COUNTIF(Accounts!$F:$H,N102),VLOOKUP(N102,Accounts!$F:$H,3,FALSE),0)/100)))</f>
        <v/>
      </c>
      <c r="R102" s="37" t="str">
        <f t="shared" si="12"/>
        <v/>
      </c>
      <c r="S102" s="7"/>
      <c r="T102" s="40" t="str">
        <f>IF(Accounts!$F101="","-",Accounts!$F101)</f>
        <v xml:space="preserve"> </v>
      </c>
      <c r="U102" s="10">
        <f>IF(COUNTIF(Accounts!$F:$H,T102),VLOOKUP(T102,Accounts!$F:$H,2,FALSE),"-")</f>
        <v>0</v>
      </c>
      <c r="V102" s="37" t="str">
        <f ca="1">IF(scratch!$B$55=TRUE,IF(X102="","",X102/(1+(IF(COUNTIF(Accounts!$F:$H,T102),VLOOKUP(T102,Accounts!$F:$H,3,FALSE),0)/100))),scratch!$B$52)</f>
        <v>Locked</v>
      </c>
      <c r="W102" s="37" t="str">
        <f ca="1">IF(scratch!$B$55=TRUE,IF(X102="","",X102-V102),scratch!$B$52)</f>
        <v>Locked</v>
      </c>
      <c r="X102" s="51" t="str">
        <f ca="1">IF(scratch!$B$55=TRUE,SUMIF(B$7:B$1007,T102,G$7:G$1007)+SUMIF(H$7:H$1007,T102,M$7:M$1007)+SUMIF(N$7:N$1007,T102,S$7:S$1007),scratch!$B$52)</f>
        <v>Locked</v>
      </c>
      <c r="AB102" s="10" t="str">
        <f>IF(ISBLANK(Z102),"",IF(COUNTIF(Accounts!$F:$H,Z102),VLOOKUP(Z102,Accounts!$F:$H,2,FALSE),"-"))</f>
        <v/>
      </c>
      <c r="AC102" s="37" t="str">
        <f>IF(AE102="","",AE102/(1+(IF(COUNTIF(Accounts!$F:$H,Z102),VLOOKUP(Z102,Accounts!$F:$H,3,FALSE),0)/100)))</f>
        <v/>
      </c>
      <c r="AD102" s="37" t="str">
        <f t="shared" si="13"/>
        <v/>
      </c>
      <c r="AE102" s="7"/>
      <c r="AF102" s="6"/>
      <c r="AH102" s="10" t="str">
        <f>IF(ISBLANK(AF102),"",IF(COUNTIF(Accounts!$F:$H,AF102),VLOOKUP(AF102,Accounts!$F:$H,2,FALSE),"-"))</f>
        <v/>
      </c>
      <c r="AI102" s="37" t="str">
        <f>IF(AK102="","",AK102/(1+(IF(COUNTIF(Accounts!$F:$H,AF102),VLOOKUP(AF102,Accounts!$F:$H,3,FALSE),0)/100)))</f>
        <v/>
      </c>
      <c r="AJ102" s="37" t="str">
        <f t="shared" si="14"/>
        <v/>
      </c>
      <c r="AK102" s="7"/>
      <c r="AL102" s="6"/>
      <c r="AN102" s="10" t="str">
        <f>IF(ISBLANK(AL102),"",IF(COUNTIF(Accounts!$F:$H,AL102),VLOOKUP(AL102,Accounts!$F:$H,2,FALSE),"-"))</f>
        <v/>
      </c>
      <c r="AO102" s="37" t="str">
        <f>IF(AQ102="","",AQ102/(1+(IF(COUNTIF(Accounts!$F:$H,AL102),VLOOKUP(AL102,Accounts!$F:$H,3,FALSE),0)/100)))</f>
        <v/>
      </c>
      <c r="AP102" s="37" t="str">
        <f t="shared" si="15"/>
        <v/>
      </c>
      <c r="AQ102" s="7"/>
      <c r="AR102" s="40" t="str">
        <f>IF(Accounts!$F101="","-",Accounts!$F101)</f>
        <v xml:space="preserve"> </v>
      </c>
      <c r="AS102" s="10">
        <f>IF(COUNTIF(Accounts!$F:$H,AR102),VLOOKUP(AR102,Accounts!$F:$H,2,FALSE),"-")</f>
        <v>0</v>
      </c>
      <c r="AT102" s="37" t="str">
        <f ca="1">IF(scratch!$B$55=TRUE,IF(AV102="","",AV102/(1+(IF(COUNTIF(Accounts!$F:$H,AR102),VLOOKUP(AR102,Accounts!$F:$H,3,FALSE),0)/100))),scratch!$B$52)</f>
        <v>Locked</v>
      </c>
      <c r="AU102" s="37" t="str">
        <f ca="1">IF(scratch!$B$55=TRUE,IF(AV102="","",AV102-AT102),scratch!$B$52)</f>
        <v>Locked</v>
      </c>
      <c r="AV102" s="51" t="str">
        <f ca="1">IF(scratch!$B$55=TRUE,SUMIF(Z$7:Z$1007,AR102,AE$7:AE$1007)+SUMIF(AF$7:AF$1007,AR102,AK$7:AK$1007)+SUMIF(AL$7:AL$1007,AR102,AQ$7:AQ$1007),scratch!$B$52)</f>
        <v>Locked</v>
      </c>
      <c r="AZ102" s="10" t="str">
        <f>IF(ISBLANK(AX102),"",IF(COUNTIF(Accounts!$F:$H,AX102),VLOOKUP(AX102,Accounts!$F:$H,2,FALSE),"-"))</f>
        <v/>
      </c>
      <c r="BA102" s="37" t="str">
        <f>IF(BC102="","",BC102/(1+(IF(COUNTIF(Accounts!$F:$H,AX102),VLOOKUP(AX102,Accounts!$F:$H,3,FALSE),0)/100)))</f>
        <v/>
      </c>
      <c r="BB102" s="37" t="str">
        <f t="shared" si="16"/>
        <v/>
      </c>
      <c r="BC102" s="7"/>
      <c r="BD102" s="6"/>
      <c r="BF102" s="10" t="str">
        <f>IF(ISBLANK(BD102),"",IF(COUNTIF(Accounts!$F:$H,BD102),VLOOKUP(BD102,Accounts!$F:$H,2,FALSE),"-"))</f>
        <v/>
      </c>
      <c r="BG102" s="37" t="str">
        <f>IF(BI102="","",BI102/(1+(IF(COUNTIF(Accounts!$F:$H,BD102),VLOOKUP(BD102,Accounts!$F:$H,3,FALSE),0)/100)))</f>
        <v/>
      </c>
      <c r="BH102" s="37" t="str">
        <f t="shared" si="17"/>
        <v/>
      </c>
      <c r="BI102" s="7"/>
      <c r="BJ102" s="6"/>
      <c r="BL102" s="10" t="str">
        <f>IF(ISBLANK(BJ102),"",IF(COUNTIF(Accounts!$F:$H,BJ102),VLOOKUP(BJ102,Accounts!$F:$H,2,FALSE),"-"))</f>
        <v/>
      </c>
      <c r="BM102" s="37" t="str">
        <f>IF(BO102="","",BO102/(1+(IF(COUNTIF(Accounts!$F:$H,BJ102),VLOOKUP(BJ102,Accounts!$F:$H,3,FALSE),0)/100)))</f>
        <v/>
      </c>
      <c r="BN102" s="37" t="str">
        <f t="shared" si="18"/>
        <v/>
      </c>
      <c r="BO102" s="7"/>
      <c r="BP102" s="40" t="str">
        <f>IF(Accounts!$F101="","-",Accounts!$F101)</f>
        <v xml:space="preserve"> </v>
      </c>
      <c r="BQ102" s="10">
        <f>IF(COUNTIF(Accounts!$F:$H,BP102),VLOOKUP(BP102,Accounts!$F:$H,2,FALSE),"-")</f>
        <v>0</v>
      </c>
      <c r="BR102" s="37" t="str">
        <f ca="1">IF(scratch!$B$55=TRUE,IF(BT102="","",BT102/(1+(IF(COUNTIF(Accounts!$F:$H,BP102),VLOOKUP(BP102,Accounts!$F:$H,3,FALSE),0)/100))),scratch!$B$52)</f>
        <v>Locked</v>
      </c>
      <c r="BS102" s="37" t="str">
        <f ca="1">IF(scratch!$B$55=TRUE,IF(BT102="","",BT102-BR102),scratch!$B$52)</f>
        <v>Locked</v>
      </c>
      <c r="BT102" s="51" t="str">
        <f ca="1">IF(scratch!$B$55=TRUE,SUMIF(AX$7:AX$1007,BP102,BC$7:BC$1007)+SUMIF(BD$7:BD$1007,BP102,BI$7:BI$1007)+SUMIF(BJ$7:BJ$1007,BP102,BO$7:BO$1007),scratch!$B$52)</f>
        <v>Locked</v>
      </c>
      <c r="BX102" s="10" t="str">
        <f>IF(ISBLANK(BV102),"",IF(COUNTIF(Accounts!$F:$H,BV102),VLOOKUP(BV102,Accounts!$F:$H,2,FALSE),"-"))</f>
        <v/>
      </c>
      <c r="BY102" s="37" t="str">
        <f>IF(CA102="","",CA102/(1+(IF(COUNTIF(Accounts!$F:$H,BV102),VLOOKUP(BV102,Accounts!$F:$H,3,FALSE),0)/100)))</f>
        <v/>
      </c>
      <c r="BZ102" s="37" t="str">
        <f t="shared" si="19"/>
        <v/>
      </c>
      <c r="CA102" s="7"/>
      <c r="CB102" s="6"/>
      <c r="CD102" s="10" t="str">
        <f>IF(ISBLANK(CB102),"",IF(COUNTIF(Accounts!$F:$H,CB102),VLOOKUP(CB102,Accounts!$F:$H,2,FALSE),"-"))</f>
        <v/>
      </c>
      <c r="CE102" s="37" t="str">
        <f>IF(CG102="","",CG102/(1+(IF(COUNTIF(Accounts!$F:$H,CB102),VLOOKUP(CB102,Accounts!$F:$H,3,FALSE),0)/100)))</f>
        <v/>
      </c>
      <c r="CF102" s="37" t="str">
        <f t="shared" si="20"/>
        <v/>
      </c>
      <c r="CG102" s="7"/>
      <c r="CH102" s="6"/>
      <c r="CJ102" s="10" t="str">
        <f>IF(ISBLANK(CH102),"",IF(COUNTIF(Accounts!$F:$H,CH102),VLOOKUP(CH102,Accounts!$F:$H,2,FALSE),"-"))</f>
        <v/>
      </c>
      <c r="CK102" s="37" t="str">
        <f>IF(CM102="","",CM102/(1+(IF(COUNTIF(Accounts!$F:$H,CH102),VLOOKUP(CH102,Accounts!$F:$H,3,FALSE),0)/100)))</f>
        <v/>
      </c>
      <c r="CL102" s="37" t="str">
        <f t="shared" si="21"/>
        <v/>
      </c>
      <c r="CM102" s="7"/>
      <c r="CN102" s="40" t="str">
        <f>IF(Accounts!$F101="","-",Accounts!$F101)</f>
        <v xml:space="preserve"> </v>
      </c>
      <c r="CO102" s="10">
        <f>IF(COUNTIF(Accounts!$F:$H,CN102),VLOOKUP(CN102,Accounts!$F:$H,2,FALSE),"-")</f>
        <v>0</v>
      </c>
      <c r="CP102" s="37" t="str">
        <f ca="1">IF(scratch!$B$55=TRUE,IF(CR102="","",CR102/(1+(IF(COUNTIF(Accounts!$F:$H,CN102),VLOOKUP(CN102,Accounts!$F:$H,3,FALSE),0)/100))),scratch!$B$52)</f>
        <v>Locked</v>
      </c>
      <c r="CQ102" s="37" t="str">
        <f ca="1">IF(scratch!$B$55=TRUE,IF(CR102="","",CR102-CP102),scratch!$B$52)</f>
        <v>Locked</v>
      </c>
      <c r="CR102" s="51" t="str">
        <f ca="1">IF(scratch!$B$55=TRUE,SUMIF(BV$7:BV$1007,CN102,CA$7:CA$1007)+SUMIF(CB$7:CB$1007,CN102,CG$7:CG$1007)+SUMIF(CH$7:CH$1007,CN102,CM$7:CM$1007),scratch!$B$52)</f>
        <v>Locked</v>
      </c>
      <c r="CT102" s="40" t="str">
        <f>IF(Accounts!$F101="","-",Accounts!$F101)</f>
        <v xml:space="preserve"> </v>
      </c>
      <c r="CU102" s="10">
        <f>IF(COUNTIF(Accounts!$F:$H,CT102),VLOOKUP(CT102,Accounts!$F:$H,2,FALSE),"-")</f>
        <v>0</v>
      </c>
      <c r="CV102" s="37" t="str">
        <f ca="1">IF(scratch!$B$55=TRUE,IF(CX102="","",CX102/(1+(IF(COUNTIF(Accounts!$F:$H,CT102),VLOOKUP(CT102,Accounts!$F:$H,3,FALSE),0)/100))),scratch!$B$52)</f>
        <v>Locked</v>
      </c>
      <c r="CW102" s="37" t="str">
        <f ca="1">IF(scratch!$B$55=TRUE,IF(CX102="","",CX102-CV102),scratch!$B$52)</f>
        <v>Locked</v>
      </c>
      <c r="CX102" s="51" t="str">
        <f ca="1">IF(scratch!$B$55=TRUE,SUMIF(T$7:T$1007,CT102,X$7:X1102)+SUMIF(AR$7:AR$1007,CT102,AV$7:AV$1007)+SUMIF(BP$7:BP$1007,CT102,BT$7:BT$1007)+SUMIF(CN$7:CN$1007,CT102,CR$7:CR$1007),scratch!$B$52)</f>
        <v>Locked</v>
      </c>
    </row>
    <row r="103" spans="4:102" x14ac:dyDescent="0.2">
      <c r="D103" s="10" t="str">
        <f>IF(ISBLANK(B103),"",IF(COUNTIF(Accounts!$F:$H,B103),VLOOKUP(B103,Accounts!$F:$H,2,FALSE),"-"))</f>
        <v/>
      </c>
      <c r="E103" s="37" t="str">
        <f>IF(G103="","",G103/(1+(IF(COUNTIF(Accounts!$F:$H,B103),VLOOKUP(B103,Accounts!$F:$H,3,FALSE),0)/100)))</f>
        <v/>
      </c>
      <c r="F103" s="37" t="str">
        <f t="shared" si="22"/>
        <v/>
      </c>
      <c r="G103" s="7"/>
      <c r="H103" s="6"/>
      <c r="J103" s="10" t="str">
        <f>IF(ISBLANK(H103),"",IF(COUNTIF(Accounts!$F:$H,H103),VLOOKUP(H103,Accounts!$F:$H,2,FALSE),"-"))</f>
        <v/>
      </c>
      <c r="K103" s="37" t="str">
        <f>IF(M103="","",M103/(1+(IF(COUNTIF(Accounts!$F:$H,H103),VLOOKUP(H103,Accounts!$F:$H,3,FALSE),0)/100)))</f>
        <v/>
      </c>
      <c r="L103" s="37" t="str">
        <f t="shared" si="23"/>
        <v/>
      </c>
      <c r="M103" s="7"/>
      <c r="N103" s="6"/>
      <c r="P103" s="10" t="str">
        <f>IF(ISBLANK(N103),"",IF(COUNTIF(Accounts!$F:$H,N103),VLOOKUP(N103,Accounts!$F:$H,2,FALSE),"-"))</f>
        <v/>
      </c>
      <c r="Q103" s="37" t="str">
        <f>IF(S103="","",S103/(1+(IF(COUNTIF(Accounts!$F:$H,N103),VLOOKUP(N103,Accounts!$F:$H,3,FALSE),0)/100)))</f>
        <v/>
      </c>
      <c r="R103" s="37" t="str">
        <f t="shared" si="12"/>
        <v/>
      </c>
      <c r="S103" s="7"/>
      <c r="T103" s="40" t="str">
        <f>IF(Accounts!$F102="","-",Accounts!$F102)</f>
        <v xml:space="preserve"> </v>
      </c>
      <c r="U103" s="10">
        <f>IF(COUNTIF(Accounts!$F:$H,T103),VLOOKUP(T103,Accounts!$F:$H,2,FALSE),"-")</f>
        <v>0</v>
      </c>
      <c r="V103" s="37" t="str">
        <f ca="1">IF(scratch!$B$55=TRUE,IF(X103="","",X103/(1+(IF(COUNTIF(Accounts!$F:$H,T103),VLOOKUP(T103,Accounts!$F:$H,3,FALSE),0)/100))),scratch!$B$52)</f>
        <v>Locked</v>
      </c>
      <c r="W103" s="37" t="str">
        <f ca="1">IF(scratch!$B$55=TRUE,IF(X103="","",X103-V103),scratch!$B$52)</f>
        <v>Locked</v>
      </c>
      <c r="X103" s="51" t="str">
        <f ca="1">IF(scratch!$B$55=TRUE,SUMIF(B$7:B$1007,T103,G$7:G$1007)+SUMIF(H$7:H$1007,T103,M$7:M$1007)+SUMIF(N$7:N$1007,T103,S$7:S$1007),scratch!$B$52)</f>
        <v>Locked</v>
      </c>
      <c r="AB103" s="10" t="str">
        <f>IF(ISBLANK(Z103),"",IF(COUNTIF(Accounts!$F:$H,Z103),VLOOKUP(Z103,Accounts!$F:$H,2,FALSE),"-"))</f>
        <v/>
      </c>
      <c r="AC103" s="37" t="str">
        <f>IF(AE103="","",AE103/(1+(IF(COUNTIF(Accounts!$F:$H,Z103),VLOOKUP(Z103,Accounts!$F:$H,3,FALSE),0)/100)))</f>
        <v/>
      </c>
      <c r="AD103" s="37" t="str">
        <f t="shared" si="13"/>
        <v/>
      </c>
      <c r="AE103" s="7"/>
      <c r="AF103" s="6"/>
      <c r="AH103" s="10" t="str">
        <f>IF(ISBLANK(AF103),"",IF(COUNTIF(Accounts!$F:$H,AF103),VLOOKUP(AF103,Accounts!$F:$H,2,FALSE),"-"))</f>
        <v/>
      </c>
      <c r="AI103" s="37" t="str">
        <f>IF(AK103="","",AK103/(1+(IF(COUNTIF(Accounts!$F:$H,AF103),VLOOKUP(AF103,Accounts!$F:$H,3,FALSE),0)/100)))</f>
        <v/>
      </c>
      <c r="AJ103" s="37" t="str">
        <f t="shared" si="14"/>
        <v/>
      </c>
      <c r="AK103" s="7"/>
      <c r="AL103" s="6"/>
      <c r="AN103" s="10" t="str">
        <f>IF(ISBLANK(AL103),"",IF(COUNTIF(Accounts!$F:$H,AL103),VLOOKUP(AL103,Accounts!$F:$H,2,FALSE),"-"))</f>
        <v/>
      </c>
      <c r="AO103" s="37" t="str">
        <f>IF(AQ103="","",AQ103/(1+(IF(COUNTIF(Accounts!$F:$H,AL103),VLOOKUP(AL103,Accounts!$F:$H,3,FALSE),0)/100)))</f>
        <v/>
      </c>
      <c r="AP103" s="37" t="str">
        <f t="shared" si="15"/>
        <v/>
      </c>
      <c r="AQ103" s="7"/>
      <c r="AR103" s="40" t="str">
        <f>IF(Accounts!$F102="","-",Accounts!$F102)</f>
        <v xml:space="preserve"> </v>
      </c>
      <c r="AS103" s="10">
        <f>IF(COUNTIF(Accounts!$F:$H,AR103),VLOOKUP(AR103,Accounts!$F:$H,2,FALSE),"-")</f>
        <v>0</v>
      </c>
      <c r="AT103" s="37" t="str">
        <f ca="1">IF(scratch!$B$55=TRUE,IF(AV103="","",AV103/(1+(IF(COUNTIF(Accounts!$F:$H,AR103),VLOOKUP(AR103,Accounts!$F:$H,3,FALSE),0)/100))),scratch!$B$52)</f>
        <v>Locked</v>
      </c>
      <c r="AU103" s="37" t="str">
        <f ca="1">IF(scratch!$B$55=TRUE,IF(AV103="","",AV103-AT103),scratch!$B$52)</f>
        <v>Locked</v>
      </c>
      <c r="AV103" s="51" t="str">
        <f ca="1">IF(scratch!$B$55=TRUE,SUMIF(Z$7:Z$1007,AR103,AE$7:AE$1007)+SUMIF(AF$7:AF$1007,AR103,AK$7:AK$1007)+SUMIF(AL$7:AL$1007,AR103,AQ$7:AQ$1007),scratch!$B$52)</f>
        <v>Locked</v>
      </c>
      <c r="AZ103" s="10" t="str">
        <f>IF(ISBLANK(AX103),"",IF(COUNTIF(Accounts!$F:$H,AX103),VLOOKUP(AX103,Accounts!$F:$H,2,FALSE),"-"))</f>
        <v/>
      </c>
      <c r="BA103" s="37" t="str">
        <f>IF(BC103="","",BC103/(1+(IF(COUNTIF(Accounts!$F:$H,AX103),VLOOKUP(AX103,Accounts!$F:$H,3,FALSE),0)/100)))</f>
        <v/>
      </c>
      <c r="BB103" s="37" t="str">
        <f t="shared" si="16"/>
        <v/>
      </c>
      <c r="BC103" s="7"/>
      <c r="BD103" s="6"/>
      <c r="BF103" s="10" t="str">
        <f>IF(ISBLANK(BD103),"",IF(COUNTIF(Accounts!$F:$H,BD103),VLOOKUP(BD103,Accounts!$F:$H,2,FALSE),"-"))</f>
        <v/>
      </c>
      <c r="BG103" s="37" t="str">
        <f>IF(BI103="","",BI103/(1+(IF(COUNTIF(Accounts!$F:$H,BD103),VLOOKUP(BD103,Accounts!$F:$H,3,FALSE),0)/100)))</f>
        <v/>
      </c>
      <c r="BH103" s="37" t="str">
        <f t="shared" si="17"/>
        <v/>
      </c>
      <c r="BI103" s="7"/>
      <c r="BJ103" s="6"/>
      <c r="BL103" s="10" t="str">
        <f>IF(ISBLANK(BJ103),"",IF(COUNTIF(Accounts!$F:$H,BJ103),VLOOKUP(BJ103,Accounts!$F:$H,2,FALSE),"-"))</f>
        <v/>
      </c>
      <c r="BM103" s="37" t="str">
        <f>IF(BO103="","",BO103/(1+(IF(COUNTIF(Accounts!$F:$H,BJ103),VLOOKUP(BJ103,Accounts!$F:$H,3,FALSE),0)/100)))</f>
        <v/>
      </c>
      <c r="BN103" s="37" t="str">
        <f t="shared" si="18"/>
        <v/>
      </c>
      <c r="BO103" s="7"/>
      <c r="BP103" s="40" t="str">
        <f>IF(Accounts!$F102="","-",Accounts!$F102)</f>
        <v xml:space="preserve"> </v>
      </c>
      <c r="BQ103" s="10">
        <f>IF(COUNTIF(Accounts!$F:$H,BP103),VLOOKUP(BP103,Accounts!$F:$H,2,FALSE),"-")</f>
        <v>0</v>
      </c>
      <c r="BR103" s="37" t="str">
        <f ca="1">IF(scratch!$B$55=TRUE,IF(BT103="","",BT103/(1+(IF(COUNTIF(Accounts!$F:$H,BP103),VLOOKUP(BP103,Accounts!$F:$H,3,FALSE),0)/100))),scratch!$B$52)</f>
        <v>Locked</v>
      </c>
      <c r="BS103" s="37" t="str">
        <f ca="1">IF(scratch!$B$55=TRUE,IF(BT103="","",BT103-BR103),scratch!$B$52)</f>
        <v>Locked</v>
      </c>
      <c r="BT103" s="51" t="str">
        <f ca="1">IF(scratch!$B$55=TRUE,SUMIF(AX$7:AX$1007,BP103,BC$7:BC$1007)+SUMIF(BD$7:BD$1007,BP103,BI$7:BI$1007)+SUMIF(BJ$7:BJ$1007,BP103,BO$7:BO$1007),scratch!$B$52)</f>
        <v>Locked</v>
      </c>
      <c r="BX103" s="10" t="str">
        <f>IF(ISBLANK(BV103),"",IF(COUNTIF(Accounts!$F:$H,BV103),VLOOKUP(BV103,Accounts!$F:$H,2,FALSE),"-"))</f>
        <v/>
      </c>
      <c r="BY103" s="37" t="str">
        <f>IF(CA103="","",CA103/(1+(IF(COUNTIF(Accounts!$F:$H,BV103),VLOOKUP(BV103,Accounts!$F:$H,3,FALSE),0)/100)))</f>
        <v/>
      </c>
      <c r="BZ103" s="37" t="str">
        <f t="shared" si="19"/>
        <v/>
      </c>
      <c r="CA103" s="7"/>
      <c r="CB103" s="6"/>
      <c r="CD103" s="10" t="str">
        <f>IF(ISBLANK(CB103),"",IF(COUNTIF(Accounts!$F:$H,CB103),VLOOKUP(CB103,Accounts!$F:$H,2,FALSE),"-"))</f>
        <v/>
      </c>
      <c r="CE103" s="37" t="str">
        <f>IF(CG103="","",CG103/(1+(IF(COUNTIF(Accounts!$F:$H,CB103),VLOOKUP(CB103,Accounts!$F:$H,3,FALSE),0)/100)))</f>
        <v/>
      </c>
      <c r="CF103" s="37" t="str">
        <f t="shared" si="20"/>
        <v/>
      </c>
      <c r="CG103" s="7"/>
      <c r="CH103" s="6"/>
      <c r="CJ103" s="10" t="str">
        <f>IF(ISBLANK(CH103),"",IF(COUNTIF(Accounts!$F:$H,CH103),VLOOKUP(CH103,Accounts!$F:$H,2,FALSE),"-"))</f>
        <v/>
      </c>
      <c r="CK103" s="37" t="str">
        <f>IF(CM103="","",CM103/(1+(IF(COUNTIF(Accounts!$F:$H,CH103),VLOOKUP(CH103,Accounts!$F:$H,3,FALSE),0)/100)))</f>
        <v/>
      </c>
      <c r="CL103" s="37" t="str">
        <f t="shared" si="21"/>
        <v/>
      </c>
      <c r="CM103" s="7"/>
      <c r="CN103" s="40" t="str">
        <f>IF(Accounts!$F102="","-",Accounts!$F102)</f>
        <v xml:space="preserve"> </v>
      </c>
      <c r="CO103" s="10">
        <f>IF(COUNTIF(Accounts!$F:$H,CN103),VLOOKUP(CN103,Accounts!$F:$H,2,FALSE),"-")</f>
        <v>0</v>
      </c>
      <c r="CP103" s="37" t="str">
        <f ca="1">IF(scratch!$B$55=TRUE,IF(CR103="","",CR103/(1+(IF(COUNTIF(Accounts!$F:$H,CN103),VLOOKUP(CN103,Accounts!$F:$H,3,FALSE),0)/100))),scratch!$B$52)</f>
        <v>Locked</v>
      </c>
      <c r="CQ103" s="37" t="str">
        <f ca="1">IF(scratch!$B$55=TRUE,IF(CR103="","",CR103-CP103),scratch!$B$52)</f>
        <v>Locked</v>
      </c>
      <c r="CR103" s="51" t="str">
        <f ca="1">IF(scratch!$B$55=TRUE,SUMIF(BV$7:BV$1007,CN103,CA$7:CA$1007)+SUMIF(CB$7:CB$1007,CN103,CG$7:CG$1007)+SUMIF(CH$7:CH$1007,CN103,CM$7:CM$1007),scratch!$B$52)</f>
        <v>Locked</v>
      </c>
      <c r="CT103" s="40" t="str">
        <f>IF(Accounts!$F102="","-",Accounts!$F102)</f>
        <v xml:space="preserve"> </v>
      </c>
      <c r="CU103" s="10">
        <f>IF(COUNTIF(Accounts!$F:$H,CT103),VLOOKUP(CT103,Accounts!$F:$H,2,FALSE),"-")</f>
        <v>0</v>
      </c>
      <c r="CV103" s="37" t="str">
        <f ca="1">IF(scratch!$B$55=TRUE,IF(CX103="","",CX103/(1+(IF(COUNTIF(Accounts!$F:$H,CT103),VLOOKUP(CT103,Accounts!$F:$H,3,FALSE),0)/100))),scratch!$B$52)</f>
        <v>Locked</v>
      </c>
      <c r="CW103" s="37" t="str">
        <f ca="1">IF(scratch!$B$55=TRUE,IF(CX103="","",CX103-CV103),scratch!$B$52)</f>
        <v>Locked</v>
      </c>
      <c r="CX103" s="51" t="str">
        <f ca="1">IF(scratch!$B$55=TRUE,SUMIF(T$7:T$1007,CT103,X$7:X1103)+SUMIF(AR$7:AR$1007,CT103,AV$7:AV$1007)+SUMIF(BP$7:BP$1007,CT103,BT$7:BT$1007)+SUMIF(CN$7:CN$1007,CT103,CR$7:CR$1007),scratch!$B$52)</f>
        <v>Locked</v>
      </c>
    </row>
    <row r="104" spans="4:102" x14ac:dyDescent="0.2">
      <c r="D104" s="10" t="str">
        <f>IF(ISBLANK(B104),"",IF(COUNTIF(Accounts!$F:$H,B104),VLOOKUP(B104,Accounts!$F:$H,2,FALSE),"-"))</f>
        <v/>
      </c>
      <c r="E104" s="37" t="str">
        <f>IF(G104="","",G104/(1+(IF(COUNTIF(Accounts!$F:$H,B104),VLOOKUP(B104,Accounts!$F:$H,3,FALSE),0)/100)))</f>
        <v/>
      </c>
      <c r="F104" s="37" t="str">
        <f t="shared" si="22"/>
        <v/>
      </c>
      <c r="G104" s="7"/>
      <c r="H104" s="6"/>
      <c r="J104" s="10" t="str">
        <f>IF(ISBLANK(H104),"",IF(COUNTIF(Accounts!$F:$H,H104),VLOOKUP(H104,Accounts!$F:$H,2,FALSE),"-"))</f>
        <v/>
      </c>
      <c r="K104" s="37" t="str">
        <f>IF(M104="","",M104/(1+(IF(COUNTIF(Accounts!$F:$H,H104),VLOOKUP(H104,Accounts!$F:$H,3,FALSE),0)/100)))</f>
        <v/>
      </c>
      <c r="L104" s="37" t="str">
        <f t="shared" si="23"/>
        <v/>
      </c>
      <c r="M104" s="7"/>
      <c r="N104" s="6"/>
      <c r="P104" s="10" t="str">
        <f>IF(ISBLANK(N104),"",IF(COUNTIF(Accounts!$F:$H,N104),VLOOKUP(N104,Accounts!$F:$H,2,FALSE),"-"))</f>
        <v/>
      </c>
      <c r="Q104" s="37" t="str">
        <f>IF(S104="","",S104/(1+(IF(COUNTIF(Accounts!$F:$H,N104),VLOOKUP(N104,Accounts!$F:$H,3,FALSE),0)/100)))</f>
        <v/>
      </c>
      <c r="R104" s="37" t="str">
        <f t="shared" si="12"/>
        <v/>
      </c>
      <c r="S104" s="7"/>
      <c r="T104" s="40" t="str">
        <f>IF(Accounts!$F103="","-",Accounts!$F103)</f>
        <v xml:space="preserve"> </v>
      </c>
      <c r="U104" s="10">
        <f>IF(COUNTIF(Accounts!$F:$H,T104),VLOOKUP(T104,Accounts!$F:$H,2,FALSE),"-")</f>
        <v>0</v>
      </c>
      <c r="V104" s="37" t="str">
        <f ca="1">IF(scratch!$B$55=TRUE,IF(X104="","",X104/(1+(IF(COUNTIF(Accounts!$F:$H,T104),VLOOKUP(T104,Accounts!$F:$H,3,FALSE),0)/100))),scratch!$B$52)</f>
        <v>Locked</v>
      </c>
      <c r="W104" s="37" t="str">
        <f ca="1">IF(scratch!$B$55=TRUE,IF(X104="","",X104-V104),scratch!$B$52)</f>
        <v>Locked</v>
      </c>
      <c r="X104" s="51" t="str">
        <f ca="1">IF(scratch!$B$55=TRUE,SUMIF(B$7:B$1007,T104,G$7:G$1007)+SUMIF(H$7:H$1007,T104,M$7:M$1007)+SUMIF(N$7:N$1007,T104,S$7:S$1007),scratch!$B$52)</f>
        <v>Locked</v>
      </c>
      <c r="AB104" s="10" t="str">
        <f>IF(ISBLANK(Z104),"",IF(COUNTIF(Accounts!$F:$H,Z104),VLOOKUP(Z104,Accounts!$F:$H,2,FALSE),"-"))</f>
        <v/>
      </c>
      <c r="AC104" s="37" t="str">
        <f>IF(AE104="","",AE104/(1+(IF(COUNTIF(Accounts!$F:$H,Z104),VLOOKUP(Z104,Accounts!$F:$H,3,FALSE),0)/100)))</f>
        <v/>
      </c>
      <c r="AD104" s="37" t="str">
        <f t="shared" si="13"/>
        <v/>
      </c>
      <c r="AE104" s="7"/>
      <c r="AF104" s="6"/>
      <c r="AH104" s="10" t="str">
        <f>IF(ISBLANK(AF104),"",IF(COUNTIF(Accounts!$F:$H,AF104),VLOOKUP(AF104,Accounts!$F:$H,2,FALSE),"-"))</f>
        <v/>
      </c>
      <c r="AI104" s="37" t="str">
        <f>IF(AK104="","",AK104/(1+(IF(COUNTIF(Accounts!$F:$H,AF104),VLOOKUP(AF104,Accounts!$F:$H,3,FALSE),0)/100)))</f>
        <v/>
      </c>
      <c r="AJ104" s="37" t="str">
        <f t="shared" si="14"/>
        <v/>
      </c>
      <c r="AK104" s="7"/>
      <c r="AL104" s="6"/>
      <c r="AN104" s="10" t="str">
        <f>IF(ISBLANK(AL104),"",IF(COUNTIF(Accounts!$F:$H,AL104),VLOOKUP(AL104,Accounts!$F:$H,2,FALSE),"-"))</f>
        <v/>
      </c>
      <c r="AO104" s="37" t="str">
        <f>IF(AQ104="","",AQ104/(1+(IF(COUNTIF(Accounts!$F:$H,AL104),VLOOKUP(AL104,Accounts!$F:$H,3,FALSE),0)/100)))</f>
        <v/>
      </c>
      <c r="AP104" s="37" t="str">
        <f t="shared" si="15"/>
        <v/>
      </c>
      <c r="AQ104" s="7"/>
      <c r="AR104" s="40" t="str">
        <f>IF(Accounts!$F103="","-",Accounts!$F103)</f>
        <v xml:space="preserve"> </v>
      </c>
      <c r="AS104" s="10">
        <f>IF(COUNTIF(Accounts!$F:$H,AR104),VLOOKUP(AR104,Accounts!$F:$H,2,FALSE),"-")</f>
        <v>0</v>
      </c>
      <c r="AT104" s="37" t="str">
        <f ca="1">IF(scratch!$B$55=TRUE,IF(AV104="","",AV104/(1+(IF(COUNTIF(Accounts!$F:$H,AR104),VLOOKUP(AR104,Accounts!$F:$H,3,FALSE),0)/100))),scratch!$B$52)</f>
        <v>Locked</v>
      </c>
      <c r="AU104" s="37" t="str">
        <f ca="1">IF(scratch!$B$55=TRUE,IF(AV104="","",AV104-AT104),scratch!$B$52)</f>
        <v>Locked</v>
      </c>
      <c r="AV104" s="51" t="str">
        <f ca="1">IF(scratch!$B$55=TRUE,SUMIF(Z$7:Z$1007,AR104,AE$7:AE$1007)+SUMIF(AF$7:AF$1007,AR104,AK$7:AK$1007)+SUMIF(AL$7:AL$1007,AR104,AQ$7:AQ$1007),scratch!$B$52)</f>
        <v>Locked</v>
      </c>
      <c r="AZ104" s="10" t="str">
        <f>IF(ISBLANK(AX104),"",IF(COUNTIF(Accounts!$F:$H,AX104),VLOOKUP(AX104,Accounts!$F:$H,2,FALSE),"-"))</f>
        <v/>
      </c>
      <c r="BA104" s="37" t="str">
        <f>IF(BC104="","",BC104/(1+(IF(COUNTIF(Accounts!$F:$H,AX104),VLOOKUP(AX104,Accounts!$F:$H,3,FALSE),0)/100)))</f>
        <v/>
      </c>
      <c r="BB104" s="37" t="str">
        <f t="shared" si="16"/>
        <v/>
      </c>
      <c r="BC104" s="7"/>
      <c r="BD104" s="6"/>
      <c r="BF104" s="10" t="str">
        <f>IF(ISBLANK(BD104),"",IF(COUNTIF(Accounts!$F:$H,BD104),VLOOKUP(BD104,Accounts!$F:$H,2,FALSE),"-"))</f>
        <v/>
      </c>
      <c r="BG104" s="37" t="str">
        <f>IF(BI104="","",BI104/(1+(IF(COUNTIF(Accounts!$F:$H,BD104),VLOOKUP(BD104,Accounts!$F:$H,3,FALSE),0)/100)))</f>
        <v/>
      </c>
      <c r="BH104" s="37" t="str">
        <f t="shared" si="17"/>
        <v/>
      </c>
      <c r="BI104" s="7"/>
      <c r="BJ104" s="6"/>
      <c r="BL104" s="10" t="str">
        <f>IF(ISBLANK(BJ104),"",IF(COUNTIF(Accounts!$F:$H,BJ104),VLOOKUP(BJ104,Accounts!$F:$H,2,FALSE),"-"))</f>
        <v/>
      </c>
      <c r="BM104" s="37" t="str">
        <f>IF(BO104="","",BO104/(1+(IF(COUNTIF(Accounts!$F:$H,BJ104),VLOOKUP(BJ104,Accounts!$F:$H,3,FALSE),0)/100)))</f>
        <v/>
      </c>
      <c r="BN104" s="37" t="str">
        <f t="shared" si="18"/>
        <v/>
      </c>
      <c r="BO104" s="7"/>
      <c r="BP104" s="40" t="str">
        <f>IF(Accounts!$F103="","-",Accounts!$F103)</f>
        <v xml:space="preserve"> </v>
      </c>
      <c r="BQ104" s="10">
        <f>IF(COUNTIF(Accounts!$F:$H,BP104),VLOOKUP(BP104,Accounts!$F:$H,2,FALSE),"-")</f>
        <v>0</v>
      </c>
      <c r="BR104" s="37" t="str">
        <f ca="1">IF(scratch!$B$55=TRUE,IF(BT104="","",BT104/(1+(IF(COUNTIF(Accounts!$F:$H,BP104),VLOOKUP(BP104,Accounts!$F:$H,3,FALSE),0)/100))),scratch!$B$52)</f>
        <v>Locked</v>
      </c>
      <c r="BS104" s="37" t="str">
        <f ca="1">IF(scratch!$B$55=TRUE,IF(BT104="","",BT104-BR104),scratch!$B$52)</f>
        <v>Locked</v>
      </c>
      <c r="BT104" s="51" t="str">
        <f ca="1">IF(scratch!$B$55=TRUE,SUMIF(AX$7:AX$1007,BP104,BC$7:BC$1007)+SUMIF(BD$7:BD$1007,BP104,BI$7:BI$1007)+SUMIF(BJ$7:BJ$1007,BP104,BO$7:BO$1007),scratch!$B$52)</f>
        <v>Locked</v>
      </c>
      <c r="BX104" s="10" t="str">
        <f>IF(ISBLANK(BV104),"",IF(COUNTIF(Accounts!$F:$H,BV104),VLOOKUP(BV104,Accounts!$F:$H,2,FALSE),"-"))</f>
        <v/>
      </c>
      <c r="BY104" s="37" t="str">
        <f>IF(CA104="","",CA104/(1+(IF(COUNTIF(Accounts!$F:$H,BV104),VLOOKUP(BV104,Accounts!$F:$H,3,FALSE),0)/100)))</f>
        <v/>
      </c>
      <c r="BZ104" s="37" t="str">
        <f t="shared" si="19"/>
        <v/>
      </c>
      <c r="CA104" s="7"/>
      <c r="CB104" s="6"/>
      <c r="CD104" s="10" t="str">
        <f>IF(ISBLANK(CB104),"",IF(COUNTIF(Accounts!$F:$H,CB104),VLOOKUP(CB104,Accounts!$F:$H,2,FALSE),"-"))</f>
        <v/>
      </c>
      <c r="CE104" s="37" t="str">
        <f>IF(CG104="","",CG104/(1+(IF(COUNTIF(Accounts!$F:$H,CB104),VLOOKUP(CB104,Accounts!$F:$H,3,FALSE),0)/100)))</f>
        <v/>
      </c>
      <c r="CF104" s="37" t="str">
        <f t="shared" si="20"/>
        <v/>
      </c>
      <c r="CG104" s="7"/>
      <c r="CH104" s="6"/>
      <c r="CJ104" s="10" t="str">
        <f>IF(ISBLANK(CH104),"",IF(COUNTIF(Accounts!$F:$H,CH104),VLOOKUP(CH104,Accounts!$F:$H,2,FALSE),"-"))</f>
        <v/>
      </c>
      <c r="CK104" s="37" t="str">
        <f>IF(CM104="","",CM104/(1+(IF(COUNTIF(Accounts!$F:$H,CH104),VLOOKUP(CH104,Accounts!$F:$H,3,FALSE),0)/100)))</f>
        <v/>
      </c>
      <c r="CL104" s="37" t="str">
        <f t="shared" si="21"/>
        <v/>
      </c>
      <c r="CM104" s="7"/>
      <c r="CN104" s="40" t="str">
        <f>IF(Accounts!$F103="","-",Accounts!$F103)</f>
        <v xml:space="preserve"> </v>
      </c>
      <c r="CO104" s="10">
        <f>IF(COUNTIF(Accounts!$F:$H,CN104),VLOOKUP(CN104,Accounts!$F:$H,2,FALSE),"-")</f>
        <v>0</v>
      </c>
      <c r="CP104" s="37" t="str">
        <f ca="1">IF(scratch!$B$55=TRUE,IF(CR104="","",CR104/(1+(IF(COUNTIF(Accounts!$F:$H,CN104),VLOOKUP(CN104,Accounts!$F:$H,3,FALSE),0)/100))),scratch!$B$52)</f>
        <v>Locked</v>
      </c>
      <c r="CQ104" s="37" t="str">
        <f ca="1">IF(scratch!$B$55=TRUE,IF(CR104="","",CR104-CP104),scratch!$B$52)</f>
        <v>Locked</v>
      </c>
      <c r="CR104" s="51" t="str">
        <f ca="1">IF(scratch!$B$55=TRUE,SUMIF(BV$7:BV$1007,CN104,CA$7:CA$1007)+SUMIF(CB$7:CB$1007,CN104,CG$7:CG$1007)+SUMIF(CH$7:CH$1007,CN104,CM$7:CM$1007),scratch!$B$52)</f>
        <v>Locked</v>
      </c>
      <c r="CT104" s="40" t="str">
        <f>IF(Accounts!$F103="","-",Accounts!$F103)</f>
        <v xml:space="preserve"> </v>
      </c>
      <c r="CU104" s="10">
        <f>IF(COUNTIF(Accounts!$F:$H,CT104),VLOOKUP(CT104,Accounts!$F:$H,2,FALSE),"-")</f>
        <v>0</v>
      </c>
      <c r="CV104" s="37" t="str">
        <f ca="1">IF(scratch!$B$55=TRUE,IF(CX104="","",CX104/(1+(IF(COUNTIF(Accounts!$F:$H,CT104),VLOOKUP(CT104,Accounts!$F:$H,3,FALSE),0)/100))),scratch!$B$52)</f>
        <v>Locked</v>
      </c>
      <c r="CW104" s="37" t="str">
        <f ca="1">IF(scratch!$B$55=TRUE,IF(CX104="","",CX104-CV104),scratch!$B$52)</f>
        <v>Locked</v>
      </c>
      <c r="CX104" s="51" t="str">
        <f ca="1">IF(scratch!$B$55=TRUE,SUMIF(T$7:T$1007,CT104,X$7:X1104)+SUMIF(AR$7:AR$1007,CT104,AV$7:AV$1007)+SUMIF(BP$7:BP$1007,CT104,BT$7:BT$1007)+SUMIF(CN$7:CN$1007,CT104,CR$7:CR$1007),scratch!$B$52)</f>
        <v>Locked</v>
      </c>
    </row>
    <row r="105" spans="4:102" x14ac:dyDescent="0.2">
      <c r="D105" s="10" t="str">
        <f>IF(ISBLANK(B105),"",IF(COUNTIF(Accounts!$F:$H,B105),VLOOKUP(B105,Accounts!$F:$H,2,FALSE),"-"))</f>
        <v/>
      </c>
      <c r="E105" s="37" t="str">
        <f>IF(G105="","",G105/(1+(IF(COUNTIF(Accounts!$F:$H,B105),VLOOKUP(B105,Accounts!$F:$H,3,FALSE),0)/100)))</f>
        <v/>
      </c>
      <c r="F105" s="37" t="str">
        <f t="shared" si="22"/>
        <v/>
      </c>
      <c r="G105" s="7"/>
      <c r="H105" s="6"/>
      <c r="J105" s="10" t="str">
        <f>IF(ISBLANK(H105),"",IF(COUNTIF(Accounts!$F:$H,H105),VLOOKUP(H105,Accounts!$F:$H,2,FALSE),"-"))</f>
        <v/>
      </c>
      <c r="K105" s="37" t="str">
        <f>IF(M105="","",M105/(1+(IF(COUNTIF(Accounts!$F:$H,H105),VLOOKUP(H105,Accounts!$F:$H,3,FALSE),0)/100)))</f>
        <v/>
      </c>
      <c r="L105" s="37" t="str">
        <f t="shared" si="23"/>
        <v/>
      </c>
      <c r="M105" s="7"/>
      <c r="N105" s="6"/>
      <c r="P105" s="10" t="str">
        <f>IF(ISBLANK(N105),"",IF(COUNTIF(Accounts!$F:$H,N105),VLOOKUP(N105,Accounts!$F:$H,2,FALSE),"-"))</f>
        <v/>
      </c>
      <c r="Q105" s="37" t="str">
        <f>IF(S105="","",S105/(1+(IF(COUNTIF(Accounts!$F:$H,N105),VLOOKUP(N105,Accounts!$F:$H,3,FALSE),0)/100)))</f>
        <v/>
      </c>
      <c r="R105" s="37" t="str">
        <f t="shared" si="12"/>
        <v/>
      </c>
      <c r="S105" s="7"/>
      <c r="T105" s="40" t="str">
        <f>IF(Accounts!$F104="","-",Accounts!$F104)</f>
        <v xml:space="preserve"> </v>
      </c>
      <c r="U105" s="10">
        <f>IF(COUNTIF(Accounts!$F:$H,T105),VLOOKUP(T105,Accounts!$F:$H,2,FALSE),"-")</f>
        <v>0</v>
      </c>
      <c r="V105" s="37" t="str">
        <f ca="1">IF(scratch!$B$55=TRUE,IF(X105="","",X105/(1+(IF(COUNTIF(Accounts!$F:$H,T105),VLOOKUP(T105,Accounts!$F:$H,3,FALSE),0)/100))),scratch!$B$52)</f>
        <v>Locked</v>
      </c>
      <c r="W105" s="37" t="str">
        <f ca="1">IF(scratch!$B$55=TRUE,IF(X105="","",X105-V105),scratch!$B$52)</f>
        <v>Locked</v>
      </c>
      <c r="X105" s="51" t="str">
        <f ca="1">IF(scratch!$B$55=TRUE,SUMIF(B$7:B$1007,T105,G$7:G$1007)+SUMIF(H$7:H$1007,T105,M$7:M$1007)+SUMIF(N$7:N$1007,T105,S$7:S$1007),scratch!$B$52)</f>
        <v>Locked</v>
      </c>
      <c r="AB105" s="10" t="str">
        <f>IF(ISBLANK(Z105),"",IF(COUNTIF(Accounts!$F:$H,Z105),VLOOKUP(Z105,Accounts!$F:$H,2,FALSE),"-"))</f>
        <v/>
      </c>
      <c r="AC105" s="37" t="str">
        <f>IF(AE105="","",AE105/(1+(IF(COUNTIF(Accounts!$F:$H,Z105),VLOOKUP(Z105,Accounts!$F:$H,3,FALSE),0)/100)))</f>
        <v/>
      </c>
      <c r="AD105" s="37" t="str">
        <f t="shared" si="13"/>
        <v/>
      </c>
      <c r="AE105" s="7"/>
      <c r="AF105" s="6"/>
      <c r="AH105" s="10" t="str">
        <f>IF(ISBLANK(AF105),"",IF(COUNTIF(Accounts!$F:$H,AF105),VLOOKUP(AF105,Accounts!$F:$H,2,FALSE),"-"))</f>
        <v/>
      </c>
      <c r="AI105" s="37" t="str">
        <f>IF(AK105="","",AK105/(1+(IF(COUNTIF(Accounts!$F:$H,AF105),VLOOKUP(AF105,Accounts!$F:$H,3,FALSE),0)/100)))</f>
        <v/>
      </c>
      <c r="AJ105" s="37" t="str">
        <f t="shared" si="14"/>
        <v/>
      </c>
      <c r="AK105" s="7"/>
      <c r="AL105" s="6"/>
      <c r="AN105" s="10" t="str">
        <f>IF(ISBLANK(AL105),"",IF(COUNTIF(Accounts!$F:$H,AL105),VLOOKUP(AL105,Accounts!$F:$H,2,FALSE),"-"))</f>
        <v/>
      </c>
      <c r="AO105" s="37" t="str">
        <f>IF(AQ105="","",AQ105/(1+(IF(COUNTIF(Accounts!$F:$H,AL105),VLOOKUP(AL105,Accounts!$F:$H,3,FALSE),0)/100)))</f>
        <v/>
      </c>
      <c r="AP105" s="37" t="str">
        <f t="shared" si="15"/>
        <v/>
      </c>
      <c r="AQ105" s="7"/>
      <c r="AR105" s="40" t="str">
        <f>IF(Accounts!$F104="","-",Accounts!$F104)</f>
        <v xml:space="preserve"> </v>
      </c>
      <c r="AS105" s="10">
        <f>IF(COUNTIF(Accounts!$F:$H,AR105),VLOOKUP(AR105,Accounts!$F:$H,2,FALSE),"-")</f>
        <v>0</v>
      </c>
      <c r="AT105" s="37" t="str">
        <f ca="1">IF(scratch!$B$55=TRUE,IF(AV105="","",AV105/(1+(IF(COUNTIF(Accounts!$F:$H,AR105),VLOOKUP(AR105,Accounts!$F:$H,3,FALSE),0)/100))),scratch!$B$52)</f>
        <v>Locked</v>
      </c>
      <c r="AU105" s="37" t="str">
        <f ca="1">IF(scratch!$B$55=TRUE,IF(AV105="","",AV105-AT105),scratch!$B$52)</f>
        <v>Locked</v>
      </c>
      <c r="AV105" s="51" t="str">
        <f ca="1">IF(scratch!$B$55=TRUE,SUMIF(Z$7:Z$1007,AR105,AE$7:AE$1007)+SUMIF(AF$7:AF$1007,AR105,AK$7:AK$1007)+SUMIF(AL$7:AL$1007,AR105,AQ$7:AQ$1007),scratch!$B$52)</f>
        <v>Locked</v>
      </c>
      <c r="AZ105" s="10" t="str">
        <f>IF(ISBLANK(AX105),"",IF(COUNTIF(Accounts!$F:$H,AX105),VLOOKUP(AX105,Accounts!$F:$H,2,FALSE),"-"))</f>
        <v/>
      </c>
      <c r="BA105" s="37" t="str">
        <f>IF(BC105="","",BC105/(1+(IF(COUNTIF(Accounts!$F:$H,AX105),VLOOKUP(AX105,Accounts!$F:$H,3,FALSE),0)/100)))</f>
        <v/>
      </c>
      <c r="BB105" s="37" t="str">
        <f t="shared" si="16"/>
        <v/>
      </c>
      <c r="BC105" s="7"/>
      <c r="BD105" s="6"/>
      <c r="BF105" s="10" t="str">
        <f>IF(ISBLANK(BD105),"",IF(COUNTIF(Accounts!$F:$H,BD105),VLOOKUP(BD105,Accounts!$F:$H,2,FALSE),"-"))</f>
        <v/>
      </c>
      <c r="BG105" s="37" t="str">
        <f>IF(BI105="","",BI105/(1+(IF(COUNTIF(Accounts!$F:$H,BD105),VLOOKUP(BD105,Accounts!$F:$H,3,FALSE),0)/100)))</f>
        <v/>
      </c>
      <c r="BH105" s="37" t="str">
        <f t="shared" si="17"/>
        <v/>
      </c>
      <c r="BI105" s="7"/>
      <c r="BJ105" s="6"/>
      <c r="BL105" s="10" t="str">
        <f>IF(ISBLANK(BJ105),"",IF(COUNTIF(Accounts!$F:$H,BJ105),VLOOKUP(BJ105,Accounts!$F:$H,2,FALSE),"-"))</f>
        <v/>
      </c>
      <c r="BM105" s="37" t="str">
        <f>IF(BO105="","",BO105/(1+(IF(COUNTIF(Accounts!$F:$H,BJ105),VLOOKUP(BJ105,Accounts!$F:$H,3,FALSE),0)/100)))</f>
        <v/>
      </c>
      <c r="BN105" s="37" t="str">
        <f t="shared" si="18"/>
        <v/>
      </c>
      <c r="BO105" s="7"/>
      <c r="BP105" s="40" t="str">
        <f>IF(Accounts!$F104="","-",Accounts!$F104)</f>
        <v xml:space="preserve"> </v>
      </c>
      <c r="BQ105" s="10">
        <f>IF(COUNTIF(Accounts!$F:$H,BP105),VLOOKUP(BP105,Accounts!$F:$H,2,FALSE),"-")</f>
        <v>0</v>
      </c>
      <c r="BR105" s="37" t="str">
        <f ca="1">IF(scratch!$B$55=TRUE,IF(BT105="","",BT105/(1+(IF(COUNTIF(Accounts!$F:$H,BP105),VLOOKUP(BP105,Accounts!$F:$H,3,FALSE),0)/100))),scratch!$B$52)</f>
        <v>Locked</v>
      </c>
      <c r="BS105" s="37" t="str">
        <f ca="1">IF(scratch!$B$55=TRUE,IF(BT105="","",BT105-BR105),scratch!$B$52)</f>
        <v>Locked</v>
      </c>
      <c r="BT105" s="51" t="str">
        <f ca="1">IF(scratch!$B$55=TRUE,SUMIF(AX$7:AX$1007,BP105,BC$7:BC$1007)+SUMIF(BD$7:BD$1007,BP105,BI$7:BI$1007)+SUMIF(BJ$7:BJ$1007,BP105,BO$7:BO$1007),scratch!$B$52)</f>
        <v>Locked</v>
      </c>
      <c r="BX105" s="10" t="str">
        <f>IF(ISBLANK(BV105),"",IF(COUNTIF(Accounts!$F:$H,BV105),VLOOKUP(BV105,Accounts!$F:$H,2,FALSE),"-"))</f>
        <v/>
      </c>
      <c r="BY105" s="37" t="str">
        <f>IF(CA105="","",CA105/(1+(IF(COUNTIF(Accounts!$F:$H,BV105),VLOOKUP(BV105,Accounts!$F:$H,3,FALSE),0)/100)))</f>
        <v/>
      </c>
      <c r="BZ105" s="37" t="str">
        <f t="shared" si="19"/>
        <v/>
      </c>
      <c r="CA105" s="7"/>
      <c r="CB105" s="6"/>
      <c r="CD105" s="10" t="str">
        <f>IF(ISBLANK(CB105),"",IF(COUNTIF(Accounts!$F:$H,CB105),VLOOKUP(CB105,Accounts!$F:$H,2,FALSE),"-"))</f>
        <v/>
      </c>
      <c r="CE105" s="37" t="str">
        <f>IF(CG105="","",CG105/(1+(IF(COUNTIF(Accounts!$F:$H,CB105),VLOOKUP(CB105,Accounts!$F:$H,3,FALSE),0)/100)))</f>
        <v/>
      </c>
      <c r="CF105" s="37" t="str">
        <f t="shared" si="20"/>
        <v/>
      </c>
      <c r="CG105" s="7"/>
      <c r="CH105" s="6"/>
      <c r="CJ105" s="10" t="str">
        <f>IF(ISBLANK(CH105),"",IF(COUNTIF(Accounts!$F:$H,CH105),VLOOKUP(CH105,Accounts!$F:$H,2,FALSE),"-"))</f>
        <v/>
      </c>
      <c r="CK105" s="37" t="str">
        <f>IF(CM105="","",CM105/(1+(IF(COUNTIF(Accounts!$F:$H,CH105),VLOOKUP(CH105,Accounts!$F:$H,3,FALSE),0)/100)))</f>
        <v/>
      </c>
      <c r="CL105" s="37" t="str">
        <f t="shared" si="21"/>
        <v/>
      </c>
      <c r="CM105" s="7"/>
      <c r="CN105" s="40" t="str">
        <f>IF(Accounts!$F104="","-",Accounts!$F104)</f>
        <v xml:space="preserve"> </v>
      </c>
      <c r="CO105" s="10">
        <f>IF(COUNTIF(Accounts!$F:$H,CN105),VLOOKUP(CN105,Accounts!$F:$H,2,FALSE),"-")</f>
        <v>0</v>
      </c>
      <c r="CP105" s="37" t="str">
        <f ca="1">IF(scratch!$B$55=TRUE,IF(CR105="","",CR105/(1+(IF(COUNTIF(Accounts!$F:$H,CN105),VLOOKUP(CN105,Accounts!$F:$H,3,FALSE),0)/100))),scratch!$B$52)</f>
        <v>Locked</v>
      </c>
      <c r="CQ105" s="37" t="str">
        <f ca="1">IF(scratch!$B$55=TRUE,IF(CR105="","",CR105-CP105),scratch!$B$52)</f>
        <v>Locked</v>
      </c>
      <c r="CR105" s="51" t="str">
        <f ca="1">IF(scratch!$B$55=TRUE,SUMIF(BV$7:BV$1007,CN105,CA$7:CA$1007)+SUMIF(CB$7:CB$1007,CN105,CG$7:CG$1007)+SUMIF(CH$7:CH$1007,CN105,CM$7:CM$1007),scratch!$B$52)</f>
        <v>Locked</v>
      </c>
      <c r="CT105" s="40" t="str">
        <f>IF(Accounts!$F104="","-",Accounts!$F104)</f>
        <v xml:space="preserve"> </v>
      </c>
      <c r="CU105" s="10">
        <f>IF(COUNTIF(Accounts!$F:$H,CT105),VLOOKUP(CT105,Accounts!$F:$H,2,FALSE),"-")</f>
        <v>0</v>
      </c>
      <c r="CV105" s="37" t="str">
        <f ca="1">IF(scratch!$B$55=TRUE,IF(CX105="","",CX105/(1+(IF(COUNTIF(Accounts!$F:$H,CT105),VLOOKUP(CT105,Accounts!$F:$H,3,FALSE),0)/100))),scratch!$B$52)</f>
        <v>Locked</v>
      </c>
      <c r="CW105" s="37" t="str">
        <f ca="1">IF(scratch!$B$55=TRUE,IF(CX105="","",CX105-CV105),scratch!$B$52)</f>
        <v>Locked</v>
      </c>
      <c r="CX105" s="51" t="str">
        <f ca="1">IF(scratch!$B$55=TRUE,SUMIF(T$7:T$1007,CT105,X$7:X1105)+SUMIF(AR$7:AR$1007,CT105,AV$7:AV$1007)+SUMIF(BP$7:BP$1007,CT105,BT$7:BT$1007)+SUMIF(CN$7:CN$1007,CT105,CR$7:CR$1007),scratch!$B$52)</f>
        <v>Locked</v>
      </c>
    </row>
    <row r="106" spans="4:102" x14ac:dyDescent="0.2">
      <c r="D106" s="10" t="str">
        <f>IF(ISBLANK(B106),"",IF(COUNTIF(Accounts!$F:$H,B106),VLOOKUP(B106,Accounts!$F:$H,2,FALSE),"-"))</f>
        <v/>
      </c>
      <c r="E106" s="37" t="str">
        <f>IF(G106="","",G106/(1+(IF(COUNTIF(Accounts!$F:$H,B106),VLOOKUP(B106,Accounts!$F:$H,3,FALSE),0)/100)))</f>
        <v/>
      </c>
      <c r="F106" s="37" t="str">
        <f t="shared" si="22"/>
        <v/>
      </c>
      <c r="G106" s="7"/>
      <c r="H106" s="6"/>
      <c r="J106" s="10" t="str">
        <f>IF(ISBLANK(H106),"",IF(COUNTIF(Accounts!$F:$H,H106),VLOOKUP(H106,Accounts!$F:$H,2,FALSE),"-"))</f>
        <v/>
      </c>
      <c r="K106" s="37" t="str">
        <f>IF(M106="","",M106/(1+(IF(COUNTIF(Accounts!$F:$H,H106),VLOOKUP(H106,Accounts!$F:$H,3,FALSE),0)/100)))</f>
        <v/>
      </c>
      <c r="L106" s="37" t="str">
        <f t="shared" si="23"/>
        <v/>
      </c>
      <c r="M106" s="7"/>
      <c r="N106" s="6"/>
      <c r="P106" s="10" t="str">
        <f>IF(ISBLANK(N106),"",IF(COUNTIF(Accounts!$F:$H,N106),VLOOKUP(N106,Accounts!$F:$H,2,FALSE),"-"))</f>
        <v/>
      </c>
      <c r="Q106" s="37" t="str">
        <f>IF(S106="","",S106/(1+(IF(COUNTIF(Accounts!$F:$H,N106),VLOOKUP(N106,Accounts!$F:$H,3,FALSE),0)/100)))</f>
        <v/>
      </c>
      <c r="R106" s="37" t="str">
        <f t="shared" si="12"/>
        <v/>
      </c>
      <c r="S106" s="7"/>
      <c r="T106" s="40" t="str">
        <f>IF(Accounts!$F105="","-",Accounts!$F105)</f>
        <v xml:space="preserve"> </v>
      </c>
      <c r="U106" s="10">
        <f>IF(COUNTIF(Accounts!$F:$H,T106),VLOOKUP(T106,Accounts!$F:$H,2,FALSE),"-")</f>
        <v>0</v>
      </c>
      <c r="V106" s="37" t="str">
        <f ca="1">IF(scratch!$B$55=TRUE,IF(X106="","",X106/(1+(IF(COUNTIF(Accounts!$F:$H,T106),VLOOKUP(T106,Accounts!$F:$H,3,FALSE),0)/100))),scratch!$B$52)</f>
        <v>Locked</v>
      </c>
      <c r="W106" s="37" t="str">
        <f ca="1">IF(scratch!$B$55=TRUE,IF(X106="","",X106-V106),scratch!$B$52)</f>
        <v>Locked</v>
      </c>
      <c r="X106" s="51" t="str">
        <f ca="1">IF(scratch!$B$55=TRUE,SUMIF(B$7:B$1007,T106,G$7:G$1007)+SUMIF(H$7:H$1007,T106,M$7:M$1007)+SUMIF(N$7:N$1007,T106,S$7:S$1007),scratch!$B$52)</f>
        <v>Locked</v>
      </c>
      <c r="AB106" s="10" t="str">
        <f>IF(ISBLANK(Z106),"",IF(COUNTIF(Accounts!$F:$H,Z106),VLOOKUP(Z106,Accounts!$F:$H,2,FALSE),"-"))</f>
        <v/>
      </c>
      <c r="AC106" s="37" t="str">
        <f>IF(AE106="","",AE106/(1+(IF(COUNTIF(Accounts!$F:$H,Z106),VLOOKUP(Z106,Accounts!$F:$H,3,FALSE),0)/100)))</f>
        <v/>
      </c>
      <c r="AD106" s="37" t="str">
        <f t="shared" si="13"/>
        <v/>
      </c>
      <c r="AE106" s="7"/>
      <c r="AF106" s="6"/>
      <c r="AH106" s="10" t="str">
        <f>IF(ISBLANK(AF106),"",IF(COUNTIF(Accounts!$F:$H,AF106),VLOOKUP(AF106,Accounts!$F:$H,2,FALSE),"-"))</f>
        <v/>
      </c>
      <c r="AI106" s="37" t="str">
        <f>IF(AK106="","",AK106/(1+(IF(COUNTIF(Accounts!$F:$H,AF106),VLOOKUP(AF106,Accounts!$F:$H,3,FALSE),0)/100)))</f>
        <v/>
      </c>
      <c r="AJ106" s="37" t="str">
        <f t="shared" si="14"/>
        <v/>
      </c>
      <c r="AK106" s="7"/>
      <c r="AL106" s="6"/>
      <c r="AN106" s="10" t="str">
        <f>IF(ISBLANK(AL106),"",IF(COUNTIF(Accounts!$F:$H,AL106),VLOOKUP(AL106,Accounts!$F:$H,2,FALSE),"-"))</f>
        <v/>
      </c>
      <c r="AO106" s="37" t="str">
        <f>IF(AQ106="","",AQ106/(1+(IF(COUNTIF(Accounts!$F:$H,AL106),VLOOKUP(AL106,Accounts!$F:$H,3,FALSE),0)/100)))</f>
        <v/>
      </c>
      <c r="AP106" s="37" t="str">
        <f t="shared" si="15"/>
        <v/>
      </c>
      <c r="AQ106" s="7"/>
      <c r="AR106" s="40" t="str">
        <f>IF(Accounts!$F105="","-",Accounts!$F105)</f>
        <v xml:space="preserve"> </v>
      </c>
      <c r="AS106" s="10">
        <f>IF(COUNTIF(Accounts!$F:$H,AR106),VLOOKUP(AR106,Accounts!$F:$H,2,FALSE),"-")</f>
        <v>0</v>
      </c>
      <c r="AT106" s="37" t="str">
        <f ca="1">IF(scratch!$B$55=TRUE,IF(AV106="","",AV106/(1+(IF(COUNTIF(Accounts!$F:$H,AR106),VLOOKUP(AR106,Accounts!$F:$H,3,FALSE),0)/100))),scratch!$B$52)</f>
        <v>Locked</v>
      </c>
      <c r="AU106" s="37" t="str">
        <f ca="1">IF(scratch!$B$55=TRUE,IF(AV106="","",AV106-AT106),scratch!$B$52)</f>
        <v>Locked</v>
      </c>
      <c r="AV106" s="51" t="str">
        <f ca="1">IF(scratch!$B$55=TRUE,SUMIF(Z$7:Z$1007,AR106,AE$7:AE$1007)+SUMIF(AF$7:AF$1007,AR106,AK$7:AK$1007)+SUMIF(AL$7:AL$1007,AR106,AQ$7:AQ$1007),scratch!$B$52)</f>
        <v>Locked</v>
      </c>
      <c r="AZ106" s="10" t="str">
        <f>IF(ISBLANK(AX106),"",IF(COUNTIF(Accounts!$F:$H,AX106),VLOOKUP(AX106,Accounts!$F:$H,2,FALSE),"-"))</f>
        <v/>
      </c>
      <c r="BA106" s="37" t="str">
        <f>IF(BC106="","",BC106/(1+(IF(COUNTIF(Accounts!$F:$H,AX106),VLOOKUP(AX106,Accounts!$F:$H,3,FALSE),0)/100)))</f>
        <v/>
      </c>
      <c r="BB106" s="37" t="str">
        <f t="shared" si="16"/>
        <v/>
      </c>
      <c r="BC106" s="7"/>
      <c r="BD106" s="6"/>
      <c r="BF106" s="10" t="str">
        <f>IF(ISBLANK(BD106),"",IF(COUNTIF(Accounts!$F:$H,BD106),VLOOKUP(BD106,Accounts!$F:$H,2,FALSE),"-"))</f>
        <v/>
      </c>
      <c r="BG106" s="37" t="str">
        <f>IF(BI106="","",BI106/(1+(IF(COUNTIF(Accounts!$F:$H,BD106),VLOOKUP(BD106,Accounts!$F:$H,3,FALSE),0)/100)))</f>
        <v/>
      </c>
      <c r="BH106" s="37" t="str">
        <f t="shared" si="17"/>
        <v/>
      </c>
      <c r="BI106" s="7"/>
      <c r="BJ106" s="6"/>
      <c r="BL106" s="10" t="str">
        <f>IF(ISBLANK(BJ106),"",IF(COUNTIF(Accounts!$F:$H,BJ106),VLOOKUP(BJ106,Accounts!$F:$H,2,FALSE),"-"))</f>
        <v/>
      </c>
      <c r="BM106" s="37" t="str">
        <f>IF(BO106="","",BO106/(1+(IF(COUNTIF(Accounts!$F:$H,BJ106),VLOOKUP(BJ106,Accounts!$F:$H,3,FALSE),0)/100)))</f>
        <v/>
      </c>
      <c r="BN106" s="37" t="str">
        <f t="shared" si="18"/>
        <v/>
      </c>
      <c r="BO106" s="7"/>
      <c r="BP106" s="40" t="str">
        <f>IF(Accounts!$F105="","-",Accounts!$F105)</f>
        <v xml:space="preserve"> </v>
      </c>
      <c r="BQ106" s="10">
        <f>IF(COUNTIF(Accounts!$F:$H,BP106),VLOOKUP(BP106,Accounts!$F:$H,2,FALSE),"-")</f>
        <v>0</v>
      </c>
      <c r="BR106" s="37" t="str">
        <f ca="1">IF(scratch!$B$55=TRUE,IF(BT106="","",BT106/(1+(IF(COUNTIF(Accounts!$F:$H,BP106),VLOOKUP(BP106,Accounts!$F:$H,3,FALSE),0)/100))),scratch!$B$52)</f>
        <v>Locked</v>
      </c>
      <c r="BS106" s="37" t="str">
        <f ca="1">IF(scratch!$B$55=TRUE,IF(BT106="","",BT106-BR106),scratch!$B$52)</f>
        <v>Locked</v>
      </c>
      <c r="BT106" s="51" t="str">
        <f ca="1">IF(scratch!$B$55=TRUE,SUMIF(AX$7:AX$1007,BP106,BC$7:BC$1007)+SUMIF(BD$7:BD$1007,BP106,BI$7:BI$1007)+SUMIF(BJ$7:BJ$1007,BP106,BO$7:BO$1007),scratch!$B$52)</f>
        <v>Locked</v>
      </c>
      <c r="BX106" s="10" t="str">
        <f>IF(ISBLANK(BV106),"",IF(COUNTIF(Accounts!$F:$H,BV106),VLOOKUP(BV106,Accounts!$F:$H,2,FALSE),"-"))</f>
        <v/>
      </c>
      <c r="BY106" s="37" t="str">
        <f>IF(CA106="","",CA106/(1+(IF(COUNTIF(Accounts!$F:$H,BV106),VLOOKUP(BV106,Accounts!$F:$H,3,FALSE),0)/100)))</f>
        <v/>
      </c>
      <c r="BZ106" s="37" t="str">
        <f t="shared" si="19"/>
        <v/>
      </c>
      <c r="CA106" s="7"/>
      <c r="CB106" s="6"/>
      <c r="CD106" s="10" t="str">
        <f>IF(ISBLANK(CB106),"",IF(COUNTIF(Accounts!$F:$H,CB106),VLOOKUP(CB106,Accounts!$F:$H,2,FALSE),"-"))</f>
        <v/>
      </c>
      <c r="CE106" s="37" t="str">
        <f>IF(CG106="","",CG106/(1+(IF(COUNTIF(Accounts!$F:$H,CB106),VLOOKUP(CB106,Accounts!$F:$H,3,FALSE),0)/100)))</f>
        <v/>
      </c>
      <c r="CF106" s="37" t="str">
        <f t="shared" si="20"/>
        <v/>
      </c>
      <c r="CG106" s="7"/>
      <c r="CH106" s="6"/>
      <c r="CJ106" s="10" t="str">
        <f>IF(ISBLANK(CH106),"",IF(COUNTIF(Accounts!$F:$H,CH106),VLOOKUP(CH106,Accounts!$F:$H,2,FALSE),"-"))</f>
        <v/>
      </c>
      <c r="CK106" s="37" t="str">
        <f>IF(CM106="","",CM106/(1+(IF(COUNTIF(Accounts!$F:$H,CH106),VLOOKUP(CH106,Accounts!$F:$H,3,FALSE),0)/100)))</f>
        <v/>
      </c>
      <c r="CL106" s="37" t="str">
        <f t="shared" si="21"/>
        <v/>
      </c>
      <c r="CM106" s="7"/>
      <c r="CN106" s="40" t="str">
        <f>IF(Accounts!$F105="","-",Accounts!$F105)</f>
        <v xml:space="preserve"> </v>
      </c>
      <c r="CO106" s="10">
        <f>IF(COUNTIF(Accounts!$F:$H,CN106),VLOOKUP(CN106,Accounts!$F:$H,2,FALSE),"-")</f>
        <v>0</v>
      </c>
      <c r="CP106" s="37" t="str">
        <f ca="1">IF(scratch!$B$55=TRUE,IF(CR106="","",CR106/(1+(IF(COUNTIF(Accounts!$F:$H,CN106),VLOOKUP(CN106,Accounts!$F:$H,3,FALSE),0)/100))),scratch!$B$52)</f>
        <v>Locked</v>
      </c>
      <c r="CQ106" s="37" t="str">
        <f ca="1">IF(scratch!$B$55=TRUE,IF(CR106="","",CR106-CP106),scratch!$B$52)</f>
        <v>Locked</v>
      </c>
      <c r="CR106" s="51" t="str">
        <f ca="1">IF(scratch!$B$55=TRUE,SUMIF(BV$7:BV$1007,CN106,CA$7:CA$1007)+SUMIF(CB$7:CB$1007,CN106,CG$7:CG$1007)+SUMIF(CH$7:CH$1007,CN106,CM$7:CM$1007),scratch!$B$52)</f>
        <v>Locked</v>
      </c>
      <c r="CT106" s="40" t="str">
        <f>IF(Accounts!$F105="","-",Accounts!$F105)</f>
        <v xml:space="preserve"> </v>
      </c>
      <c r="CU106" s="10">
        <f>IF(COUNTIF(Accounts!$F:$H,CT106),VLOOKUP(CT106,Accounts!$F:$H,2,FALSE),"-")</f>
        <v>0</v>
      </c>
      <c r="CV106" s="37" t="str">
        <f ca="1">IF(scratch!$B$55=TRUE,IF(CX106="","",CX106/(1+(IF(COUNTIF(Accounts!$F:$H,CT106),VLOOKUP(CT106,Accounts!$F:$H,3,FALSE),0)/100))),scratch!$B$52)</f>
        <v>Locked</v>
      </c>
      <c r="CW106" s="37" t="str">
        <f ca="1">IF(scratch!$B$55=TRUE,IF(CX106="","",CX106-CV106),scratch!$B$52)</f>
        <v>Locked</v>
      </c>
      <c r="CX106" s="51" t="str">
        <f ca="1">IF(scratch!$B$55=TRUE,SUMIF(T$7:T$1007,CT106,X$7:X1106)+SUMIF(AR$7:AR$1007,CT106,AV$7:AV$1007)+SUMIF(BP$7:BP$1007,CT106,BT$7:BT$1007)+SUMIF(CN$7:CN$1007,CT106,CR$7:CR$1007),scratch!$B$52)</f>
        <v>Locked</v>
      </c>
    </row>
    <row r="107" spans="4:102" x14ac:dyDescent="0.2">
      <c r="D107" s="10" t="str">
        <f>IF(ISBLANK(B107),"",IF(COUNTIF(Accounts!$F:$H,B107),VLOOKUP(B107,Accounts!$F:$H,2,FALSE),"-"))</f>
        <v/>
      </c>
      <c r="E107" s="37" t="str">
        <f>IF(G107="","",G107/(1+(IF(COUNTIF(Accounts!$F:$H,B107),VLOOKUP(B107,Accounts!$F:$H,3,FALSE),0)/100)))</f>
        <v/>
      </c>
      <c r="F107" s="37" t="str">
        <f t="shared" si="22"/>
        <v/>
      </c>
      <c r="G107" s="7"/>
      <c r="H107" s="6"/>
      <c r="J107" s="10" t="str">
        <f>IF(ISBLANK(H107),"",IF(COUNTIF(Accounts!$F:$H,H107),VLOOKUP(H107,Accounts!$F:$H,2,FALSE),"-"))</f>
        <v/>
      </c>
      <c r="K107" s="37" t="str">
        <f>IF(M107="","",M107/(1+(IF(COUNTIF(Accounts!$F:$H,H107),VLOOKUP(H107,Accounts!$F:$H,3,FALSE),0)/100)))</f>
        <v/>
      </c>
      <c r="L107" s="37" t="str">
        <f t="shared" si="23"/>
        <v/>
      </c>
      <c r="M107" s="7"/>
      <c r="N107" s="6"/>
      <c r="P107" s="10" t="str">
        <f>IF(ISBLANK(N107),"",IF(COUNTIF(Accounts!$F:$H,N107),VLOOKUP(N107,Accounts!$F:$H,2,FALSE),"-"))</f>
        <v/>
      </c>
      <c r="Q107" s="37" t="str">
        <f>IF(S107="","",S107/(1+(IF(COUNTIF(Accounts!$F:$H,N107),VLOOKUP(N107,Accounts!$F:$H,3,FALSE),0)/100)))</f>
        <v/>
      </c>
      <c r="R107" s="37" t="str">
        <f t="shared" si="12"/>
        <v/>
      </c>
      <c r="S107" s="7"/>
      <c r="T107" s="40" t="str">
        <f>IF(Accounts!$F106="","-",Accounts!$F106)</f>
        <v xml:space="preserve"> </v>
      </c>
      <c r="U107" s="10">
        <f>IF(COUNTIF(Accounts!$F:$H,T107),VLOOKUP(T107,Accounts!$F:$H,2,FALSE),"-")</f>
        <v>0</v>
      </c>
      <c r="V107" s="37" t="str">
        <f ca="1">IF(scratch!$B$55=TRUE,IF(X107="","",X107/(1+(IF(COUNTIF(Accounts!$F:$H,T107),VLOOKUP(T107,Accounts!$F:$H,3,FALSE),0)/100))),scratch!$B$52)</f>
        <v>Locked</v>
      </c>
      <c r="W107" s="37" t="str">
        <f ca="1">IF(scratch!$B$55=TRUE,IF(X107="","",X107-V107),scratch!$B$52)</f>
        <v>Locked</v>
      </c>
      <c r="X107" s="51" t="str">
        <f ca="1">IF(scratch!$B$55=TRUE,SUMIF(B$7:B$1007,T107,G$7:G$1007)+SUMIF(H$7:H$1007,T107,M$7:M$1007)+SUMIF(N$7:N$1007,T107,S$7:S$1007),scratch!$B$52)</f>
        <v>Locked</v>
      </c>
      <c r="AB107" s="10" t="str">
        <f>IF(ISBLANK(Z107),"",IF(COUNTIF(Accounts!$F:$H,Z107),VLOOKUP(Z107,Accounts!$F:$H,2,FALSE),"-"))</f>
        <v/>
      </c>
      <c r="AC107" s="37" t="str">
        <f>IF(AE107="","",AE107/(1+(IF(COUNTIF(Accounts!$F:$H,Z107),VLOOKUP(Z107,Accounts!$F:$H,3,FALSE),0)/100)))</f>
        <v/>
      </c>
      <c r="AD107" s="37" t="str">
        <f t="shared" si="13"/>
        <v/>
      </c>
      <c r="AE107" s="7"/>
      <c r="AF107" s="6"/>
      <c r="AH107" s="10" t="str">
        <f>IF(ISBLANK(AF107),"",IF(COUNTIF(Accounts!$F:$H,AF107),VLOOKUP(AF107,Accounts!$F:$H,2,FALSE),"-"))</f>
        <v/>
      </c>
      <c r="AI107" s="37" t="str">
        <f>IF(AK107="","",AK107/(1+(IF(COUNTIF(Accounts!$F:$H,AF107),VLOOKUP(AF107,Accounts!$F:$H,3,FALSE),0)/100)))</f>
        <v/>
      </c>
      <c r="AJ107" s="37" t="str">
        <f t="shared" si="14"/>
        <v/>
      </c>
      <c r="AK107" s="7"/>
      <c r="AL107" s="6"/>
      <c r="AN107" s="10" t="str">
        <f>IF(ISBLANK(AL107),"",IF(COUNTIF(Accounts!$F:$H,AL107),VLOOKUP(AL107,Accounts!$F:$H,2,FALSE),"-"))</f>
        <v/>
      </c>
      <c r="AO107" s="37" t="str">
        <f>IF(AQ107="","",AQ107/(1+(IF(COUNTIF(Accounts!$F:$H,AL107),VLOOKUP(AL107,Accounts!$F:$H,3,FALSE),0)/100)))</f>
        <v/>
      </c>
      <c r="AP107" s="37" t="str">
        <f t="shared" si="15"/>
        <v/>
      </c>
      <c r="AQ107" s="7"/>
      <c r="AR107" s="40" t="str">
        <f>IF(Accounts!$F106="","-",Accounts!$F106)</f>
        <v xml:space="preserve"> </v>
      </c>
      <c r="AS107" s="10">
        <f>IF(COUNTIF(Accounts!$F:$H,AR107),VLOOKUP(AR107,Accounts!$F:$H,2,FALSE),"-")</f>
        <v>0</v>
      </c>
      <c r="AT107" s="37" t="str">
        <f ca="1">IF(scratch!$B$55=TRUE,IF(AV107="","",AV107/(1+(IF(COUNTIF(Accounts!$F:$H,AR107),VLOOKUP(AR107,Accounts!$F:$H,3,FALSE),0)/100))),scratch!$B$52)</f>
        <v>Locked</v>
      </c>
      <c r="AU107" s="37" t="str">
        <f ca="1">IF(scratch!$B$55=TRUE,IF(AV107="","",AV107-AT107),scratch!$B$52)</f>
        <v>Locked</v>
      </c>
      <c r="AV107" s="51" t="str">
        <f ca="1">IF(scratch!$B$55=TRUE,SUMIF(Z$7:Z$1007,AR107,AE$7:AE$1007)+SUMIF(AF$7:AF$1007,AR107,AK$7:AK$1007)+SUMIF(AL$7:AL$1007,AR107,AQ$7:AQ$1007),scratch!$B$52)</f>
        <v>Locked</v>
      </c>
      <c r="AZ107" s="10" t="str">
        <f>IF(ISBLANK(AX107),"",IF(COUNTIF(Accounts!$F:$H,AX107),VLOOKUP(AX107,Accounts!$F:$H,2,FALSE),"-"))</f>
        <v/>
      </c>
      <c r="BA107" s="37" t="str">
        <f>IF(BC107="","",BC107/(1+(IF(COUNTIF(Accounts!$F:$H,AX107),VLOOKUP(AX107,Accounts!$F:$H,3,FALSE),0)/100)))</f>
        <v/>
      </c>
      <c r="BB107" s="37" t="str">
        <f t="shared" si="16"/>
        <v/>
      </c>
      <c r="BC107" s="7"/>
      <c r="BD107" s="6"/>
      <c r="BF107" s="10" t="str">
        <f>IF(ISBLANK(BD107),"",IF(COUNTIF(Accounts!$F:$H,BD107),VLOOKUP(BD107,Accounts!$F:$H,2,FALSE),"-"))</f>
        <v/>
      </c>
      <c r="BG107" s="37" t="str">
        <f>IF(BI107="","",BI107/(1+(IF(COUNTIF(Accounts!$F:$H,BD107),VLOOKUP(BD107,Accounts!$F:$H,3,FALSE),0)/100)))</f>
        <v/>
      </c>
      <c r="BH107" s="37" t="str">
        <f t="shared" si="17"/>
        <v/>
      </c>
      <c r="BI107" s="7"/>
      <c r="BJ107" s="6"/>
      <c r="BL107" s="10" t="str">
        <f>IF(ISBLANK(BJ107),"",IF(COUNTIF(Accounts!$F:$H,BJ107),VLOOKUP(BJ107,Accounts!$F:$H,2,FALSE),"-"))</f>
        <v/>
      </c>
      <c r="BM107" s="37" t="str">
        <f>IF(BO107="","",BO107/(1+(IF(COUNTIF(Accounts!$F:$H,BJ107),VLOOKUP(BJ107,Accounts!$F:$H,3,FALSE),0)/100)))</f>
        <v/>
      </c>
      <c r="BN107" s="37" t="str">
        <f t="shared" si="18"/>
        <v/>
      </c>
      <c r="BO107" s="7"/>
      <c r="BP107" s="40" t="str">
        <f>IF(Accounts!$F106="","-",Accounts!$F106)</f>
        <v xml:space="preserve"> </v>
      </c>
      <c r="BQ107" s="10">
        <f>IF(COUNTIF(Accounts!$F:$H,BP107),VLOOKUP(BP107,Accounts!$F:$H,2,FALSE),"-")</f>
        <v>0</v>
      </c>
      <c r="BR107" s="37" t="str">
        <f ca="1">IF(scratch!$B$55=TRUE,IF(BT107="","",BT107/(1+(IF(COUNTIF(Accounts!$F:$H,BP107),VLOOKUP(BP107,Accounts!$F:$H,3,FALSE),0)/100))),scratch!$B$52)</f>
        <v>Locked</v>
      </c>
      <c r="BS107" s="37" t="str">
        <f ca="1">IF(scratch!$B$55=TRUE,IF(BT107="","",BT107-BR107),scratch!$B$52)</f>
        <v>Locked</v>
      </c>
      <c r="BT107" s="51" t="str">
        <f ca="1">IF(scratch!$B$55=TRUE,SUMIF(AX$7:AX$1007,BP107,BC$7:BC$1007)+SUMIF(BD$7:BD$1007,BP107,BI$7:BI$1007)+SUMIF(BJ$7:BJ$1007,BP107,BO$7:BO$1007),scratch!$B$52)</f>
        <v>Locked</v>
      </c>
      <c r="BX107" s="10" t="str">
        <f>IF(ISBLANK(BV107),"",IF(COUNTIF(Accounts!$F:$H,BV107),VLOOKUP(BV107,Accounts!$F:$H,2,FALSE),"-"))</f>
        <v/>
      </c>
      <c r="BY107" s="37" t="str">
        <f>IF(CA107="","",CA107/(1+(IF(COUNTIF(Accounts!$F:$H,BV107),VLOOKUP(BV107,Accounts!$F:$H,3,FALSE),0)/100)))</f>
        <v/>
      </c>
      <c r="BZ107" s="37" t="str">
        <f t="shared" si="19"/>
        <v/>
      </c>
      <c r="CA107" s="7"/>
      <c r="CB107" s="6"/>
      <c r="CD107" s="10" t="str">
        <f>IF(ISBLANK(CB107),"",IF(COUNTIF(Accounts!$F:$H,CB107),VLOOKUP(CB107,Accounts!$F:$H,2,FALSE),"-"))</f>
        <v/>
      </c>
      <c r="CE107" s="37" t="str">
        <f>IF(CG107="","",CG107/(1+(IF(COUNTIF(Accounts!$F:$H,CB107),VLOOKUP(CB107,Accounts!$F:$H,3,FALSE),0)/100)))</f>
        <v/>
      </c>
      <c r="CF107" s="37" t="str">
        <f t="shared" si="20"/>
        <v/>
      </c>
      <c r="CG107" s="7"/>
      <c r="CH107" s="6"/>
      <c r="CJ107" s="10" t="str">
        <f>IF(ISBLANK(CH107),"",IF(COUNTIF(Accounts!$F:$H,CH107),VLOOKUP(CH107,Accounts!$F:$H,2,FALSE),"-"))</f>
        <v/>
      </c>
      <c r="CK107" s="37" t="str">
        <f>IF(CM107="","",CM107/(1+(IF(COUNTIF(Accounts!$F:$H,CH107),VLOOKUP(CH107,Accounts!$F:$H,3,FALSE),0)/100)))</f>
        <v/>
      </c>
      <c r="CL107" s="37" t="str">
        <f t="shared" si="21"/>
        <v/>
      </c>
      <c r="CM107" s="7"/>
      <c r="CN107" s="40" t="str">
        <f>IF(Accounts!$F106="","-",Accounts!$F106)</f>
        <v xml:space="preserve"> </v>
      </c>
      <c r="CO107" s="10">
        <f>IF(COUNTIF(Accounts!$F:$H,CN107),VLOOKUP(CN107,Accounts!$F:$H,2,FALSE),"-")</f>
        <v>0</v>
      </c>
      <c r="CP107" s="37" t="str">
        <f ca="1">IF(scratch!$B$55=TRUE,IF(CR107="","",CR107/(1+(IF(COUNTIF(Accounts!$F:$H,CN107),VLOOKUP(CN107,Accounts!$F:$H,3,FALSE),0)/100))),scratch!$B$52)</f>
        <v>Locked</v>
      </c>
      <c r="CQ107" s="37" t="str">
        <f ca="1">IF(scratch!$B$55=TRUE,IF(CR107="","",CR107-CP107),scratch!$B$52)</f>
        <v>Locked</v>
      </c>
      <c r="CR107" s="51" t="str">
        <f ca="1">IF(scratch!$B$55=TRUE,SUMIF(BV$7:BV$1007,CN107,CA$7:CA$1007)+SUMIF(CB$7:CB$1007,CN107,CG$7:CG$1007)+SUMIF(CH$7:CH$1007,CN107,CM$7:CM$1007),scratch!$B$52)</f>
        <v>Locked</v>
      </c>
      <c r="CT107" s="40" t="str">
        <f>IF(Accounts!$F106="","-",Accounts!$F106)</f>
        <v xml:space="preserve"> </v>
      </c>
      <c r="CU107" s="10">
        <f>IF(COUNTIF(Accounts!$F:$H,CT107),VLOOKUP(CT107,Accounts!$F:$H,2,FALSE),"-")</f>
        <v>0</v>
      </c>
      <c r="CV107" s="37" t="str">
        <f ca="1">IF(scratch!$B$55=TRUE,IF(CX107="","",CX107/(1+(IF(COUNTIF(Accounts!$F:$H,CT107),VLOOKUP(CT107,Accounts!$F:$H,3,FALSE),0)/100))),scratch!$B$52)</f>
        <v>Locked</v>
      </c>
      <c r="CW107" s="37" t="str">
        <f ca="1">IF(scratch!$B$55=TRUE,IF(CX107="","",CX107-CV107),scratch!$B$52)</f>
        <v>Locked</v>
      </c>
      <c r="CX107" s="51" t="str">
        <f ca="1">IF(scratch!$B$55=TRUE,SUMIF(T$7:T$1007,CT107,X$7:X1107)+SUMIF(AR$7:AR$1007,CT107,AV$7:AV$1007)+SUMIF(BP$7:BP$1007,CT107,BT$7:BT$1007)+SUMIF(CN$7:CN$1007,CT107,CR$7:CR$1007),scratch!$B$52)</f>
        <v>Locked</v>
      </c>
    </row>
    <row r="108" spans="4:102" x14ac:dyDescent="0.2">
      <c r="D108" s="10" t="str">
        <f>IF(ISBLANK(B108),"",IF(COUNTIF(Accounts!$F:$H,B108),VLOOKUP(B108,Accounts!$F:$H,2,FALSE),"-"))</f>
        <v/>
      </c>
      <c r="E108" s="37" t="str">
        <f>IF(G108="","",G108/(1+(IF(COUNTIF(Accounts!$F:$H,B108),VLOOKUP(B108,Accounts!$F:$H,3,FALSE),0)/100)))</f>
        <v/>
      </c>
      <c r="F108" s="37" t="str">
        <f t="shared" si="22"/>
        <v/>
      </c>
      <c r="G108" s="7"/>
      <c r="H108" s="6"/>
      <c r="J108" s="10" t="str">
        <f>IF(ISBLANK(H108),"",IF(COUNTIF(Accounts!$F:$H,H108),VLOOKUP(H108,Accounts!$F:$H,2,FALSE),"-"))</f>
        <v/>
      </c>
      <c r="K108" s="37" t="str">
        <f>IF(M108="","",M108/(1+(IF(COUNTIF(Accounts!$F:$H,H108),VLOOKUP(H108,Accounts!$F:$H,3,FALSE),0)/100)))</f>
        <v/>
      </c>
      <c r="L108" s="37" t="str">
        <f t="shared" si="23"/>
        <v/>
      </c>
      <c r="M108" s="7"/>
      <c r="N108" s="6"/>
      <c r="P108" s="10" t="str">
        <f>IF(ISBLANK(N108),"",IF(COUNTIF(Accounts!$F:$H,N108),VLOOKUP(N108,Accounts!$F:$H,2,FALSE),"-"))</f>
        <v/>
      </c>
      <c r="Q108" s="37" t="str">
        <f>IF(S108="","",S108/(1+(IF(COUNTIF(Accounts!$F:$H,N108),VLOOKUP(N108,Accounts!$F:$H,3,FALSE),0)/100)))</f>
        <v/>
      </c>
      <c r="R108" s="37" t="str">
        <f t="shared" si="12"/>
        <v/>
      </c>
      <c r="S108" s="7"/>
      <c r="T108" s="40" t="str">
        <f>IF(Accounts!$F107="","-",Accounts!$F107)</f>
        <v xml:space="preserve"> </v>
      </c>
      <c r="U108" s="10">
        <f>IF(COUNTIF(Accounts!$F:$H,T108),VLOOKUP(T108,Accounts!$F:$H,2,FALSE),"-")</f>
        <v>0</v>
      </c>
      <c r="V108" s="37" t="str">
        <f ca="1">IF(scratch!$B$55=TRUE,IF(X108="","",X108/(1+(IF(COUNTIF(Accounts!$F:$H,T108),VLOOKUP(T108,Accounts!$F:$H,3,FALSE),0)/100))),scratch!$B$52)</f>
        <v>Locked</v>
      </c>
      <c r="W108" s="37" t="str">
        <f ca="1">IF(scratch!$B$55=TRUE,IF(X108="","",X108-V108),scratch!$B$52)</f>
        <v>Locked</v>
      </c>
      <c r="X108" s="51" t="str">
        <f ca="1">IF(scratch!$B$55=TRUE,SUMIF(B$7:B$1007,T108,G$7:G$1007)+SUMIF(H$7:H$1007,T108,M$7:M$1007)+SUMIF(N$7:N$1007,T108,S$7:S$1007),scratch!$B$52)</f>
        <v>Locked</v>
      </c>
      <c r="AB108" s="10" t="str">
        <f>IF(ISBLANK(Z108),"",IF(COUNTIF(Accounts!$F:$H,Z108),VLOOKUP(Z108,Accounts!$F:$H,2,FALSE),"-"))</f>
        <v/>
      </c>
      <c r="AC108" s="37" t="str">
        <f>IF(AE108="","",AE108/(1+(IF(COUNTIF(Accounts!$F:$H,Z108),VLOOKUP(Z108,Accounts!$F:$H,3,FALSE),0)/100)))</f>
        <v/>
      </c>
      <c r="AD108" s="37" t="str">
        <f t="shared" si="13"/>
        <v/>
      </c>
      <c r="AE108" s="7"/>
      <c r="AF108" s="6"/>
      <c r="AH108" s="10" t="str">
        <f>IF(ISBLANK(AF108),"",IF(COUNTIF(Accounts!$F:$H,AF108),VLOOKUP(AF108,Accounts!$F:$H,2,FALSE),"-"))</f>
        <v/>
      </c>
      <c r="AI108" s="37" t="str">
        <f>IF(AK108="","",AK108/(1+(IF(COUNTIF(Accounts!$F:$H,AF108),VLOOKUP(AF108,Accounts!$F:$H,3,FALSE),0)/100)))</f>
        <v/>
      </c>
      <c r="AJ108" s="37" t="str">
        <f t="shared" si="14"/>
        <v/>
      </c>
      <c r="AK108" s="7"/>
      <c r="AL108" s="6"/>
      <c r="AN108" s="10" t="str">
        <f>IF(ISBLANK(AL108),"",IF(COUNTIF(Accounts!$F:$H,AL108),VLOOKUP(AL108,Accounts!$F:$H,2,FALSE),"-"))</f>
        <v/>
      </c>
      <c r="AO108" s="37" t="str">
        <f>IF(AQ108="","",AQ108/(1+(IF(COUNTIF(Accounts!$F:$H,AL108),VLOOKUP(AL108,Accounts!$F:$H,3,FALSE),0)/100)))</f>
        <v/>
      </c>
      <c r="AP108" s="37" t="str">
        <f t="shared" si="15"/>
        <v/>
      </c>
      <c r="AQ108" s="7"/>
      <c r="AR108" s="40" t="str">
        <f>IF(Accounts!$F107="","-",Accounts!$F107)</f>
        <v xml:space="preserve"> </v>
      </c>
      <c r="AS108" s="10">
        <f>IF(COUNTIF(Accounts!$F:$H,AR108),VLOOKUP(AR108,Accounts!$F:$H,2,FALSE),"-")</f>
        <v>0</v>
      </c>
      <c r="AT108" s="37" t="str">
        <f ca="1">IF(scratch!$B$55=TRUE,IF(AV108="","",AV108/(1+(IF(COUNTIF(Accounts!$F:$H,AR108),VLOOKUP(AR108,Accounts!$F:$H,3,FALSE),0)/100))),scratch!$B$52)</f>
        <v>Locked</v>
      </c>
      <c r="AU108" s="37" t="str">
        <f ca="1">IF(scratch!$B$55=TRUE,IF(AV108="","",AV108-AT108),scratch!$B$52)</f>
        <v>Locked</v>
      </c>
      <c r="AV108" s="51" t="str">
        <f ca="1">IF(scratch!$B$55=TRUE,SUMIF(Z$7:Z$1007,AR108,AE$7:AE$1007)+SUMIF(AF$7:AF$1007,AR108,AK$7:AK$1007)+SUMIF(AL$7:AL$1007,AR108,AQ$7:AQ$1007),scratch!$B$52)</f>
        <v>Locked</v>
      </c>
      <c r="AZ108" s="10" t="str">
        <f>IF(ISBLANK(AX108),"",IF(COUNTIF(Accounts!$F:$H,AX108),VLOOKUP(AX108,Accounts!$F:$H,2,FALSE),"-"))</f>
        <v/>
      </c>
      <c r="BA108" s="37" t="str">
        <f>IF(BC108="","",BC108/(1+(IF(COUNTIF(Accounts!$F:$H,AX108),VLOOKUP(AX108,Accounts!$F:$H,3,FALSE),0)/100)))</f>
        <v/>
      </c>
      <c r="BB108" s="37" t="str">
        <f t="shared" si="16"/>
        <v/>
      </c>
      <c r="BC108" s="7"/>
      <c r="BD108" s="6"/>
      <c r="BF108" s="10" t="str">
        <f>IF(ISBLANK(BD108),"",IF(COUNTIF(Accounts!$F:$H,BD108),VLOOKUP(BD108,Accounts!$F:$H,2,FALSE),"-"))</f>
        <v/>
      </c>
      <c r="BG108" s="37" t="str">
        <f>IF(BI108="","",BI108/(1+(IF(COUNTIF(Accounts!$F:$H,BD108),VLOOKUP(BD108,Accounts!$F:$H,3,FALSE),0)/100)))</f>
        <v/>
      </c>
      <c r="BH108" s="37" t="str">
        <f t="shared" si="17"/>
        <v/>
      </c>
      <c r="BI108" s="7"/>
      <c r="BJ108" s="6"/>
      <c r="BL108" s="10" t="str">
        <f>IF(ISBLANK(BJ108),"",IF(COUNTIF(Accounts!$F:$H,BJ108),VLOOKUP(BJ108,Accounts!$F:$H,2,FALSE),"-"))</f>
        <v/>
      </c>
      <c r="BM108" s="37" t="str">
        <f>IF(BO108="","",BO108/(1+(IF(COUNTIF(Accounts!$F:$H,BJ108),VLOOKUP(BJ108,Accounts!$F:$H,3,FALSE),0)/100)))</f>
        <v/>
      </c>
      <c r="BN108" s="37" t="str">
        <f t="shared" si="18"/>
        <v/>
      </c>
      <c r="BO108" s="7"/>
      <c r="BP108" s="40" t="str">
        <f>IF(Accounts!$F107="","-",Accounts!$F107)</f>
        <v xml:space="preserve"> </v>
      </c>
      <c r="BQ108" s="10">
        <f>IF(COUNTIF(Accounts!$F:$H,BP108),VLOOKUP(BP108,Accounts!$F:$H,2,FALSE),"-")</f>
        <v>0</v>
      </c>
      <c r="BR108" s="37" t="str">
        <f ca="1">IF(scratch!$B$55=TRUE,IF(BT108="","",BT108/(1+(IF(COUNTIF(Accounts!$F:$H,BP108),VLOOKUP(BP108,Accounts!$F:$H,3,FALSE),0)/100))),scratch!$B$52)</f>
        <v>Locked</v>
      </c>
      <c r="BS108" s="37" t="str">
        <f ca="1">IF(scratch!$B$55=TRUE,IF(BT108="","",BT108-BR108),scratch!$B$52)</f>
        <v>Locked</v>
      </c>
      <c r="BT108" s="51" t="str">
        <f ca="1">IF(scratch!$B$55=TRUE,SUMIF(AX$7:AX$1007,BP108,BC$7:BC$1007)+SUMIF(BD$7:BD$1007,BP108,BI$7:BI$1007)+SUMIF(BJ$7:BJ$1007,BP108,BO$7:BO$1007),scratch!$B$52)</f>
        <v>Locked</v>
      </c>
      <c r="BX108" s="10" t="str">
        <f>IF(ISBLANK(BV108),"",IF(COUNTIF(Accounts!$F:$H,BV108),VLOOKUP(BV108,Accounts!$F:$H,2,FALSE),"-"))</f>
        <v/>
      </c>
      <c r="BY108" s="37" t="str">
        <f>IF(CA108="","",CA108/(1+(IF(COUNTIF(Accounts!$F:$H,BV108),VLOOKUP(BV108,Accounts!$F:$H,3,FALSE),0)/100)))</f>
        <v/>
      </c>
      <c r="BZ108" s="37" t="str">
        <f t="shared" si="19"/>
        <v/>
      </c>
      <c r="CA108" s="7"/>
      <c r="CB108" s="6"/>
      <c r="CD108" s="10" t="str">
        <f>IF(ISBLANK(CB108),"",IF(COUNTIF(Accounts!$F:$H,CB108),VLOOKUP(CB108,Accounts!$F:$H,2,FALSE),"-"))</f>
        <v/>
      </c>
      <c r="CE108" s="37" t="str">
        <f>IF(CG108="","",CG108/(1+(IF(COUNTIF(Accounts!$F:$H,CB108),VLOOKUP(CB108,Accounts!$F:$H,3,FALSE),0)/100)))</f>
        <v/>
      </c>
      <c r="CF108" s="37" t="str">
        <f t="shared" si="20"/>
        <v/>
      </c>
      <c r="CG108" s="7"/>
      <c r="CH108" s="6"/>
      <c r="CJ108" s="10" t="str">
        <f>IF(ISBLANK(CH108),"",IF(COUNTIF(Accounts!$F:$H,CH108),VLOOKUP(CH108,Accounts!$F:$H,2,FALSE),"-"))</f>
        <v/>
      </c>
      <c r="CK108" s="37" t="str">
        <f>IF(CM108="","",CM108/(1+(IF(COUNTIF(Accounts!$F:$H,CH108),VLOOKUP(CH108,Accounts!$F:$H,3,FALSE),0)/100)))</f>
        <v/>
      </c>
      <c r="CL108" s="37" t="str">
        <f t="shared" si="21"/>
        <v/>
      </c>
      <c r="CM108" s="7"/>
      <c r="CN108" s="40" t="str">
        <f>IF(Accounts!$F107="","-",Accounts!$F107)</f>
        <v xml:space="preserve"> </v>
      </c>
      <c r="CO108" s="10">
        <f>IF(COUNTIF(Accounts!$F:$H,CN108),VLOOKUP(CN108,Accounts!$F:$H,2,FALSE),"-")</f>
        <v>0</v>
      </c>
      <c r="CP108" s="37" t="str">
        <f ca="1">IF(scratch!$B$55=TRUE,IF(CR108="","",CR108/(1+(IF(COUNTIF(Accounts!$F:$H,CN108),VLOOKUP(CN108,Accounts!$F:$H,3,FALSE),0)/100))),scratch!$B$52)</f>
        <v>Locked</v>
      </c>
      <c r="CQ108" s="37" t="str">
        <f ca="1">IF(scratch!$B$55=TRUE,IF(CR108="","",CR108-CP108),scratch!$B$52)</f>
        <v>Locked</v>
      </c>
      <c r="CR108" s="51" t="str">
        <f ca="1">IF(scratch!$B$55=TRUE,SUMIF(BV$7:BV$1007,CN108,CA$7:CA$1007)+SUMIF(CB$7:CB$1007,CN108,CG$7:CG$1007)+SUMIF(CH$7:CH$1007,CN108,CM$7:CM$1007),scratch!$B$52)</f>
        <v>Locked</v>
      </c>
      <c r="CT108" s="40" t="str">
        <f>IF(Accounts!$F107="","-",Accounts!$F107)</f>
        <v xml:space="preserve"> </v>
      </c>
      <c r="CU108" s="10">
        <f>IF(COUNTIF(Accounts!$F:$H,CT108),VLOOKUP(CT108,Accounts!$F:$H,2,FALSE),"-")</f>
        <v>0</v>
      </c>
      <c r="CV108" s="37" t="str">
        <f ca="1">IF(scratch!$B$55=TRUE,IF(CX108="","",CX108/(1+(IF(COUNTIF(Accounts!$F:$H,CT108),VLOOKUP(CT108,Accounts!$F:$H,3,FALSE),0)/100))),scratch!$B$52)</f>
        <v>Locked</v>
      </c>
      <c r="CW108" s="37" t="str">
        <f ca="1">IF(scratch!$B$55=TRUE,IF(CX108="","",CX108-CV108),scratch!$B$52)</f>
        <v>Locked</v>
      </c>
      <c r="CX108" s="51" t="str">
        <f ca="1">IF(scratch!$B$55=TRUE,SUMIF(T$7:T$1007,CT108,X$7:X1108)+SUMIF(AR$7:AR$1007,CT108,AV$7:AV$1007)+SUMIF(BP$7:BP$1007,CT108,BT$7:BT$1007)+SUMIF(CN$7:CN$1007,CT108,CR$7:CR$1007),scratch!$B$52)</f>
        <v>Locked</v>
      </c>
    </row>
    <row r="109" spans="4:102" x14ac:dyDescent="0.2">
      <c r="D109" s="10" t="str">
        <f>IF(ISBLANK(B109),"",IF(COUNTIF(Accounts!$F:$H,B109),VLOOKUP(B109,Accounts!$F:$H,2,FALSE),"-"))</f>
        <v/>
      </c>
      <c r="E109" s="37" t="str">
        <f>IF(G109="","",G109/(1+(IF(COUNTIF(Accounts!$F:$H,B109),VLOOKUP(B109,Accounts!$F:$H,3,FALSE),0)/100)))</f>
        <v/>
      </c>
      <c r="F109" s="37" t="str">
        <f t="shared" si="22"/>
        <v/>
      </c>
      <c r="G109" s="7"/>
      <c r="H109" s="6"/>
      <c r="J109" s="10" t="str">
        <f>IF(ISBLANK(H109),"",IF(COUNTIF(Accounts!$F:$H,H109),VLOOKUP(H109,Accounts!$F:$H,2,FALSE),"-"))</f>
        <v/>
      </c>
      <c r="K109" s="37" t="str">
        <f>IF(M109="","",M109/(1+(IF(COUNTIF(Accounts!$F:$H,H109),VLOOKUP(H109,Accounts!$F:$H,3,FALSE),0)/100)))</f>
        <v/>
      </c>
      <c r="L109" s="37" t="str">
        <f t="shared" si="23"/>
        <v/>
      </c>
      <c r="M109" s="7"/>
      <c r="N109" s="6"/>
      <c r="P109" s="10" t="str">
        <f>IF(ISBLANK(N109),"",IF(COUNTIF(Accounts!$F:$H,N109),VLOOKUP(N109,Accounts!$F:$H,2,FALSE),"-"))</f>
        <v/>
      </c>
      <c r="Q109" s="37" t="str">
        <f>IF(S109="","",S109/(1+(IF(COUNTIF(Accounts!$F:$H,N109),VLOOKUP(N109,Accounts!$F:$H,3,FALSE),0)/100)))</f>
        <v/>
      </c>
      <c r="R109" s="37" t="str">
        <f t="shared" si="12"/>
        <v/>
      </c>
      <c r="S109" s="7"/>
      <c r="T109" s="40" t="str">
        <f>IF(Accounts!$F108="","-",Accounts!$F108)</f>
        <v xml:space="preserve"> </v>
      </c>
      <c r="U109" s="10">
        <f>IF(COUNTIF(Accounts!$F:$H,T109),VLOOKUP(T109,Accounts!$F:$H,2,FALSE),"-")</f>
        <v>0</v>
      </c>
      <c r="V109" s="37" t="str">
        <f ca="1">IF(scratch!$B$55=TRUE,IF(X109="","",X109/(1+(IF(COUNTIF(Accounts!$F:$H,T109),VLOOKUP(T109,Accounts!$F:$H,3,FALSE),0)/100))),scratch!$B$52)</f>
        <v>Locked</v>
      </c>
      <c r="W109" s="37" t="str">
        <f ca="1">IF(scratch!$B$55=TRUE,IF(X109="","",X109-V109),scratch!$B$52)</f>
        <v>Locked</v>
      </c>
      <c r="X109" s="51" t="str">
        <f ca="1">IF(scratch!$B$55=TRUE,SUMIF(B$7:B$1007,T109,G$7:G$1007)+SUMIF(H$7:H$1007,T109,M$7:M$1007)+SUMIF(N$7:N$1007,T109,S$7:S$1007),scratch!$B$52)</f>
        <v>Locked</v>
      </c>
      <c r="AB109" s="10" t="str">
        <f>IF(ISBLANK(Z109),"",IF(COUNTIF(Accounts!$F:$H,Z109),VLOOKUP(Z109,Accounts!$F:$H,2,FALSE),"-"))</f>
        <v/>
      </c>
      <c r="AC109" s="37" t="str">
        <f>IF(AE109="","",AE109/(1+(IF(COUNTIF(Accounts!$F:$H,Z109),VLOOKUP(Z109,Accounts!$F:$H,3,FALSE),0)/100)))</f>
        <v/>
      </c>
      <c r="AD109" s="37" t="str">
        <f t="shared" si="13"/>
        <v/>
      </c>
      <c r="AE109" s="7"/>
      <c r="AF109" s="6"/>
      <c r="AH109" s="10" t="str">
        <f>IF(ISBLANK(AF109),"",IF(COUNTIF(Accounts!$F:$H,AF109),VLOOKUP(AF109,Accounts!$F:$H,2,FALSE),"-"))</f>
        <v/>
      </c>
      <c r="AI109" s="37" t="str">
        <f>IF(AK109="","",AK109/(1+(IF(COUNTIF(Accounts!$F:$H,AF109),VLOOKUP(AF109,Accounts!$F:$H,3,FALSE),0)/100)))</f>
        <v/>
      </c>
      <c r="AJ109" s="37" t="str">
        <f t="shared" si="14"/>
        <v/>
      </c>
      <c r="AK109" s="7"/>
      <c r="AL109" s="6"/>
      <c r="AN109" s="10" t="str">
        <f>IF(ISBLANK(AL109),"",IF(COUNTIF(Accounts!$F:$H,AL109),VLOOKUP(AL109,Accounts!$F:$H,2,FALSE),"-"))</f>
        <v/>
      </c>
      <c r="AO109" s="37" t="str">
        <f>IF(AQ109="","",AQ109/(1+(IF(COUNTIF(Accounts!$F:$H,AL109),VLOOKUP(AL109,Accounts!$F:$H,3,FALSE),0)/100)))</f>
        <v/>
      </c>
      <c r="AP109" s="37" t="str">
        <f t="shared" si="15"/>
        <v/>
      </c>
      <c r="AQ109" s="7"/>
      <c r="AR109" s="40" t="str">
        <f>IF(Accounts!$F108="","-",Accounts!$F108)</f>
        <v xml:space="preserve"> </v>
      </c>
      <c r="AS109" s="10">
        <f>IF(COUNTIF(Accounts!$F:$H,AR109),VLOOKUP(AR109,Accounts!$F:$H,2,FALSE),"-")</f>
        <v>0</v>
      </c>
      <c r="AT109" s="37" t="str">
        <f ca="1">IF(scratch!$B$55=TRUE,IF(AV109="","",AV109/(1+(IF(COUNTIF(Accounts!$F:$H,AR109),VLOOKUP(AR109,Accounts!$F:$H,3,FALSE),0)/100))),scratch!$B$52)</f>
        <v>Locked</v>
      </c>
      <c r="AU109" s="37" t="str">
        <f ca="1">IF(scratch!$B$55=TRUE,IF(AV109="","",AV109-AT109),scratch!$B$52)</f>
        <v>Locked</v>
      </c>
      <c r="AV109" s="51" t="str">
        <f ca="1">IF(scratch!$B$55=TRUE,SUMIF(Z$7:Z$1007,AR109,AE$7:AE$1007)+SUMIF(AF$7:AF$1007,AR109,AK$7:AK$1007)+SUMIF(AL$7:AL$1007,AR109,AQ$7:AQ$1007),scratch!$B$52)</f>
        <v>Locked</v>
      </c>
      <c r="AZ109" s="10" t="str">
        <f>IF(ISBLANK(AX109),"",IF(COUNTIF(Accounts!$F:$H,AX109),VLOOKUP(AX109,Accounts!$F:$H,2,FALSE),"-"))</f>
        <v/>
      </c>
      <c r="BA109" s="37" t="str">
        <f>IF(BC109="","",BC109/(1+(IF(COUNTIF(Accounts!$F:$H,AX109),VLOOKUP(AX109,Accounts!$F:$H,3,FALSE),0)/100)))</f>
        <v/>
      </c>
      <c r="BB109" s="37" t="str">
        <f t="shared" si="16"/>
        <v/>
      </c>
      <c r="BC109" s="7"/>
      <c r="BD109" s="6"/>
      <c r="BF109" s="10" t="str">
        <f>IF(ISBLANK(BD109),"",IF(COUNTIF(Accounts!$F:$H,BD109),VLOOKUP(BD109,Accounts!$F:$H,2,FALSE),"-"))</f>
        <v/>
      </c>
      <c r="BG109" s="37" t="str">
        <f>IF(BI109="","",BI109/(1+(IF(COUNTIF(Accounts!$F:$H,BD109),VLOOKUP(BD109,Accounts!$F:$H,3,FALSE),0)/100)))</f>
        <v/>
      </c>
      <c r="BH109" s="37" t="str">
        <f t="shared" si="17"/>
        <v/>
      </c>
      <c r="BI109" s="7"/>
      <c r="BJ109" s="6"/>
      <c r="BL109" s="10" t="str">
        <f>IF(ISBLANK(BJ109),"",IF(COUNTIF(Accounts!$F:$H,BJ109),VLOOKUP(BJ109,Accounts!$F:$H,2,FALSE),"-"))</f>
        <v/>
      </c>
      <c r="BM109" s="37" t="str">
        <f>IF(BO109="","",BO109/(1+(IF(COUNTIF(Accounts!$F:$H,BJ109),VLOOKUP(BJ109,Accounts!$F:$H,3,FALSE),0)/100)))</f>
        <v/>
      </c>
      <c r="BN109" s="37" t="str">
        <f t="shared" si="18"/>
        <v/>
      </c>
      <c r="BO109" s="7"/>
      <c r="BP109" s="40" t="str">
        <f>IF(Accounts!$F108="","-",Accounts!$F108)</f>
        <v xml:space="preserve"> </v>
      </c>
      <c r="BQ109" s="10">
        <f>IF(COUNTIF(Accounts!$F:$H,BP109),VLOOKUP(BP109,Accounts!$F:$H,2,FALSE),"-")</f>
        <v>0</v>
      </c>
      <c r="BR109" s="37" t="str">
        <f ca="1">IF(scratch!$B$55=TRUE,IF(BT109="","",BT109/(1+(IF(COUNTIF(Accounts!$F:$H,BP109),VLOOKUP(BP109,Accounts!$F:$H,3,FALSE),0)/100))),scratch!$B$52)</f>
        <v>Locked</v>
      </c>
      <c r="BS109" s="37" t="str">
        <f ca="1">IF(scratch!$B$55=TRUE,IF(BT109="","",BT109-BR109),scratch!$B$52)</f>
        <v>Locked</v>
      </c>
      <c r="BT109" s="51" t="str">
        <f ca="1">IF(scratch!$B$55=TRUE,SUMIF(AX$7:AX$1007,BP109,BC$7:BC$1007)+SUMIF(BD$7:BD$1007,BP109,BI$7:BI$1007)+SUMIF(BJ$7:BJ$1007,BP109,BO$7:BO$1007),scratch!$B$52)</f>
        <v>Locked</v>
      </c>
      <c r="BX109" s="10" t="str">
        <f>IF(ISBLANK(BV109),"",IF(COUNTIF(Accounts!$F:$H,BV109),VLOOKUP(BV109,Accounts!$F:$H,2,FALSE),"-"))</f>
        <v/>
      </c>
      <c r="BY109" s="37" t="str">
        <f>IF(CA109="","",CA109/(1+(IF(COUNTIF(Accounts!$F:$H,BV109),VLOOKUP(BV109,Accounts!$F:$H,3,FALSE),0)/100)))</f>
        <v/>
      </c>
      <c r="BZ109" s="37" t="str">
        <f t="shared" si="19"/>
        <v/>
      </c>
      <c r="CA109" s="7"/>
      <c r="CB109" s="6"/>
      <c r="CD109" s="10" t="str">
        <f>IF(ISBLANK(CB109),"",IF(COUNTIF(Accounts!$F:$H,CB109),VLOOKUP(CB109,Accounts!$F:$H,2,FALSE),"-"))</f>
        <v/>
      </c>
      <c r="CE109" s="37" t="str">
        <f>IF(CG109="","",CG109/(1+(IF(COUNTIF(Accounts!$F:$H,CB109),VLOOKUP(CB109,Accounts!$F:$H,3,FALSE),0)/100)))</f>
        <v/>
      </c>
      <c r="CF109" s="37" t="str">
        <f t="shared" si="20"/>
        <v/>
      </c>
      <c r="CG109" s="7"/>
      <c r="CH109" s="6"/>
      <c r="CJ109" s="10" t="str">
        <f>IF(ISBLANK(CH109),"",IF(COUNTIF(Accounts!$F:$H,CH109),VLOOKUP(CH109,Accounts!$F:$H,2,FALSE),"-"))</f>
        <v/>
      </c>
      <c r="CK109" s="37" t="str">
        <f>IF(CM109="","",CM109/(1+(IF(COUNTIF(Accounts!$F:$H,CH109),VLOOKUP(CH109,Accounts!$F:$H,3,FALSE),0)/100)))</f>
        <v/>
      </c>
      <c r="CL109" s="37" t="str">
        <f t="shared" si="21"/>
        <v/>
      </c>
      <c r="CM109" s="7"/>
      <c r="CN109" s="40" t="str">
        <f>IF(Accounts!$F108="","-",Accounts!$F108)</f>
        <v xml:space="preserve"> </v>
      </c>
      <c r="CO109" s="10">
        <f>IF(COUNTIF(Accounts!$F:$H,CN109),VLOOKUP(CN109,Accounts!$F:$H,2,FALSE),"-")</f>
        <v>0</v>
      </c>
      <c r="CP109" s="37" t="str">
        <f ca="1">IF(scratch!$B$55=TRUE,IF(CR109="","",CR109/(1+(IF(COUNTIF(Accounts!$F:$H,CN109),VLOOKUP(CN109,Accounts!$F:$H,3,FALSE),0)/100))),scratch!$B$52)</f>
        <v>Locked</v>
      </c>
      <c r="CQ109" s="37" t="str">
        <f ca="1">IF(scratch!$B$55=TRUE,IF(CR109="","",CR109-CP109),scratch!$B$52)</f>
        <v>Locked</v>
      </c>
      <c r="CR109" s="51" t="str">
        <f ca="1">IF(scratch!$B$55=TRUE,SUMIF(BV$7:BV$1007,CN109,CA$7:CA$1007)+SUMIF(CB$7:CB$1007,CN109,CG$7:CG$1007)+SUMIF(CH$7:CH$1007,CN109,CM$7:CM$1007),scratch!$B$52)</f>
        <v>Locked</v>
      </c>
      <c r="CT109" s="40" t="str">
        <f>IF(Accounts!$F108="","-",Accounts!$F108)</f>
        <v xml:space="preserve"> </v>
      </c>
      <c r="CU109" s="10">
        <f>IF(COUNTIF(Accounts!$F:$H,CT109),VLOOKUP(CT109,Accounts!$F:$H,2,FALSE),"-")</f>
        <v>0</v>
      </c>
      <c r="CV109" s="37" t="str">
        <f ca="1">IF(scratch!$B$55=TRUE,IF(CX109="","",CX109/(1+(IF(COUNTIF(Accounts!$F:$H,CT109),VLOOKUP(CT109,Accounts!$F:$H,3,FALSE),0)/100))),scratch!$B$52)</f>
        <v>Locked</v>
      </c>
      <c r="CW109" s="37" t="str">
        <f ca="1">IF(scratch!$B$55=TRUE,IF(CX109="","",CX109-CV109),scratch!$B$52)</f>
        <v>Locked</v>
      </c>
      <c r="CX109" s="51" t="str">
        <f ca="1">IF(scratch!$B$55=TRUE,SUMIF(T$7:T$1007,CT109,X$7:X1109)+SUMIF(AR$7:AR$1007,CT109,AV$7:AV$1007)+SUMIF(BP$7:BP$1007,CT109,BT$7:BT$1007)+SUMIF(CN$7:CN$1007,CT109,CR$7:CR$1007),scratch!$B$52)</f>
        <v>Locked</v>
      </c>
    </row>
    <row r="110" spans="4:102" x14ac:dyDescent="0.2">
      <c r="D110" s="10" t="str">
        <f>IF(ISBLANK(B110),"",IF(COUNTIF(Accounts!$F:$H,B110),VLOOKUP(B110,Accounts!$F:$H,2,FALSE),"-"))</f>
        <v/>
      </c>
      <c r="E110" s="37" t="str">
        <f>IF(G110="","",G110/(1+(IF(COUNTIF(Accounts!$F:$H,B110),VLOOKUP(B110,Accounts!$F:$H,3,FALSE),0)/100)))</f>
        <v/>
      </c>
      <c r="F110" s="37" t="str">
        <f t="shared" si="22"/>
        <v/>
      </c>
      <c r="G110" s="7"/>
      <c r="H110" s="6"/>
      <c r="J110" s="10" t="str">
        <f>IF(ISBLANK(H110),"",IF(COUNTIF(Accounts!$F:$H,H110),VLOOKUP(H110,Accounts!$F:$H,2,FALSE),"-"))</f>
        <v/>
      </c>
      <c r="K110" s="37" t="str">
        <f>IF(M110="","",M110/(1+(IF(COUNTIF(Accounts!$F:$H,H110),VLOOKUP(H110,Accounts!$F:$H,3,FALSE),0)/100)))</f>
        <v/>
      </c>
      <c r="L110" s="37" t="str">
        <f t="shared" si="23"/>
        <v/>
      </c>
      <c r="M110" s="7"/>
      <c r="N110" s="6"/>
      <c r="P110" s="10" t="str">
        <f>IF(ISBLANK(N110),"",IF(COUNTIF(Accounts!$F:$H,N110),VLOOKUP(N110,Accounts!$F:$H,2,FALSE),"-"))</f>
        <v/>
      </c>
      <c r="Q110" s="37" t="str">
        <f>IF(S110="","",S110/(1+(IF(COUNTIF(Accounts!$F:$H,N110),VLOOKUP(N110,Accounts!$F:$H,3,FALSE),0)/100)))</f>
        <v/>
      </c>
      <c r="R110" s="37" t="str">
        <f t="shared" si="12"/>
        <v/>
      </c>
      <c r="S110" s="7"/>
      <c r="T110" s="40" t="str">
        <f>IF(Accounts!$F109="","-",Accounts!$F109)</f>
        <v xml:space="preserve"> </v>
      </c>
      <c r="U110" s="10">
        <f>IF(COUNTIF(Accounts!$F:$H,T110),VLOOKUP(T110,Accounts!$F:$H,2,FALSE),"-")</f>
        <v>0</v>
      </c>
      <c r="V110" s="37" t="str">
        <f ca="1">IF(scratch!$B$55=TRUE,IF(X110="","",X110/(1+(IF(COUNTIF(Accounts!$F:$H,T110),VLOOKUP(T110,Accounts!$F:$H,3,FALSE),0)/100))),scratch!$B$52)</f>
        <v>Locked</v>
      </c>
      <c r="W110" s="37" t="str">
        <f ca="1">IF(scratch!$B$55=TRUE,IF(X110="","",X110-V110),scratch!$B$52)</f>
        <v>Locked</v>
      </c>
      <c r="X110" s="51" t="str">
        <f ca="1">IF(scratch!$B$55=TRUE,SUMIF(B$7:B$1007,T110,G$7:G$1007)+SUMIF(H$7:H$1007,T110,M$7:M$1007)+SUMIF(N$7:N$1007,T110,S$7:S$1007),scratch!$B$52)</f>
        <v>Locked</v>
      </c>
      <c r="AB110" s="10" t="str">
        <f>IF(ISBLANK(Z110),"",IF(COUNTIF(Accounts!$F:$H,Z110),VLOOKUP(Z110,Accounts!$F:$H,2,FALSE),"-"))</f>
        <v/>
      </c>
      <c r="AC110" s="37" t="str">
        <f>IF(AE110="","",AE110/(1+(IF(COUNTIF(Accounts!$F:$H,Z110),VLOOKUP(Z110,Accounts!$F:$H,3,FALSE),0)/100)))</f>
        <v/>
      </c>
      <c r="AD110" s="37" t="str">
        <f t="shared" si="13"/>
        <v/>
      </c>
      <c r="AE110" s="7"/>
      <c r="AF110" s="6"/>
      <c r="AH110" s="10" t="str">
        <f>IF(ISBLANK(AF110),"",IF(COUNTIF(Accounts!$F:$H,AF110),VLOOKUP(AF110,Accounts!$F:$H,2,FALSE),"-"))</f>
        <v/>
      </c>
      <c r="AI110" s="37" t="str">
        <f>IF(AK110="","",AK110/(1+(IF(COUNTIF(Accounts!$F:$H,AF110),VLOOKUP(AF110,Accounts!$F:$H,3,FALSE),0)/100)))</f>
        <v/>
      </c>
      <c r="AJ110" s="37" t="str">
        <f t="shared" si="14"/>
        <v/>
      </c>
      <c r="AK110" s="7"/>
      <c r="AL110" s="6"/>
      <c r="AN110" s="10" t="str">
        <f>IF(ISBLANK(AL110),"",IF(COUNTIF(Accounts!$F:$H,AL110),VLOOKUP(AL110,Accounts!$F:$H,2,FALSE),"-"))</f>
        <v/>
      </c>
      <c r="AO110" s="37" t="str">
        <f>IF(AQ110="","",AQ110/(1+(IF(COUNTIF(Accounts!$F:$H,AL110),VLOOKUP(AL110,Accounts!$F:$H,3,FALSE),0)/100)))</f>
        <v/>
      </c>
      <c r="AP110" s="37" t="str">
        <f t="shared" si="15"/>
        <v/>
      </c>
      <c r="AQ110" s="7"/>
      <c r="AR110" s="40" t="str">
        <f>IF(Accounts!$F109="","-",Accounts!$F109)</f>
        <v xml:space="preserve"> </v>
      </c>
      <c r="AS110" s="10">
        <f>IF(COUNTIF(Accounts!$F:$H,AR110),VLOOKUP(AR110,Accounts!$F:$H,2,FALSE),"-")</f>
        <v>0</v>
      </c>
      <c r="AT110" s="37" t="str">
        <f ca="1">IF(scratch!$B$55=TRUE,IF(AV110="","",AV110/(1+(IF(COUNTIF(Accounts!$F:$H,AR110),VLOOKUP(AR110,Accounts!$F:$H,3,FALSE),0)/100))),scratch!$B$52)</f>
        <v>Locked</v>
      </c>
      <c r="AU110" s="37" t="str">
        <f ca="1">IF(scratch!$B$55=TRUE,IF(AV110="","",AV110-AT110),scratch!$B$52)</f>
        <v>Locked</v>
      </c>
      <c r="AV110" s="51" t="str">
        <f ca="1">IF(scratch!$B$55=TRUE,SUMIF(Z$7:Z$1007,AR110,AE$7:AE$1007)+SUMIF(AF$7:AF$1007,AR110,AK$7:AK$1007)+SUMIF(AL$7:AL$1007,AR110,AQ$7:AQ$1007),scratch!$B$52)</f>
        <v>Locked</v>
      </c>
      <c r="AZ110" s="10" t="str">
        <f>IF(ISBLANK(AX110),"",IF(COUNTIF(Accounts!$F:$H,AX110),VLOOKUP(AX110,Accounts!$F:$H,2,FALSE),"-"))</f>
        <v/>
      </c>
      <c r="BA110" s="37" t="str">
        <f>IF(BC110="","",BC110/(1+(IF(COUNTIF(Accounts!$F:$H,AX110),VLOOKUP(AX110,Accounts!$F:$H,3,FALSE),0)/100)))</f>
        <v/>
      </c>
      <c r="BB110" s="37" t="str">
        <f t="shared" si="16"/>
        <v/>
      </c>
      <c r="BC110" s="7"/>
      <c r="BD110" s="6"/>
      <c r="BF110" s="10" t="str">
        <f>IF(ISBLANK(BD110),"",IF(COUNTIF(Accounts!$F:$H,BD110),VLOOKUP(BD110,Accounts!$F:$H,2,FALSE),"-"))</f>
        <v/>
      </c>
      <c r="BG110" s="37" t="str">
        <f>IF(BI110="","",BI110/(1+(IF(COUNTIF(Accounts!$F:$H,BD110),VLOOKUP(BD110,Accounts!$F:$H,3,FALSE),0)/100)))</f>
        <v/>
      </c>
      <c r="BH110" s="37" t="str">
        <f t="shared" si="17"/>
        <v/>
      </c>
      <c r="BI110" s="7"/>
      <c r="BJ110" s="6"/>
      <c r="BL110" s="10" t="str">
        <f>IF(ISBLANK(BJ110),"",IF(COUNTIF(Accounts!$F:$H,BJ110),VLOOKUP(BJ110,Accounts!$F:$H,2,FALSE),"-"))</f>
        <v/>
      </c>
      <c r="BM110" s="37" t="str">
        <f>IF(BO110="","",BO110/(1+(IF(COUNTIF(Accounts!$F:$H,BJ110),VLOOKUP(BJ110,Accounts!$F:$H,3,FALSE),0)/100)))</f>
        <v/>
      </c>
      <c r="BN110" s="37" t="str">
        <f t="shared" si="18"/>
        <v/>
      </c>
      <c r="BO110" s="7"/>
      <c r="BP110" s="40" t="str">
        <f>IF(Accounts!$F109="","-",Accounts!$F109)</f>
        <v xml:space="preserve"> </v>
      </c>
      <c r="BQ110" s="10">
        <f>IF(COUNTIF(Accounts!$F:$H,BP110),VLOOKUP(BP110,Accounts!$F:$H,2,FALSE),"-")</f>
        <v>0</v>
      </c>
      <c r="BR110" s="37" t="str">
        <f ca="1">IF(scratch!$B$55=TRUE,IF(BT110="","",BT110/(1+(IF(COUNTIF(Accounts!$F:$H,BP110),VLOOKUP(BP110,Accounts!$F:$H,3,FALSE),0)/100))),scratch!$B$52)</f>
        <v>Locked</v>
      </c>
      <c r="BS110" s="37" t="str">
        <f ca="1">IF(scratch!$B$55=TRUE,IF(BT110="","",BT110-BR110),scratch!$B$52)</f>
        <v>Locked</v>
      </c>
      <c r="BT110" s="51" t="str">
        <f ca="1">IF(scratch!$B$55=TRUE,SUMIF(AX$7:AX$1007,BP110,BC$7:BC$1007)+SUMIF(BD$7:BD$1007,BP110,BI$7:BI$1007)+SUMIF(BJ$7:BJ$1007,BP110,BO$7:BO$1007),scratch!$B$52)</f>
        <v>Locked</v>
      </c>
      <c r="BX110" s="10" t="str">
        <f>IF(ISBLANK(BV110),"",IF(COUNTIF(Accounts!$F:$H,BV110),VLOOKUP(BV110,Accounts!$F:$H,2,FALSE),"-"))</f>
        <v/>
      </c>
      <c r="BY110" s="37" t="str">
        <f>IF(CA110="","",CA110/(1+(IF(COUNTIF(Accounts!$F:$H,BV110),VLOOKUP(BV110,Accounts!$F:$H,3,FALSE),0)/100)))</f>
        <v/>
      </c>
      <c r="BZ110" s="37" t="str">
        <f t="shared" si="19"/>
        <v/>
      </c>
      <c r="CA110" s="7"/>
      <c r="CB110" s="6"/>
      <c r="CD110" s="10" t="str">
        <f>IF(ISBLANK(CB110),"",IF(COUNTIF(Accounts!$F:$H,CB110),VLOOKUP(CB110,Accounts!$F:$H,2,FALSE),"-"))</f>
        <v/>
      </c>
      <c r="CE110" s="37" t="str">
        <f>IF(CG110="","",CG110/(1+(IF(COUNTIF(Accounts!$F:$H,CB110),VLOOKUP(CB110,Accounts!$F:$H,3,FALSE),0)/100)))</f>
        <v/>
      </c>
      <c r="CF110" s="37" t="str">
        <f t="shared" si="20"/>
        <v/>
      </c>
      <c r="CG110" s="7"/>
      <c r="CH110" s="6"/>
      <c r="CJ110" s="10" t="str">
        <f>IF(ISBLANK(CH110),"",IF(COUNTIF(Accounts!$F:$H,CH110),VLOOKUP(CH110,Accounts!$F:$H,2,FALSE),"-"))</f>
        <v/>
      </c>
      <c r="CK110" s="37" t="str">
        <f>IF(CM110="","",CM110/(1+(IF(COUNTIF(Accounts!$F:$H,CH110),VLOOKUP(CH110,Accounts!$F:$H,3,FALSE),0)/100)))</f>
        <v/>
      </c>
      <c r="CL110" s="37" t="str">
        <f t="shared" si="21"/>
        <v/>
      </c>
      <c r="CM110" s="7"/>
      <c r="CN110" s="40" t="str">
        <f>IF(Accounts!$F109="","-",Accounts!$F109)</f>
        <v xml:space="preserve"> </v>
      </c>
      <c r="CO110" s="10">
        <f>IF(COUNTIF(Accounts!$F:$H,CN110),VLOOKUP(CN110,Accounts!$F:$H,2,FALSE),"-")</f>
        <v>0</v>
      </c>
      <c r="CP110" s="37" t="str">
        <f ca="1">IF(scratch!$B$55=TRUE,IF(CR110="","",CR110/(1+(IF(COUNTIF(Accounts!$F:$H,CN110),VLOOKUP(CN110,Accounts!$F:$H,3,FALSE),0)/100))),scratch!$B$52)</f>
        <v>Locked</v>
      </c>
      <c r="CQ110" s="37" t="str">
        <f ca="1">IF(scratch!$B$55=TRUE,IF(CR110="","",CR110-CP110),scratch!$B$52)</f>
        <v>Locked</v>
      </c>
      <c r="CR110" s="51" t="str">
        <f ca="1">IF(scratch!$B$55=TRUE,SUMIF(BV$7:BV$1007,CN110,CA$7:CA$1007)+SUMIF(CB$7:CB$1007,CN110,CG$7:CG$1007)+SUMIF(CH$7:CH$1007,CN110,CM$7:CM$1007),scratch!$B$52)</f>
        <v>Locked</v>
      </c>
      <c r="CT110" s="40" t="str">
        <f>IF(Accounts!$F109="","-",Accounts!$F109)</f>
        <v xml:space="preserve"> </v>
      </c>
      <c r="CU110" s="10">
        <f>IF(COUNTIF(Accounts!$F:$H,CT110),VLOOKUP(CT110,Accounts!$F:$H,2,FALSE),"-")</f>
        <v>0</v>
      </c>
      <c r="CV110" s="37" t="str">
        <f ca="1">IF(scratch!$B$55=TRUE,IF(CX110="","",CX110/(1+(IF(COUNTIF(Accounts!$F:$H,CT110),VLOOKUP(CT110,Accounts!$F:$H,3,FALSE),0)/100))),scratch!$B$52)</f>
        <v>Locked</v>
      </c>
      <c r="CW110" s="37" t="str">
        <f ca="1">IF(scratch!$B$55=TRUE,IF(CX110="","",CX110-CV110),scratch!$B$52)</f>
        <v>Locked</v>
      </c>
      <c r="CX110" s="51" t="str">
        <f ca="1">IF(scratch!$B$55=TRUE,SUMIF(T$7:T$1007,CT110,X$7:X1110)+SUMIF(AR$7:AR$1007,CT110,AV$7:AV$1007)+SUMIF(BP$7:BP$1007,CT110,BT$7:BT$1007)+SUMIF(CN$7:CN$1007,CT110,CR$7:CR$1007),scratch!$B$52)</f>
        <v>Locked</v>
      </c>
    </row>
    <row r="111" spans="4:102" x14ac:dyDescent="0.2">
      <c r="D111" s="10" t="str">
        <f>IF(ISBLANK(B111),"",IF(COUNTIF(Accounts!$F:$H,B111),VLOOKUP(B111,Accounts!$F:$H,2,FALSE),"-"))</f>
        <v/>
      </c>
      <c r="E111" s="37" t="str">
        <f>IF(G111="","",G111/(1+(IF(COUNTIF(Accounts!$F:$H,B111),VLOOKUP(B111,Accounts!$F:$H,3,FALSE),0)/100)))</f>
        <v/>
      </c>
      <c r="F111" s="37" t="str">
        <f t="shared" si="22"/>
        <v/>
      </c>
      <c r="G111" s="7"/>
      <c r="H111" s="6"/>
      <c r="J111" s="10" t="str">
        <f>IF(ISBLANK(H111),"",IF(COUNTIF(Accounts!$F:$H,H111),VLOOKUP(H111,Accounts!$F:$H,2,FALSE),"-"))</f>
        <v/>
      </c>
      <c r="K111" s="37" t="str">
        <f>IF(M111="","",M111/(1+(IF(COUNTIF(Accounts!$F:$H,H111),VLOOKUP(H111,Accounts!$F:$H,3,FALSE),0)/100)))</f>
        <v/>
      </c>
      <c r="L111" s="37" t="str">
        <f t="shared" si="23"/>
        <v/>
      </c>
      <c r="M111" s="7"/>
      <c r="N111" s="6"/>
      <c r="P111" s="10" t="str">
        <f>IF(ISBLANK(N111),"",IF(COUNTIF(Accounts!$F:$H,N111),VLOOKUP(N111,Accounts!$F:$H,2,FALSE),"-"))</f>
        <v/>
      </c>
      <c r="Q111" s="37" t="str">
        <f>IF(S111="","",S111/(1+(IF(COUNTIF(Accounts!$F:$H,N111),VLOOKUP(N111,Accounts!$F:$H,3,FALSE),0)/100)))</f>
        <v/>
      </c>
      <c r="R111" s="37" t="str">
        <f t="shared" si="12"/>
        <v/>
      </c>
      <c r="S111" s="7"/>
      <c r="T111" s="40" t="str">
        <f>IF(Accounts!$F110="","-",Accounts!$F110)</f>
        <v xml:space="preserve"> </v>
      </c>
      <c r="U111" s="10">
        <f>IF(COUNTIF(Accounts!$F:$H,T111),VLOOKUP(T111,Accounts!$F:$H,2,FALSE),"-")</f>
        <v>0</v>
      </c>
      <c r="V111" s="37" t="str">
        <f ca="1">IF(scratch!$B$55=TRUE,IF(X111="","",X111/(1+(IF(COUNTIF(Accounts!$F:$H,T111),VLOOKUP(T111,Accounts!$F:$H,3,FALSE),0)/100))),scratch!$B$52)</f>
        <v>Locked</v>
      </c>
      <c r="W111" s="37" t="str">
        <f ca="1">IF(scratch!$B$55=TRUE,IF(X111="","",X111-V111),scratch!$B$52)</f>
        <v>Locked</v>
      </c>
      <c r="X111" s="51" t="str">
        <f ca="1">IF(scratch!$B$55=TRUE,SUMIF(B$7:B$1007,T111,G$7:G$1007)+SUMIF(H$7:H$1007,T111,M$7:M$1007)+SUMIF(N$7:N$1007,T111,S$7:S$1007),scratch!$B$52)</f>
        <v>Locked</v>
      </c>
      <c r="AB111" s="10" t="str">
        <f>IF(ISBLANK(Z111),"",IF(COUNTIF(Accounts!$F:$H,Z111),VLOOKUP(Z111,Accounts!$F:$H,2,FALSE),"-"))</f>
        <v/>
      </c>
      <c r="AC111" s="37" t="str">
        <f>IF(AE111="","",AE111/(1+(IF(COUNTIF(Accounts!$F:$H,Z111),VLOOKUP(Z111,Accounts!$F:$H,3,FALSE),0)/100)))</f>
        <v/>
      </c>
      <c r="AD111" s="37" t="str">
        <f t="shared" si="13"/>
        <v/>
      </c>
      <c r="AE111" s="7"/>
      <c r="AF111" s="6"/>
      <c r="AH111" s="10" t="str">
        <f>IF(ISBLANK(AF111),"",IF(COUNTIF(Accounts!$F:$H,AF111),VLOOKUP(AF111,Accounts!$F:$H,2,FALSE),"-"))</f>
        <v/>
      </c>
      <c r="AI111" s="37" t="str">
        <f>IF(AK111="","",AK111/(1+(IF(COUNTIF(Accounts!$F:$H,AF111),VLOOKUP(AF111,Accounts!$F:$H,3,FALSE),0)/100)))</f>
        <v/>
      </c>
      <c r="AJ111" s="37" t="str">
        <f t="shared" si="14"/>
        <v/>
      </c>
      <c r="AK111" s="7"/>
      <c r="AL111" s="6"/>
      <c r="AN111" s="10" t="str">
        <f>IF(ISBLANK(AL111),"",IF(COUNTIF(Accounts!$F:$H,AL111),VLOOKUP(AL111,Accounts!$F:$H,2,FALSE),"-"))</f>
        <v/>
      </c>
      <c r="AO111" s="37" t="str">
        <f>IF(AQ111="","",AQ111/(1+(IF(COUNTIF(Accounts!$F:$H,AL111),VLOOKUP(AL111,Accounts!$F:$H,3,FALSE),0)/100)))</f>
        <v/>
      </c>
      <c r="AP111" s="37" t="str">
        <f t="shared" si="15"/>
        <v/>
      </c>
      <c r="AQ111" s="7"/>
      <c r="AR111" s="40" t="str">
        <f>IF(Accounts!$F110="","-",Accounts!$F110)</f>
        <v xml:space="preserve"> </v>
      </c>
      <c r="AS111" s="10">
        <f>IF(COUNTIF(Accounts!$F:$H,AR111),VLOOKUP(AR111,Accounts!$F:$H,2,FALSE),"-")</f>
        <v>0</v>
      </c>
      <c r="AT111" s="37" t="str">
        <f ca="1">IF(scratch!$B$55=TRUE,IF(AV111="","",AV111/(1+(IF(COUNTIF(Accounts!$F:$H,AR111),VLOOKUP(AR111,Accounts!$F:$H,3,FALSE),0)/100))),scratch!$B$52)</f>
        <v>Locked</v>
      </c>
      <c r="AU111" s="37" t="str">
        <f ca="1">IF(scratch!$B$55=TRUE,IF(AV111="","",AV111-AT111),scratch!$B$52)</f>
        <v>Locked</v>
      </c>
      <c r="AV111" s="51" t="str">
        <f ca="1">IF(scratch!$B$55=TRUE,SUMIF(Z$7:Z$1007,AR111,AE$7:AE$1007)+SUMIF(AF$7:AF$1007,AR111,AK$7:AK$1007)+SUMIF(AL$7:AL$1007,AR111,AQ$7:AQ$1007),scratch!$B$52)</f>
        <v>Locked</v>
      </c>
      <c r="AZ111" s="10" t="str">
        <f>IF(ISBLANK(AX111),"",IF(COUNTIF(Accounts!$F:$H,AX111),VLOOKUP(AX111,Accounts!$F:$H,2,FALSE),"-"))</f>
        <v/>
      </c>
      <c r="BA111" s="37" t="str">
        <f>IF(BC111="","",BC111/(1+(IF(COUNTIF(Accounts!$F:$H,AX111),VLOOKUP(AX111,Accounts!$F:$H,3,FALSE),0)/100)))</f>
        <v/>
      </c>
      <c r="BB111" s="37" t="str">
        <f t="shared" si="16"/>
        <v/>
      </c>
      <c r="BC111" s="7"/>
      <c r="BD111" s="6"/>
      <c r="BF111" s="10" t="str">
        <f>IF(ISBLANK(BD111),"",IF(COUNTIF(Accounts!$F:$H,BD111),VLOOKUP(BD111,Accounts!$F:$H,2,FALSE),"-"))</f>
        <v/>
      </c>
      <c r="BG111" s="37" t="str">
        <f>IF(BI111="","",BI111/(1+(IF(COUNTIF(Accounts!$F:$H,BD111),VLOOKUP(BD111,Accounts!$F:$H,3,FALSE),0)/100)))</f>
        <v/>
      </c>
      <c r="BH111" s="37" t="str">
        <f t="shared" si="17"/>
        <v/>
      </c>
      <c r="BI111" s="7"/>
      <c r="BJ111" s="6"/>
      <c r="BL111" s="10" t="str">
        <f>IF(ISBLANK(BJ111),"",IF(COUNTIF(Accounts!$F:$H,BJ111),VLOOKUP(BJ111,Accounts!$F:$H,2,FALSE),"-"))</f>
        <v/>
      </c>
      <c r="BM111" s="37" t="str">
        <f>IF(BO111="","",BO111/(1+(IF(COUNTIF(Accounts!$F:$H,BJ111),VLOOKUP(BJ111,Accounts!$F:$H,3,FALSE),0)/100)))</f>
        <v/>
      </c>
      <c r="BN111" s="37" t="str">
        <f t="shared" si="18"/>
        <v/>
      </c>
      <c r="BO111" s="7"/>
      <c r="BP111" s="40" t="str">
        <f>IF(Accounts!$F110="","-",Accounts!$F110)</f>
        <v xml:space="preserve"> </v>
      </c>
      <c r="BQ111" s="10">
        <f>IF(COUNTIF(Accounts!$F:$H,BP111),VLOOKUP(BP111,Accounts!$F:$H,2,FALSE),"-")</f>
        <v>0</v>
      </c>
      <c r="BR111" s="37" t="str">
        <f ca="1">IF(scratch!$B$55=TRUE,IF(BT111="","",BT111/(1+(IF(COUNTIF(Accounts!$F:$H,BP111),VLOOKUP(BP111,Accounts!$F:$H,3,FALSE),0)/100))),scratch!$B$52)</f>
        <v>Locked</v>
      </c>
      <c r="BS111" s="37" t="str">
        <f ca="1">IF(scratch!$B$55=TRUE,IF(BT111="","",BT111-BR111),scratch!$B$52)</f>
        <v>Locked</v>
      </c>
      <c r="BT111" s="51" t="str">
        <f ca="1">IF(scratch!$B$55=TRUE,SUMIF(AX$7:AX$1007,BP111,BC$7:BC$1007)+SUMIF(BD$7:BD$1007,BP111,BI$7:BI$1007)+SUMIF(BJ$7:BJ$1007,BP111,BO$7:BO$1007),scratch!$B$52)</f>
        <v>Locked</v>
      </c>
      <c r="BX111" s="10" t="str">
        <f>IF(ISBLANK(BV111),"",IF(COUNTIF(Accounts!$F:$H,BV111),VLOOKUP(BV111,Accounts!$F:$H,2,FALSE),"-"))</f>
        <v/>
      </c>
      <c r="BY111" s="37" t="str">
        <f>IF(CA111="","",CA111/(1+(IF(COUNTIF(Accounts!$F:$H,BV111),VLOOKUP(BV111,Accounts!$F:$H,3,FALSE),0)/100)))</f>
        <v/>
      </c>
      <c r="BZ111" s="37" t="str">
        <f t="shared" si="19"/>
        <v/>
      </c>
      <c r="CA111" s="7"/>
      <c r="CB111" s="6"/>
      <c r="CD111" s="10" t="str">
        <f>IF(ISBLANK(CB111),"",IF(COUNTIF(Accounts!$F:$H,CB111),VLOOKUP(CB111,Accounts!$F:$H,2,FALSE),"-"))</f>
        <v/>
      </c>
      <c r="CE111" s="37" t="str">
        <f>IF(CG111="","",CG111/(1+(IF(COUNTIF(Accounts!$F:$H,CB111),VLOOKUP(CB111,Accounts!$F:$H,3,FALSE),0)/100)))</f>
        <v/>
      </c>
      <c r="CF111" s="37" t="str">
        <f t="shared" si="20"/>
        <v/>
      </c>
      <c r="CG111" s="7"/>
      <c r="CH111" s="6"/>
      <c r="CJ111" s="10" t="str">
        <f>IF(ISBLANK(CH111),"",IF(COUNTIF(Accounts!$F:$H,CH111),VLOOKUP(CH111,Accounts!$F:$H,2,FALSE),"-"))</f>
        <v/>
      </c>
      <c r="CK111" s="37" t="str">
        <f>IF(CM111="","",CM111/(1+(IF(COUNTIF(Accounts!$F:$H,CH111),VLOOKUP(CH111,Accounts!$F:$H,3,FALSE),0)/100)))</f>
        <v/>
      </c>
      <c r="CL111" s="37" t="str">
        <f t="shared" si="21"/>
        <v/>
      </c>
      <c r="CM111" s="7"/>
      <c r="CN111" s="40" t="str">
        <f>IF(Accounts!$F110="","-",Accounts!$F110)</f>
        <v xml:space="preserve"> </v>
      </c>
      <c r="CO111" s="10">
        <f>IF(COUNTIF(Accounts!$F:$H,CN111),VLOOKUP(CN111,Accounts!$F:$H,2,FALSE),"-")</f>
        <v>0</v>
      </c>
      <c r="CP111" s="37" t="str">
        <f ca="1">IF(scratch!$B$55=TRUE,IF(CR111="","",CR111/(1+(IF(COUNTIF(Accounts!$F:$H,CN111),VLOOKUP(CN111,Accounts!$F:$H,3,FALSE),0)/100))),scratch!$B$52)</f>
        <v>Locked</v>
      </c>
      <c r="CQ111" s="37" t="str">
        <f ca="1">IF(scratch!$B$55=TRUE,IF(CR111="","",CR111-CP111),scratch!$B$52)</f>
        <v>Locked</v>
      </c>
      <c r="CR111" s="51" t="str">
        <f ca="1">IF(scratch!$B$55=TRUE,SUMIF(BV$7:BV$1007,CN111,CA$7:CA$1007)+SUMIF(CB$7:CB$1007,CN111,CG$7:CG$1007)+SUMIF(CH$7:CH$1007,CN111,CM$7:CM$1007),scratch!$B$52)</f>
        <v>Locked</v>
      </c>
      <c r="CT111" s="40" t="str">
        <f>IF(Accounts!$F110="","-",Accounts!$F110)</f>
        <v xml:space="preserve"> </v>
      </c>
      <c r="CU111" s="10">
        <f>IF(COUNTIF(Accounts!$F:$H,CT111),VLOOKUP(CT111,Accounts!$F:$H,2,FALSE),"-")</f>
        <v>0</v>
      </c>
      <c r="CV111" s="37" t="str">
        <f ca="1">IF(scratch!$B$55=TRUE,IF(CX111="","",CX111/(1+(IF(COUNTIF(Accounts!$F:$H,CT111),VLOOKUP(CT111,Accounts!$F:$H,3,FALSE),0)/100))),scratch!$B$52)</f>
        <v>Locked</v>
      </c>
      <c r="CW111" s="37" t="str">
        <f ca="1">IF(scratch!$B$55=TRUE,IF(CX111="","",CX111-CV111),scratch!$B$52)</f>
        <v>Locked</v>
      </c>
      <c r="CX111" s="51" t="str">
        <f ca="1">IF(scratch!$B$55=TRUE,SUMIF(T$7:T$1007,CT111,X$7:X1111)+SUMIF(AR$7:AR$1007,CT111,AV$7:AV$1007)+SUMIF(BP$7:BP$1007,CT111,BT$7:BT$1007)+SUMIF(CN$7:CN$1007,CT111,CR$7:CR$1007),scratch!$B$52)</f>
        <v>Locked</v>
      </c>
    </row>
    <row r="112" spans="4:102" x14ac:dyDescent="0.2">
      <c r="D112" s="10" t="str">
        <f>IF(ISBLANK(B112),"",IF(COUNTIF(Accounts!$F:$H,B112),VLOOKUP(B112,Accounts!$F:$H,2,FALSE),"-"))</f>
        <v/>
      </c>
      <c r="E112" s="37" t="str">
        <f>IF(G112="","",G112/(1+(IF(COUNTIF(Accounts!$F:$H,B112),VLOOKUP(B112,Accounts!$F:$H,3,FALSE),0)/100)))</f>
        <v/>
      </c>
      <c r="F112" s="37" t="str">
        <f t="shared" si="22"/>
        <v/>
      </c>
      <c r="G112" s="7"/>
      <c r="H112" s="6"/>
      <c r="J112" s="10" t="str">
        <f>IF(ISBLANK(H112),"",IF(COUNTIF(Accounts!$F:$H,H112),VLOOKUP(H112,Accounts!$F:$H,2,FALSE),"-"))</f>
        <v/>
      </c>
      <c r="K112" s="37" t="str">
        <f>IF(M112="","",M112/(1+(IF(COUNTIF(Accounts!$F:$H,H112),VLOOKUP(H112,Accounts!$F:$H,3,FALSE),0)/100)))</f>
        <v/>
      </c>
      <c r="L112" s="37" t="str">
        <f t="shared" si="23"/>
        <v/>
      </c>
      <c r="M112" s="7"/>
      <c r="N112" s="6"/>
      <c r="P112" s="10" t="str">
        <f>IF(ISBLANK(N112),"",IF(COUNTIF(Accounts!$F:$H,N112),VLOOKUP(N112,Accounts!$F:$H,2,FALSE),"-"))</f>
        <v/>
      </c>
      <c r="Q112" s="37" t="str">
        <f>IF(S112="","",S112/(1+(IF(COUNTIF(Accounts!$F:$H,N112),VLOOKUP(N112,Accounts!$F:$H,3,FALSE),0)/100)))</f>
        <v/>
      </c>
      <c r="R112" s="37" t="str">
        <f t="shared" si="12"/>
        <v/>
      </c>
      <c r="S112" s="7"/>
      <c r="T112" s="40" t="str">
        <f>IF(Accounts!$F111="","-",Accounts!$F111)</f>
        <v xml:space="preserve"> </v>
      </c>
      <c r="U112" s="10">
        <f>IF(COUNTIF(Accounts!$F:$H,T112),VLOOKUP(T112,Accounts!$F:$H,2,FALSE),"-")</f>
        <v>0</v>
      </c>
      <c r="V112" s="37" t="str">
        <f ca="1">IF(scratch!$B$55=TRUE,IF(X112="","",X112/(1+(IF(COUNTIF(Accounts!$F:$H,T112),VLOOKUP(T112,Accounts!$F:$H,3,FALSE),0)/100))),scratch!$B$52)</f>
        <v>Locked</v>
      </c>
      <c r="W112" s="37" t="str">
        <f ca="1">IF(scratch!$B$55=TRUE,IF(X112="","",X112-V112),scratch!$B$52)</f>
        <v>Locked</v>
      </c>
      <c r="X112" s="51" t="str">
        <f ca="1">IF(scratch!$B$55=TRUE,SUMIF(B$7:B$1007,T112,G$7:G$1007)+SUMIF(H$7:H$1007,T112,M$7:M$1007)+SUMIF(N$7:N$1007,T112,S$7:S$1007),scratch!$B$52)</f>
        <v>Locked</v>
      </c>
      <c r="AB112" s="10" t="str">
        <f>IF(ISBLANK(Z112),"",IF(COUNTIF(Accounts!$F:$H,Z112),VLOOKUP(Z112,Accounts!$F:$H,2,FALSE),"-"))</f>
        <v/>
      </c>
      <c r="AC112" s="37" t="str">
        <f>IF(AE112="","",AE112/(1+(IF(COUNTIF(Accounts!$F:$H,Z112),VLOOKUP(Z112,Accounts!$F:$H,3,FALSE),0)/100)))</f>
        <v/>
      </c>
      <c r="AD112" s="37" t="str">
        <f t="shared" si="13"/>
        <v/>
      </c>
      <c r="AE112" s="7"/>
      <c r="AF112" s="6"/>
      <c r="AH112" s="10" t="str">
        <f>IF(ISBLANK(AF112),"",IF(COUNTIF(Accounts!$F:$H,AF112),VLOOKUP(AF112,Accounts!$F:$H,2,FALSE),"-"))</f>
        <v/>
      </c>
      <c r="AI112" s="37" t="str">
        <f>IF(AK112="","",AK112/(1+(IF(COUNTIF(Accounts!$F:$H,AF112),VLOOKUP(AF112,Accounts!$F:$H,3,FALSE),0)/100)))</f>
        <v/>
      </c>
      <c r="AJ112" s="37" t="str">
        <f t="shared" si="14"/>
        <v/>
      </c>
      <c r="AK112" s="7"/>
      <c r="AL112" s="6"/>
      <c r="AN112" s="10" t="str">
        <f>IF(ISBLANK(AL112),"",IF(COUNTIF(Accounts!$F:$H,AL112),VLOOKUP(AL112,Accounts!$F:$H,2,FALSE),"-"))</f>
        <v/>
      </c>
      <c r="AO112" s="37" t="str">
        <f>IF(AQ112="","",AQ112/(1+(IF(COUNTIF(Accounts!$F:$H,AL112),VLOOKUP(AL112,Accounts!$F:$H,3,FALSE),0)/100)))</f>
        <v/>
      </c>
      <c r="AP112" s="37" t="str">
        <f t="shared" si="15"/>
        <v/>
      </c>
      <c r="AQ112" s="7"/>
      <c r="AR112" s="40" t="str">
        <f>IF(Accounts!$F111="","-",Accounts!$F111)</f>
        <v xml:space="preserve"> </v>
      </c>
      <c r="AS112" s="10">
        <f>IF(COUNTIF(Accounts!$F:$H,AR112),VLOOKUP(AR112,Accounts!$F:$H,2,FALSE),"-")</f>
        <v>0</v>
      </c>
      <c r="AT112" s="37" t="str">
        <f ca="1">IF(scratch!$B$55=TRUE,IF(AV112="","",AV112/(1+(IF(COUNTIF(Accounts!$F:$H,AR112),VLOOKUP(AR112,Accounts!$F:$H,3,FALSE),0)/100))),scratch!$B$52)</f>
        <v>Locked</v>
      </c>
      <c r="AU112" s="37" t="str">
        <f ca="1">IF(scratch!$B$55=TRUE,IF(AV112="","",AV112-AT112),scratch!$B$52)</f>
        <v>Locked</v>
      </c>
      <c r="AV112" s="51" t="str">
        <f ca="1">IF(scratch!$B$55=TRUE,SUMIF(Z$7:Z$1007,AR112,AE$7:AE$1007)+SUMIF(AF$7:AF$1007,AR112,AK$7:AK$1007)+SUMIF(AL$7:AL$1007,AR112,AQ$7:AQ$1007),scratch!$B$52)</f>
        <v>Locked</v>
      </c>
      <c r="AZ112" s="10" t="str">
        <f>IF(ISBLANK(AX112),"",IF(COUNTIF(Accounts!$F:$H,AX112),VLOOKUP(AX112,Accounts!$F:$H,2,FALSE),"-"))</f>
        <v/>
      </c>
      <c r="BA112" s="37" t="str">
        <f>IF(BC112="","",BC112/(1+(IF(COUNTIF(Accounts!$F:$H,AX112),VLOOKUP(AX112,Accounts!$F:$H,3,FALSE),0)/100)))</f>
        <v/>
      </c>
      <c r="BB112" s="37" t="str">
        <f t="shared" si="16"/>
        <v/>
      </c>
      <c r="BC112" s="7"/>
      <c r="BD112" s="6"/>
      <c r="BF112" s="10" t="str">
        <f>IF(ISBLANK(BD112),"",IF(COUNTIF(Accounts!$F:$H,BD112),VLOOKUP(BD112,Accounts!$F:$H,2,FALSE),"-"))</f>
        <v/>
      </c>
      <c r="BG112" s="37" t="str">
        <f>IF(BI112="","",BI112/(1+(IF(COUNTIF(Accounts!$F:$H,BD112),VLOOKUP(BD112,Accounts!$F:$H,3,FALSE),0)/100)))</f>
        <v/>
      </c>
      <c r="BH112" s="37" t="str">
        <f t="shared" si="17"/>
        <v/>
      </c>
      <c r="BI112" s="7"/>
      <c r="BJ112" s="6"/>
      <c r="BL112" s="10" t="str">
        <f>IF(ISBLANK(BJ112),"",IF(COUNTIF(Accounts!$F:$H,BJ112),VLOOKUP(BJ112,Accounts!$F:$H,2,FALSE),"-"))</f>
        <v/>
      </c>
      <c r="BM112" s="37" t="str">
        <f>IF(BO112="","",BO112/(1+(IF(COUNTIF(Accounts!$F:$H,BJ112),VLOOKUP(BJ112,Accounts!$F:$H,3,FALSE),0)/100)))</f>
        <v/>
      </c>
      <c r="BN112" s="37" t="str">
        <f t="shared" si="18"/>
        <v/>
      </c>
      <c r="BO112" s="7"/>
      <c r="BP112" s="40" t="str">
        <f>IF(Accounts!$F111="","-",Accounts!$F111)</f>
        <v xml:space="preserve"> </v>
      </c>
      <c r="BQ112" s="10">
        <f>IF(COUNTIF(Accounts!$F:$H,BP112),VLOOKUP(BP112,Accounts!$F:$H,2,FALSE),"-")</f>
        <v>0</v>
      </c>
      <c r="BR112" s="37" t="str">
        <f ca="1">IF(scratch!$B$55=TRUE,IF(BT112="","",BT112/(1+(IF(COUNTIF(Accounts!$F:$H,BP112),VLOOKUP(BP112,Accounts!$F:$H,3,FALSE),0)/100))),scratch!$B$52)</f>
        <v>Locked</v>
      </c>
      <c r="BS112" s="37" t="str">
        <f ca="1">IF(scratch!$B$55=TRUE,IF(BT112="","",BT112-BR112),scratch!$B$52)</f>
        <v>Locked</v>
      </c>
      <c r="BT112" s="51" t="str">
        <f ca="1">IF(scratch!$B$55=TRUE,SUMIF(AX$7:AX$1007,BP112,BC$7:BC$1007)+SUMIF(BD$7:BD$1007,BP112,BI$7:BI$1007)+SUMIF(BJ$7:BJ$1007,BP112,BO$7:BO$1007),scratch!$B$52)</f>
        <v>Locked</v>
      </c>
      <c r="BX112" s="10" t="str">
        <f>IF(ISBLANK(BV112),"",IF(COUNTIF(Accounts!$F:$H,BV112),VLOOKUP(BV112,Accounts!$F:$H,2,FALSE),"-"))</f>
        <v/>
      </c>
      <c r="BY112" s="37" t="str">
        <f>IF(CA112="","",CA112/(1+(IF(COUNTIF(Accounts!$F:$H,BV112),VLOOKUP(BV112,Accounts!$F:$H,3,FALSE),0)/100)))</f>
        <v/>
      </c>
      <c r="BZ112" s="37" t="str">
        <f t="shared" si="19"/>
        <v/>
      </c>
      <c r="CA112" s="7"/>
      <c r="CB112" s="6"/>
      <c r="CD112" s="10" t="str">
        <f>IF(ISBLANK(CB112),"",IF(COUNTIF(Accounts!$F:$H,CB112),VLOOKUP(CB112,Accounts!$F:$H,2,FALSE),"-"))</f>
        <v/>
      </c>
      <c r="CE112" s="37" t="str">
        <f>IF(CG112="","",CG112/(1+(IF(COUNTIF(Accounts!$F:$H,CB112),VLOOKUP(CB112,Accounts!$F:$H,3,FALSE),0)/100)))</f>
        <v/>
      </c>
      <c r="CF112" s="37" t="str">
        <f t="shared" si="20"/>
        <v/>
      </c>
      <c r="CG112" s="7"/>
      <c r="CH112" s="6"/>
      <c r="CJ112" s="10" t="str">
        <f>IF(ISBLANK(CH112),"",IF(COUNTIF(Accounts!$F:$H,CH112),VLOOKUP(CH112,Accounts!$F:$H,2,FALSE),"-"))</f>
        <v/>
      </c>
      <c r="CK112" s="37" t="str">
        <f>IF(CM112="","",CM112/(1+(IF(COUNTIF(Accounts!$F:$H,CH112),VLOOKUP(CH112,Accounts!$F:$H,3,FALSE),0)/100)))</f>
        <v/>
      </c>
      <c r="CL112" s="37" t="str">
        <f t="shared" si="21"/>
        <v/>
      </c>
      <c r="CM112" s="7"/>
      <c r="CN112" s="40" t="str">
        <f>IF(Accounts!$F111="","-",Accounts!$F111)</f>
        <v xml:space="preserve"> </v>
      </c>
      <c r="CO112" s="10">
        <f>IF(COUNTIF(Accounts!$F:$H,CN112),VLOOKUP(CN112,Accounts!$F:$H,2,FALSE),"-")</f>
        <v>0</v>
      </c>
      <c r="CP112" s="37" t="str">
        <f ca="1">IF(scratch!$B$55=TRUE,IF(CR112="","",CR112/(1+(IF(COUNTIF(Accounts!$F:$H,CN112),VLOOKUP(CN112,Accounts!$F:$H,3,FALSE),0)/100))),scratch!$B$52)</f>
        <v>Locked</v>
      </c>
      <c r="CQ112" s="37" t="str">
        <f ca="1">IF(scratch!$B$55=TRUE,IF(CR112="","",CR112-CP112),scratch!$B$52)</f>
        <v>Locked</v>
      </c>
      <c r="CR112" s="51" t="str">
        <f ca="1">IF(scratch!$B$55=TRUE,SUMIF(BV$7:BV$1007,CN112,CA$7:CA$1007)+SUMIF(CB$7:CB$1007,CN112,CG$7:CG$1007)+SUMIF(CH$7:CH$1007,CN112,CM$7:CM$1007),scratch!$B$52)</f>
        <v>Locked</v>
      </c>
      <c r="CT112" s="40" t="str">
        <f>IF(Accounts!$F111="","-",Accounts!$F111)</f>
        <v xml:space="preserve"> </v>
      </c>
      <c r="CU112" s="10">
        <f>IF(COUNTIF(Accounts!$F:$H,CT112),VLOOKUP(CT112,Accounts!$F:$H,2,FALSE),"-")</f>
        <v>0</v>
      </c>
      <c r="CV112" s="37" t="str">
        <f ca="1">IF(scratch!$B$55=TRUE,IF(CX112="","",CX112/(1+(IF(COUNTIF(Accounts!$F:$H,CT112),VLOOKUP(CT112,Accounts!$F:$H,3,FALSE),0)/100))),scratch!$B$52)</f>
        <v>Locked</v>
      </c>
      <c r="CW112" s="37" t="str">
        <f ca="1">IF(scratch!$B$55=TRUE,IF(CX112="","",CX112-CV112),scratch!$B$52)</f>
        <v>Locked</v>
      </c>
      <c r="CX112" s="51" t="str">
        <f ca="1">IF(scratch!$B$55=TRUE,SUMIF(T$7:T$1007,CT112,X$7:X1112)+SUMIF(AR$7:AR$1007,CT112,AV$7:AV$1007)+SUMIF(BP$7:BP$1007,CT112,BT$7:BT$1007)+SUMIF(CN$7:CN$1007,CT112,CR$7:CR$1007),scratch!$B$52)</f>
        <v>Locked</v>
      </c>
    </row>
    <row r="113" spans="4:102" x14ac:dyDescent="0.2">
      <c r="D113" s="10" t="str">
        <f>IF(ISBLANK(B113),"",IF(COUNTIF(Accounts!$F:$H,B113),VLOOKUP(B113,Accounts!$F:$H,2,FALSE),"-"))</f>
        <v/>
      </c>
      <c r="E113" s="37" t="str">
        <f>IF(G113="","",G113/(1+(IF(COUNTIF(Accounts!$F:$H,B113),VLOOKUP(B113,Accounts!$F:$H,3,FALSE),0)/100)))</f>
        <v/>
      </c>
      <c r="F113" s="37" t="str">
        <f t="shared" si="22"/>
        <v/>
      </c>
      <c r="G113" s="7"/>
      <c r="H113" s="6"/>
      <c r="J113" s="10" t="str">
        <f>IF(ISBLANK(H113),"",IF(COUNTIF(Accounts!$F:$H,H113),VLOOKUP(H113,Accounts!$F:$H,2,FALSE),"-"))</f>
        <v/>
      </c>
      <c r="K113" s="37" t="str">
        <f>IF(M113="","",M113/(1+(IF(COUNTIF(Accounts!$F:$H,H113),VLOOKUP(H113,Accounts!$F:$H,3,FALSE),0)/100)))</f>
        <v/>
      </c>
      <c r="L113" s="37" t="str">
        <f t="shared" si="23"/>
        <v/>
      </c>
      <c r="M113" s="7"/>
      <c r="N113" s="6"/>
      <c r="P113" s="10" t="str">
        <f>IF(ISBLANK(N113),"",IF(COUNTIF(Accounts!$F:$H,N113),VLOOKUP(N113,Accounts!$F:$H,2,FALSE),"-"))</f>
        <v/>
      </c>
      <c r="Q113" s="37" t="str">
        <f>IF(S113="","",S113/(1+(IF(COUNTIF(Accounts!$F:$H,N113),VLOOKUP(N113,Accounts!$F:$H,3,FALSE),0)/100)))</f>
        <v/>
      </c>
      <c r="R113" s="37" t="str">
        <f t="shared" si="12"/>
        <v/>
      </c>
      <c r="S113" s="7"/>
      <c r="T113" s="40" t="str">
        <f>IF(Accounts!$F112="","-",Accounts!$F112)</f>
        <v xml:space="preserve"> </v>
      </c>
      <c r="U113" s="10">
        <f>IF(COUNTIF(Accounts!$F:$H,T113),VLOOKUP(T113,Accounts!$F:$H,2,FALSE),"-")</f>
        <v>0</v>
      </c>
      <c r="V113" s="37" t="str">
        <f ca="1">IF(scratch!$B$55=TRUE,IF(X113="","",X113/(1+(IF(COUNTIF(Accounts!$F:$H,T113),VLOOKUP(T113,Accounts!$F:$H,3,FALSE),0)/100))),scratch!$B$52)</f>
        <v>Locked</v>
      </c>
      <c r="W113" s="37" t="str">
        <f ca="1">IF(scratch!$B$55=TRUE,IF(X113="","",X113-V113),scratch!$B$52)</f>
        <v>Locked</v>
      </c>
      <c r="X113" s="51" t="str">
        <f ca="1">IF(scratch!$B$55=TRUE,SUMIF(B$7:B$1007,T113,G$7:G$1007)+SUMIF(H$7:H$1007,T113,M$7:M$1007)+SUMIF(N$7:N$1007,T113,S$7:S$1007),scratch!$B$52)</f>
        <v>Locked</v>
      </c>
      <c r="AB113" s="10" t="str">
        <f>IF(ISBLANK(Z113),"",IF(COUNTIF(Accounts!$F:$H,Z113),VLOOKUP(Z113,Accounts!$F:$H,2,FALSE),"-"))</f>
        <v/>
      </c>
      <c r="AC113" s="37" t="str">
        <f>IF(AE113="","",AE113/(1+(IF(COUNTIF(Accounts!$F:$H,Z113),VLOOKUP(Z113,Accounts!$F:$H,3,FALSE),0)/100)))</f>
        <v/>
      </c>
      <c r="AD113" s="37" t="str">
        <f t="shared" si="13"/>
        <v/>
      </c>
      <c r="AE113" s="7"/>
      <c r="AF113" s="6"/>
      <c r="AH113" s="10" t="str">
        <f>IF(ISBLANK(AF113),"",IF(COUNTIF(Accounts!$F:$H,AF113),VLOOKUP(AF113,Accounts!$F:$H,2,FALSE),"-"))</f>
        <v/>
      </c>
      <c r="AI113" s="37" t="str">
        <f>IF(AK113="","",AK113/(1+(IF(COUNTIF(Accounts!$F:$H,AF113),VLOOKUP(AF113,Accounts!$F:$H,3,FALSE),0)/100)))</f>
        <v/>
      </c>
      <c r="AJ113" s="37" t="str">
        <f t="shared" si="14"/>
        <v/>
      </c>
      <c r="AK113" s="7"/>
      <c r="AL113" s="6"/>
      <c r="AN113" s="10" t="str">
        <f>IF(ISBLANK(AL113),"",IF(COUNTIF(Accounts!$F:$H,AL113),VLOOKUP(AL113,Accounts!$F:$H,2,FALSE),"-"))</f>
        <v/>
      </c>
      <c r="AO113" s="37" t="str">
        <f>IF(AQ113="","",AQ113/(1+(IF(COUNTIF(Accounts!$F:$H,AL113),VLOOKUP(AL113,Accounts!$F:$H,3,FALSE),0)/100)))</f>
        <v/>
      </c>
      <c r="AP113" s="37" t="str">
        <f t="shared" si="15"/>
        <v/>
      </c>
      <c r="AQ113" s="7"/>
      <c r="AR113" s="40" t="str">
        <f>IF(Accounts!$F112="","-",Accounts!$F112)</f>
        <v xml:space="preserve"> </v>
      </c>
      <c r="AS113" s="10">
        <f>IF(COUNTIF(Accounts!$F:$H,AR113),VLOOKUP(AR113,Accounts!$F:$H,2,FALSE),"-")</f>
        <v>0</v>
      </c>
      <c r="AT113" s="37" t="str">
        <f ca="1">IF(scratch!$B$55=TRUE,IF(AV113="","",AV113/(1+(IF(COUNTIF(Accounts!$F:$H,AR113),VLOOKUP(AR113,Accounts!$F:$H,3,FALSE),0)/100))),scratch!$B$52)</f>
        <v>Locked</v>
      </c>
      <c r="AU113" s="37" t="str">
        <f ca="1">IF(scratch!$B$55=TRUE,IF(AV113="","",AV113-AT113),scratch!$B$52)</f>
        <v>Locked</v>
      </c>
      <c r="AV113" s="51" t="str">
        <f ca="1">IF(scratch!$B$55=TRUE,SUMIF(Z$7:Z$1007,AR113,AE$7:AE$1007)+SUMIF(AF$7:AF$1007,AR113,AK$7:AK$1007)+SUMIF(AL$7:AL$1007,AR113,AQ$7:AQ$1007),scratch!$B$52)</f>
        <v>Locked</v>
      </c>
      <c r="AZ113" s="10" t="str">
        <f>IF(ISBLANK(AX113),"",IF(COUNTIF(Accounts!$F:$H,AX113),VLOOKUP(AX113,Accounts!$F:$H,2,FALSE),"-"))</f>
        <v/>
      </c>
      <c r="BA113" s="37" t="str">
        <f>IF(BC113="","",BC113/(1+(IF(COUNTIF(Accounts!$F:$H,AX113),VLOOKUP(AX113,Accounts!$F:$H,3,FALSE),0)/100)))</f>
        <v/>
      </c>
      <c r="BB113" s="37" t="str">
        <f t="shared" si="16"/>
        <v/>
      </c>
      <c r="BC113" s="7"/>
      <c r="BD113" s="6"/>
      <c r="BF113" s="10" t="str">
        <f>IF(ISBLANK(BD113),"",IF(COUNTIF(Accounts!$F:$H,BD113),VLOOKUP(BD113,Accounts!$F:$H,2,FALSE),"-"))</f>
        <v/>
      </c>
      <c r="BG113" s="37" t="str">
        <f>IF(BI113="","",BI113/(1+(IF(COUNTIF(Accounts!$F:$H,BD113),VLOOKUP(BD113,Accounts!$F:$H,3,FALSE),0)/100)))</f>
        <v/>
      </c>
      <c r="BH113" s="37" t="str">
        <f t="shared" si="17"/>
        <v/>
      </c>
      <c r="BI113" s="7"/>
      <c r="BJ113" s="6"/>
      <c r="BL113" s="10" t="str">
        <f>IF(ISBLANK(BJ113),"",IF(COUNTIF(Accounts!$F:$H,BJ113),VLOOKUP(BJ113,Accounts!$F:$H,2,FALSE),"-"))</f>
        <v/>
      </c>
      <c r="BM113" s="37" t="str">
        <f>IF(BO113="","",BO113/(1+(IF(COUNTIF(Accounts!$F:$H,BJ113),VLOOKUP(BJ113,Accounts!$F:$H,3,FALSE),0)/100)))</f>
        <v/>
      </c>
      <c r="BN113" s="37" t="str">
        <f t="shared" si="18"/>
        <v/>
      </c>
      <c r="BO113" s="7"/>
      <c r="BP113" s="40" t="str">
        <f>IF(Accounts!$F112="","-",Accounts!$F112)</f>
        <v xml:space="preserve"> </v>
      </c>
      <c r="BQ113" s="10">
        <f>IF(COUNTIF(Accounts!$F:$H,BP113),VLOOKUP(BP113,Accounts!$F:$H,2,FALSE),"-")</f>
        <v>0</v>
      </c>
      <c r="BR113" s="37" t="str">
        <f ca="1">IF(scratch!$B$55=TRUE,IF(BT113="","",BT113/(1+(IF(COUNTIF(Accounts!$F:$H,BP113),VLOOKUP(BP113,Accounts!$F:$H,3,FALSE),0)/100))),scratch!$B$52)</f>
        <v>Locked</v>
      </c>
      <c r="BS113" s="37" t="str">
        <f ca="1">IF(scratch!$B$55=TRUE,IF(BT113="","",BT113-BR113),scratch!$B$52)</f>
        <v>Locked</v>
      </c>
      <c r="BT113" s="51" t="str">
        <f ca="1">IF(scratch!$B$55=TRUE,SUMIF(AX$7:AX$1007,BP113,BC$7:BC$1007)+SUMIF(BD$7:BD$1007,BP113,BI$7:BI$1007)+SUMIF(BJ$7:BJ$1007,BP113,BO$7:BO$1007),scratch!$B$52)</f>
        <v>Locked</v>
      </c>
      <c r="BX113" s="10" t="str">
        <f>IF(ISBLANK(BV113),"",IF(COUNTIF(Accounts!$F:$H,BV113),VLOOKUP(BV113,Accounts!$F:$H,2,FALSE),"-"))</f>
        <v/>
      </c>
      <c r="BY113" s="37" t="str">
        <f>IF(CA113="","",CA113/(1+(IF(COUNTIF(Accounts!$F:$H,BV113),VLOOKUP(BV113,Accounts!$F:$H,3,FALSE),0)/100)))</f>
        <v/>
      </c>
      <c r="BZ113" s="37" t="str">
        <f t="shared" si="19"/>
        <v/>
      </c>
      <c r="CA113" s="7"/>
      <c r="CB113" s="6"/>
      <c r="CD113" s="10" t="str">
        <f>IF(ISBLANK(CB113),"",IF(COUNTIF(Accounts!$F:$H,CB113),VLOOKUP(CB113,Accounts!$F:$H,2,FALSE),"-"))</f>
        <v/>
      </c>
      <c r="CE113" s="37" t="str">
        <f>IF(CG113="","",CG113/(1+(IF(COUNTIF(Accounts!$F:$H,CB113),VLOOKUP(CB113,Accounts!$F:$H,3,FALSE),0)/100)))</f>
        <v/>
      </c>
      <c r="CF113" s="37" t="str">
        <f t="shared" si="20"/>
        <v/>
      </c>
      <c r="CG113" s="7"/>
      <c r="CH113" s="6"/>
      <c r="CJ113" s="10" t="str">
        <f>IF(ISBLANK(CH113),"",IF(COUNTIF(Accounts!$F:$H,CH113),VLOOKUP(CH113,Accounts!$F:$H,2,FALSE),"-"))</f>
        <v/>
      </c>
      <c r="CK113" s="37" t="str">
        <f>IF(CM113="","",CM113/(1+(IF(COUNTIF(Accounts!$F:$H,CH113),VLOOKUP(CH113,Accounts!$F:$H,3,FALSE),0)/100)))</f>
        <v/>
      </c>
      <c r="CL113" s="37" t="str">
        <f t="shared" si="21"/>
        <v/>
      </c>
      <c r="CM113" s="7"/>
      <c r="CN113" s="40" t="str">
        <f>IF(Accounts!$F112="","-",Accounts!$F112)</f>
        <v xml:space="preserve"> </v>
      </c>
      <c r="CO113" s="10">
        <f>IF(COUNTIF(Accounts!$F:$H,CN113),VLOOKUP(CN113,Accounts!$F:$H,2,FALSE),"-")</f>
        <v>0</v>
      </c>
      <c r="CP113" s="37" t="str">
        <f ca="1">IF(scratch!$B$55=TRUE,IF(CR113="","",CR113/(1+(IF(COUNTIF(Accounts!$F:$H,CN113),VLOOKUP(CN113,Accounts!$F:$H,3,FALSE),0)/100))),scratch!$B$52)</f>
        <v>Locked</v>
      </c>
      <c r="CQ113" s="37" t="str">
        <f ca="1">IF(scratch!$B$55=TRUE,IF(CR113="","",CR113-CP113),scratch!$B$52)</f>
        <v>Locked</v>
      </c>
      <c r="CR113" s="51" t="str">
        <f ca="1">IF(scratch!$B$55=TRUE,SUMIF(BV$7:BV$1007,CN113,CA$7:CA$1007)+SUMIF(CB$7:CB$1007,CN113,CG$7:CG$1007)+SUMIF(CH$7:CH$1007,CN113,CM$7:CM$1007),scratch!$B$52)</f>
        <v>Locked</v>
      </c>
      <c r="CT113" s="40" t="str">
        <f>IF(Accounts!$F112="","-",Accounts!$F112)</f>
        <v xml:space="preserve"> </v>
      </c>
      <c r="CU113" s="10">
        <f>IF(COUNTIF(Accounts!$F:$H,CT113),VLOOKUP(CT113,Accounts!$F:$H,2,FALSE),"-")</f>
        <v>0</v>
      </c>
      <c r="CV113" s="37" t="str">
        <f ca="1">IF(scratch!$B$55=TRUE,IF(CX113="","",CX113/(1+(IF(COUNTIF(Accounts!$F:$H,CT113),VLOOKUP(CT113,Accounts!$F:$H,3,FALSE),0)/100))),scratch!$B$52)</f>
        <v>Locked</v>
      </c>
      <c r="CW113" s="37" t="str">
        <f ca="1">IF(scratch!$B$55=TRUE,IF(CX113="","",CX113-CV113),scratch!$B$52)</f>
        <v>Locked</v>
      </c>
      <c r="CX113" s="51" t="str">
        <f ca="1">IF(scratch!$B$55=TRUE,SUMIF(T$7:T$1007,CT113,X$7:X1113)+SUMIF(AR$7:AR$1007,CT113,AV$7:AV$1007)+SUMIF(BP$7:BP$1007,CT113,BT$7:BT$1007)+SUMIF(CN$7:CN$1007,CT113,CR$7:CR$1007),scratch!$B$52)</f>
        <v>Locked</v>
      </c>
    </row>
    <row r="114" spans="4:102" x14ac:dyDescent="0.2">
      <c r="D114" s="10" t="str">
        <f>IF(ISBLANK(B114),"",IF(COUNTIF(Accounts!$F:$H,B114),VLOOKUP(B114,Accounts!$F:$H,2,FALSE),"-"))</f>
        <v/>
      </c>
      <c r="E114" s="37" t="str">
        <f>IF(G114="","",G114/(1+(IF(COUNTIF(Accounts!$F:$H,B114),VLOOKUP(B114,Accounts!$F:$H,3,FALSE),0)/100)))</f>
        <v/>
      </c>
      <c r="F114" s="37" t="str">
        <f t="shared" si="22"/>
        <v/>
      </c>
      <c r="G114" s="7"/>
      <c r="H114" s="6"/>
      <c r="J114" s="10" t="str">
        <f>IF(ISBLANK(H114),"",IF(COUNTIF(Accounts!$F:$H,H114),VLOOKUP(H114,Accounts!$F:$H,2,FALSE),"-"))</f>
        <v/>
      </c>
      <c r="K114" s="37" t="str">
        <f>IF(M114="","",M114/(1+(IF(COUNTIF(Accounts!$F:$H,H114),VLOOKUP(H114,Accounts!$F:$H,3,FALSE),0)/100)))</f>
        <v/>
      </c>
      <c r="L114" s="37" t="str">
        <f t="shared" si="23"/>
        <v/>
      </c>
      <c r="M114" s="7"/>
      <c r="N114" s="6"/>
      <c r="P114" s="10" t="str">
        <f>IF(ISBLANK(N114),"",IF(COUNTIF(Accounts!$F:$H,N114),VLOOKUP(N114,Accounts!$F:$H,2,FALSE),"-"))</f>
        <v/>
      </c>
      <c r="Q114" s="37" t="str">
        <f>IF(S114="","",S114/(1+(IF(COUNTIF(Accounts!$F:$H,N114),VLOOKUP(N114,Accounts!$F:$H,3,FALSE),0)/100)))</f>
        <v/>
      </c>
      <c r="R114" s="37" t="str">
        <f t="shared" si="12"/>
        <v/>
      </c>
      <c r="S114" s="7"/>
      <c r="T114" s="40" t="str">
        <f>IF(Accounts!$F113="","-",Accounts!$F113)</f>
        <v xml:space="preserve"> </v>
      </c>
      <c r="U114" s="10">
        <f>IF(COUNTIF(Accounts!$F:$H,T114),VLOOKUP(T114,Accounts!$F:$H,2,FALSE),"-")</f>
        <v>0</v>
      </c>
      <c r="V114" s="37" t="str">
        <f ca="1">IF(scratch!$B$55=TRUE,IF(X114="","",X114/(1+(IF(COUNTIF(Accounts!$F:$H,T114),VLOOKUP(T114,Accounts!$F:$H,3,FALSE),0)/100))),scratch!$B$52)</f>
        <v>Locked</v>
      </c>
      <c r="W114" s="37" t="str">
        <f ca="1">IF(scratch!$B$55=TRUE,IF(X114="","",X114-V114),scratch!$B$52)</f>
        <v>Locked</v>
      </c>
      <c r="X114" s="51" t="str">
        <f ca="1">IF(scratch!$B$55=TRUE,SUMIF(B$7:B$1007,T114,G$7:G$1007)+SUMIF(H$7:H$1007,T114,M$7:M$1007)+SUMIF(N$7:N$1007,T114,S$7:S$1007),scratch!$B$52)</f>
        <v>Locked</v>
      </c>
      <c r="AB114" s="10" t="str">
        <f>IF(ISBLANK(Z114),"",IF(COUNTIF(Accounts!$F:$H,Z114),VLOOKUP(Z114,Accounts!$F:$H,2,FALSE),"-"))</f>
        <v/>
      </c>
      <c r="AC114" s="37" t="str">
        <f>IF(AE114="","",AE114/(1+(IF(COUNTIF(Accounts!$F:$H,Z114),VLOOKUP(Z114,Accounts!$F:$H,3,FALSE),0)/100)))</f>
        <v/>
      </c>
      <c r="AD114" s="37" t="str">
        <f t="shared" si="13"/>
        <v/>
      </c>
      <c r="AE114" s="7"/>
      <c r="AF114" s="6"/>
      <c r="AH114" s="10" t="str">
        <f>IF(ISBLANK(AF114),"",IF(COUNTIF(Accounts!$F:$H,AF114),VLOOKUP(AF114,Accounts!$F:$H,2,FALSE),"-"))</f>
        <v/>
      </c>
      <c r="AI114" s="37" t="str">
        <f>IF(AK114="","",AK114/(1+(IF(COUNTIF(Accounts!$F:$H,AF114),VLOOKUP(AF114,Accounts!$F:$H,3,FALSE),0)/100)))</f>
        <v/>
      </c>
      <c r="AJ114" s="37" t="str">
        <f t="shared" si="14"/>
        <v/>
      </c>
      <c r="AK114" s="7"/>
      <c r="AL114" s="6"/>
      <c r="AN114" s="10" t="str">
        <f>IF(ISBLANK(AL114),"",IF(COUNTIF(Accounts!$F:$H,AL114),VLOOKUP(AL114,Accounts!$F:$H,2,FALSE),"-"))</f>
        <v/>
      </c>
      <c r="AO114" s="37" t="str">
        <f>IF(AQ114="","",AQ114/(1+(IF(COUNTIF(Accounts!$F:$H,AL114),VLOOKUP(AL114,Accounts!$F:$H,3,FALSE),0)/100)))</f>
        <v/>
      </c>
      <c r="AP114" s="37" t="str">
        <f t="shared" si="15"/>
        <v/>
      </c>
      <c r="AQ114" s="7"/>
      <c r="AR114" s="40" t="str">
        <f>IF(Accounts!$F113="","-",Accounts!$F113)</f>
        <v xml:space="preserve"> </v>
      </c>
      <c r="AS114" s="10">
        <f>IF(COUNTIF(Accounts!$F:$H,AR114),VLOOKUP(AR114,Accounts!$F:$H,2,FALSE),"-")</f>
        <v>0</v>
      </c>
      <c r="AT114" s="37" t="str">
        <f ca="1">IF(scratch!$B$55=TRUE,IF(AV114="","",AV114/(1+(IF(COUNTIF(Accounts!$F:$H,AR114),VLOOKUP(AR114,Accounts!$F:$H,3,FALSE),0)/100))),scratch!$B$52)</f>
        <v>Locked</v>
      </c>
      <c r="AU114" s="37" t="str">
        <f ca="1">IF(scratch!$B$55=TRUE,IF(AV114="","",AV114-AT114),scratch!$B$52)</f>
        <v>Locked</v>
      </c>
      <c r="AV114" s="51" t="str">
        <f ca="1">IF(scratch!$B$55=TRUE,SUMIF(Z$7:Z$1007,AR114,AE$7:AE$1007)+SUMIF(AF$7:AF$1007,AR114,AK$7:AK$1007)+SUMIF(AL$7:AL$1007,AR114,AQ$7:AQ$1007),scratch!$B$52)</f>
        <v>Locked</v>
      </c>
      <c r="AZ114" s="10" t="str">
        <f>IF(ISBLANK(AX114),"",IF(COUNTIF(Accounts!$F:$H,AX114),VLOOKUP(AX114,Accounts!$F:$H,2,FALSE),"-"))</f>
        <v/>
      </c>
      <c r="BA114" s="37" t="str">
        <f>IF(BC114="","",BC114/(1+(IF(COUNTIF(Accounts!$F:$H,AX114),VLOOKUP(AX114,Accounts!$F:$H,3,FALSE),0)/100)))</f>
        <v/>
      </c>
      <c r="BB114" s="37" t="str">
        <f t="shared" si="16"/>
        <v/>
      </c>
      <c r="BC114" s="7"/>
      <c r="BD114" s="6"/>
      <c r="BF114" s="10" t="str">
        <f>IF(ISBLANK(BD114),"",IF(COUNTIF(Accounts!$F:$H,BD114),VLOOKUP(BD114,Accounts!$F:$H,2,FALSE),"-"))</f>
        <v/>
      </c>
      <c r="BG114" s="37" t="str">
        <f>IF(BI114="","",BI114/(1+(IF(COUNTIF(Accounts!$F:$H,BD114),VLOOKUP(BD114,Accounts!$F:$H,3,FALSE),0)/100)))</f>
        <v/>
      </c>
      <c r="BH114" s="37" t="str">
        <f t="shared" si="17"/>
        <v/>
      </c>
      <c r="BI114" s="7"/>
      <c r="BJ114" s="6"/>
      <c r="BL114" s="10" t="str">
        <f>IF(ISBLANK(BJ114),"",IF(COUNTIF(Accounts!$F:$H,BJ114),VLOOKUP(BJ114,Accounts!$F:$H,2,FALSE),"-"))</f>
        <v/>
      </c>
      <c r="BM114" s="37" t="str">
        <f>IF(BO114="","",BO114/(1+(IF(COUNTIF(Accounts!$F:$H,BJ114),VLOOKUP(BJ114,Accounts!$F:$H,3,FALSE),0)/100)))</f>
        <v/>
      </c>
      <c r="BN114" s="37" t="str">
        <f t="shared" si="18"/>
        <v/>
      </c>
      <c r="BO114" s="7"/>
      <c r="BP114" s="40" t="str">
        <f>IF(Accounts!$F113="","-",Accounts!$F113)</f>
        <v xml:space="preserve"> </v>
      </c>
      <c r="BQ114" s="10">
        <f>IF(COUNTIF(Accounts!$F:$H,BP114),VLOOKUP(BP114,Accounts!$F:$H,2,FALSE),"-")</f>
        <v>0</v>
      </c>
      <c r="BR114" s="37" t="str">
        <f ca="1">IF(scratch!$B$55=TRUE,IF(BT114="","",BT114/(1+(IF(COUNTIF(Accounts!$F:$H,BP114),VLOOKUP(BP114,Accounts!$F:$H,3,FALSE),0)/100))),scratch!$B$52)</f>
        <v>Locked</v>
      </c>
      <c r="BS114" s="37" t="str">
        <f ca="1">IF(scratch!$B$55=TRUE,IF(BT114="","",BT114-BR114),scratch!$B$52)</f>
        <v>Locked</v>
      </c>
      <c r="BT114" s="51" t="str">
        <f ca="1">IF(scratch!$B$55=TRUE,SUMIF(AX$7:AX$1007,BP114,BC$7:BC$1007)+SUMIF(BD$7:BD$1007,BP114,BI$7:BI$1007)+SUMIF(BJ$7:BJ$1007,BP114,BO$7:BO$1007),scratch!$B$52)</f>
        <v>Locked</v>
      </c>
      <c r="BX114" s="10" t="str">
        <f>IF(ISBLANK(BV114),"",IF(COUNTIF(Accounts!$F:$H,BV114),VLOOKUP(BV114,Accounts!$F:$H,2,FALSE),"-"))</f>
        <v/>
      </c>
      <c r="BY114" s="37" t="str">
        <f>IF(CA114="","",CA114/(1+(IF(COUNTIF(Accounts!$F:$H,BV114),VLOOKUP(BV114,Accounts!$F:$H,3,FALSE),0)/100)))</f>
        <v/>
      </c>
      <c r="BZ114" s="37" t="str">
        <f t="shared" si="19"/>
        <v/>
      </c>
      <c r="CA114" s="7"/>
      <c r="CB114" s="6"/>
      <c r="CD114" s="10" t="str">
        <f>IF(ISBLANK(CB114),"",IF(COUNTIF(Accounts!$F:$H,CB114),VLOOKUP(CB114,Accounts!$F:$H,2,FALSE),"-"))</f>
        <v/>
      </c>
      <c r="CE114" s="37" t="str">
        <f>IF(CG114="","",CG114/(1+(IF(COUNTIF(Accounts!$F:$H,CB114),VLOOKUP(CB114,Accounts!$F:$H,3,FALSE),0)/100)))</f>
        <v/>
      </c>
      <c r="CF114" s="37" t="str">
        <f t="shared" si="20"/>
        <v/>
      </c>
      <c r="CG114" s="7"/>
      <c r="CH114" s="6"/>
      <c r="CJ114" s="10" t="str">
        <f>IF(ISBLANK(CH114),"",IF(COUNTIF(Accounts!$F:$H,CH114),VLOOKUP(CH114,Accounts!$F:$H,2,FALSE),"-"))</f>
        <v/>
      </c>
      <c r="CK114" s="37" t="str">
        <f>IF(CM114="","",CM114/(1+(IF(COUNTIF(Accounts!$F:$H,CH114),VLOOKUP(CH114,Accounts!$F:$H,3,FALSE),0)/100)))</f>
        <v/>
      </c>
      <c r="CL114" s="37" t="str">
        <f t="shared" si="21"/>
        <v/>
      </c>
      <c r="CM114" s="7"/>
      <c r="CN114" s="40" t="str">
        <f>IF(Accounts!$F113="","-",Accounts!$F113)</f>
        <v xml:space="preserve"> </v>
      </c>
      <c r="CO114" s="10">
        <f>IF(COUNTIF(Accounts!$F:$H,CN114),VLOOKUP(CN114,Accounts!$F:$H,2,FALSE),"-")</f>
        <v>0</v>
      </c>
      <c r="CP114" s="37" t="str">
        <f ca="1">IF(scratch!$B$55=TRUE,IF(CR114="","",CR114/(1+(IF(COUNTIF(Accounts!$F:$H,CN114),VLOOKUP(CN114,Accounts!$F:$H,3,FALSE),0)/100))),scratch!$B$52)</f>
        <v>Locked</v>
      </c>
      <c r="CQ114" s="37" t="str">
        <f ca="1">IF(scratch!$B$55=TRUE,IF(CR114="","",CR114-CP114),scratch!$B$52)</f>
        <v>Locked</v>
      </c>
      <c r="CR114" s="51" t="str">
        <f ca="1">IF(scratch!$B$55=TRUE,SUMIF(BV$7:BV$1007,CN114,CA$7:CA$1007)+SUMIF(CB$7:CB$1007,CN114,CG$7:CG$1007)+SUMIF(CH$7:CH$1007,CN114,CM$7:CM$1007),scratch!$B$52)</f>
        <v>Locked</v>
      </c>
      <c r="CT114" s="40" t="str">
        <f>IF(Accounts!$F113="","-",Accounts!$F113)</f>
        <v xml:space="preserve"> </v>
      </c>
      <c r="CU114" s="10">
        <f>IF(COUNTIF(Accounts!$F:$H,CT114),VLOOKUP(CT114,Accounts!$F:$H,2,FALSE),"-")</f>
        <v>0</v>
      </c>
      <c r="CV114" s="37" t="str">
        <f ca="1">IF(scratch!$B$55=TRUE,IF(CX114="","",CX114/(1+(IF(COUNTIF(Accounts!$F:$H,CT114),VLOOKUP(CT114,Accounts!$F:$H,3,FALSE),0)/100))),scratch!$B$52)</f>
        <v>Locked</v>
      </c>
      <c r="CW114" s="37" t="str">
        <f ca="1">IF(scratch!$B$55=TRUE,IF(CX114="","",CX114-CV114),scratch!$B$52)</f>
        <v>Locked</v>
      </c>
      <c r="CX114" s="51" t="str">
        <f ca="1">IF(scratch!$B$55=TRUE,SUMIF(T$7:T$1007,CT114,X$7:X1114)+SUMIF(AR$7:AR$1007,CT114,AV$7:AV$1007)+SUMIF(BP$7:BP$1007,CT114,BT$7:BT$1007)+SUMIF(CN$7:CN$1007,CT114,CR$7:CR$1007),scratch!$B$52)</f>
        <v>Locked</v>
      </c>
    </row>
    <row r="115" spans="4:102" x14ac:dyDescent="0.2">
      <c r="D115" s="10" t="str">
        <f>IF(ISBLANK(B115),"",IF(COUNTIF(Accounts!$F:$H,B115),VLOOKUP(B115,Accounts!$F:$H,2,FALSE),"-"))</f>
        <v/>
      </c>
      <c r="E115" s="37" t="str">
        <f>IF(G115="","",G115/(1+(IF(COUNTIF(Accounts!$F:$H,B115),VLOOKUP(B115,Accounts!$F:$H,3,FALSE),0)/100)))</f>
        <v/>
      </c>
      <c r="F115" s="37" t="str">
        <f t="shared" si="22"/>
        <v/>
      </c>
      <c r="G115" s="7"/>
      <c r="H115" s="6"/>
      <c r="J115" s="10" t="str">
        <f>IF(ISBLANK(H115),"",IF(COUNTIF(Accounts!$F:$H,H115),VLOOKUP(H115,Accounts!$F:$H,2,FALSE),"-"))</f>
        <v/>
      </c>
      <c r="K115" s="37" t="str">
        <f>IF(M115="","",M115/(1+(IF(COUNTIF(Accounts!$F:$H,H115),VLOOKUP(H115,Accounts!$F:$H,3,FALSE),0)/100)))</f>
        <v/>
      </c>
      <c r="L115" s="37" t="str">
        <f t="shared" si="23"/>
        <v/>
      </c>
      <c r="M115" s="7"/>
      <c r="N115" s="6"/>
      <c r="P115" s="10" t="str">
        <f>IF(ISBLANK(N115),"",IF(COUNTIF(Accounts!$F:$H,N115),VLOOKUP(N115,Accounts!$F:$H,2,FALSE),"-"))</f>
        <v/>
      </c>
      <c r="Q115" s="37" t="str">
        <f>IF(S115="","",S115/(1+(IF(COUNTIF(Accounts!$F:$H,N115),VLOOKUP(N115,Accounts!$F:$H,3,FALSE),0)/100)))</f>
        <v/>
      </c>
      <c r="R115" s="37" t="str">
        <f t="shared" si="12"/>
        <v/>
      </c>
      <c r="S115" s="7"/>
      <c r="T115" s="40" t="str">
        <f>IF(Accounts!$F114="","-",Accounts!$F114)</f>
        <v xml:space="preserve"> </v>
      </c>
      <c r="U115" s="10">
        <f>IF(COUNTIF(Accounts!$F:$H,T115),VLOOKUP(T115,Accounts!$F:$H,2,FALSE),"-")</f>
        <v>0</v>
      </c>
      <c r="V115" s="37" t="str">
        <f ca="1">IF(scratch!$B$55=TRUE,IF(X115="","",X115/(1+(IF(COUNTIF(Accounts!$F:$H,T115),VLOOKUP(T115,Accounts!$F:$H,3,FALSE),0)/100))),scratch!$B$52)</f>
        <v>Locked</v>
      </c>
      <c r="W115" s="37" t="str">
        <f ca="1">IF(scratch!$B$55=TRUE,IF(X115="","",X115-V115),scratch!$B$52)</f>
        <v>Locked</v>
      </c>
      <c r="X115" s="51" t="str">
        <f ca="1">IF(scratch!$B$55=TRUE,SUMIF(B$7:B$1007,T115,G$7:G$1007)+SUMIF(H$7:H$1007,T115,M$7:M$1007)+SUMIF(N$7:N$1007,T115,S$7:S$1007),scratch!$B$52)</f>
        <v>Locked</v>
      </c>
      <c r="AB115" s="10" t="str">
        <f>IF(ISBLANK(Z115),"",IF(COUNTIF(Accounts!$F:$H,Z115),VLOOKUP(Z115,Accounts!$F:$H,2,FALSE),"-"))</f>
        <v/>
      </c>
      <c r="AC115" s="37" t="str">
        <f>IF(AE115="","",AE115/(1+(IF(COUNTIF(Accounts!$F:$H,Z115),VLOOKUP(Z115,Accounts!$F:$H,3,FALSE),0)/100)))</f>
        <v/>
      </c>
      <c r="AD115" s="37" t="str">
        <f t="shared" si="13"/>
        <v/>
      </c>
      <c r="AE115" s="7"/>
      <c r="AF115" s="6"/>
      <c r="AH115" s="10" t="str">
        <f>IF(ISBLANK(AF115),"",IF(COUNTIF(Accounts!$F:$H,AF115),VLOOKUP(AF115,Accounts!$F:$H,2,FALSE),"-"))</f>
        <v/>
      </c>
      <c r="AI115" s="37" t="str">
        <f>IF(AK115="","",AK115/(1+(IF(COUNTIF(Accounts!$F:$H,AF115),VLOOKUP(AF115,Accounts!$F:$H,3,FALSE),0)/100)))</f>
        <v/>
      </c>
      <c r="AJ115" s="37" t="str">
        <f t="shared" si="14"/>
        <v/>
      </c>
      <c r="AK115" s="7"/>
      <c r="AL115" s="6"/>
      <c r="AN115" s="10" t="str">
        <f>IF(ISBLANK(AL115),"",IF(COUNTIF(Accounts!$F:$H,AL115),VLOOKUP(AL115,Accounts!$F:$H,2,FALSE),"-"))</f>
        <v/>
      </c>
      <c r="AO115" s="37" t="str">
        <f>IF(AQ115="","",AQ115/(1+(IF(COUNTIF(Accounts!$F:$H,AL115),VLOOKUP(AL115,Accounts!$F:$H,3,FALSE),0)/100)))</f>
        <v/>
      </c>
      <c r="AP115" s="37" t="str">
        <f t="shared" si="15"/>
        <v/>
      </c>
      <c r="AQ115" s="7"/>
      <c r="AR115" s="40" t="str">
        <f>IF(Accounts!$F114="","-",Accounts!$F114)</f>
        <v xml:space="preserve"> </v>
      </c>
      <c r="AS115" s="10">
        <f>IF(COUNTIF(Accounts!$F:$H,AR115),VLOOKUP(AR115,Accounts!$F:$H,2,FALSE),"-")</f>
        <v>0</v>
      </c>
      <c r="AT115" s="37" t="str">
        <f ca="1">IF(scratch!$B$55=TRUE,IF(AV115="","",AV115/(1+(IF(COUNTIF(Accounts!$F:$H,AR115),VLOOKUP(AR115,Accounts!$F:$H,3,FALSE),0)/100))),scratch!$B$52)</f>
        <v>Locked</v>
      </c>
      <c r="AU115" s="37" t="str">
        <f ca="1">IF(scratch!$B$55=TRUE,IF(AV115="","",AV115-AT115),scratch!$B$52)</f>
        <v>Locked</v>
      </c>
      <c r="AV115" s="51" t="str">
        <f ca="1">IF(scratch!$B$55=TRUE,SUMIF(Z$7:Z$1007,AR115,AE$7:AE$1007)+SUMIF(AF$7:AF$1007,AR115,AK$7:AK$1007)+SUMIF(AL$7:AL$1007,AR115,AQ$7:AQ$1007),scratch!$B$52)</f>
        <v>Locked</v>
      </c>
      <c r="AZ115" s="10" t="str">
        <f>IF(ISBLANK(AX115),"",IF(COUNTIF(Accounts!$F:$H,AX115),VLOOKUP(AX115,Accounts!$F:$H,2,FALSE),"-"))</f>
        <v/>
      </c>
      <c r="BA115" s="37" t="str">
        <f>IF(BC115="","",BC115/(1+(IF(COUNTIF(Accounts!$F:$H,AX115),VLOOKUP(AX115,Accounts!$F:$H,3,FALSE),0)/100)))</f>
        <v/>
      </c>
      <c r="BB115" s="37" t="str">
        <f t="shared" si="16"/>
        <v/>
      </c>
      <c r="BC115" s="7"/>
      <c r="BD115" s="6"/>
      <c r="BF115" s="10" t="str">
        <f>IF(ISBLANK(BD115),"",IF(COUNTIF(Accounts!$F:$H,BD115),VLOOKUP(BD115,Accounts!$F:$H,2,FALSE),"-"))</f>
        <v/>
      </c>
      <c r="BG115" s="37" t="str">
        <f>IF(BI115="","",BI115/(1+(IF(COUNTIF(Accounts!$F:$H,BD115),VLOOKUP(BD115,Accounts!$F:$H,3,FALSE),0)/100)))</f>
        <v/>
      </c>
      <c r="BH115" s="37" t="str">
        <f t="shared" si="17"/>
        <v/>
      </c>
      <c r="BI115" s="7"/>
      <c r="BJ115" s="6"/>
      <c r="BL115" s="10" t="str">
        <f>IF(ISBLANK(BJ115),"",IF(COUNTIF(Accounts!$F:$H,BJ115),VLOOKUP(BJ115,Accounts!$F:$H,2,FALSE),"-"))</f>
        <v/>
      </c>
      <c r="BM115" s="37" t="str">
        <f>IF(BO115="","",BO115/(1+(IF(COUNTIF(Accounts!$F:$H,BJ115),VLOOKUP(BJ115,Accounts!$F:$H,3,FALSE),0)/100)))</f>
        <v/>
      </c>
      <c r="BN115" s="37" t="str">
        <f t="shared" si="18"/>
        <v/>
      </c>
      <c r="BO115" s="7"/>
      <c r="BP115" s="40" t="str">
        <f>IF(Accounts!$F114="","-",Accounts!$F114)</f>
        <v xml:space="preserve"> </v>
      </c>
      <c r="BQ115" s="10">
        <f>IF(COUNTIF(Accounts!$F:$H,BP115),VLOOKUP(BP115,Accounts!$F:$H,2,FALSE),"-")</f>
        <v>0</v>
      </c>
      <c r="BR115" s="37" t="str">
        <f ca="1">IF(scratch!$B$55=TRUE,IF(BT115="","",BT115/(1+(IF(COUNTIF(Accounts!$F:$H,BP115),VLOOKUP(BP115,Accounts!$F:$H,3,FALSE),0)/100))),scratch!$B$52)</f>
        <v>Locked</v>
      </c>
      <c r="BS115" s="37" t="str">
        <f ca="1">IF(scratch!$B$55=TRUE,IF(BT115="","",BT115-BR115),scratch!$B$52)</f>
        <v>Locked</v>
      </c>
      <c r="BT115" s="51" t="str">
        <f ca="1">IF(scratch!$B$55=TRUE,SUMIF(AX$7:AX$1007,BP115,BC$7:BC$1007)+SUMIF(BD$7:BD$1007,BP115,BI$7:BI$1007)+SUMIF(BJ$7:BJ$1007,BP115,BO$7:BO$1007),scratch!$B$52)</f>
        <v>Locked</v>
      </c>
      <c r="BX115" s="10" t="str">
        <f>IF(ISBLANK(BV115),"",IF(COUNTIF(Accounts!$F:$H,BV115),VLOOKUP(BV115,Accounts!$F:$H,2,FALSE),"-"))</f>
        <v/>
      </c>
      <c r="BY115" s="37" t="str">
        <f>IF(CA115="","",CA115/(1+(IF(COUNTIF(Accounts!$F:$H,BV115),VLOOKUP(BV115,Accounts!$F:$H,3,FALSE),0)/100)))</f>
        <v/>
      </c>
      <c r="BZ115" s="37" t="str">
        <f t="shared" si="19"/>
        <v/>
      </c>
      <c r="CA115" s="7"/>
      <c r="CB115" s="6"/>
      <c r="CD115" s="10" t="str">
        <f>IF(ISBLANK(CB115),"",IF(COUNTIF(Accounts!$F:$H,CB115),VLOOKUP(CB115,Accounts!$F:$H,2,FALSE),"-"))</f>
        <v/>
      </c>
      <c r="CE115" s="37" t="str">
        <f>IF(CG115="","",CG115/(1+(IF(COUNTIF(Accounts!$F:$H,CB115),VLOOKUP(CB115,Accounts!$F:$H,3,FALSE),0)/100)))</f>
        <v/>
      </c>
      <c r="CF115" s="37" t="str">
        <f t="shared" si="20"/>
        <v/>
      </c>
      <c r="CG115" s="7"/>
      <c r="CH115" s="6"/>
      <c r="CJ115" s="10" t="str">
        <f>IF(ISBLANK(CH115),"",IF(COUNTIF(Accounts!$F:$H,CH115),VLOOKUP(CH115,Accounts!$F:$H,2,FALSE),"-"))</f>
        <v/>
      </c>
      <c r="CK115" s="37" t="str">
        <f>IF(CM115="","",CM115/(1+(IF(COUNTIF(Accounts!$F:$H,CH115),VLOOKUP(CH115,Accounts!$F:$H,3,FALSE),0)/100)))</f>
        <v/>
      </c>
      <c r="CL115" s="37" t="str">
        <f t="shared" si="21"/>
        <v/>
      </c>
      <c r="CM115" s="7"/>
      <c r="CN115" s="40" t="str">
        <f>IF(Accounts!$F114="","-",Accounts!$F114)</f>
        <v xml:space="preserve"> </v>
      </c>
      <c r="CO115" s="10">
        <f>IF(COUNTIF(Accounts!$F:$H,CN115),VLOOKUP(CN115,Accounts!$F:$H,2,FALSE),"-")</f>
        <v>0</v>
      </c>
      <c r="CP115" s="37" t="str">
        <f ca="1">IF(scratch!$B$55=TRUE,IF(CR115="","",CR115/(1+(IF(COUNTIF(Accounts!$F:$H,CN115),VLOOKUP(CN115,Accounts!$F:$H,3,FALSE),0)/100))),scratch!$B$52)</f>
        <v>Locked</v>
      </c>
      <c r="CQ115" s="37" t="str">
        <f ca="1">IF(scratch!$B$55=TRUE,IF(CR115="","",CR115-CP115),scratch!$B$52)</f>
        <v>Locked</v>
      </c>
      <c r="CR115" s="51" t="str">
        <f ca="1">IF(scratch!$B$55=TRUE,SUMIF(BV$7:BV$1007,CN115,CA$7:CA$1007)+SUMIF(CB$7:CB$1007,CN115,CG$7:CG$1007)+SUMIF(CH$7:CH$1007,CN115,CM$7:CM$1007),scratch!$B$52)</f>
        <v>Locked</v>
      </c>
      <c r="CT115" s="40" t="str">
        <f>IF(Accounts!$F114="","-",Accounts!$F114)</f>
        <v xml:space="preserve"> </v>
      </c>
      <c r="CU115" s="10">
        <f>IF(COUNTIF(Accounts!$F:$H,CT115),VLOOKUP(CT115,Accounts!$F:$H,2,FALSE),"-")</f>
        <v>0</v>
      </c>
      <c r="CV115" s="37" t="str">
        <f ca="1">IF(scratch!$B$55=TRUE,IF(CX115="","",CX115/(1+(IF(COUNTIF(Accounts!$F:$H,CT115),VLOOKUP(CT115,Accounts!$F:$H,3,FALSE),0)/100))),scratch!$B$52)</f>
        <v>Locked</v>
      </c>
      <c r="CW115" s="37" t="str">
        <f ca="1">IF(scratch!$B$55=TRUE,IF(CX115="","",CX115-CV115),scratch!$B$52)</f>
        <v>Locked</v>
      </c>
      <c r="CX115" s="51" t="str">
        <f ca="1">IF(scratch!$B$55=TRUE,SUMIF(T$7:T$1007,CT115,X$7:X1115)+SUMIF(AR$7:AR$1007,CT115,AV$7:AV$1007)+SUMIF(BP$7:BP$1007,CT115,BT$7:BT$1007)+SUMIF(CN$7:CN$1007,CT115,CR$7:CR$1007),scratch!$B$52)</f>
        <v>Locked</v>
      </c>
    </row>
    <row r="116" spans="4:102" x14ac:dyDescent="0.2">
      <c r="D116" s="10" t="str">
        <f>IF(ISBLANK(B116),"",IF(COUNTIF(Accounts!$F:$H,B116),VLOOKUP(B116,Accounts!$F:$H,2,FALSE),"-"))</f>
        <v/>
      </c>
      <c r="E116" s="37" t="str">
        <f>IF(G116="","",G116/(1+(IF(COUNTIF(Accounts!$F:$H,B116),VLOOKUP(B116,Accounts!$F:$H,3,FALSE),0)/100)))</f>
        <v/>
      </c>
      <c r="F116" s="37" t="str">
        <f t="shared" si="22"/>
        <v/>
      </c>
      <c r="G116" s="7"/>
      <c r="H116" s="6"/>
      <c r="J116" s="10" t="str">
        <f>IF(ISBLANK(H116),"",IF(COUNTIF(Accounts!$F:$H,H116),VLOOKUP(H116,Accounts!$F:$H,2,FALSE),"-"))</f>
        <v/>
      </c>
      <c r="K116" s="37" t="str">
        <f>IF(M116="","",M116/(1+(IF(COUNTIF(Accounts!$F:$H,H116),VLOOKUP(H116,Accounts!$F:$H,3,FALSE),0)/100)))</f>
        <v/>
      </c>
      <c r="L116" s="37" t="str">
        <f t="shared" si="23"/>
        <v/>
      </c>
      <c r="M116" s="7"/>
      <c r="N116" s="6"/>
      <c r="P116" s="10" t="str">
        <f>IF(ISBLANK(N116),"",IF(COUNTIF(Accounts!$F:$H,N116),VLOOKUP(N116,Accounts!$F:$H,2,FALSE),"-"))</f>
        <v/>
      </c>
      <c r="Q116" s="37" t="str">
        <f>IF(S116="","",S116/(1+(IF(COUNTIF(Accounts!$F:$H,N116),VLOOKUP(N116,Accounts!$F:$H,3,FALSE),0)/100)))</f>
        <v/>
      </c>
      <c r="R116" s="37" t="str">
        <f t="shared" si="12"/>
        <v/>
      </c>
      <c r="S116" s="7"/>
      <c r="T116" s="40" t="str">
        <f>IF(Accounts!$F115="","-",Accounts!$F115)</f>
        <v xml:space="preserve"> </v>
      </c>
      <c r="U116" s="10">
        <f>IF(COUNTIF(Accounts!$F:$H,T116),VLOOKUP(T116,Accounts!$F:$H,2,FALSE),"-")</f>
        <v>0</v>
      </c>
      <c r="V116" s="37" t="str">
        <f ca="1">IF(scratch!$B$55=TRUE,IF(X116="","",X116/(1+(IF(COUNTIF(Accounts!$F:$H,T116),VLOOKUP(T116,Accounts!$F:$H,3,FALSE),0)/100))),scratch!$B$52)</f>
        <v>Locked</v>
      </c>
      <c r="W116" s="37" t="str">
        <f ca="1">IF(scratch!$B$55=TRUE,IF(X116="","",X116-V116),scratch!$B$52)</f>
        <v>Locked</v>
      </c>
      <c r="X116" s="51" t="str">
        <f ca="1">IF(scratch!$B$55=TRUE,SUMIF(B$7:B$1007,T116,G$7:G$1007)+SUMIF(H$7:H$1007,T116,M$7:M$1007)+SUMIF(N$7:N$1007,T116,S$7:S$1007),scratch!$B$52)</f>
        <v>Locked</v>
      </c>
      <c r="AB116" s="10" t="str">
        <f>IF(ISBLANK(Z116),"",IF(COUNTIF(Accounts!$F:$H,Z116),VLOOKUP(Z116,Accounts!$F:$H,2,FALSE),"-"))</f>
        <v/>
      </c>
      <c r="AC116" s="37" t="str">
        <f>IF(AE116="","",AE116/(1+(IF(COUNTIF(Accounts!$F:$H,Z116),VLOOKUP(Z116,Accounts!$F:$H,3,FALSE),0)/100)))</f>
        <v/>
      </c>
      <c r="AD116" s="37" t="str">
        <f t="shared" si="13"/>
        <v/>
      </c>
      <c r="AE116" s="7"/>
      <c r="AF116" s="6"/>
      <c r="AH116" s="10" t="str">
        <f>IF(ISBLANK(AF116),"",IF(COUNTIF(Accounts!$F:$H,AF116),VLOOKUP(AF116,Accounts!$F:$H,2,FALSE),"-"))</f>
        <v/>
      </c>
      <c r="AI116" s="37" t="str">
        <f>IF(AK116="","",AK116/(1+(IF(COUNTIF(Accounts!$F:$H,AF116),VLOOKUP(AF116,Accounts!$F:$H,3,FALSE),0)/100)))</f>
        <v/>
      </c>
      <c r="AJ116" s="37" t="str">
        <f t="shared" si="14"/>
        <v/>
      </c>
      <c r="AK116" s="7"/>
      <c r="AL116" s="6"/>
      <c r="AN116" s="10" t="str">
        <f>IF(ISBLANK(AL116),"",IF(COUNTIF(Accounts!$F:$H,AL116),VLOOKUP(AL116,Accounts!$F:$H,2,FALSE),"-"))</f>
        <v/>
      </c>
      <c r="AO116" s="37" t="str">
        <f>IF(AQ116="","",AQ116/(1+(IF(COUNTIF(Accounts!$F:$H,AL116),VLOOKUP(AL116,Accounts!$F:$H,3,FALSE),0)/100)))</f>
        <v/>
      </c>
      <c r="AP116" s="37" t="str">
        <f t="shared" si="15"/>
        <v/>
      </c>
      <c r="AQ116" s="7"/>
      <c r="AR116" s="40" t="str">
        <f>IF(Accounts!$F115="","-",Accounts!$F115)</f>
        <v xml:space="preserve"> </v>
      </c>
      <c r="AS116" s="10">
        <f>IF(COUNTIF(Accounts!$F:$H,AR116),VLOOKUP(AR116,Accounts!$F:$H,2,FALSE),"-")</f>
        <v>0</v>
      </c>
      <c r="AT116" s="37" t="str">
        <f ca="1">IF(scratch!$B$55=TRUE,IF(AV116="","",AV116/(1+(IF(COUNTIF(Accounts!$F:$H,AR116),VLOOKUP(AR116,Accounts!$F:$H,3,FALSE),0)/100))),scratch!$B$52)</f>
        <v>Locked</v>
      </c>
      <c r="AU116" s="37" t="str">
        <f ca="1">IF(scratch!$B$55=TRUE,IF(AV116="","",AV116-AT116),scratch!$B$52)</f>
        <v>Locked</v>
      </c>
      <c r="AV116" s="51" t="str">
        <f ca="1">IF(scratch!$B$55=TRUE,SUMIF(Z$7:Z$1007,AR116,AE$7:AE$1007)+SUMIF(AF$7:AF$1007,AR116,AK$7:AK$1007)+SUMIF(AL$7:AL$1007,AR116,AQ$7:AQ$1007),scratch!$B$52)</f>
        <v>Locked</v>
      </c>
      <c r="AZ116" s="10" t="str">
        <f>IF(ISBLANK(AX116),"",IF(COUNTIF(Accounts!$F:$H,AX116),VLOOKUP(AX116,Accounts!$F:$H,2,FALSE),"-"))</f>
        <v/>
      </c>
      <c r="BA116" s="37" t="str">
        <f>IF(BC116="","",BC116/(1+(IF(COUNTIF(Accounts!$F:$H,AX116),VLOOKUP(AX116,Accounts!$F:$H,3,FALSE),0)/100)))</f>
        <v/>
      </c>
      <c r="BB116" s="37" t="str">
        <f t="shared" si="16"/>
        <v/>
      </c>
      <c r="BC116" s="7"/>
      <c r="BD116" s="6"/>
      <c r="BF116" s="10" t="str">
        <f>IF(ISBLANK(BD116),"",IF(COUNTIF(Accounts!$F:$H,BD116),VLOOKUP(BD116,Accounts!$F:$H,2,FALSE),"-"))</f>
        <v/>
      </c>
      <c r="BG116" s="37" t="str">
        <f>IF(BI116="","",BI116/(1+(IF(COUNTIF(Accounts!$F:$H,BD116),VLOOKUP(BD116,Accounts!$F:$H,3,FALSE),0)/100)))</f>
        <v/>
      </c>
      <c r="BH116" s="37" t="str">
        <f t="shared" si="17"/>
        <v/>
      </c>
      <c r="BI116" s="7"/>
      <c r="BJ116" s="6"/>
      <c r="BL116" s="10" t="str">
        <f>IF(ISBLANK(BJ116),"",IF(COUNTIF(Accounts!$F:$H,BJ116),VLOOKUP(BJ116,Accounts!$F:$H,2,FALSE),"-"))</f>
        <v/>
      </c>
      <c r="BM116" s="37" t="str">
        <f>IF(BO116="","",BO116/(1+(IF(COUNTIF(Accounts!$F:$H,BJ116),VLOOKUP(BJ116,Accounts!$F:$H,3,FALSE),0)/100)))</f>
        <v/>
      </c>
      <c r="BN116" s="37" t="str">
        <f t="shared" si="18"/>
        <v/>
      </c>
      <c r="BO116" s="7"/>
      <c r="BP116" s="40" t="str">
        <f>IF(Accounts!$F115="","-",Accounts!$F115)</f>
        <v xml:space="preserve"> </v>
      </c>
      <c r="BQ116" s="10">
        <f>IF(COUNTIF(Accounts!$F:$H,BP116),VLOOKUP(BP116,Accounts!$F:$H,2,FALSE),"-")</f>
        <v>0</v>
      </c>
      <c r="BR116" s="37" t="str">
        <f ca="1">IF(scratch!$B$55=TRUE,IF(BT116="","",BT116/(1+(IF(COUNTIF(Accounts!$F:$H,BP116),VLOOKUP(BP116,Accounts!$F:$H,3,FALSE),0)/100))),scratch!$B$52)</f>
        <v>Locked</v>
      </c>
      <c r="BS116" s="37" t="str">
        <f ca="1">IF(scratch!$B$55=TRUE,IF(BT116="","",BT116-BR116),scratch!$B$52)</f>
        <v>Locked</v>
      </c>
      <c r="BT116" s="51" t="str">
        <f ca="1">IF(scratch!$B$55=TRUE,SUMIF(AX$7:AX$1007,BP116,BC$7:BC$1007)+SUMIF(BD$7:BD$1007,BP116,BI$7:BI$1007)+SUMIF(BJ$7:BJ$1007,BP116,BO$7:BO$1007),scratch!$B$52)</f>
        <v>Locked</v>
      </c>
      <c r="BX116" s="10" t="str">
        <f>IF(ISBLANK(BV116),"",IF(COUNTIF(Accounts!$F:$H,BV116),VLOOKUP(BV116,Accounts!$F:$H,2,FALSE),"-"))</f>
        <v/>
      </c>
      <c r="BY116" s="37" t="str">
        <f>IF(CA116="","",CA116/(1+(IF(COUNTIF(Accounts!$F:$H,BV116),VLOOKUP(BV116,Accounts!$F:$H,3,FALSE),0)/100)))</f>
        <v/>
      </c>
      <c r="BZ116" s="37" t="str">
        <f t="shared" si="19"/>
        <v/>
      </c>
      <c r="CA116" s="7"/>
      <c r="CB116" s="6"/>
      <c r="CD116" s="10" t="str">
        <f>IF(ISBLANK(CB116),"",IF(COUNTIF(Accounts!$F:$H,CB116),VLOOKUP(CB116,Accounts!$F:$H,2,FALSE),"-"))</f>
        <v/>
      </c>
      <c r="CE116" s="37" t="str">
        <f>IF(CG116="","",CG116/(1+(IF(COUNTIF(Accounts!$F:$H,CB116),VLOOKUP(CB116,Accounts!$F:$H,3,FALSE),0)/100)))</f>
        <v/>
      </c>
      <c r="CF116" s="37" t="str">
        <f t="shared" si="20"/>
        <v/>
      </c>
      <c r="CG116" s="7"/>
      <c r="CH116" s="6"/>
      <c r="CJ116" s="10" t="str">
        <f>IF(ISBLANK(CH116),"",IF(COUNTIF(Accounts!$F:$H,CH116),VLOOKUP(CH116,Accounts!$F:$H,2,FALSE),"-"))</f>
        <v/>
      </c>
      <c r="CK116" s="37" t="str">
        <f>IF(CM116="","",CM116/(1+(IF(COUNTIF(Accounts!$F:$H,CH116),VLOOKUP(CH116,Accounts!$F:$H,3,FALSE),0)/100)))</f>
        <v/>
      </c>
      <c r="CL116" s="37" t="str">
        <f t="shared" si="21"/>
        <v/>
      </c>
      <c r="CM116" s="7"/>
      <c r="CN116" s="40" t="str">
        <f>IF(Accounts!$F115="","-",Accounts!$F115)</f>
        <v xml:space="preserve"> </v>
      </c>
      <c r="CO116" s="10">
        <f>IF(COUNTIF(Accounts!$F:$H,CN116),VLOOKUP(CN116,Accounts!$F:$H,2,FALSE),"-")</f>
        <v>0</v>
      </c>
      <c r="CP116" s="37" t="str">
        <f ca="1">IF(scratch!$B$55=TRUE,IF(CR116="","",CR116/(1+(IF(COUNTIF(Accounts!$F:$H,CN116),VLOOKUP(CN116,Accounts!$F:$H,3,FALSE),0)/100))),scratch!$B$52)</f>
        <v>Locked</v>
      </c>
      <c r="CQ116" s="37" t="str">
        <f ca="1">IF(scratch!$B$55=TRUE,IF(CR116="","",CR116-CP116),scratch!$B$52)</f>
        <v>Locked</v>
      </c>
      <c r="CR116" s="51" t="str">
        <f ca="1">IF(scratch!$B$55=TRUE,SUMIF(BV$7:BV$1007,CN116,CA$7:CA$1007)+SUMIF(CB$7:CB$1007,CN116,CG$7:CG$1007)+SUMIF(CH$7:CH$1007,CN116,CM$7:CM$1007),scratch!$B$52)</f>
        <v>Locked</v>
      </c>
      <c r="CT116" s="40" t="str">
        <f>IF(Accounts!$F115="","-",Accounts!$F115)</f>
        <v xml:space="preserve"> </v>
      </c>
      <c r="CU116" s="10">
        <f>IF(COUNTIF(Accounts!$F:$H,CT116),VLOOKUP(CT116,Accounts!$F:$H,2,FALSE),"-")</f>
        <v>0</v>
      </c>
      <c r="CV116" s="37" t="str">
        <f ca="1">IF(scratch!$B$55=TRUE,IF(CX116="","",CX116/(1+(IF(COUNTIF(Accounts!$F:$H,CT116),VLOOKUP(CT116,Accounts!$F:$H,3,FALSE),0)/100))),scratch!$B$52)</f>
        <v>Locked</v>
      </c>
      <c r="CW116" s="37" t="str">
        <f ca="1">IF(scratch!$B$55=TRUE,IF(CX116="","",CX116-CV116),scratch!$B$52)</f>
        <v>Locked</v>
      </c>
      <c r="CX116" s="51" t="str">
        <f ca="1">IF(scratch!$B$55=TRUE,SUMIF(T$7:T$1007,CT116,X$7:X1116)+SUMIF(AR$7:AR$1007,CT116,AV$7:AV$1007)+SUMIF(BP$7:BP$1007,CT116,BT$7:BT$1007)+SUMIF(CN$7:CN$1007,CT116,CR$7:CR$1007),scratch!$B$52)</f>
        <v>Locked</v>
      </c>
    </row>
    <row r="117" spans="4:102" x14ac:dyDescent="0.2">
      <c r="D117" s="10" t="str">
        <f>IF(ISBLANK(B117),"",IF(COUNTIF(Accounts!$F:$H,B117),VLOOKUP(B117,Accounts!$F:$H,2,FALSE),"-"))</f>
        <v/>
      </c>
      <c r="E117" s="37" t="str">
        <f>IF(G117="","",G117/(1+(IF(COUNTIF(Accounts!$F:$H,B117),VLOOKUP(B117,Accounts!$F:$H,3,FALSE),0)/100)))</f>
        <v/>
      </c>
      <c r="F117" s="37" t="str">
        <f t="shared" si="22"/>
        <v/>
      </c>
      <c r="G117" s="7"/>
      <c r="H117" s="6"/>
      <c r="J117" s="10" t="str">
        <f>IF(ISBLANK(H117),"",IF(COUNTIF(Accounts!$F:$H,H117),VLOOKUP(H117,Accounts!$F:$H,2,FALSE),"-"))</f>
        <v/>
      </c>
      <c r="K117" s="37" t="str">
        <f>IF(M117="","",M117/(1+(IF(COUNTIF(Accounts!$F:$H,H117),VLOOKUP(H117,Accounts!$F:$H,3,FALSE),0)/100)))</f>
        <v/>
      </c>
      <c r="L117" s="37" t="str">
        <f t="shared" si="23"/>
        <v/>
      </c>
      <c r="M117" s="7"/>
      <c r="N117" s="6"/>
      <c r="P117" s="10" t="str">
        <f>IF(ISBLANK(N117),"",IF(COUNTIF(Accounts!$F:$H,N117),VLOOKUP(N117,Accounts!$F:$H,2,FALSE),"-"))</f>
        <v/>
      </c>
      <c r="Q117" s="37" t="str">
        <f>IF(S117="","",S117/(1+(IF(COUNTIF(Accounts!$F:$H,N117),VLOOKUP(N117,Accounts!$F:$H,3,FALSE),0)/100)))</f>
        <v/>
      </c>
      <c r="R117" s="37" t="str">
        <f t="shared" si="12"/>
        <v/>
      </c>
      <c r="S117" s="7"/>
      <c r="T117" s="40" t="str">
        <f>IF(Accounts!$F116="","-",Accounts!$F116)</f>
        <v xml:space="preserve"> </v>
      </c>
      <c r="U117" s="10">
        <f>IF(COUNTIF(Accounts!$F:$H,T117),VLOOKUP(T117,Accounts!$F:$H,2,FALSE),"-")</f>
        <v>0</v>
      </c>
      <c r="V117" s="37" t="str">
        <f ca="1">IF(scratch!$B$55=TRUE,IF(X117="","",X117/(1+(IF(COUNTIF(Accounts!$F:$H,T117),VLOOKUP(T117,Accounts!$F:$H,3,FALSE),0)/100))),scratch!$B$52)</f>
        <v>Locked</v>
      </c>
      <c r="W117" s="37" t="str">
        <f ca="1">IF(scratch!$B$55=TRUE,IF(X117="","",X117-V117),scratch!$B$52)</f>
        <v>Locked</v>
      </c>
      <c r="X117" s="51" t="str">
        <f ca="1">IF(scratch!$B$55=TRUE,SUMIF(B$7:B$1007,T117,G$7:G$1007)+SUMIF(H$7:H$1007,T117,M$7:M$1007)+SUMIF(N$7:N$1007,T117,S$7:S$1007),scratch!$B$52)</f>
        <v>Locked</v>
      </c>
      <c r="AB117" s="10" t="str">
        <f>IF(ISBLANK(Z117),"",IF(COUNTIF(Accounts!$F:$H,Z117),VLOOKUP(Z117,Accounts!$F:$H,2,FALSE),"-"))</f>
        <v/>
      </c>
      <c r="AC117" s="37" t="str">
        <f>IF(AE117="","",AE117/(1+(IF(COUNTIF(Accounts!$F:$H,Z117),VLOOKUP(Z117,Accounts!$F:$H,3,FALSE),0)/100)))</f>
        <v/>
      </c>
      <c r="AD117" s="37" t="str">
        <f t="shared" si="13"/>
        <v/>
      </c>
      <c r="AE117" s="7"/>
      <c r="AF117" s="6"/>
      <c r="AH117" s="10" t="str">
        <f>IF(ISBLANK(AF117),"",IF(COUNTIF(Accounts!$F:$H,AF117),VLOOKUP(AF117,Accounts!$F:$H,2,FALSE),"-"))</f>
        <v/>
      </c>
      <c r="AI117" s="37" t="str">
        <f>IF(AK117="","",AK117/(1+(IF(COUNTIF(Accounts!$F:$H,AF117),VLOOKUP(AF117,Accounts!$F:$H,3,FALSE),0)/100)))</f>
        <v/>
      </c>
      <c r="AJ117" s="37" t="str">
        <f t="shared" si="14"/>
        <v/>
      </c>
      <c r="AK117" s="7"/>
      <c r="AL117" s="6"/>
      <c r="AN117" s="10" t="str">
        <f>IF(ISBLANK(AL117),"",IF(COUNTIF(Accounts!$F:$H,AL117),VLOOKUP(AL117,Accounts!$F:$H,2,FALSE),"-"))</f>
        <v/>
      </c>
      <c r="AO117" s="37" t="str">
        <f>IF(AQ117="","",AQ117/(1+(IF(COUNTIF(Accounts!$F:$H,AL117),VLOOKUP(AL117,Accounts!$F:$H,3,FALSE),0)/100)))</f>
        <v/>
      </c>
      <c r="AP117" s="37" t="str">
        <f t="shared" si="15"/>
        <v/>
      </c>
      <c r="AQ117" s="7"/>
      <c r="AR117" s="40" t="str">
        <f>IF(Accounts!$F116="","-",Accounts!$F116)</f>
        <v xml:space="preserve"> </v>
      </c>
      <c r="AS117" s="10">
        <f>IF(COUNTIF(Accounts!$F:$H,AR117),VLOOKUP(AR117,Accounts!$F:$H,2,FALSE),"-")</f>
        <v>0</v>
      </c>
      <c r="AT117" s="37" t="str">
        <f ca="1">IF(scratch!$B$55=TRUE,IF(AV117="","",AV117/(1+(IF(COUNTIF(Accounts!$F:$H,AR117),VLOOKUP(AR117,Accounts!$F:$H,3,FALSE),0)/100))),scratch!$B$52)</f>
        <v>Locked</v>
      </c>
      <c r="AU117" s="37" t="str">
        <f ca="1">IF(scratch!$B$55=TRUE,IF(AV117="","",AV117-AT117),scratch!$B$52)</f>
        <v>Locked</v>
      </c>
      <c r="AV117" s="51" t="str">
        <f ca="1">IF(scratch!$B$55=TRUE,SUMIF(Z$7:Z$1007,AR117,AE$7:AE$1007)+SUMIF(AF$7:AF$1007,AR117,AK$7:AK$1007)+SUMIF(AL$7:AL$1007,AR117,AQ$7:AQ$1007),scratch!$B$52)</f>
        <v>Locked</v>
      </c>
      <c r="AZ117" s="10" t="str">
        <f>IF(ISBLANK(AX117),"",IF(COUNTIF(Accounts!$F:$H,AX117),VLOOKUP(AX117,Accounts!$F:$H,2,FALSE),"-"))</f>
        <v/>
      </c>
      <c r="BA117" s="37" t="str">
        <f>IF(BC117="","",BC117/(1+(IF(COUNTIF(Accounts!$F:$H,AX117),VLOOKUP(AX117,Accounts!$F:$H,3,FALSE),0)/100)))</f>
        <v/>
      </c>
      <c r="BB117" s="37" t="str">
        <f t="shared" si="16"/>
        <v/>
      </c>
      <c r="BC117" s="7"/>
      <c r="BD117" s="6"/>
      <c r="BF117" s="10" t="str">
        <f>IF(ISBLANK(BD117),"",IF(COUNTIF(Accounts!$F:$H,BD117),VLOOKUP(BD117,Accounts!$F:$H,2,FALSE),"-"))</f>
        <v/>
      </c>
      <c r="BG117" s="37" t="str">
        <f>IF(BI117="","",BI117/(1+(IF(COUNTIF(Accounts!$F:$H,BD117),VLOOKUP(BD117,Accounts!$F:$H,3,FALSE),0)/100)))</f>
        <v/>
      </c>
      <c r="BH117" s="37" t="str">
        <f t="shared" si="17"/>
        <v/>
      </c>
      <c r="BI117" s="7"/>
      <c r="BJ117" s="6"/>
      <c r="BL117" s="10" t="str">
        <f>IF(ISBLANK(BJ117),"",IF(COUNTIF(Accounts!$F:$H,BJ117),VLOOKUP(BJ117,Accounts!$F:$H,2,FALSE),"-"))</f>
        <v/>
      </c>
      <c r="BM117" s="37" t="str">
        <f>IF(BO117="","",BO117/(1+(IF(COUNTIF(Accounts!$F:$H,BJ117),VLOOKUP(BJ117,Accounts!$F:$H,3,FALSE),0)/100)))</f>
        <v/>
      </c>
      <c r="BN117" s="37" t="str">
        <f t="shared" si="18"/>
        <v/>
      </c>
      <c r="BO117" s="7"/>
      <c r="BP117" s="40" t="str">
        <f>IF(Accounts!$F116="","-",Accounts!$F116)</f>
        <v xml:space="preserve"> </v>
      </c>
      <c r="BQ117" s="10">
        <f>IF(COUNTIF(Accounts!$F:$H,BP117),VLOOKUP(BP117,Accounts!$F:$H,2,FALSE),"-")</f>
        <v>0</v>
      </c>
      <c r="BR117" s="37" t="str">
        <f ca="1">IF(scratch!$B$55=TRUE,IF(BT117="","",BT117/(1+(IF(COUNTIF(Accounts!$F:$H,BP117),VLOOKUP(BP117,Accounts!$F:$H,3,FALSE),0)/100))),scratch!$B$52)</f>
        <v>Locked</v>
      </c>
      <c r="BS117" s="37" t="str">
        <f ca="1">IF(scratch!$B$55=TRUE,IF(BT117="","",BT117-BR117),scratch!$B$52)</f>
        <v>Locked</v>
      </c>
      <c r="BT117" s="51" t="str">
        <f ca="1">IF(scratch!$B$55=TRUE,SUMIF(AX$7:AX$1007,BP117,BC$7:BC$1007)+SUMIF(BD$7:BD$1007,BP117,BI$7:BI$1007)+SUMIF(BJ$7:BJ$1007,BP117,BO$7:BO$1007),scratch!$B$52)</f>
        <v>Locked</v>
      </c>
      <c r="BX117" s="10" t="str">
        <f>IF(ISBLANK(BV117),"",IF(COUNTIF(Accounts!$F:$H,BV117),VLOOKUP(BV117,Accounts!$F:$H,2,FALSE),"-"))</f>
        <v/>
      </c>
      <c r="BY117" s="37" t="str">
        <f>IF(CA117="","",CA117/(1+(IF(COUNTIF(Accounts!$F:$H,BV117),VLOOKUP(BV117,Accounts!$F:$H,3,FALSE),0)/100)))</f>
        <v/>
      </c>
      <c r="BZ117" s="37" t="str">
        <f t="shared" si="19"/>
        <v/>
      </c>
      <c r="CA117" s="7"/>
      <c r="CB117" s="6"/>
      <c r="CD117" s="10" t="str">
        <f>IF(ISBLANK(CB117),"",IF(COUNTIF(Accounts!$F:$H,CB117),VLOOKUP(CB117,Accounts!$F:$H,2,FALSE),"-"))</f>
        <v/>
      </c>
      <c r="CE117" s="37" t="str">
        <f>IF(CG117="","",CG117/(1+(IF(COUNTIF(Accounts!$F:$H,CB117),VLOOKUP(CB117,Accounts!$F:$H,3,FALSE),0)/100)))</f>
        <v/>
      </c>
      <c r="CF117" s="37" t="str">
        <f t="shared" si="20"/>
        <v/>
      </c>
      <c r="CG117" s="7"/>
      <c r="CH117" s="6"/>
      <c r="CJ117" s="10" t="str">
        <f>IF(ISBLANK(CH117),"",IF(COUNTIF(Accounts!$F:$H,CH117),VLOOKUP(CH117,Accounts!$F:$H,2,FALSE),"-"))</f>
        <v/>
      </c>
      <c r="CK117" s="37" t="str">
        <f>IF(CM117="","",CM117/(1+(IF(COUNTIF(Accounts!$F:$H,CH117),VLOOKUP(CH117,Accounts!$F:$H,3,FALSE),0)/100)))</f>
        <v/>
      </c>
      <c r="CL117" s="37" t="str">
        <f t="shared" si="21"/>
        <v/>
      </c>
      <c r="CM117" s="7"/>
      <c r="CN117" s="40" t="str">
        <f>IF(Accounts!$F116="","-",Accounts!$F116)</f>
        <v xml:space="preserve"> </v>
      </c>
      <c r="CO117" s="10">
        <f>IF(COUNTIF(Accounts!$F:$H,CN117),VLOOKUP(CN117,Accounts!$F:$H,2,FALSE),"-")</f>
        <v>0</v>
      </c>
      <c r="CP117" s="37" t="str">
        <f ca="1">IF(scratch!$B$55=TRUE,IF(CR117="","",CR117/(1+(IF(COUNTIF(Accounts!$F:$H,CN117),VLOOKUP(CN117,Accounts!$F:$H,3,FALSE),0)/100))),scratch!$B$52)</f>
        <v>Locked</v>
      </c>
      <c r="CQ117" s="37" t="str">
        <f ca="1">IF(scratch!$B$55=TRUE,IF(CR117="","",CR117-CP117),scratch!$B$52)</f>
        <v>Locked</v>
      </c>
      <c r="CR117" s="51" t="str">
        <f ca="1">IF(scratch!$B$55=TRUE,SUMIF(BV$7:BV$1007,CN117,CA$7:CA$1007)+SUMIF(CB$7:CB$1007,CN117,CG$7:CG$1007)+SUMIF(CH$7:CH$1007,CN117,CM$7:CM$1007),scratch!$B$52)</f>
        <v>Locked</v>
      </c>
      <c r="CT117" s="40" t="str">
        <f>IF(Accounts!$F116="","-",Accounts!$F116)</f>
        <v xml:space="preserve"> </v>
      </c>
      <c r="CU117" s="10">
        <f>IF(COUNTIF(Accounts!$F:$H,CT117),VLOOKUP(CT117,Accounts!$F:$H,2,FALSE),"-")</f>
        <v>0</v>
      </c>
      <c r="CV117" s="37" t="str">
        <f ca="1">IF(scratch!$B$55=TRUE,IF(CX117="","",CX117/(1+(IF(COUNTIF(Accounts!$F:$H,CT117),VLOOKUP(CT117,Accounts!$F:$H,3,FALSE),0)/100))),scratch!$B$52)</f>
        <v>Locked</v>
      </c>
      <c r="CW117" s="37" t="str">
        <f ca="1">IF(scratch!$B$55=TRUE,IF(CX117="","",CX117-CV117),scratch!$B$52)</f>
        <v>Locked</v>
      </c>
      <c r="CX117" s="51" t="str">
        <f ca="1">IF(scratch!$B$55=TRUE,SUMIF(T$7:T$1007,CT117,X$7:X1117)+SUMIF(AR$7:AR$1007,CT117,AV$7:AV$1007)+SUMIF(BP$7:BP$1007,CT117,BT$7:BT$1007)+SUMIF(CN$7:CN$1007,CT117,CR$7:CR$1007),scratch!$B$52)</f>
        <v>Locked</v>
      </c>
    </row>
    <row r="118" spans="4:102" x14ac:dyDescent="0.2">
      <c r="D118" s="10" t="str">
        <f>IF(ISBLANK(B118),"",IF(COUNTIF(Accounts!$F:$H,B118),VLOOKUP(B118,Accounts!$F:$H,2,FALSE),"-"))</f>
        <v/>
      </c>
      <c r="E118" s="37" t="str">
        <f>IF(G118="","",G118/(1+(IF(COUNTIF(Accounts!$F:$H,B118),VLOOKUP(B118,Accounts!$F:$H,3,FALSE),0)/100)))</f>
        <v/>
      </c>
      <c r="F118" s="37" t="str">
        <f t="shared" si="22"/>
        <v/>
      </c>
      <c r="G118" s="7"/>
      <c r="H118" s="6"/>
      <c r="J118" s="10" t="str">
        <f>IF(ISBLANK(H118),"",IF(COUNTIF(Accounts!$F:$H,H118),VLOOKUP(H118,Accounts!$F:$H,2,FALSE),"-"))</f>
        <v/>
      </c>
      <c r="K118" s="37" t="str">
        <f>IF(M118="","",M118/(1+(IF(COUNTIF(Accounts!$F:$H,H118),VLOOKUP(H118,Accounts!$F:$H,3,FALSE),0)/100)))</f>
        <v/>
      </c>
      <c r="L118" s="37" t="str">
        <f t="shared" si="23"/>
        <v/>
      </c>
      <c r="M118" s="7"/>
      <c r="N118" s="6"/>
      <c r="P118" s="10" t="str">
        <f>IF(ISBLANK(N118),"",IF(COUNTIF(Accounts!$F:$H,N118),VLOOKUP(N118,Accounts!$F:$H,2,FALSE),"-"))</f>
        <v/>
      </c>
      <c r="Q118" s="37" t="str">
        <f>IF(S118="","",S118/(1+(IF(COUNTIF(Accounts!$F:$H,N118),VLOOKUP(N118,Accounts!$F:$H,3,FALSE),0)/100)))</f>
        <v/>
      </c>
      <c r="R118" s="37" t="str">
        <f t="shared" si="12"/>
        <v/>
      </c>
      <c r="S118" s="7"/>
      <c r="T118" s="40" t="str">
        <f>IF(Accounts!$F117="","-",Accounts!$F117)</f>
        <v xml:space="preserve"> </v>
      </c>
      <c r="U118" s="10">
        <f>IF(COUNTIF(Accounts!$F:$H,T118),VLOOKUP(T118,Accounts!$F:$H,2,FALSE),"-")</f>
        <v>0</v>
      </c>
      <c r="V118" s="37" t="str">
        <f ca="1">IF(scratch!$B$55=TRUE,IF(X118="","",X118/(1+(IF(COUNTIF(Accounts!$F:$H,T118),VLOOKUP(T118,Accounts!$F:$H,3,FALSE),0)/100))),scratch!$B$52)</f>
        <v>Locked</v>
      </c>
      <c r="W118" s="37" t="str">
        <f ca="1">IF(scratch!$B$55=TRUE,IF(X118="","",X118-V118),scratch!$B$52)</f>
        <v>Locked</v>
      </c>
      <c r="X118" s="51" t="str">
        <f ca="1">IF(scratch!$B$55=TRUE,SUMIF(B$7:B$1007,T118,G$7:G$1007)+SUMIF(H$7:H$1007,T118,M$7:M$1007)+SUMIF(N$7:N$1007,T118,S$7:S$1007),scratch!$B$52)</f>
        <v>Locked</v>
      </c>
      <c r="AB118" s="10" t="str">
        <f>IF(ISBLANK(Z118),"",IF(COUNTIF(Accounts!$F:$H,Z118),VLOOKUP(Z118,Accounts!$F:$H,2,FALSE),"-"))</f>
        <v/>
      </c>
      <c r="AC118" s="37" t="str">
        <f>IF(AE118="","",AE118/(1+(IF(COUNTIF(Accounts!$F:$H,Z118),VLOOKUP(Z118,Accounts!$F:$H,3,FALSE),0)/100)))</f>
        <v/>
      </c>
      <c r="AD118" s="37" t="str">
        <f t="shared" si="13"/>
        <v/>
      </c>
      <c r="AE118" s="7"/>
      <c r="AF118" s="6"/>
      <c r="AH118" s="10" t="str">
        <f>IF(ISBLANK(AF118),"",IF(COUNTIF(Accounts!$F:$H,AF118),VLOOKUP(AF118,Accounts!$F:$H,2,FALSE),"-"))</f>
        <v/>
      </c>
      <c r="AI118" s="37" t="str">
        <f>IF(AK118="","",AK118/(1+(IF(COUNTIF(Accounts!$F:$H,AF118),VLOOKUP(AF118,Accounts!$F:$H,3,FALSE),0)/100)))</f>
        <v/>
      </c>
      <c r="AJ118" s="37" t="str">
        <f t="shared" si="14"/>
        <v/>
      </c>
      <c r="AK118" s="7"/>
      <c r="AL118" s="6"/>
      <c r="AN118" s="10" t="str">
        <f>IF(ISBLANK(AL118),"",IF(COUNTIF(Accounts!$F:$H,AL118),VLOOKUP(AL118,Accounts!$F:$H,2,FALSE),"-"))</f>
        <v/>
      </c>
      <c r="AO118" s="37" t="str">
        <f>IF(AQ118="","",AQ118/(1+(IF(COUNTIF(Accounts!$F:$H,AL118),VLOOKUP(AL118,Accounts!$F:$H,3,FALSE),0)/100)))</f>
        <v/>
      </c>
      <c r="AP118" s="37" t="str">
        <f t="shared" si="15"/>
        <v/>
      </c>
      <c r="AQ118" s="7"/>
      <c r="AR118" s="40" t="str">
        <f>IF(Accounts!$F117="","-",Accounts!$F117)</f>
        <v xml:space="preserve"> </v>
      </c>
      <c r="AS118" s="10">
        <f>IF(COUNTIF(Accounts!$F:$H,AR118),VLOOKUP(AR118,Accounts!$F:$H,2,FALSE),"-")</f>
        <v>0</v>
      </c>
      <c r="AT118" s="37" t="str">
        <f ca="1">IF(scratch!$B$55=TRUE,IF(AV118="","",AV118/(1+(IF(COUNTIF(Accounts!$F:$H,AR118),VLOOKUP(AR118,Accounts!$F:$H,3,FALSE),0)/100))),scratch!$B$52)</f>
        <v>Locked</v>
      </c>
      <c r="AU118" s="37" t="str">
        <f ca="1">IF(scratch!$B$55=TRUE,IF(AV118="","",AV118-AT118),scratch!$B$52)</f>
        <v>Locked</v>
      </c>
      <c r="AV118" s="51" t="str">
        <f ca="1">IF(scratch!$B$55=TRUE,SUMIF(Z$7:Z$1007,AR118,AE$7:AE$1007)+SUMIF(AF$7:AF$1007,AR118,AK$7:AK$1007)+SUMIF(AL$7:AL$1007,AR118,AQ$7:AQ$1007),scratch!$B$52)</f>
        <v>Locked</v>
      </c>
      <c r="AZ118" s="10" t="str">
        <f>IF(ISBLANK(AX118),"",IF(COUNTIF(Accounts!$F:$H,AX118),VLOOKUP(AX118,Accounts!$F:$H,2,FALSE),"-"))</f>
        <v/>
      </c>
      <c r="BA118" s="37" t="str">
        <f>IF(BC118="","",BC118/(1+(IF(COUNTIF(Accounts!$F:$H,AX118),VLOOKUP(AX118,Accounts!$F:$H,3,FALSE),0)/100)))</f>
        <v/>
      </c>
      <c r="BB118" s="37" t="str">
        <f t="shared" si="16"/>
        <v/>
      </c>
      <c r="BC118" s="7"/>
      <c r="BD118" s="6"/>
      <c r="BF118" s="10" t="str">
        <f>IF(ISBLANK(BD118),"",IF(COUNTIF(Accounts!$F:$H,BD118),VLOOKUP(BD118,Accounts!$F:$H,2,FALSE),"-"))</f>
        <v/>
      </c>
      <c r="BG118" s="37" t="str">
        <f>IF(BI118="","",BI118/(1+(IF(COUNTIF(Accounts!$F:$H,BD118),VLOOKUP(BD118,Accounts!$F:$H,3,FALSE),0)/100)))</f>
        <v/>
      </c>
      <c r="BH118" s="37" t="str">
        <f t="shared" si="17"/>
        <v/>
      </c>
      <c r="BI118" s="7"/>
      <c r="BJ118" s="6"/>
      <c r="BL118" s="10" t="str">
        <f>IF(ISBLANK(BJ118),"",IF(COUNTIF(Accounts!$F:$H,BJ118),VLOOKUP(BJ118,Accounts!$F:$H,2,FALSE),"-"))</f>
        <v/>
      </c>
      <c r="BM118" s="37" t="str">
        <f>IF(BO118="","",BO118/(1+(IF(COUNTIF(Accounts!$F:$H,BJ118),VLOOKUP(BJ118,Accounts!$F:$H,3,FALSE),0)/100)))</f>
        <v/>
      </c>
      <c r="BN118" s="37" t="str">
        <f t="shared" si="18"/>
        <v/>
      </c>
      <c r="BO118" s="7"/>
      <c r="BP118" s="40" t="str">
        <f>IF(Accounts!$F117="","-",Accounts!$F117)</f>
        <v xml:space="preserve"> </v>
      </c>
      <c r="BQ118" s="10">
        <f>IF(COUNTIF(Accounts!$F:$H,BP118),VLOOKUP(BP118,Accounts!$F:$H,2,FALSE),"-")</f>
        <v>0</v>
      </c>
      <c r="BR118" s="37" t="str">
        <f ca="1">IF(scratch!$B$55=TRUE,IF(BT118="","",BT118/(1+(IF(COUNTIF(Accounts!$F:$H,BP118),VLOOKUP(BP118,Accounts!$F:$H,3,FALSE),0)/100))),scratch!$B$52)</f>
        <v>Locked</v>
      </c>
      <c r="BS118" s="37" t="str">
        <f ca="1">IF(scratch!$B$55=TRUE,IF(BT118="","",BT118-BR118),scratch!$B$52)</f>
        <v>Locked</v>
      </c>
      <c r="BT118" s="51" t="str">
        <f ca="1">IF(scratch!$B$55=TRUE,SUMIF(AX$7:AX$1007,BP118,BC$7:BC$1007)+SUMIF(BD$7:BD$1007,BP118,BI$7:BI$1007)+SUMIF(BJ$7:BJ$1007,BP118,BO$7:BO$1007),scratch!$B$52)</f>
        <v>Locked</v>
      </c>
      <c r="BX118" s="10" t="str">
        <f>IF(ISBLANK(BV118),"",IF(COUNTIF(Accounts!$F:$H,BV118),VLOOKUP(BV118,Accounts!$F:$H,2,FALSE),"-"))</f>
        <v/>
      </c>
      <c r="BY118" s="37" t="str">
        <f>IF(CA118="","",CA118/(1+(IF(COUNTIF(Accounts!$F:$H,BV118),VLOOKUP(BV118,Accounts!$F:$H,3,FALSE),0)/100)))</f>
        <v/>
      </c>
      <c r="BZ118" s="37" t="str">
        <f t="shared" si="19"/>
        <v/>
      </c>
      <c r="CA118" s="7"/>
      <c r="CB118" s="6"/>
      <c r="CD118" s="10" t="str">
        <f>IF(ISBLANK(CB118),"",IF(COUNTIF(Accounts!$F:$H,CB118),VLOOKUP(CB118,Accounts!$F:$H,2,FALSE),"-"))</f>
        <v/>
      </c>
      <c r="CE118" s="37" t="str">
        <f>IF(CG118="","",CG118/(1+(IF(COUNTIF(Accounts!$F:$H,CB118),VLOOKUP(CB118,Accounts!$F:$H,3,FALSE),0)/100)))</f>
        <v/>
      </c>
      <c r="CF118" s="37" t="str">
        <f t="shared" si="20"/>
        <v/>
      </c>
      <c r="CG118" s="7"/>
      <c r="CH118" s="6"/>
      <c r="CJ118" s="10" t="str">
        <f>IF(ISBLANK(CH118),"",IF(COUNTIF(Accounts!$F:$H,CH118),VLOOKUP(CH118,Accounts!$F:$H,2,FALSE),"-"))</f>
        <v/>
      </c>
      <c r="CK118" s="37" t="str">
        <f>IF(CM118="","",CM118/(1+(IF(COUNTIF(Accounts!$F:$H,CH118),VLOOKUP(CH118,Accounts!$F:$H,3,FALSE),0)/100)))</f>
        <v/>
      </c>
      <c r="CL118" s="37" t="str">
        <f t="shared" si="21"/>
        <v/>
      </c>
      <c r="CM118" s="7"/>
      <c r="CN118" s="40" t="str">
        <f>IF(Accounts!$F117="","-",Accounts!$F117)</f>
        <v xml:space="preserve"> </v>
      </c>
      <c r="CO118" s="10">
        <f>IF(COUNTIF(Accounts!$F:$H,CN118),VLOOKUP(CN118,Accounts!$F:$H,2,FALSE),"-")</f>
        <v>0</v>
      </c>
      <c r="CP118" s="37" t="str">
        <f ca="1">IF(scratch!$B$55=TRUE,IF(CR118="","",CR118/(1+(IF(COUNTIF(Accounts!$F:$H,CN118),VLOOKUP(CN118,Accounts!$F:$H,3,FALSE),0)/100))),scratch!$B$52)</f>
        <v>Locked</v>
      </c>
      <c r="CQ118" s="37" t="str">
        <f ca="1">IF(scratch!$B$55=TRUE,IF(CR118="","",CR118-CP118),scratch!$B$52)</f>
        <v>Locked</v>
      </c>
      <c r="CR118" s="51" t="str">
        <f ca="1">IF(scratch!$B$55=TRUE,SUMIF(BV$7:BV$1007,CN118,CA$7:CA$1007)+SUMIF(CB$7:CB$1007,CN118,CG$7:CG$1007)+SUMIF(CH$7:CH$1007,CN118,CM$7:CM$1007),scratch!$B$52)</f>
        <v>Locked</v>
      </c>
      <c r="CT118" s="40" t="str">
        <f>IF(Accounts!$F117="","-",Accounts!$F117)</f>
        <v xml:space="preserve"> </v>
      </c>
      <c r="CU118" s="10">
        <f>IF(COUNTIF(Accounts!$F:$H,CT118),VLOOKUP(CT118,Accounts!$F:$H,2,FALSE),"-")</f>
        <v>0</v>
      </c>
      <c r="CV118" s="37" t="str">
        <f ca="1">IF(scratch!$B$55=TRUE,IF(CX118="","",CX118/(1+(IF(COUNTIF(Accounts!$F:$H,CT118),VLOOKUP(CT118,Accounts!$F:$H,3,FALSE),0)/100))),scratch!$B$52)</f>
        <v>Locked</v>
      </c>
      <c r="CW118" s="37" t="str">
        <f ca="1">IF(scratch!$B$55=TRUE,IF(CX118="","",CX118-CV118),scratch!$B$52)</f>
        <v>Locked</v>
      </c>
      <c r="CX118" s="51" t="str">
        <f ca="1">IF(scratch!$B$55=TRUE,SUMIF(T$7:T$1007,CT118,X$7:X1118)+SUMIF(AR$7:AR$1007,CT118,AV$7:AV$1007)+SUMIF(BP$7:BP$1007,CT118,BT$7:BT$1007)+SUMIF(CN$7:CN$1007,CT118,CR$7:CR$1007),scratch!$B$52)</f>
        <v>Locked</v>
      </c>
    </row>
    <row r="119" spans="4:102" x14ac:dyDescent="0.2">
      <c r="D119" s="10" t="str">
        <f>IF(ISBLANK(B119),"",IF(COUNTIF(Accounts!$F:$H,B119),VLOOKUP(B119,Accounts!$F:$H,2,FALSE),"-"))</f>
        <v/>
      </c>
      <c r="E119" s="37" t="str">
        <f>IF(G119="","",G119/(1+(IF(COUNTIF(Accounts!$F:$H,B119),VLOOKUP(B119,Accounts!$F:$H,3,FALSE),0)/100)))</f>
        <v/>
      </c>
      <c r="F119" s="37" t="str">
        <f t="shared" si="22"/>
        <v/>
      </c>
      <c r="G119" s="7"/>
      <c r="H119" s="6"/>
      <c r="J119" s="10" t="str">
        <f>IF(ISBLANK(H119),"",IF(COUNTIF(Accounts!$F:$H,H119),VLOOKUP(H119,Accounts!$F:$H,2,FALSE),"-"))</f>
        <v/>
      </c>
      <c r="K119" s="37" t="str">
        <f>IF(M119="","",M119/(1+(IF(COUNTIF(Accounts!$F:$H,H119),VLOOKUP(H119,Accounts!$F:$H,3,FALSE),0)/100)))</f>
        <v/>
      </c>
      <c r="L119" s="37" t="str">
        <f t="shared" si="23"/>
        <v/>
      </c>
      <c r="M119" s="7"/>
      <c r="N119" s="6"/>
      <c r="P119" s="10" t="str">
        <f>IF(ISBLANK(N119),"",IF(COUNTIF(Accounts!$F:$H,N119),VLOOKUP(N119,Accounts!$F:$H,2,FALSE),"-"))</f>
        <v/>
      </c>
      <c r="Q119" s="37" t="str">
        <f>IF(S119="","",S119/(1+(IF(COUNTIF(Accounts!$F:$H,N119),VLOOKUP(N119,Accounts!$F:$H,3,FALSE),0)/100)))</f>
        <v/>
      </c>
      <c r="R119" s="37" t="str">
        <f t="shared" si="12"/>
        <v/>
      </c>
      <c r="S119" s="7"/>
      <c r="T119" s="40" t="str">
        <f>IF(Accounts!$F118="","-",Accounts!$F118)</f>
        <v xml:space="preserve"> </v>
      </c>
      <c r="U119" s="10">
        <f>IF(COUNTIF(Accounts!$F:$H,T119),VLOOKUP(T119,Accounts!$F:$H,2,FALSE),"-")</f>
        <v>0</v>
      </c>
      <c r="V119" s="37" t="str">
        <f ca="1">IF(scratch!$B$55=TRUE,IF(X119="","",X119/(1+(IF(COUNTIF(Accounts!$F:$H,T119),VLOOKUP(T119,Accounts!$F:$H,3,FALSE),0)/100))),scratch!$B$52)</f>
        <v>Locked</v>
      </c>
      <c r="W119" s="37" t="str">
        <f ca="1">IF(scratch!$B$55=TRUE,IF(X119="","",X119-V119),scratch!$B$52)</f>
        <v>Locked</v>
      </c>
      <c r="X119" s="51" t="str">
        <f ca="1">IF(scratch!$B$55=TRUE,SUMIF(B$7:B$1007,T119,G$7:G$1007)+SUMIF(H$7:H$1007,T119,M$7:M$1007)+SUMIF(N$7:N$1007,T119,S$7:S$1007),scratch!$B$52)</f>
        <v>Locked</v>
      </c>
      <c r="AB119" s="10" t="str">
        <f>IF(ISBLANK(Z119),"",IF(COUNTIF(Accounts!$F:$H,Z119),VLOOKUP(Z119,Accounts!$F:$H,2,FALSE),"-"))</f>
        <v/>
      </c>
      <c r="AC119" s="37" t="str">
        <f>IF(AE119="","",AE119/(1+(IF(COUNTIF(Accounts!$F:$H,Z119),VLOOKUP(Z119,Accounts!$F:$H,3,FALSE),0)/100)))</f>
        <v/>
      </c>
      <c r="AD119" s="37" t="str">
        <f t="shared" si="13"/>
        <v/>
      </c>
      <c r="AE119" s="7"/>
      <c r="AF119" s="6"/>
      <c r="AH119" s="10" t="str">
        <f>IF(ISBLANK(AF119),"",IF(COUNTIF(Accounts!$F:$H,AF119),VLOOKUP(AF119,Accounts!$F:$H,2,FALSE),"-"))</f>
        <v/>
      </c>
      <c r="AI119" s="37" t="str">
        <f>IF(AK119="","",AK119/(1+(IF(COUNTIF(Accounts!$F:$H,AF119),VLOOKUP(AF119,Accounts!$F:$H,3,FALSE),0)/100)))</f>
        <v/>
      </c>
      <c r="AJ119" s="37" t="str">
        <f t="shared" si="14"/>
        <v/>
      </c>
      <c r="AK119" s="7"/>
      <c r="AL119" s="6"/>
      <c r="AN119" s="10" t="str">
        <f>IF(ISBLANK(AL119),"",IF(COUNTIF(Accounts!$F:$H,AL119),VLOOKUP(AL119,Accounts!$F:$H,2,FALSE),"-"))</f>
        <v/>
      </c>
      <c r="AO119" s="37" t="str">
        <f>IF(AQ119="","",AQ119/(1+(IF(COUNTIF(Accounts!$F:$H,AL119),VLOOKUP(AL119,Accounts!$F:$H,3,FALSE),0)/100)))</f>
        <v/>
      </c>
      <c r="AP119" s="37" t="str">
        <f t="shared" si="15"/>
        <v/>
      </c>
      <c r="AQ119" s="7"/>
      <c r="AR119" s="40" t="str">
        <f>IF(Accounts!$F118="","-",Accounts!$F118)</f>
        <v xml:space="preserve"> </v>
      </c>
      <c r="AS119" s="10">
        <f>IF(COUNTIF(Accounts!$F:$H,AR119),VLOOKUP(AR119,Accounts!$F:$H,2,FALSE),"-")</f>
        <v>0</v>
      </c>
      <c r="AT119" s="37" t="str">
        <f ca="1">IF(scratch!$B$55=TRUE,IF(AV119="","",AV119/(1+(IF(COUNTIF(Accounts!$F:$H,AR119),VLOOKUP(AR119,Accounts!$F:$H,3,FALSE),0)/100))),scratch!$B$52)</f>
        <v>Locked</v>
      </c>
      <c r="AU119" s="37" t="str">
        <f ca="1">IF(scratch!$B$55=TRUE,IF(AV119="","",AV119-AT119),scratch!$B$52)</f>
        <v>Locked</v>
      </c>
      <c r="AV119" s="51" t="str">
        <f ca="1">IF(scratch!$B$55=TRUE,SUMIF(Z$7:Z$1007,AR119,AE$7:AE$1007)+SUMIF(AF$7:AF$1007,AR119,AK$7:AK$1007)+SUMIF(AL$7:AL$1007,AR119,AQ$7:AQ$1007),scratch!$B$52)</f>
        <v>Locked</v>
      </c>
      <c r="AZ119" s="10" t="str">
        <f>IF(ISBLANK(AX119),"",IF(COUNTIF(Accounts!$F:$H,AX119),VLOOKUP(AX119,Accounts!$F:$H,2,FALSE),"-"))</f>
        <v/>
      </c>
      <c r="BA119" s="37" t="str">
        <f>IF(BC119="","",BC119/(1+(IF(COUNTIF(Accounts!$F:$H,AX119),VLOOKUP(AX119,Accounts!$F:$H,3,FALSE),0)/100)))</f>
        <v/>
      </c>
      <c r="BB119" s="37" t="str">
        <f t="shared" si="16"/>
        <v/>
      </c>
      <c r="BC119" s="7"/>
      <c r="BD119" s="6"/>
      <c r="BF119" s="10" t="str">
        <f>IF(ISBLANK(BD119),"",IF(COUNTIF(Accounts!$F:$H,BD119),VLOOKUP(BD119,Accounts!$F:$H,2,FALSE),"-"))</f>
        <v/>
      </c>
      <c r="BG119" s="37" t="str">
        <f>IF(BI119="","",BI119/(1+(IF(COUNTIF(Accounts!$F:$H,BD119),VLOOKUP(BD119,Accounts!$F:$H,3,FALSE),0)/100)))</f>
        <v/>
      </c>
      <c r="BH119" s="37" t="str">
        <f t="shared" si="17"/>
        <v/>
      </c>
      <c r="BI119" s="7"/>
      <c r="BJ119" s="6"/>
      <c r="BL119" s="10" t="str">
        <f>IF(ISBLANK(BJ119),"",IF(COUNTIF(Accounts!$F:$H,BJ119),VLOOKUP(BJ119,Accounts!$F:$H,2,FALSE),"-"))</f>
        <v/>
      </c>
      <c r="BM119" s="37" t="str">
        <f>IF(BO119="","",BO119/(1+(IF(COUNTIF(Accounts!$F:$H,BJ119),VLOOKUP(BJ119,Accounts!$F:$H,3,FALSE),0)/100)))</f>
        <v/>
      </c>
      <c r="BN119" s="37" t="str">
        <f t="shared" si="18"/>
        <v/>
      </c>
      <c r="BO119" s="7"/>
      <c r="BP119" s="40" t="str">
        <f>IF(Accounts!$F118="","-",Accounts!$F118)</f>
        <v xml:space="preserve"> </v>
      </c>
      <c r="BQ119" s="10">
        <f>IF(COUNTIF(Accounts!$F:$H,BP119),VLOOKUP(BP119,Accounts!$F:$H,2,FALSE),"-")</f>
        <v>0</v>
      </c>
      <c r="BR119" s="37" t="str">
        <f ca="1">IF(scratch!$B$55=TRUE,IF(BT119="","",BT119/(1+(IF(COUNTIF(Accounts!$F:$H,BP119),VLOOKUP(BP119,Accounts!$F:$H,3,FALSE),0)/100))),scratch!$B$52)</f>
        <v>Locked</v>
      </c>
      <c r="BS119" s="37" t="str">
        <f ca="1">IF(scratch!$B$55=TRUE,IF(BT119="","",BT119-BR119),scratch!$B$52)</f>
        <v>Locked</v>
      </c>
      <c r="BT119" s="51" t="str">
        <f ca="1">IF(scratch!$B$55=TRUE,SUMIF(AX$7:AX$1007,BP119,BC$7:BC$1007)+SUMIF(BD$7:BD$1007,BP119,BI$7:BI$1007)+SUMIF(BJ$7:BJ$1007,BP119,BO$7:BO$1007),scratch!$B$52)</f>
        <v>Locked</v>
      </c>
      <c r="BX119" s="10" t="str">
        <f>IF(ISBLANK(BV119),"",IF(COUNTIF(Accounts!$F:$H,BV119),VLOOKUP(BV119,Accounts!$F:$H,2,FALSE),"-"))</f>
        <v/>
      </c>
      <c r="BY119" s="37" t="str">
        <f>IF(CA119="","",CA119/(1+(IF(COUNTIF(Accounts!$F:$H,BV119),VLOOKUP(BV119,Accounts!$F:$H,3,FALSE),0)/100)))</f>
        <v/>
      </c>
      <c r="BZ119" s="37" t="str">
        <f t="shared" si="19"/>
        <v/>
      </c>
      <c r="CA119" s="7"/>
      <c r="CB119" s="6"/>
      <c r="CD119" s="10" t="str">
        <f>IF(ISBLANK(CB119),"",IF(COUNTIF(Accounts!$F:$H,CB119),VLOOKUP(CB119,Accounts!$F:$H,2,FALSE),"-"))</f>
        <v/>
      </c>
      <c r="CE119" s="37" t="str">
        <f>IF(CG119="","",CG119/(1+(IF(COUNTIF(Accounts!$F:$H,CB119),VLOOKUP(CB119,Accounts!$F:$H,3,FALSE),0)/100)))</f>
        <v/>
      </c>
      <c r="CF119" s="37" t="str">
        <f t="shared" si="20"/>
        <v/>
      </c>
      <c r="CG119" s="7"/>
      <c r="CH119" s="6"/>
      <c r="CJ119" s="10" t="str">
        <f>IF(ISBLANK(CH119),"",IF(COUNTIF(Accounts!$F:$H,CH119),VLOOKUP(CH119,Accounts!$F:$H,2,FALSE),"-"))</f>
        <v/>
      </c>
      <c r="CK119" s="37" t="str">
        <f>IF(CM119="","",CM119/(1+(IF(COUNTIF(Accounts!$F:$H,CH119),VLOOKUP(CH119,Accounts!$F:$H,3,FALSE),0)/100)))</f>
        <v/>
      </c>
      <c r="CL119" s="37" t="str">
        <f t="shared" si="21"/>
        <v/>
      </c>
      <c r="CM119" s="7"/>
      <c r="CN119" s="40" t="str">
        <f>IF(Accounts!$F118="","-",Accounts!$F118)</f>
        <v xml:space="preserve"> </v>
      </c>
      <c r="CO119" s="10">
        <f>IF(COUNTIF(Accounts!$F:$H,CN119),VLOOKUP(CN119,Accounts!$F:$H,2,FALSE),"-")</f>
        <v>0</v>
      </c>
      <c r="CP119" s="37" t="str">
        <f ca="1">IF(scratch!$B$55=TRUE,IF(CR119="","",CR119/(1+(IF(COUNTIF(Accounts!$F:$H,CN119),VLOOKUP(CN119,Accounts!$F:$H,3,FALSE),0)/100))),scratch!$B$52)</f>
        <v>Locked</v>
      </c>
      <c r="CQ119" s="37" t="str">
        <f ca="1">IF(scratch!$B$55=TRUE,IF(CR119="","",CR119-CP119),scratch!$B$52)</f>
        <v>Locked</v>
      </c>
      <c r="CR119" s="51" t="str">
        <f ca="1">IF(scratch!$B$55=TRUE,SUMIF(BV$7:BV$1007,CN119,CA$7:CA$1007)+SUMIF(CB$7:CB$1007,CN119,CG$7:CG$1007)+SUMIF(CH$7:CH$1007,CN119,CM$7:CM$1007),scratch!$B$52)</f>
        <v>Locked</v>
      </c>
      <c r="CT119" s="40" t="str">
        <f>IF(Accounts!$F118="","-",Accounts!$F118)</f>
        <v xml:space="preserve"> </v>
      </c>
      <c r="CU119" s="10">
        <f>IF(COUNTIF(Accounts!$F:$H,CT119),VLOOKUP(CT119,Accounts!$F:$H,2,FALSE),"-")</f>
        <v>0</v>
      </c>
      <c r="CV119" s="37" t="str">
        <f ca="1">IF(scratch!$B$55=TRUE,IF(CX119="","",CX119/(1+(IF(COUNTIF(Accounts!$F:$H,CT119),VLOOKUP(CT119,Accounts!$F:$H,3,FALSE),0)/100))),scratch!$B$52)</f>
        <v>Locked</v>
      </c>
      <c r="CW119" s="37" t="str">
        <f ca="1">IF(scratch!$B$55=TRUE,IF(CX119="","",CX119-CV119),scratch!$B$52)</f>
        <v>Locked</v>
      </c>
      <c r="CX119" s="51" t="str">
        <f ca="1">IF(scratch!$B$55=TRUE,SUMIF(T$7:T$1007,CT119,X$7:X1119)+SUMIF(AR$7:AR$1007,CT119,AV$7:AV$1007)+SUMIF(BP$7:BP$1007,CT119,BT$7:BT$1007)+SUMIF(CN$7:CN$1007,CT119,CR$7:CR$1007),scratch!$B$52)</f>
        <v>Locked</v>
      </c>
    </row>
    <row r="120" spans="4:102" x14ac:dyDescent="0.2">
      <c r="D120" s="10" t="str">
        <f>IF(ISBLANK(B120),"",IF(COUNTIF(Accounts!$F:$H,B120),VLOOKUP(B120,Accounts!$F:$H,2,FALSE),"-"))</f>
        <v/>
      </c>
      <c r="E120" s="37" t="str">
        <f>IF(G120="","",G120/(1+(IF(COUNTIF(Accounts!$F:$H,B120),VLOOKUP(B120,Accounts!$F:$H,3,FALSE),0)/100)))</f>
        <v/>
      </c>
      <c r="F120" s="37" t="str">
        <f t="shared" si="22"/>
        <v/>
      </c>
      <c r="G120" s="7"/>
      <c r="H120" s="6"/>
      <c r="J120" s="10" t="str">
        <f>IF(ISBLANK(H120),"",IF(COUNTIF(Accounts!$F:$H,H120),VLOOKUP(H120,Accounts!$F:$H,2,FALSE),"-"))</f>
        <v/>
      </c>
      <c r="K120" s="37" t="str">
        <f>IF(M120="","",M120/(1+(IF(COUNTIF(Accounts!$F:$H,H120),VLOOKUP(H120,Accounts!$F:$H,3,FALSE),0)/100)))</f>
        <v/>
      </c>
      <c r="L120" s="37" t="str">
        <f t="shared" si="23"/>
        <v/>
      </c>
      <c r="M120" s="7"/>
      <c r="N120" s="6"/>
      <c r="P120" s="10" t="str">
        <f>IF(ISBLANK(N120),"",IF(COUNTIF(Accounts!$F:$H,N120),VLOOKUP(N120,Accounts!$F:$H,2,FALSE),"-"))</f>
        <v/>
      </c>
      <c r="Q120" s="37" t="str">
        <f>IF(S120="","",S120/(1+(IF(COUNTIF(Accounts!$F:$H,N120),VLOOKUP(N120,Accounts!$F:$H,3,FALSE),0)/100)))</f>
        <v/>
      </c>
      <c r="R120" s="37" t="str">
        <f t="shared" si="12"/>
        <v/>
      </c>
      <c r="S120" s="7"/>
      <c r="T120" s="40" t="str">
        <f>IF(Accounts!$F119="","-",Accounts!$F119)</f>
        <v xml:space="preserve"> </v>
      </c>
      <c r="U120" s="10">
        <f>IF(COUNTIF(Accounts!$F:$H,T120),VLOOKUP(T120,Accounts!$F:$H,2,FALSE),"-")</f>
        <v>0</v>
      </c>
      <c r="V120" s="37" t="str">
        <f ca="1">IF(scratch!$B$55=TRUE,IF(X120="","",X120/(1+(IF(COUNTIF(Accounts!$F:$H,T120),VLOOKUP(T120,Accounts!$F:$H,3,FALSE),0)/100))),scratch!$B$52)</f>
        <v>Locked</v>
      </c>
      <c r="W120" s="37" t="str">
        <f ca="1">IF(scratch!$B$55=TRUE,IF(X120="","",X120-V120),scratch!$B$52)</f>
        <v>Locked</v>
      </c>
      <c r="X120" s="51" t="str">
        <f ca="1">IF(scratch!$B$55=TRUE,SUMIF(B$7:B$1007,T120,G$7:G$1007)+SUMIF(H$7:H$1007,T120,M$7:M$1007)+SUMIF(N$7:N$1007,T120,S$7:S$1007),scratch!$B$52)</f>
        <v>Locked</v>
      </c>
      <c r="AB120" s="10" t="str">
        <f>IF(ISBLANK(Z120),"",IF(COUNTIF(Accounts!$F:$H,Z120),VLOOKUP(Z120,Accounts!$F:$H,2,FALSE),"-"))</f>
        <v/>
      </c>
      <c r="AC120" s="37" t="str">
        <f>IF(AE120="","",AE120/(1+(IF(COUNTIF(Accounts!$F:$H,Z120),VLOOKUP(Z120,Accounts!$F:$H,3,FALSE),0)/100)))</f>
        <v/>
      </c>
      <c r="AD120" s="37" t="str">
        <f t="shared" si="13"/>
        <v/>
      </c>
      <c r="AE120" s="7"/>
      <c r="AF120" s="6"/>
      <c r="AH120" s="10" t="str">
        <f>IF(ISBLANK(AF120),"",IF(COUNTIF(Accounts!$F:$H,AF120),VLOOKUP(AF120,Accounts!$F:$H,2,FALSE),"-"))</f>
        <v/>
      </c>
      <c r="AI120" s="37" t="str">
        <f>IF(AK120="","",AK120/(1+(IF(COUNTIF(Accounts!$F:$H,AF120),VLOOKUP(AF120,Accounts!$F:$H,3,FALSE),0)/100)))</f>
        <v/>
      </c>
      <c r="AJ120" s="37" t="str">
        <f t="shared" si="14"/>
        <v/>
      </c>
      <c r="AK120" s="7"/>
      <c r="AL120" s="6"/>
      <c r="AN120" s="10" t="str">
        <f>IF(ISBLANK(AL120),"",IF(COUNTIF(Accounts!$F:$H,AL120),VLOOKUP(AL120,Accounts!$F:$H,2,FALSE),"-"))</f>
        <v/>
      </c>
      <c r="AO120" s="37" t="str">
        <f>IF(AQ120="","",AQ120/(1+(IF(COUNTIF(Accounts!$F:$H,AL120),VLOOKUP(AL120,Accounts!$F:$H,3,FALSE),0)/100)))</f>
        <v/>
      </c>
      <c r="AP120" s="37" t="str">
        <f t="shared" si="15"/>
        <v/>
      </c>
      <c r="AQ120" s="7"/>
      <c r="AR120" s="40" t="str">
        <f>IF(Accounts!$F119="","-",Accounts!$F119)</f>
        <v xml:space="preserve"> </v>
      </c>
      <c r="AS120" s="10">
        <f>IF(COUNTIF(Accounts!$F:$H,AR120),VLOOKUP(AR120,Accounts!$F:$H,2,FALSE),"-")</f>
        <v>0</v>
      </c>
      <c r="AT120" s="37" t="str">
        <f ca="1">IF(scratch!$B$55=TRUE,IF(AV120="","",AV120/(1+(IF(COUNTIF(Accounts!$F:$H,AR120),VLOOKUP(AR120,Accounts!$F:$H,3,FALSE),0)/100))),scratch!$B$52)</f>
        <v>Locked</v>
      </c>
      <c r="AU120" s="37" t="str">
        <f ca="1">IF(scratch!$B$55=TRUE,IF(AV120="","",AV120-AT120),scratch!$B$52)</f>
        <v>Locked</v>
      </c>
      <c r="AV120" s="51" t="str">
        <f ca="1">IF(scratch!$B$55=TRUE,SUMIF(Z$7:Z$1007,AR120,AE$7:AE$1007)+SUMIF(AF$7:AF$1007,AR120,AK$7:AK$1007)+SUMIF(AL$7:AL$1007,AR120,AQ$7:AQ$1007),scratch!$B$52)</f>
        <v>Locked</v>
      </c>
      <c r="AZ120" s="10" t="str">
        <f>IF(ISBLANK(AX120),"",IF(COUNTIF(Accounts!$F:$H,AX120),VLOOKUP(AX120,Accounts!$F:$H,2,FALSE),"-"))</f>
        <v/>
      </c>
      <c r="BA120" s="37" t="str">
        <f>IF(BC120="","",BC120/(1+(IF(COUNTIF(Accounts!$F:$H,AX120),VLOOKUP(AX120,Accounts!$F:$H,3,FALSE),0)/100)))</f>
        <v/>
      </c>
      <c r="BB120" s="37" t="str">
        <f t="shared" si="16"/>
        <v/>
      </c>
      <c r="BC120" s="7"/>
      <c r="BD120" s="6"/>
      <c r="BF120" s="10" t="str">
        <f>IF(ISBLANK(BD120),"",IF(COUNTIF(Accounts!$F:$H,BD120),VLOOKUP(BD120,Accounts!$F:$H,2,FALSE),"-"))</f>
        <v/>
      </c>
      <c r="BG120" s="37" t="str">
        <f>IF(BI120="","",BI120/(1+(IF(COUNTIF(Accounts!$F:$H,BD120),VLOOKUP(BD120,Accounts!$F:$H,3,FALSE),0)/100)))</f>
        <v/>
      </c>
      <c r="BH120" s="37" t="str">
        <f t="shared" si="17"/>
        <v/>
      </c>
      <c r="BI120" s="7"/>
      <c r="BJ120" s="6"/>
      <c r="BL120" s="10" t="str">
        <f>IF(ISBLANK(BJ120),"",IF(COUNTIF(Accounts!$F:$H,BJ120),VLOOKUP(BJ120,Accounts!$F:$H,2,FALSE),"-"))</f>
        <v/>
      </c>
      <c r="BM120" s="37" t="str">
        <f>IF(BO120="","",BO120/(1+(IF(COUNTIF(Accounts!$F:$H,BJ120),VLOOKUP(BJ120,Accounts!$F:$H,3,FALSE),0)/100)))</f>
        <v/>
      </c>
      <c r="BN120" s="37" t="str">
        <f t="shared" si="18"/>
        <v/>
      </c>
      <c r="BO120" s="7"/>
      <c r="BP120" s="40" t="str">
        <f>IF(Accounts!$F119="","-",Accounts!$F119)</f>
        <v xml:space="preserve"> </v>
      </c>
      <c r="BQ120" s="10">
        <f>IF(COUNTIF(Accounts!$F:$H,BP120),VLOOKUP(BP120,Accounts!$F:$H,2,FALSE),"-")</f>
        <v>0</v>
      </c>
      <c r="BR120" s="37" t="str">
        <f ca="1">IF(scratch!$B$55=TRUE,IF(BT120="","",BT120/(1+(IF(COUNTIF(Accounts!$F:$H,BP120),VLOOKUP(BP120,Accounts!$F:$H,3,FALSE),0)/100))),scratch!$B$52)</f>
        <v>Locked</v>
      </c>
      <c r="BS120" s="37" t="str">
        <f ca="1">IF(scratch!$B$55=TRUE,IF(BT120="","",BT120-BR120),scratch!$B$52)</f>
        <v>Locked</v>
      </c>
      <c r="BT120" s="51" t="str">
        <f ca="1">IF(scratch!$B$55=TRUE,SUMIF(AX$7:AX$1007,BP120,BC$7:BC$1007)+SUMIF(BD$7:BD$1007,BP120,BI$7:BI$1007)+SUMIF(BJ$7:BJ$1007,BP120,BO$7:BO$1007),scratch!$B$52)</f>
        <v>Locked</v>
      </c>
      <c r="BX120" s="10" t="str">
        <f>IF(ISBLANK(BV120),"",IF(COUNTIF(Accounts!$F:$H,BV120),VLOOKUP(BV120,Accounts!$F:$H,2,FALSE),"-"))</f>
        <v/>
      </c>
      <c r="BY120" s="37" t="str">
        <f>IF(CA120="","",CA120/(1+(IF(COUNTIF(Accounts!$F:$H,BV120),VLOOKUP(BV120,Accounts!$F:$H,3,FALSE),0)/100)))</f>
        <v/>
      </c>
      <c r="BZ120" s="37" t="str">
        <f t="shared" si="19"/>
        <v/>
      </c>
      <c r="CA120" s="7"/>
      <c r="CB120" s="6"/>
      <c r="CD120" s="10" t="str">
        <f>IF(ISBLANK(CB120),"",IF(COUNTIF(Accounts!$F:$H,CB120),VLOOKUP(CB120,Accounts!$F:$H,2,FALSE),"-"))</f>
        <v/>
      </c>
      <c r="CE120" s="37" t="str">
        <f>IF(CG120="","",CG120/(1+(IF(COUNTIF(Accounts!$F:$H,CB120),VLOOKUP(CB120,Accounts!$F:$H,3,FALSE),0)/100)))</f>
        <v/>
      </c>
      <c r="CF120" s="37" t="str">
        <f t="shared" si="20"/>
        <v/>
      </c>
      <c r="CG120" s="7"/>
      <c r="CH120" s="6"/>
      <c r="CJ120" s="10" t="str">
        <f>IF(ISBLANK(CH120),"",IF(COUNTIF(Accounts!$F:$H,CH120),VLOOKUP(CH120,Accounts!$F:$H,2,FALSE),"-"))</f>
        <v/>
      </c>
      <c r="CK120" s="37" t="str">
        <f>IF(CM120="","",CM120/(1+(IF(COUNTIF(Accounts!$F:$H,CH120),VLOOKUP(CH120,Accounts!$F:$H,3,FALSE),0)/100)))</f>
        <v/>
      </c>
      <c r="CL120" s="37" t="str">
        <f t="shared" si="21"/>
        <v/>
      </c>
      <c r="CM120" s="7"/>
      <c r="CN120" s="40" t="str">
        <f>IF(Accounts!$F119="","-",Accounts!$F119)</f>
        <v xml:space="preserve"> </v>
      </c>
      <c r="CO120" s="10">
        <f>IF(COUNTIF(Accounts!$F:$H,CN120),VLOOKUP(CN120,Accounts!$F:$H,2,FALSE),"-")</f>
        <v>0</v>
      </c>
      <c r="CP120" s="37" t="str">
        <f ca="1">IF(scratch!$B$55=TRUE,IF(CR120="","",CR120/(1+(IF(COUNTIF(Accounts!$F:$H,CN120),VLOOKUP(CN120,Accounts!$F:$H,3,FALSE),0)/100))),scratch!$B$52)</f>
        <v>Locked</v>
      </c>
      <c r="CQ120" s="37" t="str">
        <f ca="1">IF(scratch!$B$55=TRUE,IF(CR120="","",CR120-CP120),scratch!$B$52)</f>
        <v>Locked</v>
      </c>
      <c r="CR120" s="51" t="str">
        <f ca="1">IF(scratch!$B$55=TRUE,SUMIF(BV$7:BV$1007,CN120,CA$7:CA$1007)+SUMIF(CB$7:CB$1007,CN120,CG$7:CG$1007)+SUMIF(CH$7:CH$1007,CN120,CM$7:CM$1007),scratch!$B$52)</f>
        <v>Locked</v>
      </c>
      <c r="CT120" s="40" t="str">
        <f>IF(Accounts!$F119="","-",Accounts!$F119)</f>
        <v xml:space="preserve"> </v>
      </c>
      <c r="CU120" s="10">
        <f>IF(COUNTIF(Accounts!$F:$H,CT120),VLOOKUP(CT120,Accounts!$F:$H,2,FALSE),"-")</f>
        <v>0</v>
      </c>
      <c r="CV120" s="37" t="str">
        <f ca="1">IF(scratch!$B$55=TRUE,IF(CX120="","",CX120/(1+(IF(COUNTIF(Accounts!$F:$H,CT120),VLOOKUP(CT120,Accounts!$F:$H,3,FALSE),0)/100))),scratch!$B$52)</f>
        <v>Locked</v>
      </c>
      <c r="CW120" s="37" t="str">
        <f ca="1">IF(scratch!$B$55=TRUE,IF(CX120="","",CX120-CV120),scratch!$B$52)</f>
        <v>Locked</v>
      </c>
      <c r="CX120" s="51" t="str">
        <f ca="1">IF(scratch!$B$55=TRUE,SUMIF(T$7:T$1007,CT120,X$7:X1120)+SUMIF(AR$7:AR$1007,CT120,AV$7:AV$1007)+SUMIF(BP$7:BP$1007,CT120,BT$7:BT$1007)+SUMIF(CN$7:CN$1007,CT120,CR$7:CR$1007),scratch!$B$52)</f>
        <v>Locked</v>
      </c>
    </row>
    <row r="121" spans="4:102" x14ac:dyDescent="0.2">
      <c r="D121" s="10" t="str">
        <f>IF(ISBLANK(B121),"",IF(COUNTIF(Accounts!$F:$H,B121),VLOOKUP(B121,Accounts!$F:$H,2,FALSE),"-"))</f>
        <v/>
      </c>
      <c r="E121" s="37" t="str">
        <f>IF(G121="","",G121/(1+(IF(COUNTIF(Accounts!$F:$H,B121),VLOOKUP(B121,Accounts!$F:$H,3,FALSE),0)/100)))</f>
        <v/>
      </c>
      <c r="F121" s="37" t="str">
        <f t="shared" si="22"/>
        <v/>
      </c>
      <c r="G121" s="7"/>
      <c r="H121" s="6"/>
      <c r="J121" s="10" t="str">
        <f>IF(ISBLANK(H121),"",IF(COUNTIF(Accounts!$F:$H,H121),VLOOKUP(H121,Accounts!$F:$H,2,FALSE),"-"))</f>
        <v/>
      </c>
      <c r="K121" s="37" t="str">
        <f>IF(M121="","",M121/(1+(IF(COUNTIF(Accounts!$F:$H,H121),VLOOKUP(H121,Accounts!$F:$H,3,FALSE),0)/100)))</f>
        <v/>
      </c>
      <c r="L121" s="37" t="str">
        <f t="shared" si="23"/>
        <v/>
      </c>
      <c r="M121" s="7"/>
      <c r="N121" s="6"/>
      <c r="P121" s="10" t="str">
        <f>IF(ISBLANK(N121),"",IF(COUNTIF(Accounts!$F:$H,N121),VLOOKUP(N121,Accounts!$F:$H,2,FALSE),"-"))</f>
        <v/>
      </c>
      <c r="Q121" s="37" t="str">
        <f>IF(S121="","",S121/(1+(IF(COUNTIF(Accounts!$F:$H,N121),VLOOKUP(N121,Accounts!$F:$H,3,FALSE),0)/100)))</f>
        <v/>
      </c>
      <c r="R121" s="37" t="str">
        <f t="shared" si="12"/>
        <v/>
      </c>
      <c r="S121" s="7"/>
      <c r="T121" s="40" t="str">
        <f>IF(Accounts!$F120="","-",Accounts!$F120)</f>
        <v xml:space="preserve"> </v>
      </c>
      <c r="U121" s="10">
        <f>IF(COUNTIF(Accounts!$F:$H,T121),VLOOKUP(T121,Accounts!$F:$H,2,FALSE),"-")</f>
        <v>0</v>
      </c>
      <c r="V121" s="37" t="str">
        <f ca="1">IF(scratch!$B$55=TRUE,IF(X121="","",X121/(1+(IF(COUNTIF(Accounts!$F:$H,T121),VLOOKUP(T121,Accounts!$F:$H,3,FALSE),0)/100))),scratch!$B$52)</f>
        <v>Locked</v>
      </c>
      <c r="W121" s="37" t="str">
        <f ca="1">IF(scratch!$B$55=TRUE,IF(X121="","",X121-V121),scratch!$B$52)</f>
        <v>Locked</v>
      </c>
      <c r="X121" s="51" t="str">
        <f ca="1">IF(scratch!$B$55=TRUE,SUMIF(B$7:B$1007,T121,G$7:G$1007)+SUMIF(H$7:H$1007,T121,M$7:M$1007)+SUMIF(N$7:N$1007,T121,S$7:S$1007),scratch!$B$52)</f>
        <v>Locked</v>
      </c>
      <c r="AB121" s="10" t="str">
        <f>IF(ISBLANK(Z121),"",IF(COUNTIF(Accounts!$F:$H,Z121),VLOOKUP(Z121,Accounts!$F:$H,2,FALSE),"-"))</f>
        <v/>
      </c>
      <c r="AC121" s="37" t="str">
        <f>IF(AE121="","",AE121/(1+(IF(COUNTIF(Accounts!$F:$H,Z121),VLOOKUP(Z121,Accounts!$F:$H,3,FALSE),0)/100)))</f>
        <v/>
      </c>
      <c r="AD121" s="37" t="str">
        <f t="shared" si="13"/>
        <v/>
      </c>
      <c r="AE121" s="7"/>
      <c r="AF121" s="6"/>
      <c r="AH121" s="10" t="str">
        <f>IF(ISBLANK(AF121),"",IF(COUNTIF(Accounts!$F:$H,AF121),VLOOKUP(AF121,Accounts!$F:$H,2,FALSE),"-"))</f>
        <v/>
      </c>
      <c r="AI121" s="37" t="str">
        <f>IF(AK121="","",AK121/(1+(IF(COUNTIF(Accounts!$F:$H,AF121),VLOOKUP(AF121,Accounts!$F:$H,3,FALSE),0)/100)))</f>
        <v/>
      </c>
      <c r="AJ121" s="37" t="str">
        <f t="shared" si="14"/>
        <v/>
      </c>
      <c r="AK121" s="7"/>
      <c r="AL121" s="6"/>
      <c r="AN121" s="10" t="str">
        <f>IF(ISBLANK(AL121),"",IF(COUNTIF(Accounts!$F:$H,AL121),VLOOKUP(AL121,Accounts!$F:$H,2,FALSE),"-"))</f>
        <v/>
      </c>
      <c r="AO121" s="37" t="str">
        <f>IF(AQ121="","",AQ121/(1+(IF(COUNTIF(Accounts!$F:$H,AL121),VLOOKUP(AL121,Accounts!$F:$H,3,FALSE),0)/100)))</f>
        <v/>
      </c>
      <c r="AP121" s="37" t="str">
        <f t="shared" si="15"/>
        <v/>
      </c>
      <c r="AQ121" s="7"/>
      <c r="AR121" s="40" t="str">
        <f>IF(Accounts!$F120="","-",Accounts!$F120)</f>
        <v xml:space="preserve"> </v>
      </c>
      <c r="AS121" s="10">
        <f>IF(COUNTIF(Accounts!$F:$H,AR121),VLOOKUP(AR121,Accounts!$F:$H,2,FALSE),"-")</f>
        <v>0</v>
      </c>
      <c r="AT121" s="37" t="str">
        <f ca="1">IF(scratch!$B$55=TRUE,IF(AV121="","",AV121/(1+(IF(COUNTIF(Accounts!$F:$H,AR121),VLOOKUP(AR121,Accounts!$F:$H,3,FALSE),0)/100))),scratch!$B$52)</f>
        <v>Locked</v>
      </c>
      <c r="AU121" s="37" t="str">
        <f ca="1">IF(scratch!$B$55=TRUE,IF(AV121="","",AV121-AT121),scratch!$B$52)</f>
        <v>Locked</v>
      </c>
      <c r="AV121" s="51" t="str">
        <f ca="1">IF(scratch!$B$55=TRUE,SUMIF(Z$7:Z$1007,AR121,AE$7:AE$1007)+SUMIF(AF$7:AF$1007,AR121,AK$7:AK$1007)+SUMIF(AL$7:AL$1007,AR121,AQ$7:AQ$1007),scratch!$B$52)</f>
        <v>Locked</v>
      </c>
      <c r="AZ121" s="10" t="str">
        <f>IF(ISBLANK(AX121),"",IF(COUNTIF(Accounts!$F:$H,AX121),VLOOKUP(AX121,Accounts!$F:$H,2,FALSE),"-"))</f>
        <v/>
      </c>
      <c r="BA121" s="37" t="str">
        <f>IF(BC121="","",BC121/(1+(IF(COUNTIF(Accounts!$F:$H,AX121),VLOOKUP(AX121,Accounts!$F:$H,3,FALSE),0)/100)))</f>
        <v/>
      </c>
      <c r="BB121" s="37" t="str">
        <f t="shared" si="16"/>
        <v/>
      </c>
      <c r="BC121" s="7"/>
      <c r="BD121" s="6"/>
      <c r="BF121" s="10" t="str">
        <f>IF(ISBLANK(BD121),"",IF(COUNTIF(Accounts!$F:$H,BD121),VLOOKUP(BD121,Accounts!$F:$H,2,FALSE),"-"))</f>
        <v/>
      </c>
      <c r="BG121" s="37" t="str">
        <f>IF(BI121="","",BI121/(1+(IF(COUNTIF(Accounts!$F:$H,BD121),VLOOKUP(BD121,Accounts!$F:$H,3,FALSE),0)/100)))</f>
        <v/>
      </c>
      <c r="BH121" s="37" t="str">
        <f t="shared" si="17"/>
        <v/>
      </c>
      <c r="BI121" s="7"/>
      <c r="BJ121" s="6"/>
      <c r="BL121" s="10" t="str">
        <f>IF(ISBLANK(BJ121),"",IF(COUNTIF(Accounts!$F:$H,BJ121),VLOOKUP(BJ121,Accounts!$F:$H,2,FALSE),"-"))</f>
        <v/>
      </c>
      <c r="BM121" s="37" t="str">
        <f>IF(BO121="","",BO121/(1+(IF(COUNTIF(Accounts!$F:$H,BJ121),VLOOKUP(BJ121,Accounts!$F:$H,3,FALSE),0)/100)))</f>
        <v/>
      </c>
      <c r="BN121" s="37" t="str">
        <f t="shared" si="18"/>
        <v/>
      </c>
      <c r="BO121" s="7"/>
      <c r="BP121" s="40" t="str">
        <f>IF(Accounts!$F120="","-",Accounts!$F120)</f>
        <v xml:space="preserve"> </v>
      </c>
      <c r="BQ121" s="10">
        <f>IF(COUNTIF(Accounts!$F:$H,BP121),VLOOKUP(BP121,Accounts!$F:$H,2,FALSE),"-")</f>
        <v>0</v>
      </c>
      <c r="BR121" s="37" t="str">
        <f ca="1">IF(scratch!$B$55=TRUE,IF(BT121="","",BT121/(1+(IF(COUNTIF(Accounts!$F:$H,BP121),VLOOKUP(BP121,Accounts!$F:$H,3,FALSE),0)/100))),scratch!$B$52)</f>
        <v>Locked</v>
      </c>
      <c r="BS121" s="37" t="str">
        <f ca="1">IF(scratch!$B$55=TRUE,IF(BT121="","",BT121-BR121),scratch!$B$52)</f>
        <v>Locked</v>
      </c>
      <c r="BT121" s="51" t="str">
        <f ca="1">IF(scratch!$B$55=TRUE,SUMIF(AX$7:AX$1007,BP121,BC$7:BC$1007)+SUMIF(BD$7:BD$1007,BP121,BI$7:BI$1007)+SUMIF(BJ$7:BJ$1007,BP121,BO$7:BO$1007),scratch!$B$52)</f>
        <v>Locked</v>
      </c>
      <c r="BX121" s="10" t="str">
        <f>IF(ISBLANK(BV121),"",IF(COUNTIF(Accounts!$F:$H,BV121),VLOOKUP(BV121,Accounts!$F:$H,2,FALSE),"-"))</f>
        <v/>
      </c>
      <c r="BY121" s="37" t="str">
        <f>IF(CA121="","",CA121/(1+(IF(COUNTIF(Accounts!$F:$H,BV121),VLOOKUP(BV121,Accounts!$F:$H,3,FALSE),0)/100)))</f>
        <v/>
      </c>
      <c r="BZ121" s="37" t="str">
        <f t="shared" si="19"/>
        <v/>
      </c>
      <c r="CA121" s="7"/>
      <c r="CB121" s="6"/>
      <c r="CD121" s="10" t="str">
        <f>IF(ISBLANK(CB121),"",IF(COUNTIF(Accounts!$F:$H,CB121),VLOOKUP(CB121,Accounts!$F:$H,2,FALSE),"-"))</f>
        <v/>
      </c>
      <c r="CE121" s="37" t="str">
        <f>IF(CG121="","",CG121/(1+(IF(COUNTIF(Accounts!$F:$H,CB121),VLOOKUP(CB121,Accounts!$F:$H,3,FALSE),0)/100)))</f>
        <v/>
      </c>
      <c r="CF121" s="37" t="str">
        <f t="shared" si="20"/>
        <v/>
      </c>
      <c r="CG121" s="7"/>
      <c r="CH121" s="6"/>
      <c r="CJ121" s="10" t="str">
        <f>IF(ISBLANK(CH121),"",IF(COUNTIF(Accounts!$F:$H,CH121),VLOOKUP(CH121,Accounts!$F:$H,2,FALSE),"-"))</f>
        <v/>
      </c>
      <c r="CK121" s="37" t="str">
        <f>IF(CM121="","",CM121/(1+(IF(COUNTIF(Accounts!$F:$H,CH121),VLOOKUP(CH121,Accounts!$F:$H,3,FALSE),0)/100)))</f>
        <v/>
      </c>
      <c r="CL121" s="37" t="str">
        <f t="shared" si="21"/>
        <v/>
      </c>
      <c r="CM121" s="7"/>
      <c r="CN121" s="40" t="str">
        <f>IF(Accounts!$F120="","-",Accounts!$F120)</f>
        <v xml:space="preserve"> </v>
      </c>
      <c r="CO121" s="10">
        <f>IF(COUNTIF(Accounts!$F:$H,CN121),VLOOKUP(CN121,Accounts!$F:$H,2,FALSE),"-")</f>
        <v>0</v>
      </c>
      <c r="CP121" s="37" t="str">
        <f ca="1">IF(scratch!$B$55=TRUE,IF(CR121="","",CR121/(1+(IF(COUNTIF(Accounts!$F:$H,CN121),VLOOKUP(CN121,Accounts!$F:$H,3,FALSE),0)/100))),scratch!$B$52)</f>
        <v>Locked</v>
      </c>
      <c r="CQ121" s="37" t="str">
        <f ca="1">IF(scratch!$B$55=TRUE,IF(CR121="","",CR121-CP121),scratch!$B$52)</f>
        <v>Locked</v>
      </c>
      <c r="CR121" s="51" t="str">
        <f ca="1">IF(scratch!$B$55=TRUE,SUMIF(BV$7:BV$1007,CN121,CA$7:CA$1007)+SUMIF(CB$7:CB$1007,CN121,CG$7:CG$1007)+SUMIF(CH$7:CH$1007,CN121,CM$7:CM$1007),scratch!$B$52)</f>
        <v>Locked</v>
      </c>
      <c r="CT121" s="40" t="str">
        <f>IF(Accounts!$F120="","-",Accounts!$F120)</f>
        <v xml:space="preserve"> </v>
      </c>
      <c r="CU121" s="10">
        <f>IF(COUNTIF(Accounts!$F:$H,CT121),VLOOKUP(CT121,Accounts!$F:$H,2,FALSE),"-")</f>
        <v>0</v>
      </c>
      <c r="CV121" s="37" t="str">
        <f ca="1">IF(scratch!$B$55=TRUE,IF(CX121="","",CX121/(1+(IF(COUNTIF(Accounts!$F:$H,CT121),VLOOKUP(CT121,Accounts!$F:$H,3,FALSE),0)/100))),scratch!$B$52)</f>
        <v>Locked</v>
      </c>
      <c r="CW121" s="37" t="str">
        <f ca="1">IF(scratch!$B$55=TRUE,IF(CX121="","",CX121-CV121),scratch!$B$52)</f>
        <v>Locked</v>
      </c>
      <c r="CX121" s="51" t="str">
        <f ca="1">IF(scratch!$B$55=TRUE,SUMIF(T$7:T$1007,CT121,X$7:X1121)+SUMIF(AR$7:AR$1007,CT121,AV$7:AV$1007)+SUMIF(BP$7:BP$1007,CT121,BT$7:BT$1007)+SUMIF(CN$7:CN$1007,CT121,CR$7:CR$1007),scratch!$B$52)</f>
        <v>Locked</v>
      </c>
    </row>
    <row r="122" spans="4:102" x14ac:dyDescent="0.2">
      <c r="D122" s="10" t="str">
        <f>IF(ISBLANK(B122),"",IF(COUNTIF(Accounts!$F:$H,B122),VLOOKUP(B122,Accounts!$F:$H,2,FALSE),"-"))</f>
        <v/>
      </c>
      <c r="E122" s="37" t="str">
        <f>IF(G122="","",G122/(1+(IF(COUNTIF(Accounts!$F:$H,B122),VLOOKUP(B122,Accounts!$F:$H,3,FALSE),0)/100)))</f>
        <v/>
      </c>
      <c r="F122" s="37" t="str">
        <f t="shared" si="22"/>
        <v/>
      </c>
      <c r="G122" s="7"/>
      <c r="H122" s="6"/>
      <c r="J122" s="10" t="str">
        <f>IF(ISBLANK(H122),"",IF(COUNTIF(Accounts!$F:$H,H122),VLOOKUP(H122,Accounts!$F:$H,2,FALSE),"-"))</f>
        <v/>
      </c>
      <c r="K122" s="37" t="str">
        <f>IF(M122="","",M122/(1+(IF(COUNTIF(Accounts!$F:$H,H122),VLOOKUP(H122,Accounts!$F:$H,3,FALSE),0)/100)))</f>
        <v/>
      </c>
      <c r="L122" s="37" t="str">
        <f t="shared" si="23"/>
        <v/>
      </c>
      <c r="M122" s="7"/>
      <c r="N122" s="6"/>
      <c r="P122" s="10" t="str">
        <f>IF(ISBLANK(N122),"",IF(COUNTIF(Accounts!$F:$H,N122),VLOOKUP(N122,Accounts!$F:$H,2,FALSE),"-"))</f>
        <v/>
      </c>
      <c r="Q122" s="37" t="str">
        <f>IF(S122="","",S122/(1+(IF(COUNTIF(Accounts!$F:$H,N122),VLOOKUP(N122,Accounts!$F:$H,3,FALSE),0)/100)))</f>
        <v/>
      </c>
      <c r="R122" s="37" t="str">
        <f t="shared" si="12"/>
        <v/>
      </c>
      <c r="S122" s="7"/>
      <c r="T122" s="40" t="str">
        <f>IF(Accounts!$F121="","-",Accounts!$F121)</f>
        <v xml:space="preserve"> </v>
      </c>
      <c r="U122" s="10">
        <f>IF(COUNTIF(Accounts!$F:$H,T122),VLOOKUP(T122,Accounts!$F:$H,2,FALSE),"-")</f>
        <v>0</v>
      </c>
      <c r="V122" s="37" t="str">
        <f ca="1">IF(scratch!$B$55=TRUE,IF(X122="","",X122/(1+(IF(COUNTIF(Accounts!$F:$H,T122),VLOOKUP(T122,Accounts!$F:$H,3,FALSE),0)/100))),scratch!$B$52)</f>
        <v>Locked</v>
      </c>
      <c r="W122" s="37" t="str">
        <f ca="1">IF(scratch!$B$55=TRUE,IF(X122="","",X122-V122),scratch!$B$52)</f>
        <v>Locked</v>
      </c>
      <c r="X122" s="51" t="str">
        <f ca="1">IF(scratch!$B$55=TRUE,SUMIF(B$7:B$1007,T122,G$7:G$1007)+SUMIF(H$7:H$1007,T122,M$7:M$1007)+SUMIF(N$7:N$1007,T122,S$7:S$1007),scratch!$B$52)</f>
        <v>Locked</v>
      </c>
      <c r="AB122" s="10" t="str">
        <f>IF(ISBLANK(Z122),"",IF(COUNTIF(Accounts!$F:$H,Z122),VLOOKUP(Z122,Accounts!$F:$H,2,FALSE),"-"))</f>
        <v/>
      </c>
      <c r="AC122" s="37" t="str">
        <f>IF(AE122="","",AE122/(1+(IF(COUNTIF(Accounts!$F:$H,Z122),VLOOKUP(Z122,Accounts!$F:$H,3,FALSE),0)/100)))</f>
        <v/>
      </c>
      <c r="AD122" s="37" t="str">
        <f t="shared" si="13"/>
        <v/>
      </c>
      <c r="AE122" s="7"/>
      <c r="AF122" s="6"/>
      <c r="AH122" s="10" t="str">
        <f>IF(ISBLANK(AF122),"",IF(COUNTIF(Accounts!$F:$H,AF122),VLOOKUP(AF122,Accounts!$F:$H,2,FALSE),"-"))</f>
        <v/>
      </c>
      <c r="AI122" s="37" t="str">
        <f>IF(AK122="","",AK122/(1+(IF(COUNTIF(Accounts!$F:$H,AF122),VLOOKUP(AF122,Accounts!$F:$H,3,FALSE),0)/100)))</f>
        <v/>
      </c>
      <c r="AJ122" s="37" t="str">
        <f t="shared" si="14"/>
        <v/>
      </c>
      <c r="AK122" s="7"/>
      <c r="AL122" s="6"/>
      <c r="AN122" s="10" t="str">
        <f>IF(ISBLANK(AL122),"",IF(COUNTIF(Accounts!$F:$H,AL122),VLOOKUP(AL122,Accounts!$F:$H,2,FALSE),"-"))</f>
        <v/>
      </c>
      <c r="AO122" s="37" t="str">
        <f>IF(AQ122="","",AQ122/(1+(IF(COUNTIF(Accounts!$F:$H,AL122),VLOOKUP(AL122,Accounts!$F:$H,3,FALSE),0)/100)))</f>
        <v/>
      </c>
      <c r="AP122" s="37" t="str">
        <f t="shared" si="15"/>
        <v/>
      </c>
      <c r="AQ122" s="7"/>
      <c r="AR122" s="40" t="str">
        <f>IF(Accounts!$F121="","-",Accounts!$F121)</f>
        <v xml:space="preserve"> </v>
      </c>
      <c r="AS122" s="10">
        <f>IF(COUNTIF(Accounts!$F:$H,AR122),VLOOKUP(AR122,Accounts!$F:$H,2,FALSE),"-")</f>
        <v>0</v>
      </c>
      <c r="AT122" s="37" t="str">
        <f ca="1">IF(scratch!$B$55=TRUE,IF(AV122="","",AV122/(1+(IF(COUNTIF(Accounts!$F:$H,AR122),VLOOKUP(AR122,Accounts!$F:$H,3,FALSE),0)/100))),scratch!$B$52)</f>
        <v>Locked</v>
      </c>
      <c r="AU122" s="37" t="str">
        <f ca="1">IF(scratch!$B$55=TRUE,IF(AV122="","",AV122-AT122),scratch!$B$52)</f>
        <v>Locked</v>
      </c>
      <c r="AV122" s="51" t="str">
        <f ca="1">IF(scratch!$B$55=TRUE,SUMIF(Z$7:Z$1007,AR122,AE$7:AE$1007)+SUMIF(AF$7:AF$1007,AR122,AK$7:AK$1007)+SUMIF(AL$7:AL$1007,AR122,AQ$7:AQ$1007),scratch!$B$52)</f>
        <v>Locked</v>
      </c>
      <c r="AZ122" s="10" t="str">
        <f>IF(ISBLANK(AX122),"",IF(COUNTIF(Accounts!$F:$H,AX122),VLOOKUP(AX122,Accounts!$F:$H,2,FALSE),"-"))</f>
        <v/>
      </c>
      <c r="BA122" s="37" t="str">
        <f>IF(BC122="","",BC122/(1+(IF(COUNTIF(Accounts!$F:$H,AX122),VLOOKUP(AX122,Accounts!$F:$H,3,FALSE),0)/100)))</f>
        <v/>
      </c>
      <c r="BB122" s="37" t="str">
        <f t="shared" si="16"/>
        <v/>
      </c>
      <c r="BC122" s="7"/>
      <c r="BD122" s="6"/>
      <c r="BF122" s="10" t="str">
        <f>IF(ISBLANK(BD122),"",IF(COUNTIF(Accounts!$F:$H,BD122),VLOOKUP(BD122,Accounts!$F:$H,2,FALSE),"-"))</f>
        <v/>
      </c>
      <c r="BG122" s="37" t="str">
        <f>IF(BI122="","",BI122/(1+(IF(COUNTIF(Accounts!$F:$H,BD122),VLOOKUP(BD122,Accounts!$F:$H,3,FALSE),0)/100)))</f>
        <v/>
      </c>
      <c r="BH122" s="37" t="str">
        <f t="shared" si="17"/>
        <v/>
      </c>
      <c r="BI122" s="7"/>
      <c r="BJ122" s="6"/>
      <c r="BL122" s="10" t="str">
        <f>IF(ISBLANK(BJ122),"",IF(COUNTIF(Accounts!$F:$H,BJ122),VLOOKUP(BJ122,Accounts!$F:$H,2,FALSE),"-"))</f>
        <v/>
      </c>
      <c r="BM122" s="37" t="str">
        <f>IF(BO122="","",BO122/(1+(IF(COUNTIF(Accounts!$F:$H,BJ122),VLOOKUP(BJ122,Accounts!$F:$H,3,FALSE),0)/100)))</f>
        <v/>
      </c>
      <c r="BN122" s="37" t="str">
        <f t="shared" si="18"/>
        <v/>
      </c>
      <c r="BO122" s="7"/>
      <c r="BP122" s="40" t="str">
        <f>IF(Accounts!$F121="","-",Accounts!$F121)</f>
        <v xml:space="preserve"> </v>
      </c>
      <c r="BQ122" s="10">
        <f>IF(COUNTIF(Accounts!$F:$H,BP122),VLOOKUP(BP122,Accounts!$F:$H,2,FALSE),"-")</f>
        <v>0</v>
      </c>
      <c r="BR122" s="37" t="str">
        <f ca="1">IF(scratch!$B$55=TRUE,IF(BT122="","",BT122/(1+(IF(COUNTIF(Accounts!$F:$H,BP122),VLOOKUP(BP122,Accounts!$F:$H,3,FALSE),0)/100))),scratch!$B$52)</f>
        <v>Locked</v>
      </c>
      <c r="BS122" s="37" t="str">
        <f ca="1">IF(scratch!$B$55=TRUE,IF(BT122="","",BT122-BR122),scratch!$B$52)</f>
        <v>Locked</v>
      </c>
      <c r="BT122" s="51" t="str">
        <f ca="1">IF(scratch!$B$55=TRUE,SUMIF(AX$7:AX$1007,BP122,BC$7:BC$1007)+SUMIF(BD$7:BD$1007,BP122,BI$7:BI$1007)+SUMIF(BJ$7:BJ$1007,BP122,BO$7:BO$1007),scratch!$B$52)</f>
        <v>Locked</v>
      </c>
      <c r="BX122" s="10" t="str">
        <f>IF(ISBLANK(BV122),"",IF(COUNTIF(Accounts!$F:$H,BV122),VLOOKUP(BV122,Accounts!$F:$H,2,FALSE),"-"))</f>
        <v/>
      </c>
      <c r="BY122" s="37" t="str">
        <f>IF(CA122="","",CA122/(1+(IF(COUNTIF(Accounts!$F:$H,BV122),VLOOKUP(BV122,Accounts!$F:$H,3,FALSE),0)/100)))</f>
        <v/>
      </c>
      <c r="BZ122" s="37" t="str">
        <f t="shared" si="19"/>
        <v/>
      </c>
      <c r="CA122" s="7"/>
      <c r="CB122" s="6"/>
      <c r="CD122" s="10" t="str">
        <f>IF(ISBLANK(CB122),"",IF(COUNTIF(Accounts!$F:$H,CB122),VLOOKUP(CB122,Accounts!$F:$H,2,FALSE),"-"))</f>
        <v/>
      </c>
      <c r="CE122" s="37" t="str">
        <f>IF(CG122="","",CG122/(1+(IF(COUNTIF(Accounts!$F:$H,CB122),VLOOKUP(CB122,Accounts!$F:$H,3,FALSE),0)/100)))</f>
        <v/>
      </c>
      <c r="CF122" s="37" t="str">
        <f t="shared" si="20"/>
        <v/>
      </c>
      <c r="CG122" s="7"/>
      <c r="CH122" s="6"/>
      <c r="CJ122" s="10" t="str">
        <f>IF(ISBLANK(CH122),"",IF(COUNTIF(Accounts!$F:$H,CH122),VLOOKUP(CH122,Accounts!$F:$H,2,FALSE),"-"))</f>
        <v/>
      </c>
      <c r="CK122" s="37" t="str">
        <f>IF(CM122="","",CM122/(1+(IF(COUNTIF(Accounts!$F:$H,CH122),VLOOKUP(CH122,Accounts!$F:$H,3,FALSE),0)/100)))</f>
        <v/>
      </c>
      <c r="CL122" s="37" t="str">
        <f t="shared" si="21"/>
        <v/>
      </c>
      <c r="CM122" s="7"/>
      <c r="CN122" s="40" t="str">
        <f>IF(Accounts!$F121="","-",Accounts!$F121)</f>
        <v xml:space="preserve"> </v>
      </c>
      <c r="CO122" s="10">
        <f>IF(COUNTIF(Accounts!$F:$H,CN122),VLOOKUP(CN122,Accounts!$F:$H,2,FALSE),"-")</f>
        <v>0</v>
      </c>
      <c r="CP122" s="37" t="str">
        <f ca="1">IF(scratch!$B$55=TRUE,IF(CR122="","",CR122/(1+(IF(COUNTIF(Accounts!$F:$H,CN122),VLOOKUP(CN122,Accounts!$F:$H,3,FALSE),0)/100))),scratch!$B$52)</f>
        <v>Locked</v>
      </c>
      <c r="CQ122" s="37" t="str">
        <f ca="1">IF(scratch!$B$55=TRUE,IF(CR122="","",CR122-CP122),scratch!$B$52)</f>
        <v>Locked</v>
      </c>
      <c r="CR122" s="51" t="str">
        <f ca="1">IF(scratch!$B$55=TRUE,SUMIF(BV$7:BV$1007,CN122,CA$7:CA$1007)+SUMIF(CB$7:CB$1007,CN122,CG$7:CG$1007)+SUMIF(CH$7:CH$1007,CN122,CM$7:CM$1007),scratch!$B$52)</f>
        <v>Locked</v>
      </c>
      <c r="CT122" s="40" t="str">
        <f>IF(Accounts!$F121="","-",Accounts!$F121)</f>
        <v xml:space="preserve"> </v>
      </c>
      <c r="CU122" s="10">
        <f>IF(COUNTIF(Accounts!$F:$H,CT122),VLOOKUP(CT122,Accounts!$F:$H,2,FALSE),"-")</f>
        <v>0</v>
      </c>
      <c r="CV122" s="37" t="str">
        <f ca="1">IF(scratch!$B$55=TRUE,IF(CX122="","",CX122/(1+(IF(COUNTIF(Accounts!$F:$H,CT122),VLOOKUP(CT122,Accounts!$F:$H,3,FALSE),0)/100))),scratch!$B$52)</f>
        <v>Locked</v>
      </c>
      <c r="CW122" s="37" t="str">
        <f ca="1">IF(scratch!$B$55=TRUE,IF(CX122="","",CX122-CV122),scratch!$B$52)</f>
        <v>Locked</v>
      </c>
      <c r="CX122" s="51" t="str">
        <f ca="1">IF(scratch!$B$55=TRUE,SUMIF(T$7:T$1007,CT122,X$7:X1122)+SUMIF(AR$7:AR$1007,CT122,AV$7:AV$1007)+SUMIF(BP$7:BP$1007,CT122,BT$7:BT$1007)+SUMIF(CN$7:CN$1007,CT122,CR$7:CR$1007),scratch!$B$52)</f>
        <v>Locked</v>
      </c>
    </row>
    <row r="123" spans="4:102" x14ac:dyDescent="0.2">
      <c r="D123" s="10" t="str">
        <f>IF(ISBLANK(B123),"",IF(COUNTIF(Accounts!$F:$H,B123),VLOOKUP(B123,Accounts!$F:$H,2,FALSE),"-"))</f>
        <v/>
      </c>
      <c r="E123" s="37" t="str">
        <f>IF(G123="","",G123/(1+(IF(COUNTIF(Accounts!$F:$H,B123),VLOOKUP(B123,Accounts!$F:$H,3,FALSE),0)/100)))</f>
        <v/>
      </c>
      <c r="F123" s="37" t="str">
        <f t="shared" si="22"/>
        <v/>
      </c>
      <c r="G123" s="7"/>
      <c r="H123" s="6"/>
      <c r="J123" s="10" t="str">
        <f>IF(ISBLANK(H123),"",IF(COUNTIF(Accounts!$F:$H,H123),VLOOKUP(H123,Accounts!$F:$H,2,FALSE),"-"))</f>
        <v/>
      </c>
      <c r="K123" s="37" t="str">
        <f>IF(M123="","",M123/(1+(IF(COUNTIF(Accounts!$F:$H,H123),VLOOKUP(H123,Accounts!$F:$H,3,FALSE),0)/100)))</f>
        <v/>
      </c>
      <c r="L123" s="37" t="str">
        <f t="shared" si="23"/>
        <v/>
      </c>
      <c r="M123" s="7"/>
      <c r="N123" s="6"/>
      <c r="P123" s="10" t="str">
        <f>IF(ISBLANK(N123),"",IF(COUNTIF(Accounts!$F:$H,N123),VLOOKUP(N123,Accounts!$F:$H,2,FALSE),"-"))</f>
        <v/>
      </c>
      <c r="Q123" s="37" t="str">
        <f>IF(S123="","",S123/(1+(IF(COUNTIF(Accounts!$F:$H,N123),VLOOKUP(N123,Accounts!$F:$H,3,FALSE),0)/100)))</f>
        <v/>
      </c>
      <c r="R123" s="37" t="str">
        <f t="shared" si="12"/>
        <v/>
      </c>
      <c r="S123" s="7"/>
      <c r="T123" s="40" t="str">
        <f>IF(Accounts!$F122="","-",Accounts!$F122)</f>
        <v xml:space="preserve"> </v>
      </c>
      <c r="U123" s="10">
        <f>IF(COUNTIF(Accounts!$F:$H,T123),VLOOKUP(T123,Accounts!$F:$H,2,FALSE),"-")</f>
        <v>0</v>
      </c>
      <c r="V123" s="37" t="str">
        <f ca="1">IF(scratch!$B$55=TRUE,IF(X123="","",X123/(1+(IF(COUNTIF(Accounts!$F:$H,T123),VLOOKUP(T123,Accounts!$F:$H,3,FALSE),0)/100))),scratch!$B$52)</f>
        <v>Locked</v>
      </c>
      <c r="W123" s="37" t="str">
        <f ca="1">IF(scratch!$B$55=TRUE,IF(X123="","",X123-V123),scratch!$B$52)</f>
        <v>Locked</v>
      </c>
      <c r="X123" s="51" t="str">
        <f ca="1">IF(scratch!$B$55=TRUE,SUMIF(B$7:B$1007,T123,G$7:G$1007)+SUMIF(H$7:H$1007,T123,M$7:M$1007)+SUMIF(N$7:N$1007,T123,S$7:S$1007),scratch!$B$52)</f>
        <v>Locked</v>
      </c>
      <c r="AB123" s="10" t="str">
        <f>IF(ISBLANK(Z123),"",IF(COUNTIF(Accounts!$F:$H,Z123),VLOOKUP(Z123,Accounts!$F:$H,2,FALSE),"-"))</f>
        <v/>
      </c>
      <c r="AC123" s="37" t="str">
        <f>IF(AE123="","",AE123/(1+(IF(COUNTIF(Accounts!$F:$H,Z123),VLOOKUP(Z123,Accounts!$F:$H,3,FALSE),0)/100)))</f>
        <v/>
      </c>
      <c r="AD123" s="37" t="str">
        <f t="shared" si="13"/>
        <v/>
      </c>
      <c r="AE123" s="7"/>
      <c r="AF123" s="6"/>
      <c r="AH123" s="10" t="str">
        <f>IF(ISBLANK(AF123),"",IF(COUNTIF(Accounts!$F:$H,AF123),VLOOKUP(AF123,Accounts!$F:$H,2,FALSE),"-"))</f>
        <v/>
      </c>
      <c r="AI123" s="37" t="str">
        <f>IF(AK123="","",AK123/(1+(IF(COUNTIF(Accounts!$F:$H,AF123),VLOOKUP(AF123,Accounts!$F:$H,3,FALSE),0)/100)))</f>
        <v/>
      </c>
      <c r="AJ123" s="37" t="str">
        <f t="shared" si="14"/>
        <v/>
      </c>
      <c r="AK123" s="7"/>
      <c r="AL123" s="6"/>
      <c r="AN123" s="10" t="str">
        <f>IF(ISBLANK(AL123),"",IF(COUNTIF(Accounts!$F:$H,AL123),VLOOKUP(AL123,Accounts!$F:$H,2,FALSE),"-"))</f>
        <v/>
      </c>
      <c r="AO123" s="37" t="str">
        <f>IF(AQ123="","",AQ123/(1+(IF(COUNTIF(Accounts!$F:$H,AL123),VLOOKUP(AL123,Accounts!$F:$H,3,FALSE),0)/100)))</f>
        <v/>
      </c>
      <c r="AP123" s="37" t="str">
        <f t="shared" si="15"/>
        <v/>
      </c>
      <c r="AQ123" s="7"/>
      <c r="AR123" s="40" t="str">
        <f>IF(Accounts!$F122="","-",Accounts!$F122)</f>
        <v xml:space="preserve"> </v>
      </c>
      <c r="AS123" s="10">
        <f>IF(COUNTIF(Accounts!$F:$H,AR123),VLOOKUP(AR123,Accounts!$F:$H,2,FALSE),"-")</f>
        <v>0</v>
      </c>
      <c r="AT123" s="37" t="str">
        <f ca="1">IF(scratch!$B$55=TRUE,IF(AV123="","",AV123/(1+(IF(COUNTIF(Accounts!$F:$H,AR123),VLOOKUP(AR123,Accounts!$F:$H,3,FALSE),0)/100))),scratch!$B$52)</f>
        <v>Locked</v>
      </c>
      <c r="AU123" s="37" t="str">
        <f ca="1">IF(scratch!$B$55=TRUE,IF(AV123="","",AV123-AT123),scratch!$B$52)</f>
        <v>Locked</v>
      </c>
      <c r="AV123" s="51" t="str">
        <f ca="1">IF(scratch!$B$55=TRUE,SUMIF(Z$7:Z$1007,AR123,AE$7:AE$1007)+SUMIF(AF$7:AF$1007,AR123,AK$7:AK$1007)+SUMIF(AL$7:AL$1007,AR123,AQ$7:AQ$1007),scratch!$B$52)</f>
        <v>Locked</v>
      </c>
      <c r="AZ123" s="10" t="str">
        <f>IF(ISBLANK(AX123),"",IF(COUNTIF(Accounts!$F:$H,AX123),VLOOKUP(AX123,Accounts!$F:$H,2,FALSE),"-"))</f>
        <v/>
      </c>
      <c r="BA123" s="37" t="str">
        <f>IF(BC123="","",BC123/(1+(IF(COUNTIF(Accounts!$F:$H,AX123),VLOOKUP(AX123,Accounts!$F:$H,3,FALSE),0)/100)))</f>
        <v/>
      </c>
      <c r="BB123" s="37" t="str">
        <f t="shared" si="16"/>
        <v/>
      </c>
      <c r="BC123" s="7"/>
      <c r="BD123" s="6"/>
      <c r="BF123" s="10" t="str">
        <f>IF(ISBLANK(BD123),"",IF(COUNTIF(Accounts!$F:$H,BD123),VLOOKUP(BD123,Accounts!$F:$H,2,FALSE),"-"))</f>
        <v/>
      </c>
      <c r="BG123" s="37" t="str">
        <f>IF(BI123="","",BI123/(1+(IF(COUNTIF(Accounts!$F:$H,BD123),VLOOKUP(BD123,Accounts!$F:$H,3,FALSE),0)/100)))</f>
        <v/>
      </c>
      <c r="BH123" s="37" t="str">
        <f t="shared" si="17"/>
        <v/>
      </c>
      <c r="BI123" s="7"/>
      <c r="BJ123" s="6"/>
      <c r="BL123" s="10" t="str">
        <f>IF(ISBLANK(BJ123),"",IF(COUNTIF(Accounts!$F:$H,BJ123),VLOOKUP(BJ123,Accounts!$F:$H,2,FALSE),"-"))</f>
        <v/>
      </c>
      <c r="BM123" s="37" t="str">
        <f>IF(BO123="","",BO123/(1+(IF(COUNTIF(Accounts!$F:$H,BJ123),VLOOKUP(BJ123,Accounts!$F:$H,3,FALSE),0)/100)))</f>
        <v/>
      </c>
      <c r="BN123" s="37" t="str">
        <f t="shared" si="18"/>
        <v/>
      </c>
      <c r="BO123" s="7"/>
      <c r="BP123" s="40" t="str">
        <f>IF(Accounts!$F122="","-",Accounts!$F122)</f>
        <v xml:space="preserve"> </v>
      </c>
      <c r="BQ123" s="10">
        <f>IF(COUNTIF(Accounts!$F:$H,BP123),VLOOKUP(BP123,Accounts!$F:$H,2,FALSE),"-")</f>
        <v>0</v>
      </c>
      <c r="BR123" s="37" t="str">
        <f ca="1">IF(scratch!$B$55=TRUE,IF(BT123="","",BT123/(1+(IF(COUNTIF(Accounts!$F:$H,BP123),VLOOKUP(BP123,Accounts!$F:$H,3,FALSE),0)/100))),scratch!$B$52)</f>
        <v>Locked</v>
      </c>
      <c r="BS123" s="37" t="str">
        <f ca="1">IF(scratch!$B$55=TRUE,IF(BT123="","",BT123-BR123),scratch!$B$52)</f>
        <v>Locked</v>
      </c>
      <c r="BT123" s="51" t="str">
        <f ca="1">IF(scratch!$B$55=TRUE,SUMIF(AX$7:AX$1007,BP123,BC$7:BC$1007)+SUMIF(BD$7:BD$1007,BP123,BI$7:BI$1007)+SUMIF(BJ$7:BJ$1007,BP123,BO$7:BO$1007),scratch!$B$52)</f>
        <v>Locked</v>
      </c>
      <c r="BX123" s="10" t="str">
        <f>IF(ISBLANK(BV123),"",IF(COUNTIF(Accounts!$F:$H,BV123),VLOOKUP(BV123,Accounts!$F:$H,2,FALSE),"-"))</f>
        <v/>
      </c>
      <c r="BY123" s="37" t="str">
        <f>IF(CA123="","",CA123/(1+(IF(COUNTIF(Accounts!$F:$H,BV123),VLOOKUP(BV123,Accounts!$F:$H,3,FALSE),0)/100)))</f>
        <v/>
      </c>
      <c r="BZ123" s="37" t="str">
        <f t="shared" si="19"/>
        <v/>
      </c>
      <c r="CA123" s="7"/>
      <c r="CB123" s="6"/>
      <c r="CD123" s="10" t="str">
        <f>IF(ISBLANK(CB123),"",IF(COUNTIF(Accounts!$F:$H,CB123),VLOOKUP(CB123,Accounts!$F:$H,2,FALSE),"-"))</f>
        <v/>
      </c>
      <c r="CE123" s="37" t="str">
        <f>IF(CG123="","",CG123/(1+(IF(COUNTIF(Accounts!$F:$H,CB123),VLOOKUP(CB123,Accounts!$F:$H,3,FALSE),0)/100)))</f>
        <v/>
      </c>
      <c r="CF123" s="37" t="str">
        <f t="shared" si="20"/>
        <v/>
      </c>
      <c r="CG123" s="7"/>
      <c r="CH123" s="6"/>
      <c r="CJ123" s="10" t="str">
        <f>IF(ISBLANK(CH123),"",IF(COUNTIF(Accounts!$F:$H,CH123),VLOOKUP(CH123,Accounts!$F:$H,2,FALSE),"-"))</f>
        <v/>
      </c>
      <c r="CK123" s="37" t="str">
        <f>IF(CM123="","",CM123/(1+(IF(COUNTIF(Accounts!$F:$H,CH123),VLOOKUP(CH123,Accounts!$F:$H,3,FALSE),0)/100)))</f>
        <v/>
      </c>
      <c r="CL123" s="37" t="str">
        <f t="shared" si="21"/>
        <v/>
      </c>
      <c r="CM123" s="7"/>
      <c r="CN123" s="40" t="str">
        <f>IF(Accounts!$F122="","-",Accounts!$F122)</f>
        <v xml:space="preserve"> </v>
      </c>
      <c r="CO123" s="10">
        <f>IF(COUNTIF(Accounts!$F:$H,CN123),VLOOKUP(CN123,Accounts!$F:$H,2,FALSE),"-")</f>
        <v>0</v>
      </c>
      <c r="CP123" s="37" t="str">
        <f ca="1">IF(scratch!$B$55=TRUE,IF(CR123="","",CR123/(1+(IF(COUNTIF(Accounts!$F:$H,CN123),VLOOKUP(CN123,Accounts!$F:$H,3,FALSE),0)/100))),scratch!$B$52)</f>
        <v>Locked</v>
      </c>
      <c r="CQ123" s="37" t="str">
        <f ca="1">IF(scratch!$B$55=TRUE,IF(CR123="","",CR123-CP123),scratch!$B$52)</f>
        <v>Locked</v>
      </c>
      <c r="CR123" s="51" t="str">
        <f ca="1">IF(scratch!$B$55=TRUE,SUMIF(BV$7:BV$1007,CN123,CA$7:CA$1007)+SUMIF(CB$7:CB$1007,CN123,CG$7:CG$1007)+SUMIF(CH$7:CH$1007,CN123,CM$7:CM$1007),scratch!$B$52)</f>
        <v>Locked</v>
      </c>
      <c r="CT123" s="40" t="str">
        <f>IF(Accounts!$F122="","-",Accounts!$F122)</f>
        <v xml:space="preserve"> </v>
      </c>
      <c r="CU123" s="10">
        <f>IF(COUNTIF(Accounts!$F:$H,CT123),VLOOKUP(CT123,Accounts!$F:$H,2,FALSE),"-")</f>
        <v>0</v>
      </c>
      <c r="CV123" s="37" t="str">
        <f ca="1">IF(scratch!$B$55=TRUE,IF(CX123="","",CX123/(1+(IF(COUNTIF(Accounts!$F:$H,CT123),VLOOKUP(CT123,Accounts!$F:$H,3,FALSE),0)/100))),scratch!$B$52)</f>
        <v>Locked</v>
      </c>
      <c r="CW123" s="37" t="str">
        <f ca="1">IF(scratch!$B$55=TRUE,IF(CX123="","",CX123-CV123),scratch!$B$52)</f>
        <v>Locked</v>
      </c>
      <c r="CX123" s="51" t="str">
        <f ca="1">IF(scratch!$B$55=TRUE,SUMIF(T$7:T$1007,CT123,X$7:X1123)+SUMIF(AR$7:AR$1007,CT123,AV$7:AV$1007)+SUMIF(BP$7:BP$1007,CT123,BT$7:BT$1007)+SUMIF(CN$7:CN$1007,CT123,CR$7:CR$1007),scratch!$B$52)</f>
        <v>Locked</v>
      </c>
    </row>
    <row r="124" spans="4:102" x14ac:dyDescent="0.2">
      <c r="D124" s="10" t="str">
        <f>IF(ISBLANK(B124),"",IF(COUNTIF(Accounts!$F:$H,B124),VLOOKUP(B124,Accounts!$F:$H,2,FALSE),"-"))</f>
        <v/>
      </c>
      <c r="E124" s="37" t="str">
        <f>IF(G124="","",G124/(1+(IF(COUNTIF(Accounts!$F:$H,B124),VLOOKUP(B124,Accounts!$F:$H,3,FALSE),0)/100)))</f>
        <v/>
      </c>
      <c r="F124" s="37" t="str">
        <f t="shared" si="22"/>
        <v/>
      </c>
      <c r="G124" s="7"/>
      <c r="H124" s="6"/>
      <c r="J124" s="10" t="str">
        <f>IF(ISBLANK(H124),"",IF(COUNTIF(Accounts!$F:$H,H124),VLOOKUP(H124,Accounts!$F:$H,2,FALSE),"-"))</f>
        <v/>
      </c>
      <c r="K124" s="37" t="str">
        <f>IF(M124="","",M124/(1+(IF(COUNTIF(Accounts!$F:$H,H124),VLOOKUP(H124,Accounts!$F:$H,3,FALSE),0)/100)))</f>
        <v/>
      </c>
      <c r="L124" s="37" t="str">
        <f t="shared" si="23"/>
        <v/>
      </c>
      <c r="M124" s="7"/>
      <c r="N124" s="6"/>
      <c r="P124" s="10" t="str">
        <f>IF(ISBLANK(N124),"",IF(COUNTIF(Accounts!$F:$H,N124),VLOOKUP(N124,Accounts!$F:$H,2,FALSE),"-"))</f>
        <v/>
      </c>
      <c r="Q124" s="37" t="str">
        <f>IF(S124="","",S124/(1+(IF(COUNTIF(Accounts!$F:$H,N124),VLOOKUP(N124,Accounts!$F:$H,3,FALSE),0)/100)))</f>
        <v/>
      </c>
      <c r="R124" s="37" t="str">
        <f t="shared" si="12"/>
        <v/>
      </c>
      <c r="S124" s="7"/>
      <c r="T124" s="40" t="str">
        <f>IF(Accounts!$F123="","-",Accounts!$F123)</f>
        <v xml:space="preserve"> </v>
      </c>
      <c r="U124" s="10">
        <f>IF(COUNTIF(Accounts!$F:$H,T124),VLOOKUP(T124,Accounts!$F:$H,2,FALSE),"-")</f>
        <v>0</v>
      </c>
      <c r="V124" s="37" t="str">
        <f ca="1">IF(scratch!$B$55=TRUE,IF(X124="","",X124/(1+(IF(COUNTIF(Accounts!$F:$H,T124),VLOOKUP(T124,Accounts!$F:$H,3,FALSE),0)/100))),scratch!$B$52)</f>
        <v>Locked</v>
      </c>
      <c r="W124" s="37" t="str">
        <f ca="1">IF(scratch!$B$55=TRUE,IF(X124="","",X124-V124),scratch!$B$52)</f>
        <v>Locked</v>
      </c>
      <c r="X124" s="51" t="str">
        <f ca="1">IF(scratch!$B$55=TRUE,SUMIF(B$7:B$1007,T124,G$7:G$1007)+SUMIF(H$7:H$1007,T124,M$7:M$1007)+SUMIF(N$7:N$1007,T124,S$7:S$1007),scratch!$B$52)</f>
        <v>Locked</v>
      </c>
      <c r="AB124" s="10" t="str">
        <f>IF(ISBLANK(Z124),"",IF(COUNTIF(Accounts!$F:$H,Z124),VLOOKUP(Z124,Accounts!$F:$H,2,FALSE),"-"))</f>
        <v/>
      </c>
      <c r="AC124" s="37" t="str">
        <f>IF(AE124="","",AE124/(1+(IF(COUNTIF(Accounts!$F:$H,Z124),VLOOKUP(Z124,Accounts!$F:$H,3,FALSE),0)/100)))</f>
        <v/>
      </c>
      <c r="AD124" s="37" t="str">
        <f t="shared" si="13"/>
        <v/>
      </c>
      <c r="AE124" s="7"/>
      <c r="AF124" s="6"/>
      <c r="AH124" s="10" t="str">
        <f>IF(ISBLANK(AF124),"",IF(COUNTIF(Accounts!$F:$H,AF124),VLOOKUP(AF124,Accounts!$F:$H,2,FALSE),"-"))</f>
        <v/>
      </c>
      <c r="AI124" s="37" t="str">
        <f>IF(AK124="","",AK124/(1+(IF(COUNTIF(Accounts!$F:$H,AF124),VLOOKUP(AF124,Accounts!$F:$H,3,FALSE),0)/100)))</f>
        <v/>
      </c>
      <c r="AJ124" s="37" t="str">
        <f t="shared" si="14"/>
        <v/>
      </c>
      <c r="AK124" s="7"/>
      <c r="AL124" s="6"/>
      <c r="AN124" s="10" t="str">
        <f>IF(ISBLANK(AL124),"",IF(COUNTIF(Accounts!$F:$H,AL124),VLOOKUP(AL124,Accounts!$F:$H,2,FALSE),"-"))</f>
        <v/>
      </c>
      <c r="AO124" s="37" t="str">
        <f>IF(AQ124="","",AQ124/(1+(IF(COUNTIF(Accounts!$F:$H,AL124),VLOOKUP(AL124,Accounts!$F:$H,3,FALSE),0)/100)))</f>
        <v/>
      </c>
      <c r="AP124" s="37" t="str">
        <f t="shared" si="15"/>
        <v/>
      </c>
      <c r="AQ124" s="7"/>
      <c r="AR124" s="40" t="str">
        <f>IF(Accounts!$F123="","-",Accounts!$F123)</f>
        <v xml:space="preserve"> </v>
      </c>
      <c r="AS124" s="10">
        <f>IF(COUNTIF(Accounts!$F:$H,AR124),VLOOKUP(AR124,Accounts!$F:$H,2,FALSE),"-")</f>
        <v>0</v>
      </c>
      <c r="AT124" s="37" t="str">
        <f ca="1">IF(scratch!$B$55=TRUE,IF(AV124="","",AV124/(1+(IF(COUNTIF(Accounts!$F:$H,AR124),VLOOKUP(AR124,Accounts!$F:$H,3,FALSE),0)/100))),scratch!$B$52)</f>
        <v>Locked</v>
      </c>
      <c r="AU124" s="37" t="str">
        <f ca="1">IF(scratch!$B$55=TRUE,IF(AV124="","",AV124-AT124),scratch!$B$52)</f>
        <v>Locked</v>
      </c>
      <c r="AV124" s="51" t="str">
        <f ca="1">IF(scratch!$B$55=TRUE,SUMIF(Z$7:Z$1007,AR124,AE$7:AE$1007)+SUMIF(AF$7:AF$1007,AR124,AK$7:AK$1007)+SUMIF(AL$7:AL$1007,AR124,AQ$7:AQ$1007),scratch!$B$52)</f>
        <v>Locked</v>
      </c>
      <c r="AZ124" s="10" t="str">
        <f>IF(ISBLANK(AX124),"",IF(COUNTIF(Accounts!$F:$H,AX124),VLOOKUP(AX124,Accounts!$F:$H,2,FALSE),"-"))</f>
        <v/>
      </c>
      <c r="BA124" s="37" t="str">
        <f>IF(BC124="","",BC124/(1+(IF(COUNTIF(Accounts!$F:$H,AX124),VLOOKUP(AX124,Accounts!$F:$H,3,FALSE),0)/100)))</f>
        <v/>
      </c>
      <c r="BB124" s="37" t="str">
        <f t="shared" si="16"/>
        <v/>
      </c>
      <c r="BC124" s="7"/>
      <c r="BD124" s="6"/>
      <c r="BF124" s="10" t="str">
        <f>IF(ISBLANK(BD124),"",IF(COUNTIF(Accounts!$F:$H,BD124),VLOOKUP(BD124,Accounts!$F:$H,2,FALSE),"-"))</f>
        <v/>
      </c>
      <c r="BG124" s="37" t="str">
        <f>IF(BI124="","",BI124/(1+(IF(COUNTIF(Accounts!$F:$H,BD124),VLOOKUP(BD124,Accounts!$F:$H,3,FALSE),0)/100)))</f>
        <v/>
      </c>
      <c r="BH124" s="37" t="str">
        <f t="shared" si="17"/>
        <v/>
      </c>
      <c r="BI124" s="7"/>
      <c r="BJ124" s="6"/>
      <c r="BL124" s="10" t="str">
        <f>IF(ISBLANK(BJ124),"",IF(COUNTIF(Accounts!$F:$H,BJ124),VLOOKUP(BJ124,Accounts!$F:$H,2,FALSE),"-"))</f>
        <v/>
      </c>
      <c r="BM124" s="37" t="str">
        <f>IF(BO124="","",BO124/(1+(IF(COUNTIF(Accounts!$F:$H,BJ124),VLOOKUP(BJ124,Accounts!$F:$H,3,FALSE),0)/100)))</f>
        <v/>
      </c>
      <c r="BN124" s="37" t="str">
        <f t="shared" si="18"/>
        <v/>
      </c>
      <c r="BO124" s="7"/>
      <c r="BP124" s="40" t="str">
        <f>IF(Accounts!$F123="","-",Accounts!$F123)</f>
        <v xml:space="preserve"> </v>
      </c>
      <c r="BQ124" s="10">
        <f>IF(COUNTIF(Accounts!$F:$H,BP124),VLOOKUP(BP124,Accounts!$F:$H,2,FALSE),"-")</f>
        <v>0</v>
      </c>
      <c r="BR124" s="37" t="str">
        <f ca="1">IF(scratch!$B$55=TRUE,IF(BT124="","",BT124/(1+(IF(COUNTIF(Accounts!$F:$H,BP124),VLOOKUP(BP124,Accounts!$F:$H,3,FALSE),0)/100))),scratch!$B$52)</f>
        <v>Locked</v>
      </c>
      <c r="BS124" s="37" t="str">
        <f ca="1">IF(scratch!$B$55=TRUE,IF(BT124="","",BT124-BR124),scratch!$B$52)</f>
        <v>Locked</v>
      </c>
      <c r="BT124" s="51" t="str">
        <f ca="1">IF(scratch!$B$55=TRUE,SUMIF(AX$7:AX$1007,BP124,BC$7:BC$1007)+SUMIF(BD$7:BD$1007,BP124,BI$7:BI$1007)+SUMIF(BJ$7:BJ$1007,BP124,BO$7:BO$1007),scratch!$B$52)</f>
        <v>Locked</v>
      </c>
      <c r="BX124" s="10" t="str">
        <f>IF(ISBLANK(BV124),"",IF(COUNTIF(Accounts!$F:$H,BV124),VLOOKUP(BV124,Accounts!$F:$H,2,FALSE),"-"))</f>
        <v/>
      </c>
      <c r="BY124" s="37" t="str">
        <f>IF(CA124="","",CA124/(1+(IF(COUNTIF(Accounts!$F:$H,BV124),VLOOKUP(BV124,Accounts!$F:$H,3,FALSE),0)/100)))</f>
        <v/>
      </c>
      <c r="BZ124" s="37" t="str">
        <f t="shared" si="19"/>
        <v/>
      </c>
      <c r="CA124" s="7"/>
      <c r="CB124" s="6"/>
      <c r="CD124" s="10" t="str">
        <f>IF(ISBLANK(CB124),"",IF(COUNTIF(Accounts!$F:$H,CB124),VLOOKUP(CB124,Accounts!$F:$H,2,FALSE),"-"))</f>
        <v/>
      </c>
      <c r="CE124" s="37" t="str">
        <f>IF(CG124="","",CG124/(1+(IF(COUNTIF(Accounts!$F:$H,CB124),VLOOKUP(CB124,Accounts!$F:$H,3,FALSE),0)/100)))</f>
        <v/>
      </c>
      <c r="CF124" s="37" t="str">
        <f t="shared" si="20"/>
        <v/>
      </c>
      <c r="CG124" s="7"/>
      <c r="CH124" s="6"/>
      <c r="CJ124" s="10" t="str">
        <f>IF(ISBLANK(CH124),"",IF(COUNTIF(Accounts!$F:$H,CH124),VLOOKUP(CH124,Accounts!$F:$H,2,FALSE),"-"))</f>
        <v/>
      </c>
      <c r="CK124" s="37" t="str">
        <f>IF(CM124="","",CM124/(1+(IF(COUNTIF(Accounts!$F:$H,CH124),VLOOKUP(CH124,Accounts!$F:$H,3,FALSE),0)/100)))</f>
        <v/>
      </c>
      <c r="CL124" s="37" t="str">
        <f t="shared" si="21"/>
        <v/>
      </c>
      <c r="CM124" s="7"/>
      <c r="CN124" s="40" t="str">
        <f>IF(Accounts!$F123="","-",Accounts!$F123)</f>
        <v xml:space="preserve"> </v>
      </c>
      <c r="CO124" s="10">
        <f>IF(COUNTIF(Accounts!$F:$H,CN124),VLOOKUP(CN124,Accounts!$F:$H,2,FALSE),"-")</f>
        <v>0</v>
      </c>
      <c r="CP124" s="37" t="str">
        <f ca="1">IF(scratch!$B$55=TRUE,IF(CR124="","",CR124/(1+(IF(COUNTIF(Accounts!$F:$H,CN124),VLOOKUP(CN124,Accounts!$F:$H,3,FALSE),0)/100))),scratch!$B$52)</f>
        <v>Locked</v>
      </c>
      <c r="CQ124" s="37" t="str">
        <f ca="1">IF(scratch!$B$55=TRUE,IF(CR124="","",CR124-CP124),scratch!$B$52)</f>
        <v>Locked</v>
      </c>
      <c r="CR124" s="51" t="str">
        <f ca="1">IF(scratch!$B$55=TRUE,SUMIF(BV$7:BV$1007,CN124,CA$7:CA$1007)+SUMIF(CB$7:CB$1007,CN124,CG$7:CG$1007)+SUMIF(CH$7:CH$1007,CN124,CM$7:CM$1007),scratch!$B$52)</f>
        <v>Locked</v>
      </c>
      <c r="CT124" s="40" t="str">
        <f>IF(Accounts!$F123="","-",Accounts!$F123)</f>
        <v xml:space="preserve"> </v>
      </c>
      <c r="CU124" s="10">
        <f>IF(COUNTIF(Accounts!$F:$H,CT124),VLOOKUP(CT124,Accounts!$F:$H,2,FALSE),"-")</f>
        <v>0</v>
      </c>
      <c r="CV124" s="37" t="str">
        <f ca="1">IF(scratch!$B$55=TRUE,IF(CX124="","",CX124/(1+(IF(COUNTIF(Accounts!$F:$H,CT124),VLOOKUP(CT124,Accounts!$F:$H,3,FALSE),0)/100))),scratch!$B$52)</f>
        <v>Locked</v>
      </c>
      <c r="CW124" s="37" t="str">
        <f ca="1">IF(scratch!$B$55=TRUE,IF(CX124="","",CX124-CV124),scratch!$B$52)</f>
        <v>Locked</v>
      </c>
      <c r="CX124" s="51" t="str">
        <f ca="1">IF(scratch!$B$55=TRUE,SUMIF(T$7:T$1007,CT124,X$7:X1124)+SUMIF(AR$7:AR$1007,CT124,AV$7:AV$1007)+SUMIF(BP$7:BP$1007,CT124,BT$7:BT$1007)+SUMIF(CN$7:CN$1007,CT124,CR$7:CR$1007),scratch!$B$52)</f>
        <v>Locked</v>
      </c>
    </row>
    <row r="125" spans="4:102" x14ac:dyDescent="0.2">
      <c r="D125" s="10" t="str">
        <f>IF(ISBLANK(B125),"",IF(COUNTIF(Accounts!$F:$H,B125),VLOOKUP(B125,Accounts!$F:$H,2,FALSE),"-"))</f>
        <v/>
      </c>
      <c r="E125" s="37" t="str">
        <f>IF(G125="","",G125/(1+(IF(COUNTIF(Accounts!$F:$H,B125),VLOOKUP(B125,Accounts!$F:$H,3,FALSE),0)/100)))</f>
        <v/>
      </c>
      <c r="F125" s="37" t="str">
        <f t="shared" si="22"/>
        <v/>
      </c>
      <c r="G125" s="7"/>
      <c r="H125" s="6"/>
      <c r="J125" s="10" t="str">
        <f>IF(ISBLANK(H125),"",IF(COUNTIF(Accounts!$F:$H,H125),VLOOKUP(H125,Accounts!$F:$H,2,FALSE),"-"))</f>
        <v/>
      </c>
      <c r="K125" s="37" t="str">
        <f>IF(M125="","",M125/(1+(IF(COUNTIF(Accounts!$F:$H,H125),VLOOKUP(H125,Accounts!$F:$H,3,FALSE),0)/100)))</f>
        <v/>
      </c>
      <c r="L125" s="37" t="str">
        <f t="shared" si="23"/>
        <v/>
      </c>
      <c r="M125" s="7"/>
      <c r="N125" s="6"/>
      <c r="P125" s="10" t="str">
        <f>IF(ISBLANK(N125),"",IF(COUNTIF(Accounts!$F:$H,N125),VLOOKUP(N125,Accounts!$F:$H,2,FALSE),"-"))</f>
        <v/>
      </c>
      <c r="Q125" s="37" t="str">
        <f>IF(S125="","",S125/(1+(IF(COUNTIF(Accounts!$F:$H,N125),VLOOKUP(N125,Accounts!$F:$H,3,FALSE),0)/100)))</f>
        <v/>
      </c>
      <c r="R125" s="37" t="str">
        <f t="shared" si="12"/>
        <v/>
      </c>
      <c r="S125" s="7"/>
      <c r="T125" s="40" t="str">
        <f>IF(Accounts!$F124="","-",Accounts!$F124)</f>
        <v xml:space="preserve"> </v>
      </c>
      <c r="U125" s="10">
        <f>IF(COUNTIF(Accounts!$F:$H,T125),VLOOKUP(T125,Accounts!$F:$H,2,FALSE),"-")</f>
        <v>0</v>
      </c>
      <c r="V125" s="37" t="str">
        <f ca="1">IF(scratch!$B$55=TRUE,IF(X125="","",X125/(1+(IF(COUNTIF(Accounts!$F:$H,T125),VLOOKUP(T125,Accounts!$F:$H,3,FALSE),0)/100))),scratch!$B$52)</f>
        <v>Locked</v>
      </c>
      <c r="W125" s="37" t="str">
        <f ca="1">IF(scratch!$B$55=TRUE,IF(X125="","",X125-V125),scratch!$B$52)</f>
        <v>Locked</v>
      </c>
      <c r="X125" s="51" t="str">
        <f ca="1">IF(scratch!$B$55=TRUE,SUMIF(B$7:B$1007,T125,G$7:G$1007)+SUMIF(H$7:H$1007,T125,M$7:M$1007)+SUMIF(N$7:N$1007,T125,S$7:S$1007),scratch!$B$52)</f>
        <v>Locked</v>
      </c>
      <c r="AB125" s="10" t="str">
        <f>IF(ISBLANK(Z125),"",IF(COUNTIF(Accounts!$F:$H,Z125),VLOOKUP(Z125,Accounts!$F:$H,2,FALSE),"-"))</f>
        <v/>
      </c>
      <c r="AC125" s="37" t="str">
        <f>IF(AE125="","",AE125/(1+(IF(COUNTIF(Accounts!$F:$H,Z125),VLOOKUP(Z125,Accounts!$F:$H,3,FALSE),0)/100)))</f>
        <v/>
      </c>
      <c r="AD125" s="37" t="str">
        <f t="shared" si="13"/>
        <v/>
      </c>
      <c r="AE125" s="7"/>
      <c r="AF125" s="6"/>
      <c r="AH125" s="10" t="str">
        <f>IF(ISBLANK(AF125),"",IF(COUNTIF(Accounts!$F:$H,AF125),VLOOKUP(AF125,Accounts!$F:$H,2,FALSE),"-"))</f>
        <v/>
      </c>
      <c r="AI125" s="37" t="str">
        <f>IF(AK125="","",AK125/(1+(IF(COUNTIF(Accounts!$F:$H,AF125),VLOOKUP(AF125,Accounts!$F:$H,3,FALSE),0)/100)))</f>
        <v/>
      </c>
      <c r="AJ125" s="37" t="str">
        <f t="shared" si="14"/>
        <v/>
      </c>
      <c r="AK125" s="7"/>
      <c r="AL125" s="6"/>
      <c r="AN125" s="10" t="str">
        <f>IF(ISBLANK(AL125),"",IF(COUNTIF(Accounts!$F:$H,AL125),VLOOKUP(AL125,Accounts!$F:$H,2,FALSE),"-"))</f>
        <v/>
      </c>
      <c r="AO125" s="37" t="str">
        <f>IF(AQ125="","",AQ125/(1+(IF(COUNTIF(Accounts!$F:$H,AL125),VLOOKUP(AL125,Accounts!$F:$H,3,FALSE),0)/100)))</f>
        <v/>
      </c>
      <c r="AP125" s="37" t="str">
        <f t="shared" si="15"/>
        <v/>
      </c>
      <c r="AQ125" s="7"/>
      <c r="AR125" s="40" t="str">
        <f>IF(Accounts!$F124="","-",Accounts!$F124)</f>
        <v xml:space="preserve"> </v>
      </c>
      <c r="AS125" s="10">
        <f>IF(COUNTIF(Accounts!$F:$H,AR125),VLOOKUP(AR125,Accounts!$F:$H,2,FALSE),"-")</f>
        <v>0</v>
      </c>
      <c r="AT125" s="37" t="str">
        <f ca="1">IF(scratch!$B$55=TRUE,IF(AV125="","",AV125/(1+(IF(COUNTIF(Accounts!$F:$H,AR125),VLOOKUP(AR125,Accounts!$F:$H,3,FALSE),0)/100))),scratch!$B$52)</f>
        <v>Locked</v>
      </c>
      <c r="AU125" s="37" t="str">
        <f ca="1">IF(scratch!$B$55=TRUE,IF(AV125="","",AV125-AT125),scratch!$B$52)</f>
        <v>Locked</v>
      </c>
      <c r="AV125" s="51" t="str">
        <f ca="1">IF(scratch!$B$55=TRUE,SUMIF(Z$7:Z$1007,AR125,AE$7:AE$1007)+SUMIF(AF$7:AF$1007,AR125,AK$7:AK$1007)+SUMIF(AL$7:AL$1007,AR125,AQ$7:AQ$1007),scratch!$B$52)</f>
        <v>Locked</v>
      </c>
      <c r="AZ125" s="10" t="str">
        <f>IF(ISBLANK(AX125),"",IF(COUNTIF(Accounts!$F:$H,AX125),VLOOKUP(AX125,Accounts!$F:$H,2,FALSE),"-"))</f>
        <v/>
      </c>
      <c r="BA125" s="37" t="str">
        <f>IF(BC125="","",BC125/(1+(IF(COUNTIF(Accounts!$F:$H,AX125),VLOOKUP(AX125,Accounts!$F:$H,3,FALSE),0)/100)))</f>
        <v/>
      </c>
      <c r="BB125" s="37" t="str">
        <f t="shared" si="16"/>
        <v/>
      </c>
      <c r="BC125" s="7"/>
      <c r="BD125" s="6"/>
      <c r="BF125" s="10" t="str">
        <f>IF(ISBLANK(BD125),"",IF(COUNTIF(Accounts!$F:$H,BD125),VLOOKUP(BD125,Accounts!$F:$H,2,FALSE),"-"))</f>
        <v/>
      </c>
      <c r="BG125" s="37" t="str">
        <f>IF(BI125="","",BI125/(1+(IF(COUNTIF(Accounts!$F:$H,BD125),VLOOKUP(BD125,Accounts!$F:$H,3,FALSE),0)/100)))</f>
        <v/>
      </c>
      <c r="BH125" s="37" t="str">
        <f t="shared" si="17"/>
        <v/>
      </c>
      <c r="BI125" s="7"/>
      <c r="BJ125" s="6"/>
      <c r="BL125" s="10" t="str">
        <f>IF(ISBLANK(BJ125),"",IF(COUNTIF(Accounts!$F:$H,BJ125),VLOOKUP(BJ125,Accounts!$F:$H,2,FALSE),"-"))</f>
        <v/>
      </c>
      <c r="BM125" s="37" t="str">
        <f>IF(BO125="","",BO125/(1+(IF(COUNTIF(Accounts!$F:$H,BJ125),VLOOKUP(BJ125,Accounts!$F:$H,3,FALSE),0)/100)))</f>
        <v/>
      </c>
      <c r="BN125" s="37" t="str">
        <f t="shared" si="18"/>
        <v/>
      </c>
      <c r="BO125" s="7"/>
      <c r="BP125" s="40" t="str">
        <f>IF(Accounts!$F124="","-",Accounts!$F124)</f>
        <v xml:space="preserve"> </v>
      </c>
      <c r="BQ125" s="10">
        <f>IF(COUNTIF(Accounts!$F:$H,BP125),VLOOKUP(BP125,Accounts!$F:$H,2,FALSE),"-")</f>
        <v>0</v>
      </c>
      <c r="BR125" s="37" t="str">
        <f ca="1">IF(scratch!$B$55=TRUE,IF(BT125="","",BT125/(1+(IF(COUNTIF(Accounts!$F:$H,BP125),VLOOKUP(BP125,Accounts!$F:$H,3,FALSE),0)/100))),scratch!$B$52)</f>
        <v>Locked</v>
      </c>
      <c r="BS125" s="37" t="str">
        <f ca="1">IF(scratch!$B$55=TRUE,IF(BT125="","",BT125-BR125),scratch!$B$52)</f>
        <v>Locked</v>
      </c>
      <c r="BT125" s="51" t="str">
        <f ca="1">IF(scratch!$B$55=TRUE,SUMIF(AX$7:AX$1007,BP125,BC$7:BC$1007)+SUMIF(BD$7:BD$1007,BP125,BI$7:BI$1007)+SUMIF(BJ$7:BJ$1007,BP125,BO$7:BO$1007),scratch!$B$52)</f>
        <v>Locked</v>
      </c>
      <c r="BX125" s="10" t="str">
        <f>IF(ISBLANK(BV125),"",IF(COUNTIF(Accounts!$F:$H,BV125),VLOOKUP(BV125,Accounts!$F:$H,2,FALSE),"-"))</f>
        <v/>
      </c>
      <c r="BY125" s="37" t="str">
        <f>IF(CA125="","",CA125/(1+(IF(COUNTIF(Accounts!$F:$H,BV125),VLOOKUP(BV125,Accounts!$F:$H,3,FALSE),0)/100)))</f>
        <v/>
      </c>
      <c r="BZ125" s="37" t="str">
        <f t="shared" si="19"/>
        <v/>
      </c>
      <c r="CA125" s="7"/>
      <c r="CB125" s="6"/>
      <c r="CD125" s="10" t="str">
        <f>IF(ISBLANK(CB125),"",IF(COUNTIF(Accounts!$F:$H,CB125),VLOOKUP(CB125,Accounts!$F:$H,2,FALSE),"-"))</f>
        <v/>
      </c>
      <c r="CE125" s="37" t="str">
        <f>IF(CG125="","",CG125/(1+(IF(COUNTIF(Accounts!$F:$H,CB125),VLOOKUP(CB125,Accounts!$F:$H,3,FALSE),0)/100)))</f>
        <v/>
      </c>
      <c r="CF125" s="37" t="str">
        <f t="shared" si="20"/>
        <v/>
      </c>
      <c r="CG125" s="7"/>
      <c r="CH125" s="6"/>
      <c r="CJ125" s="10" t="str">
        <f>IF(ISBLANK(CH125),"",IF(COUNTIF(Accounts!$F:$H,CH125),VLOOKUP(CH125,Accounts!$F:$H,2,FALSE),"-"))</f>
        <v/>
      </c>
      <c r="CK125" s="37" t="str">
        <f>IF(CM125="","",CM125/(1+(IF(COUNTIF(Accounts!$F:$H,CH125),VLOOKUP(CH125,Accounts!$F:$H,3,FALSE),0)/100)))</f>
        <v/>
      </c>
      <c r="CL125" s="37" t="str">
        <f t="shared" si="21"/>
        <v/>
      </c>
      <c r="CM125" s="7"/>
      <c r="CN125" s="40" t="str">
        <f>IF(Accounts!$F124="","-",Accounts!$F124)</f>
        <v xml:space="preserve"> </v>
      </c>
      <c r="CO125" s="10">
        <f>IF(COUNTIF(Accounts!$F:$H,CN125),VLOOKUP(CN125,Accounts!$F:$H,2,FALSE),"-")</f>
        <v>0</v>
      </c>
      <c r="CP125" s="37" t="str">
        <f ca="1">IF(scratch!$B$55=TRUE,IF(CR125="","",CR125/(1+(IF(COUNTIF(Accounts!$F:$H,CN125),VLOOKUP(CN125,Accounts!$F:$H,3,FALSE),0)/100))),scratch!$B$52)</f>
        <v>Locked</v>
      </c>
      <c r="CQ125" s="37" t="str">
        <f ca="1">IF(scratch!$B$55=TRUE,IF(CR125="","",CR125-CP125),scratch!$B$52)</f>
        <v>Locked</v>
      </c>
      <c r="CR125" s="51" t="str">
        <f ca="1">IF(scratch!$B$55=TRUE,SUMIF(BV$7:BV$1007,CN125,CA$7:CA$1007)+SUMIF(CB$7:CB$1007,CN125,CG$7:CG$1007)+SUMIF(CH$7:CH$1007,CN125,CM$7:CM$1007),scratch!$B$52)</f>
        <v>Locked</v>
      </c>
      <c r="CT125" s="40" t="str">
        <f>IF(Accounts!$F124="","-",Accounts!$F124)</f>
        <v xml:space="preserve"> </v>
      </c>
      <c r="CU125" s="10">
        <f>IF(COUNTIF(Accounts!$F:$H,CT125),VLOOKUP(CT125,Accounts!$F:$H,2,FALSE),"-")</f>
        <v>0</v>
      </c>
      <c r="CV125" s="37" t="str">
        <f ca="1">IF(scratch!$B$55=TRUE,IF(CX125="","",CX125/(1+(IF(COUNTIF(Accounts!$F:$H,CT125),VLOOKUP(CT125,Accounts!$F:$H,3,FALSE),0)/100))),scratch!$B$52)</f>
        <v>Locked</v>
      </c>
      <c r="CW125" s="37" t="str">
        <f ca="1">IF(scratch!$B$55=TRUE,IF(CX125="","",CX125-CV125),scratch!$B$52)</f>
        <v>Locked</v>
      </c>
      <c r="CX125" s="51" t="str">
        <f ca="1">IF(scratch!$B$55=TRUE,SUMIF(T$7:T$1007,CT125,X$7:X1125)+SUMIF(AR$7:AR$1007,CT125,AV$7:AV$1007)+SUMIF(BP$7:BP$1007,CT125,BT$7:BT$1007)+SUMIF(CN$7:CN$1007,CT125,CR$7:CR$1007),scratch!$B$52)</f>
        <v>Locked</v>
      </c>
    </row>
    <row r="126" spans="4:102" x14ac:dyDescent="0.2">
      <c r="D126" s="10" t="str">
        <f>IF(ISBLANK(B126),"",IF(COUNTIF(Accounts!$F:$H,B126),VLOOKUP(B126,Accounts!$F:$H,2,FALSE),"-"))</f>
        <v/>
      </c>
      <c r="E126" s="37" t="str">
        <f>IF(G126="","",G126/(1+(IF(COUNTIF(Accounts!$F:$H,B126),VLOOKUP(B126,Accounts!$F:$H,3,FALSE),0)/100)))</f>
        <v/>
      </c>
      <c r="F126" s="37" t="str">
        <f t="shared" si="22"/>
        <v/>
      </c>
      <c r="G126" s="7"/>
      <c r="H126" s="6"/>
      <c r="J126" s="10" t="str">
        <f>IF(ISBLANK(H126),"",IF(COUNTIF(Accounts!$F:$H,H126),VLOOKUP(H126,Accounts!$F:$H,2,FALSE),"-"))</f>
        <v/>
      </c>
      <c r="K126" s="37" t="str">
        <f>IF(M126="","",M126/(1+(IF(COUNTIF(Accounts!$F:$H,H126),VLOOKUP(H126,Accounts!$F:$H,3,FALSE),0)/100)))</f>
        <v/>
      </c>
      <c r="L126" s="37" t="str">
        <f t="shared" si="23"/>
        <v/>
      </c>
      <c r="M126" s="7"/>
      <c r="N126" s="6"/>
      <c r="P126" s="10" t="str">
        <f>IF(ISBLANK(N126),"",IF(COUNTIF(Accounts!$F:$H,N126),VLOOKUP(N126,Accounts!$F:$H,2,FALSE),"-"))</f>
        <v/>
      </c>
      <c r="Q126" s="37" t="str">
        <f>IF(S126="","",S126/(1+(IF(COUNTIF(Accounts!$F:$H,N126),VLOOKUP(N126,Accounts!$F:$H,3,FALSE),0)/100)))</f>
        <v/>
      </c>
      <c r="R126" s="37" t="str">
        <f t="shared" si="12"/>
        <v/>
      </c>
      <c r="S126" s="7"/>
      <c r="T126" s="40" t="str">
        <f>IF(Accounts!$F125="","-",Accounts!$F125)</f>
        <v xml:space="preserve"> </v>
      </c>
      <c r="U126" s="10">
        <f>IF(COUNTIF(Accounts!$F:$H,T126),VLOOKUP(T126,Accounts!$F:$H,2,FALSE),"-")</f>
        <v>0</v>
      </c>
      <c r="V126" s="37" t="str">
        <f ca="1">IF(scratch!$B$55=TRUE,IF(X126="","",X126/(1+(IF(COUNTIF(Accounts!$F:$H,T126),VLOOKUP(T126,Accounts!$F:$H,3,FALSE),0)/100))),scratch!$B$52)</f>
        <v>Locked</v>
      </c>
      <c r="W126" s="37" t="str">
        <f ca="1">IF(scratch!$B$55=TRUE,IF(X126="","",X126-V126),scratch!$B$52)</f>
        <v>Locked</v>
      </c>
      <c r="X126" s="51" t="str">
        <f ca="1">IF(scratch!$B$55=TRUE,SUMIF(B$7:B$1007,T126,G$7:G$1007)+SUMIF(H$7:H$1007,T126,M$7:M$1007)+SUMIF(N$7:N$1007,T126,S$7:S$1007),scratch!$B$52)</f>
        <v>Locked</v>
      </c>
      <c r="AB126" s="10" t="str">
        <f>IF(ISBLANK(Z126),"",IF(COUNTIF(Accounts!$F:$H,Z126),VLOOKUP(Z126,Accounts!$F:$H,2,FALSE),"-"))</f>
        <v/>
      </c>
      <c r="AC126" s="37" t="str">
        <f>IF(AE126="","",AE126/(1+(IF(COUNTIF(Accounts!$F:$H,Z126),VLOOKUP(Z126,Accounts!$F:$H,3,FALSE),0)/100)))</f>
        <v/>
      </c>
      <c r="AD126" s="37" t="str">
        <f t="shared" si="13"/>
        <v/>
      </c>
      <c r="AE126" s="7"/>
      <c r="AF126" s="6"/>
      <c r="AH126" s="10" t="str">
        <f>IF(ISBLANK(AF126),"",IF(COUNTIF(Accounts!$F:$H,AF126),VLOOKUP(AF126,Accounts!$F:$H,2,FALSE),"-"))</f>
        <v/>
      </c>
      <c r="AI126" s="37" t="str">
        <f>IF(AK126="","",AK126/(1+(IF(COUNTIF(Accounts!$F:$H,AF126),VLOOKUP(AF126,Accounts!$F:$H,3,FALSE),0)/100)))</f>
        <v/>
      </c>
      <c r="AJ126" s="37" t="str">
        <f t="shared" si="14"/>
        <v/>
      </c>
      <c r="AK126" s="7"/>
      <c r="AL126" s="6"/>
      <c r="AN126" s="10" t="str">
        <f>IF(ISBLANK(AL126),"",IF(COUNTIF(Accounts!$F:$H,AL126),VLOOKUP(AL126,Accounts!$F:$H,2,FALSE),"-"))</f>
        <v/>
      </c>
      <c r="AO126" s="37" t="str">
        <f>IF(AQ126="","",AQ126/(1+(IF(COUNTIF(Accounts!$F:$H,AL126),VLOOKUP(AL126,Accounts!$F:$H,3,FALSE),0)/100)))</f>
        <v/>
      </c>
      <c r="AP126" s="37" t="str">
        <f t="shared" si="15"/>
        <v/>
      </c>
      <c r="AQ126" s="7"/>
      <c r="AR126" s="40" t="str">
        <f>IF(Accounts!$F125="","-",Accounts!$F125)</f>
        <v xml:space="preserve"> </v>
      </c>
      <c r="AS126" s="10">
        <f>IF(COUNTIF(Accounts!$F:$H,AR126),VLOOKUP(AR126,Accounts!$F:$H,2,FALSE),"-")</f>
        <v>0</v>
      </c>
      <c r="AT126" s="37" t="str">
        <f ca="1">IF(scratch!$B$55=TRUE,IF(AV126="","",AV126/(1+(IF(COUNTIF(Accounts!$F:$H,AR126),VLOOKUP(AR126,Accounts!$F:$H,3,FALSE),0)/100))),scratch!$B$52)</f>
        <v>Locked</v>
      </c>
      <c r="AU126" s="37" t="str">
        <f ca="1">IF(scratch!$B$55=TRUE,IF(AV126="","",AV126-AT126),scratch!$B$52)</f>
        <v>Locked</v>
      </c>
      <c r="AV126" s="51" t="str">
        <f ca="1">IF(scratch!$B$55=TRUE,SUMIF(Z$7:Z$1007,AR126,AE$7:AE$1007)+SUMIF(AF$7:AF$1007,AR126,AK$7:AK$1007)+SUMIF(AL$7:AL$1007,AR126,AQ$7:AQ$1007),scratch!$B$52)</f>
        <v>Locked</v>
      </c>
      <c r="AZ126" s="10" t="str">
        <f>IF(ISBLANK(AX126),"",IF(COUNTIF(Accounts!$F:$H,AX126),VLOOKUP(AX126,Accounts!$F:$H,2,FALSE),"-"))</f>
        <v/>
      </c>
      <c r="BA126" s="37" t="str">
        <f>IF(BC126="","",BC126/(1+(IF(COUNTIF(Accounts!$F:$H,AX126),VLOOKUP(AX126,Accounts!$F:$H,3,FALSE),0)/100)))</f>
        <v/>
      </c>
      <c r="BB126" s="37" t="str">
        <f t="shared" si="16"/>
        <v/>
      </c>
      <c r="BC126" s="7"/>
      <c r="BD126" s="6"/>
      <c r="BF126" s="10" t="str">
        <f>IF(ISBLANK(BD126),"",IF(COUNTIF(Accounts!$F:$H,BD126),VLOOKUP(BD126,Accounts!$F:$H,2,FALSE),"-"))</f>
        <v/>
      </c>
      <c r="BG126" s="37" t="str">
        <f>IF(BI126="","",BI126/(1+(IF(COUNTIF(Accounts!$F:$H,BD126),VLOOKUP(BD126,Accounts!$F:$H,3,FALSE),0)/100)))</f>
        <v/>
      </c>
      <c r="BH126" s="37" t="str">
        <f t="shared" si="17"/>
        <v/>
      </c>
      <c r="BI126" s="7"/>
      <c r="BJ126" s="6"/>
      <c r="BL126" s="10" t="str">
        <f>IF(ISBLANK(BJ126),"",IF(COUNTIF(Accounts!$F:$H,BJ126),VLOOKUP(BJ126,Accounts!$F:$H,2,FALSE),"-"))</f>
        <v/>
      </c>
      <c r="BM126" s="37" t="str">
        <f>IF(BO126="","",BO126/(1+(IF(COUNTIF(Accounts!$F:$H,BJ126),VLOOKUP(BJ126,Accounts!$F:$H,3,FALSE),0)/100)))</f>
        <v/>
      </c>
      <c r="BN126" s="37" t="str">
        <f t="shared" si="18"/>
        <v/>
      </c>
      <c r="BO126" s="7"/>
      <c r="BP126" s="40" t="str">
        <f>IF(Accounts!$F125="","-",Accounts!$F125)</f>
        <v xml:space="preserve"> </v>
      </c>
      <c r="BQ126" s="10">
        <f>IF(COUNTIF(Accounts!$F:$H,BP126),VLOOKUP(BP126,Accounts!$F:$H,2,FALSE),"-")</f>
        <v>0</v>
      </c>
      <c r="BR126" s="37" t="str">
        <f ca="1">IF(scratch!$B$55=TRUE,IF(BT126="","",BT126/(1+(IF(COUNTIF(Accounts!$F:$H,BP126),VLOOKUP(BP126,Accounts!$F:$H,3,FALSE),0)/100))),scratch!$B$52)</f>
        <v>Locked</v>
      </c>
      <c r="BS126" s="37" t="str">
        <f ca="1">IF(scratch!$B$55=TRUE,IF(BT126="","",BT126-BR126),scratch!$B$52)</f>
        <v>Locked</v>
      </c>
      <c r="BT126" s="51" t="str">
        <f ca="1">IF(scratch!$B$55=TRUE,SUMIF(AX$7:AX$1007,BP126,BC$7:BC$1007)+SUMIF(BD$7:BD$1007,BP126,BI$7:BI$1007)+SUMIF(BJ$7:BJ$1007,BP126,BO$7:BO$1007),scratch!$B$52)</f>
        <v>Locked</v>
      </c>
      <c r="BX126" s="10" t="str">
        <f>IF(ISBLANK(BV126),"",IF(COUNTIF(Accounts!$F:$H,BV126),VLOOKUP(BV126,Accounts!$F:$H,2,FALSE),"-"))</f>
        <v/>
      </c>
      <c r="BY126" s="37" t="str">
        <f>IF(CA126="","",CA126/(1+(IF(COUNTIF(Accounts!$F:$H,BV126),VLOOKUP(BV126,Accounts!$F:$H,3,FALSE),0)/100)))</f>
        <v/>
      </c>
      <c r="BZ126" s="37" t="str">
        <f t="shared" si="19"/>
        <v/>
      </c>
      <c r="CA126" s="7"/>
      <c r="CB126" s="6"/>
      <c r="CD126" s="10" t="str">
        <f>IF(ISBLANK(CB126),"",IF(COUNTIF(Accounts!$F:$H,CB126),VLOOKUP(CB126,Accounts!$F:$H,2,FALSE),"-"))</f>
        <v/>
      </c>
      <c r="CE126" s="37" t="str">
        <f>IF(CG126="","",CG126/(1+(IF(COUNTIF(Accounts!$F:$H,CB126),VLOOKUP(CB126,Accounts!$F:$H,3,FALSE),0)/100)))</f>
        <v/>
      </c>
      <c r="CF126" s="37" t="str">
        <f t="shared" si="20"/>
        <v/>
      </c>
      <c r="CG126" s="7"/>
      <c r="CH126" s="6"/>
      <c r="CJ126" s="10" t="str">
        <f>IF(ISBLANK(CH126),"",IF(COUNTIF(Accounts!$F:$H,CH126),VLOOKUP(CH126,Accounts!$F:$H,2,FALSE),"-"))</f>
        <v/>
      </c>
      <c r="CK126" s="37" t="str">
        <f>IF(CM126="","",CM126/(1+(IF(COUNTIF(Accounts!$F:$H,CH126),VLOOKUP(CH126,Accounts!$F:$H,3,FALSE),0)/100)))</f>
        <v/>
      </c>
      <c r="CL126" s="37" t="str">
        <f t="shared" si="21"/>
        <v/>
      </c>
      <c r="CM126" s="7"/>
      <c r="CN126" s="40" t="str">
        <f>IF(Accounts!$F125="","-",Accounts!$F125)</f>
        <v xml:space="preserve"> </v>
      </c>
      <c r="CO126" s="10">
        <f>IF(COUNTIF(Accounts!$F:$H,CN126),VLOOKUP(CN126,Accounts!$F:$H,2,FALSE),"-")</f>
        <v>0</v>
      </c>
      <c r="CP126" s="37" t="str">
        <f ca="1">IF(scratch!$B$55=TRUE,IF(CR126="","",CR126/(1+(IF(COUNTIF(Accounts!$F:$H,CN126),VLOOKUP(CN126,Accounts!$F:$H,3,FALSE),0)/100))),scratch!$B$52)</f>
        <v>Locked</v>
      </c>
      <c r="CQ126" s="37" t="str">
        <f ca="1">IF(scratch!$B$55=TRUE,IF(CR126="","",CR126-CP126),scratch!$B$52)</f>
        <v>Locked</v>
      </c>
      <c r="CR126" s="51" t="str">
        <f ca="1">IF(scratch!$B$55=TRUE,SUMIF(BV$7:BV$1007,CN126,CA$7:CA$1007)+SUMIF(CB$7:CB$1007,CN126,CG$7:CG$1007)+SUMIF(CH$7:CH$1007,CN126,CM$7:CM$1007),scratch!$B$52)</f>
        <v>Locked</v>
      </c>
      <c r="CT126" s="40" t="str">
        <f>IF(Accounts!$F125="","-",Accounts!$F125)</f>
        <v xml:space="preserve"> </v>
      </c>
      <c r="CU126" s="10">
        <f>IF(COUNTIF(Accounts!$F:$H,CT126),VLOOKUP(CT126,Accounts!$F:$H,2,FALSE),"-")</f>
        <v>0</v>
      </c>
      <c r="CV126" s="37" t="str">
        <f ca="1">IF(scratch!$B$55=TRUE,IF(CX126="","",CX126/(1+(IF(COUNTIF(Accounts!$F:$H,CT126),VLOOKUP(CT126,Accounts!$F:$H,3,FALSE),0)/100))),scratch!$B$52)</f>
        <v>Locked</v>
      </c>
      <c r="CW126" s="37" t="str">
        <f ca="1">IF(scratch!$B$55=TRUE,IF(CX126="","",CX126-CV126),scratch!$B$52)</f>
        <v>Locked</v>
      </c>
      <c r="CX126" s="51" t="str">
        <f ca="1">IF(scratch!$B$55=TRUE,SUMIF(T$7:T$1007,CT126,X$7:X1126)+SUMIF(AR$7:AR$1007,CT126,AV$7:AV$1007)+SUMIF(BP$7:BP$1007,CT126,BT$7:BT$1007)+SUMIF(CN$7:CN$1007,CT126,CR$7:CR$1007),scratch!$B$52)</f>
        <v>Locked</v>
      </c>
    </row>
    <row r="127" spans="4:102" x14ac:dyDescent="0.2">
      <c r="D127" s="10" t="str">
        <f>IF(ISBLANK(B127),"",IF(COUNTIF(Accounts!$F:$H,B127),VLOOKUP(B127,Accounts!$F:$H,2,FALSE),"-"))</f>
        <v/>
      </c>
      <c r="E127" s="37" t="str">
        <f>IF(G127="","",G127/(1+(IF(COUNTIF(Accounts!$F:$H,B127),VLOOKUP(B127,Accounts!$F:$H,3,FALSE),0)/100)))</f>
        <v/>
      </c>
      <c r="F127" s="37" t="str">
        <f t="shared" si="22"/>
        <v/>
      </c>
      <c r="G127" s="7"/>
      <c r="H127" s="6"/>
      <c r="J127" s="10" t="str">
        <f>IF(ISBLANK(H127),"",IF(COUNTIF(Accounts!$F:$H,H127),VLOOKUP(H127,Accounts!$F:$H,2,FALSE),"-"))</f>
        <v/>
      </c>
      <c r="K127" s="37" t="str">
        <f>IF(M127="","",M127/(1+(IF(COUNTIF(Accounts!$F:$H,H127),VLOOKUP(H127,Accounts!$F:$H,3,FALSE),0)/100)))</f>
        <v/>
      </c>
      <c r="L127" s="37" t="str">
        <f t="shared" si="23"/>
        <v/>
      </c>
      <c r="M127" s="7"/>
      <c r="N127" s="6"/>
      <c r="P127" s="10" t="str">
        <f>IF(ISBLANK(N127),"",IF(COUNTIF(Accounts!$F:$H,N127),VLOOKUP(N127,Accounts!$F:$H,2,FALSE),"-"))</f>
        <v/>
      </c>
      <c r="Q127" s="37" t="str">
        <f>IF(S127="","",S127/(1+(IF(COUNTIF(Accounts!$F:$H,N127),VLOOKUP(N127,Accounts!$F:$H,3,FALSE),0)/100)))</f>
        <v/>
      </c>
      <c r="R127" s="37" t="str">
        <f t="shared" si="12"/>
        <v/>
      </c>
      <c r="S127" s="7"/>
      <c r="T127" s="40" t="str">
        <f>IF(Accounts!$F126="","-",Accounts!$F126)</f>
        <v xml:space="preserve"> </v>
      </c>
      <c r="U127" s="10">
        <f>IF(COUNTIF(Accounts!$F:$H,T127),VLOOKUP(T127,Accounts!$F:$H,2,FALSE),"-")</f>
        <v>0</v>
      </c>
      <c r="V127" s="37" t="str">
        <f ca="1">IF(scratch!$B$55=TRUE,IF(X127="","",X127/(1+(IF(COUNTIF(Accounts!$F:$H,T127),VLOOKUP(T127,Accounts!$F:$H,3,FALSE),0)/100))),scratch!$B$52)</f>
        <v>Locked</v>
      </c>
      <c r="W127" s="37" t="str">
        <f ca="1">IF(scratch!$B$55=TRUE,IF(X127="","",X127-V127),scratch!$B$52)</f>
        <v>Locked</v>
      </c>
      <c r="X127" s="51" t="str">
        <f ca="1">IF(scratch!$B$55=TRUE,SUMIF(B$7:B$1007,T127,G$7:G$1007)+SUMIF(H$7:H$1007,T127,M$7:M$1007)+SUMIF(N$7:N$1007,T127,S$7:S$1007),scratch!$B$52)</f>
        <v>Locked</v>
      </c>
      <c r="AB127" s="10" t="str">
        <f>IF(ISBLANK(Z127),"",IF(COUNTIF(Accounts!$F:$H,Z127),VLOOKUP(Z127,Accounts!$F:$H,2,FALSE),"-"))</f>
        <v/>
      </c>
      <c r="AC127" s="37" t="str">
        <f>IF(AE127="","",AE127/(1+(IF(COUNTIF(Accounts!$F:$H,Z127),VLOOKUP(Z127,Accounts!$F:$H,3,FALSE),0)/100)))</f>
        <v/>
      </c>
      <c r="AD127" s="37" t="str">
        <f t="shared" si="13"/>
        <v/>
      </c>
      <c r="AE127" s="7"/>
      <c r="AF127" s="6"/>
      <c r="AH127" s="10" t="str">
        <f>IF(ISBLANK(AF127),"",IF(COUNTIF(Accounts!$F:$H,AF127),VLOOKUP(AF127,Accounts!$F:$H,2,FALSE),"-"))</f>
        <v/>
      </c>
      <c r="AI127" s="37" t="str">
        <f>IF(AK127="","",AK127/(1+(IF(COUNTIF(Accounts!$F:$H,AF127),VLOOKUP(AF127,Accounts!$F:$H,3,FALSE),0)/100)))</f>
        <v/>
      </c>
      <c r="AJ127" s="37" t="str">
        <f t="shared" si="14"/>
        <v/>
      </c>
      <c r="AK127" s="7"/>
      <c r="AL127" s="6"/>
      <c r="AN127" s="10" t="str">
        <f>IF(ISBLANK(AL127),"",IF(COUNTIF(Accounts!$F:$H,AL127),VLOOKUP(AL127,Accounts!$F:$H,2,FALSE),"-"))</f>
        <v/>
      </c>
      <c r="AO127" s="37" t="str">
        <f>IF(AQ127="","",AQ127/(1+(IF(COUNTIF(Accounts!$F:$H,AL127),VLOOKUP(AL127,Accounts!$F:$H,3,FALSE),0)/100)))</f>
        <v/>
      </c>
      <c r="AP127" s="37" t="str">
        <f t="shared" si="15"/>
        <v/>
      </c>
      <c r="AQ127" s="7"/>
      <c r="AR127" s="40" t="str">
        <f>IF(Accounts!$F126="","-",Accounts!$F126)</f>
        <v xml:space="preserve"> </v>
      </c>
      <c r="AS127" s="10">
        <f>IF(COUNTIF(Accounts!$F:$H,AR127),VLOOKUP(AR127,Accounts!$F:$H,2,FALSE),"-")</f>
        <v>0</v>
      </c>
      <c r="AT127" s="37" t="str">
        <f ca="1">IF(scratch!$B$55=TRUE,IF(AV127="","",AV127/(1+(IF(COUNTIF(Accounts!$F:$H,AR127),VLOOKUP(AR127,Accounts!$F:$H,3,FALSE),0)/100))),scratch!$B$52)</f>
        <v>Locked</v>
      </c>
      <c r="AU127" s="37" t="str">
        <f ca="1">IF(scratch!$B$55=TRUE,IF(AV127="","",AV127-AT127),scratch!$B$52)</f>
        <v>Locked</v>
      </c>
      <c r="AV127" s="51" t="str">
        <f ca="1">IF(scratch!$B$55=TRUE,SUMIF(Z$7:Z$1007,AR127,AE$7:AE$1007)+SUMIF(AF$7:AF$1007,AR127,AK$7:AK$1007)+SUMIF(AL$7:AL$1007,AR127,AQ$7:AQ$1007),scratch!$B$52)</f>
        <v>Locked</v>
      </c>
      <c r="AZ127" s="10" t="str">
        <f>IF(ISBLANK(AX127),"",IF(COUNTIF(Accounts!$F:$H,AX127),VLOOKUP(AX127,Accounts!$F:$H,2,FALSE),"-"))</f>
        <v/>
      </c>
      <c r="BA127" s="37" t="str">
        <f>IF(BC127="","",BC127/(1+(IF(COUNTIF(Accounts!$F:$H,AX127),VLOOKUP(AX127,Accounts!$F:$H,3,FALSE),0)/100)))</f>
        <v/>
      </c>
      <c r="BB127" s="37" t="str">
        <f t="shared" si="16"/>
        <v/>
      </c>
      <c r="BC127" s="7"/>
      <c r="BD127" s="6"/>
      <c r="BF127" s="10" t="str">
        <f>IF(ISBLANK(BD127),"",IF(COUNTIF(Accounts!$F:$H,BD127),VLOOKUP(BD127,Accounts!$F:$H,2,FALSE),"-"))</f>
        <v/>
      </c>
      <c r="BG127" s="37" t="str">
        <f>IF(BI127="","",BI127/(1+(IF(COUNTIF(Accounts!$F:$H,BD127),VLOOKUP(BD127,Accounts!$F:$H,3,FALSE),0)/100)))</f>
        <v/>
      </c>
      <c r="BH127" s="37" t="str">
        <f t="shared" si="17"/>
        <v/>
      </c>
      <c r="BI127" s="7"/>
      <c r="BJ127" s="6"/>
      <c r="BL127" s="10" t="str">
        <f>IF(ISBLANK(BJ127),"",IF(COUNTIF(Accounts!$F:$H,BJ127),VLOOKUP(BJ127,Accounts!$F:$H,2,FALSE),"-"))</f>
        <v/>
      </c>
      <c r="BM127" s="37" t="str">
        <f>IF(BO127="","",BO127/(1+(IF(COUNTIF(Accounts!$F:$H,BJ127),VLOOKUP(BJ127,Accounts!$F:$H,3,FALSE),0)/100)))</f>
        <v/>
      </c>
      <c r="BN127" s="37" t="str">
        <f t="shared" si="18"/>
        <v/>
      </c>
      <c r="BO127" s="7"/>
      <c r="BP127" s="40" t="str">
        <f>IF(Accounts!$F126="","-",Accounts!$F126)</f>
        <v xml:space="preserve"> </v>
      </c>
      <c r="BQ127" s="10">
        <f>IF(COUNTIF(Accounts!$F:$H,BP127),VLOOKUP(BP127,Accounts!$F:$H,2,FALSE),"-")</f>
        <v>0</v>
      </c>
      <c r="BR127" s="37" t="str">
        <f ca="1">IF(scratch!$B$55=TRUE,IF(BT127="","",BT127/(1+(IF(COUNTIF(Accounts!$F:$H,BP127),VLOOKUP(BP127,Accounts!$F:$H,3,FALSE),0)/100))),scratch!$B$52)</f>
        <v>Locked</v>
      </c>
      <c r="BS127" s="37" t="str">
        <f ca="1">IF(scratch!$B$55=TRUE,IF(BT127="","",BT127-BR127),scratch!$B$52)</f>
        <v>Locked</v>
      </c>
      <c r="BT127" s="51" t="str">
        <f ca="1">IF(scratch!$B$55=TRUE,SUMIF(AX$7:AX$1007,BP127,BC$7:BC$1007)+SUMIF(BD$7:BD$1007,BP127,BI$7:BI$1007)+SUMIF(BJ$7:BJ$1007,BP127,BO$7:BO$1007),scratch!$B$52)</f>
        <v>Locked</v>
      </c>
      <c r="BX127" s="10" t="str">
        <f>IF(ISBLANK(BV127),"",IF(COUNTIF(Accounts!$F:$H,BV127),VLOOKUP(BV127,Accounts!$F:$H,2,FALSE),"-"))</f>
        <v/>
      </c>
      <c r="BY127" s="37" t="str">
        <f>IF(CA127="","",CA127/(1+(IF(COUNTIF(Accounts!$F:$H,BV127),VLOOKUP(BV127,Accounts!$F:$H,3,FALSE),0)/100)))</f>
        <v/>
      </c>
      <c r="BZ127" s="37" t="str">
        <f t="shared" si="19"/>
        <v/>
      </c>
      <c r="CA127" s="7"/>
      <c r="CB127" s="6"/>
      <c r="CD127" s="10" t="str">
        <f>IF(ISBLANK(CB127),"",IF(COUNTIF(Accounts!$F:$H,CB127),VLOOKUP(CB127,Accounts!$F:$H,2,FALSE),"-"))</f>
        <v/>
      </c>
      <c r="CE127" s="37" t="str">
        <f>IF(CG127="","",CG127/(1+(IF(COUNTIF(Accounts!$F:$H,CB127),VLOOKUP(CB127,Accounts!$F:$H,3,FALSE),0)/100)))</f>
        <v/>
      </c>
      <c r="CF127" s="37" t="str">
        <f t="shared" si="20"/>
        <v/>
      </c>
      <c r="CG127" s="7"/>
      <c r="CH127" s="6"/>
      <c r="CJ127" s="10" t="str">
        <f>IF(ISBLANK(CH127),"",IF(COUNTIF(Accounts!$F:$H,CH127),VLOOKUP(CH127,Accounts!$F:$H,2,FALSE),"-"))</f>
        <v/>
      </c>
      <c r="CK127" s="37" t="str">
        <f>IF(CM127="","",CM127/(1+(IF(COUNTIF(Accounts!$F:$H,CH127),VLOOKUP(CH127,Accounts!$F:$H,3,FALSE),0)/100)))</f>
        <v/>
      </c>
      <c r="CL127" s="37" t="str">
        <f t="shared" si="21"/>
        <v/>
      </c>
      <c r="CM127" s="7"/>
      <c r="CN127" s="40" t="str">
        <f>IF(Accounts!$F126="","-",Accounts!$F126)</f>
        <v xml:space="preserve"> </v>
      </c>
      <c r="CO127" s="10">
        <f>IF(COUNTIF(Accounts!$F:$H,CN127),VLOOKUP(CN127,Accounts!$F:$H,2,FALSE),"-")</f>
        <v>0</v>
      </c>
      <c r="CP127" s="37" t="str">
        <f ca="1">IF(scratch!$B$55=TRUE,IF(CR127="","",CR127/(1+(IF(COUNTIF(Accounts!$F:$H,CN127),VLOOKUP(CN127,Accounts!$F:$H,3,FALSE),0)/100))),scratch!$B$52)</f>
        <v>Locked</v>
      </c>
      <c r="CQ127" s="37" t="str">
        <f ca="1">IF(scratch!$B$55=TRUE,IF(CR127="","",CR127-CP127),scratch!$B$52)</f>
        <v>Locked</v>
      </c>
      <c r="CR127" s="51" t="str">
        <f ca="1">IF(scratch!$B$55=TRUE,SUMIF(BV$7:BV$1007,CN127,CA$7:CA$1007)+SUMIF(CB$7:CB$1007,CN127,CG$7:CG$1007)+SUMIF(CH$7:CH$1007,CN127,CM$7:CM$1007),scratch!$B$52)</f>
        <v>Locked</v>
      </c>
      <c r="CT127" s="40" t="str">
        <f>IF(Accounts!$F126="","-",Accounts!$F126)</f>
        <v xml:space="preserve"> </v>
      </c>
      <c r="CU127" s="10">
        <f>IF(COUNTIF(Accounts!$F:$H,CT127),VLOOKUP(CT127,Accounts!$F:$H,2,FALSE),"-")</f>
        <v>0</v>
      </c>
      <c r="CV127" s="37" t="str">
        <f ca="1">IF(scratch!$B$55=TRUE,IF(CX127="","",CX127/(1+(IF(COUNTIF(Accounts!$F:$H,CT127),VLOOKUP(CT127,Accounts!$F:$H,3,FALSE),0)/100))),scratch!$B$52)</f>
        <v>Locked</v>
      </c>
      <c r="CW127" s="37" t="str">
        <f ca="1">IF(scratch!$B$55=TRUE,IF(CX127="","",CX127-CV127),scratch!$B$52)</f>
        <v>Locked</v>
      </c>
      <c r="CX127" s="51" t="str">
        <f ca="1">IF(scratch!$B$55=TRUE,SUMIF(T$7:T$1007,CT127,X$7:X1127)+SUMIF(AR$7:AR$1007,CT127,AV$7:AV$1007)+SUMIF(BP$7:BP$1007,CT127,BT$7:BT$1007)+SUMIF(CN$7:CN$1007,CT127,CR$7:CR$1007),scratch!$B$52)</f>
        <v>Locked</v>
      </c>
    </row>
    <row r="128" spans="4:102" x14ac:dyDescent="0.2">
      <c r="D128" s="10" t="str">
        <f>IF(ISBLANK(B128),"",IF(COUNTIF(Accounts!$F:$H,B128),VLOOKUP(B128,Accounts!$F:$H,2,FALSE),"-"))</f>
        <v/>
      </c>
      <c r="E128" s="37" t="str">
        <f>IF(G128="","",G128/(1+(IF(COUNTIF(Accounts!$F:$H,B128),VLOOKUP(B128,Accounts!$F:$H,3,FALSE),0)/100)))</f>
        <v/>
      </c>
      <c r="F128" s="37" t="str">
        <f t="shared" si="22"/>
        <v/>
      </c>
      <c r="G128" s="7"/>
      <c r="H128" s="6"/>
      <c r="J128" s="10" t="str">
        <f>IF(ISBLANK(H128),"",IF(COUNTIF(Accounts!$F:$H,H128),VLOOKUP(H128,Accounts!$F:$H,2,FALSE),"-"))</f>
        <v/>
      </c>
      <c r="K128" s="37" t="str">
        <f>IF(M128="","",M128/(1+(IF(COUNTIF(Accounts!$F:$H,H128),VLOOKUP(H128,Accounts!$F:$H,3,FALSE),0)/100)))</f>
        <v/>
      </c>
      <c r="L128" s="37" t="str">
        <f t="shared" si="23"/>
        <v/>
      </c>
      <c r="M128" s="7"/>
      <c r="N128" s="6"/>
      <c r="P128" s="10" t="str">
        <f>IF(ISBLANK(N128),"",IF(COUNTIF(Accounts!$F:$H,N128),VLOOKUP(N128,Accounts!$F:$H,2,FALSE),"-"))</f>
        <v/>
      </c>
      <c r="Q128" s="37" t="str">
        <f>IF(S128="","",S128/(1+(IF(COUNTIF(Accounts!$F:$H,N128),VLOOKUP(N128,Accounts!$F:$H,3,FALSE),0)/100)))</f>
        <v/>
      </c>
      <c r="R128" s="37" t="str">
        <f t="shared" si="12"/>
        <v/>
      </c>
      <c r="S128" s="7"/>
      <c r="T128" s="40" t="str">
        <f>IF(Accounts!$F127="","-",Accounts!$F127)</f>
        <v xml:space="preserve"> </v>
      </c>
      <c r="U128" s="10">
        <f>IF(COUNTIF(Accounts!$F:$H,T128),VLOOKUP(T128,Accounts!$F:$H,2,FALSE),"-")</f>
        <v>0</v>
      </c>
      <c r="V128" s="37" t="str">
        <f ca="1">IF(scratch!$B$55=TRUE,IF(X128="","",X128/(1+(IF(COUNTIF(Accounts!$F:$H,T128),VLOOKUP(T128,Accounts!$F:$H,3,FALSE),0)/100))),scratch!$B$52)</f>
        <v>Locked</v>
      </c>
      <c r="W128" s="37" t="str">
        <f ca="1">IF(scratch!$B$55=TRUE,IF(X128="","",X128-V128),scratch!$B$52)</f>
        <v>Locked</v>
      </c>
      <c r="X128" s="51" t="str">
        <f ca="1">IF(scratch!$B$55=TRUE,SUMIF(B$7:B$1007,T128,G$7:G$1007)+SUMIF(H$7:H$1007,T128,M$7:M$1007)+SUMIF(N$7:N$1007,T128,S$7:S$1007),scratch!$B$52)</f>
        <v>Locked</v>
      </c>
      <c r="AB128" s="10" t="str">
        <f>IF(ISBLANK(Z128),"",IF(COUNTIF(Accounts!$F:$H,Z128),VLOOKUP(Z128,Accounts!$F:$H,2,FALSE),"-"))</f>
        <v/>
      </c>
      <c r="AC128" s="37" t="str">
        <f>IF(AE128="","",AE128/(1+(IF(COUNTIF(Accounts!$F:$H,Z128),VLOOKUP(Z128,Accounts!$F:$H,3,FALSE),0)/100)))</f>
        <v/>
      </c>
      <c r="AD128" s="37" t="str">
        <f t="shared" si="13"/>
        <v/>
      </c>
      <c r="AE128" s="7"/>
      <c r="AF128" s="6"/>
      <c r="AH128" s="10" t="str">
        <f>IF(ISBLANK(AF128),"",IF(COUNTIF(Accounts!$F:$H,AF128),VLOOKUP(AF128,Accounts!$F:$H,2,FALSE),"-"))</f>
        <v/>
      </c>
      <c r="AI128" s="37" t="str">
        <f>IF(AK128="","",AK128/(1+(IF(COUNTIF(Accounts!$F:$H,AF128),VLOOKUP(AF128,Accounts!$F:$H,3,FALSE),0)/100)))</f>
        <v/>
      </c>
      <c r="AJ128" s="37" t="str">
        <f t="shared" si="14"/>
        <v/>
      </c>
      <c r="AK128" s="7"/>
      <c r="AL128" s="6"/>
      <c r="AN128" s="10" t="str">
        <f>IF(ISBLANK(AL128),"",IF(COUNTIF(Accounts!$F:$H,AL128),VLOOKUP(AL128,Accounts!$F:$H,2,FALSE),"-"))</f>
        <v/>
      </c>
      <c r="AO128" s="37" t="str">
        <f>IF(AQ128="","",AQ128/(1+(IF(COUNTIF(Accounts!$F:$H,AL128),VLOOKUP(AL128,Accounts!$F:$H,3,FALSE),0)/100)))</f>
        <v/>
      </c>
      <c r="AP128" s="37" t="str">
        <f t="shared" si="15"/>
        <v/>
      </c>
      <c r="AQ128" s="7"/>
      <c r="AR128" s="40" t="str">
        <f>IF(Accounts!$F127="","-",Accounts!$F127)</f>
        <v xml:space="preserve"> </v>
      </c>
      <c r="AS128" s="10">
        <f>IF(COUNTIF(Accounts!$F:$H,AR128),VLOOKUP(AR128,Accounts!$F:$H,2,FALSE),"-")</f>
        <v>0</v>
      </c>
      <c r="AT128" s="37" t="str">
        <f ca="1">IF(scratch!$B$55=TRUE,IF(AV128="","",AV128/(1+(IF(COUNTIF(Accounts!$F:$H,AR128),VLOOKUP(AR128,Accounts!$F:$H,3,FALSE),0)/100))),scratch!$B$52)</f>
        <v>Locked</v>
      </c>
      <c r="AU128" s="37" t="str">
        <f ca="1">IF(scratch!$B$55=TRUE,IF(AV128="","",AV128-AT128),scratch!$B$52)</f>
        <v>Locked</v>
      </c>
      <c r="AV128" s="51" t="str">
        <f ca="1">IF(scratch!$B$55=TRUE,SUMIF(Z$7:Z$1007,AR128,AE$7:AE$1007)+SUMIF(AF$7:AF$1007,AR128,AK$7:AK$1007)+SUMIF(AL$7:AL$1007,AR128,AQ$7:AQ$1007),scratch!$B$52)</f>
        <v>Locked</v>
      </c>
      <c r="AZ128" s="10" t="str">
        <f>IF(ISBLANK(AX128),"",IF(COUNTIF(Accounts!$F:$H,AX128),VLOOKUP(AX128,Accounts!$F:$H,2,FALSE),"-"))</f>
        <v/>
      </c>
      <c r="BA128" s="37" t="str">
        <f>IF(BC128="","",BC128/(1+(IF(COUNTIF(Accounts!$F:$H,AX128),VLOOKUP(AX128,Accounts!$F:$H,3,FALSE),0)/100)))</f>
        <v/>
      </c>
      <c r="BB128" s="37" t="str">
        <f t="shared" si="16"/>
        <v/>
      </c>
      <c r="BC128" s="7"/>
      <c r="BD128" s="6"/>
      <c r="BF128" s="10" t="str">
        <f>IF(ISBLANK(BD128),"",IF(COUNTIF(Accounts!$F:$H,BD128),VLOOKUP(BD128,Accounts!$F:$H,2,FALSE),"-"))</f>
        <v/>
      </c>
      <c r="BG128" s="37" t="str">
        <f>IF(BI128="","",BI128/(1+(IF(COUNTIF(Accounts!$F:$H,BD128),VLOOKUP(BD128,Accounts!$F:$H,3,FALSE),0)/100)))</f>
        <v/>
      </c>
      <c r="BH128" s="37" t="str">
        <f t="shared" si="17"/>
        <v/>
      </c>
      <c r="BI128" s="7"/>
      <c r="BJ128" s="6"/>
      <c r="BL128" s="10" t="str">
        <f>IF(ISBLANK(BJ128),"",IF(COUNTIF(Accounts!$F:$H,BJ128),VLOOKUP(BJ128,Accounts!$F:$H,2,FALSE),"-"))</f>
        <v/>
      </c>
      <c r="BM128" s="37" t="str">
        <f>IF(BO128="","",BO128/(1+(IF(COUNTIF(Accounts!$F:$H,BJ128),VLOOKUP(BJ128,Accounts!$F:$H,3,FALSE),0)/100)))</f>
        <v/>
      </c>
      <c r="BN128" s="37" t="str">
        <f t="shared" si="18"/>
        <v/>
      </c>
      <c r="BO128" s="7"/>
      <c r="BP128" s="40" t="str">
        <f>IF(Accounts!$F127="","-",Accounts!$F127)</f>
        <v xml:space="preserve"> </v>
      </c>
      <c r="BQ128" s="10">
        <f>IF(COUNTIF(Accounts!$F:$H,BP128),VLOOKUP(BP128,Accounts!$F:$H,2,FALSE),"-")</f>
        <v>0</v>
      </c>
      <c r="BR128" s="37" t="str">
        <f ca="1">IF(scratch!$B$55=TRUE,IF(BT128="","",BT128/(1+(IF(COUNTIF(Accounts!$F:$H,BP128),VLOOKUP(BP128,Accounts!$F:$H,3,FALSE),0)/100))),scratch!$B$52)</f>
        <v>Locked</v>
      </c>
      <c r="BS128" s="37" t="str">
        <f ca="1">IF(scratch!$B$55=TRUE,IF(BT128="","",BT128-BR128),scratch!$B$52)</f>
        <v>Locked</v>
      </c>
      <c r="BT128" s="51" t="str">
        <f ca="1">IF(scratch!$B$55=TRUE,SUMIF(AX$7:AX$1007,BP128,BC$7:BC$1007)+SUMIF(BD$7:BD$1007,BP128,BI$7:BI$1007)+SUMIF(BJ$7:BJ$1007,BP128,BO$7:BO$1007),scratch!$B$52)</f>
        <v>Locked</v>
      </c>
      <c r="BX128" s="10" t="str">
        <f>IF(ISBLANK(BV128),"",IF(COUNTIF(Accounts!$F:$H,BV128),VLOOKUP(BV128,Accounts!$F:$H,2,FALSE),"-"))</f>
        <v/>
      </c>
      <c r="BY128" s="37" t="str">
        <f>IF(CA128="","",CA128/(1+(IF(COUNTIF(Accounts!$F:$H,BV128),VLOOKUP(BV128,Accounts!$F:$H,3,FALSE),0)/100)))</f>
        <v/>
      </c>
      <c r="BZ128" s="37" t="str">
        <f t="shared" si="19"/>
        <v/>
      </c>
      <c r="CA128" s="7"/>
      <c r="CB128" s="6"/>
      <c r="CD128" s="10" t="str">
        <f>IF(ISBLANK(CB128),"",IF(COUNTIF(Accounts!$F:$H,CB128),VLOOKUP(CB128,Accounts!$F:$H,2,FALSE),"-"))</f>
        <v/>
      </c>
      <c r="CE128" s="37" t="str">
        <f>IF(CG128="","",CG128/(1+(IF(COUNTIF(Accounts!$F:$H,CB128),VLOOKUP(CB128,Accounts!$F:$H,3,FALSE),0)/100)))</f>
        <v/>
      </c>
      <c r="CF128" s="37" t="str">
        <f t="shared" si="20"/>
        <v/>
      </c>
      <c r="CG128" s="7"/>
      <c r="CH128" s="6"/>
      <c r="CJ128" s="10" t="str">
        <f>IF(ISBLANK(CH128),"",IF(COUNTIF(Accounts!$F:$H,CH128),VLOOKUP(CH128,Accounts!$F:$H,2,FALSE),"-"))</f>
        <v/>
      </c>
      <c r="CK128" s="37" t="str">
        <f>IF(CM128="","",CM128/(1+(IF(COUNTIF(Accounts!$F:$H,CH128),VLOOKUP(CH128,Accounts!$F:$H,3,FALSE),0)/100)))</f>
        <v/>
      </c>
      <c r="CL128" s="37" t="str">
        <f t="shared" si="21"/>
        <v/>
      </c>
      <c r="CM128" s="7"/>
      <c r="CN128" s="40" t="str">
        <f>IF(Accounts!$F127="","-",Accounts!$F127)</f>
        <v xml:space="preserve"> </v>
      </c>
      <c r="CO128" s="10">
        <f>IF(COUNTIF(Accounts!$F:$H,CN128),VLOOKUP(CN128,Accounts!$F:$H,2,FALSE),"-")</f>
        <v>0</v>
      </c>
      <c r="CP128" s="37" t="str">
        <f ca="1">IF(scratch!$B$55=TRUE,IF(CR128="","",CR128/(1+(IF(COUNTIF(Accounts!$F:$H,CN128),VLOOKUP(CN128,Accounts!$F:$H,3,FALSE),0)/100))),scratch!$B$52)</f>
        <v>Locked</v>
      </c>
      <c r="CQ128" s="37" t="str">
        <f ca="1">IF(scratch!$B$55=TRUE,IF(CR128="","",CR128-CP128),scratch!$B$52)</f>
        <v>Locked</v>
      </c>
      <c r="CR128" s="51" t="str">
        <f ca="1">IF(scratch!$B$55=TRUE,SUMIF(BV$7:BV$1007,CN128,CA$7:CA$1007)+SUMIF(CB$7:CB$1007,CN128,CG$7:CG$1007)+SUMIF(CH$7:CH$1007,CN128,CM$7:CM$1007),scratch!$B$52)</f>
        <v>Locked</v>
      </c>
      <c r="CT128" s="40" t="str">
        <f>IF(Accounts!$F127="","-",Accounts!$F127)</f>
        <v xml:space="preserve"> </v>
      </c>
      <c r="CU128" s="10">
        <f>IF(COUNTIF(Accounts!$F:$H,CT128),VLOOKUP(CT128,Accounts!$F:$H,2,FALSE),"-")</f>
        <v>0</v>
      </c>
      <c r="CV128" s="37" t="str">
        <f ca="1">IF(scratch!$B$55=TRUE,IF(CX128="","",CX128/(1+(IF(COUNTIF(Accounts!$F:$H,CT128),VLOOKUP(CT128,Accounts!$F:$H,3,FALSE),0)/100))),scratch!$B$52)</f>
        <v>Locked</v>
      </c>
      <c r="CW128" s="37" t="str">
        <f ca="1">IF(scratch!$B$55=TRUE,IF(CX128="","",CX128-CV128),scratch!$B$52)</f>
        <v>Locked</v>
      </c>
      <c r="CX128" s="51" t="str">
        <f ca="1">IF(scratch!$B$55=TRUE,SUMIF(T$7:T$1007,CT128,X$7:X1128)+SUMIF(AR$7:AR$1007,CT128,AV$7:AV$1007)+SUMIF(BP$7:BP$1007,CT128,BT$7:BT$1007)+SUMIF(CN$7:CN$1007,CT128,CR$7:CR$1007),scratch!$B$52)</f>
        <v>Locked</v>
      </c>
    </row>
    <row r="129" spans="4:102" x14ac:dyDescent="0.2">
      <c r="D129" s="10" t="str">
        <f>IF(ISBLANK(B129),"",IF(COUNTIF(Accounts!$F:$H,B129),VLOOKUP(B129,Accounts!$F:$H,2,FALSE),"-"))</f>
        <v/>
      </c>
      <c r="E129" s="37" t="str">
        <f>IF(G129="","",G129/(1+(IF(COUNTIF(Accounts!$F:$H,B129),VLOOKUP(B129,Accounts!$F:$H,3,FALSE),0)/100)))</f>
        <v/>
      </c>
      <c r="F129" s="37" t="str">
        <f t="shared" si="22"/>
        <v/>
      </c>
      <c r="G129" s="7"/>
      <c r="H129" s="6"/>
      <c r="J129" s="10" t="str">
        <f>IF(ISBLANK(H129),"",IF(COUNTIF(Accounts!$F:$H,H129),VLOOKUP(H129,Accounts!$F:$H,2,FALSE),"-"))</f>
        <v/>
      </c>
      <c r="K129" s="37" t="str">
        <f>IF(M129="","",M129/(1+(IF(COUNTIF(Accounts!$F:$H,H129),VLOOKUP(H129,Accounts!$F:$H,3,FALSE),0)/100)))</f>
        <v/>
      </c>
      <c r="L129" s="37" t="str">
        <f t="shared" si="23"/>
        <v/>
      </c>
      <c r="M129" s="7"/>
      <c r="N129" s="6"/>
      <c r="P129" s="10" t="str">
        <f>IF(ISBLANK(N129),"",IF(COUNTIF(Accounts!$F:$H,N129),VLOOKUP(N129,Accounts!$F:$H,2,FALSE),"-"))</f>
        <v/>
      </c>
      <c r="Q129" s="37" t="str">
        <f>IF(S129="","",S129/(1+(IF(COUNTIF(Accounts!$F:$H,N129),VLOOKUP(N129,Accounts!$F:$H,3,FALSE),0)/100)))</f>
        <v/>
      </c>
      <c r="R129" s="37" t="str">
        <f t="shared" si="12"/>
        <v/>
      </c>
      <c r="S129" s="7"/>
      <c r="T129" s="40" t="str">
        <f>IF(Accounts!$F128="","-",Accounts!$F128)</f>
        <v xml:space="preserve"> </v>
      </c>
      <c r="U129" s="10">
        <f>IF(COUNTIF(Accounts!$F:$H,T129),VLOOKUP(T129,Accounts!$F:$H,2,FALSE),"-")</f>
        <v>0</v>
      </c>
      <c r="V129" s="37" t="str">
        <f ca="1">IF(scratch!$B$55=TRUE,IF(X129="","",X129/(1+(IF(COUNTIF(Accounts!$F:$H,T129),VLOOKUP(T129,Accounts!$F:$H,3,FALSE),0)/100))),scratch!$B$52)</f>
        <v>Locked</v>
      </c>
      <c r="W129" s="37" t="str">
        <f ca="1">IF(scratch!$B$55=TRUE,IF(X129="","",X129-V129),scratch!$B$52)</f>
        <v>Locked</v>
      </c>
      <c r="X129" s="51" t="str">
        <f ca="1">IF(scratch!$B$55=TRUE,SUMIF(B$7:B$1007,T129,G$7:G$1007)+SUMIF(H$7:H$1007,T129,M$7:M$1007)+SUMIF(N$7:N$1007,T129,S$7:S$1007),scratch!$B$52)</f>
        <v>Locked</v>
      </c>
      <c r="AB129" s="10" t="str">
        <f>IF(ISBLANK(Z129),"",IF(COUNTIF(Accounts!$F:$H,Z129),VLOOKUP(Z129,Accounts!$F:$H,2,FALSE),"-"))</f>
        <v/>
      </c>
      <c r="AC129" s="37" t="str">
        <f>IF(AE129="","",AE129/(1+(IF(COUNTIF(Accounts!$F:$H,Z129),VLOOKUP(Z129,Accounts!$F:$H,3,FALSE),0)/100)))</f>
        <v/>
      </c>
      <c r="AD129" s="37" t="str">
        <f t="shared" si="13"/>
        <v/>
      </c>
      <c r="AE129" s="7"/>
      <c r="AF129" s="6"/>
      <c r="AH129" s="10" t="str">
        <f>IF(ISBLANK(AF129),"",IF(COUNTIF(Accounts!$F:$H,AF129),VLOOKUP(AF129,Accounts!$F:$H,2,FALSE),"-"))</f>
        <v/>
      </c>
      <c r="AI129" s="37" t="str">
        <f>IF(AK129="","",AK129/(1+(IF(COUNTIF(Accounts!$F:$H,AF129),VLOOKUP(AF129,Accounts!$F:$H,3,FALSE),0)/100)))</f>
        <v/>
      </c>
      <c r="AJ129" s="37" t="str">
        <f t="shared" si="14"/>
        <v/>
      </c>
      <c r="AK129" s="7"/>
      <c r="AL129" s="6"/>
      <c r="AN129" s="10" t="str">
        <f>IF(ISBLANK(AL129),"",IF(COUNTIF(Accounts!$F:$H,AL129),VLOOKUP(AL129,Accounts!$F:$H,2,FALSE),"-"))</f>
        <v/>
      </c>
      <c r="AO129" s="37" t="str">
        <f>IF(AQ129="","",AQ129/(1+(IF(COUNTIF(Accounts!$F:$H,AL129),VLOOKUP(AL129,Accounts!$F:$H,3,FALSE),0)/100)))</f>
        <v/>
      </c>
      <c r="AP129" s="37" t="str">
        <f t="shared" si="15"/>
        <v/>
      </c>
      <c r="AQ129" s="7"/>
      <c r="AR129" s="40" t="str">
        <f>IF(Accounts!$F128="","-",Accounts!$F128)</f>
        <v xml:space="preserve"> </v>
      </c>
      <c r="AS129" s="10">
        <f>IF(COUNTIF(Accounts!$F:$H,AR129),VLOOKUP(AR129,Accounts!$F:$H,2,FALSE),"-")</f>
        <v>0</v>
      </c>
      <c r="AT129" s="37" t="str">
        <f ca="1">IF(scratch!$B$55=TRUE,IF(AV129="","",AV129/(1+(IF(COUNTIF(Accounts!$F:$H,AR129),VLOOKUP(AR129,Accounts!$F:$H,3,FALSE),0)/100))),scratch!$B$52)</f>
        <v>Locked</v>
      </c>
      <c r="AU129" s="37" t="str">
        <f ca="1">IF(scratch!$B$55=TRUE,IF(AV129="","",AV129-AT129),scratch!$B$52)</f>
        <v>Locked</v>
      </c>
      <c r="AV129" s="51" t="str">
        <f ca="1">IF(scratch!$B$55=TRUE,SUMIF(Z$7:Z$1007,AR129,AE$7:AE$1007)+SUMIF(AF$7:AF$1007,AR129,AK$7:AK$1007)+SUMIF(AL$7:AL$1007,AR129,AQ$7:AQ$1007),scratch!$B$52)</f>
        <v>Locked</v>
      </c>
      <c r="AZ129" s="10" t="str">
        <f>IF(ISBLANK(AX129),"",IF(COUNTIF(Accounts!$F:$H,AX129),VLOOKUP(AX129,Accounts!$F:$H,2,FALSE),"-"))</f>
        <v/>
      </c>
      <c r="BA129" s="37" t="str">
        <f>IF(BC129="","",BC129/(1+(IF(COUNTIF(Accounts!$F:$H,AX129),VLOOKUP(AX129,Accounts!$F:$H,3,FALSE),0)/100)))</f>
        <v/>
      </c>
      <c r="BB129" s="37" t="str">
        <f t="shared" si="16"/>
        <v/>
      </c>
      <c r="BC129" s="7"/>
      <c r="BD129" s="6"/>
      <c r="BF129" s="10" t="str">
        <f>IF(ISBLANK(BD129),"",IF(COUNTIF(Accounts!$F:$H,BD129),VLOOKUP(BD129,Accounts!$F:$H,2,FALSE),"-"))</f>
        <v/>
      </c>
      <c r="BG129" s="37" t="str">
        <f>IF(BI129="","",BI129/(1+(IF(COUNTIF(Accounts!$F:$H,BD129),VLOOKUP(BD129,Accounts!$F:$H,3,FALSE),0)/100)))</f>
        <v/>
      </c>
      <c r="BH129" s="37" t="str">
        <f t="shared" si="17"/>
        <v/>
      </c>
      <c r="BI129" s="7"/>
      <c r="BJ129" s="6"/>
      <c r="BL129" s="10" t="str">
        <f>IF(ISBLANK(BJ129),"",IF(COUNTIF(Accounts!$F:$H,BJ129),VLOOKUP(BJ129,Accounts!$F:$H,2,FALSE),"-"))</f>
        <v/>
      </c>
      <c r="BM129" s="37" t="str">
        <f>IF(BO129="","",BO129/(1+(IF(COUNTIF(Accounts!$F:$H,BJ129),VLOOKUP(BJ129,Accounts!$F:$H,3,FALSE),0)/100)))</f>
        <v/>
      </c>
      <c r="BN129" s="37" t="str">
        <f t="shared" si="18"/>
        <v/>
      </c>
      <c r="BO129" s="7"/>
      <c r="BP129" s="40" t="str">
        <f>IF(Accounts!$F128="","-",Accounts!$F128)</f>
        <v xml:space="preserve"> </v>
      </c>
      <c r="BQ129" s="10">
        <f>IF(COUNTIF(Accounts!$F:$H,BP129),VLOOKUP(BP129,Accounts!$F:$H,2,FALSE),"-")</f>
        <v>0</v>
      </c>
      <c r="BR129" s="37" t="str">
        <f ca="1">IF(scratch!$B$55=TRUE,IF(BT129="","",BT129/(1+(IF(COUNTIF(Accounts!$F:$H,BP129),VLOOKUP(BP129,Accounts!$F:$H,3,FALSE),0)/100))),scratch!$B$52)</f>
        <v>Locked</v>
      </c>
      <c r="BS129" s="37" t="str">
        <f ca="1">IF(scratch!$B$55=TRUE,IF(BT129="","",BT129-BR129),scratch!$B$52)</f>
        <v>Locked</v>
      </c>
      <c r="BT129" s="51" t="str">
        <f ca="1">IF(scratch!$B$55=TRUE,SUMIF(AX$7:AX$1007,BP129,BC$7:BC$1007)+SUMIF(BD$7:BD$1007,BP129,BI$7:BI$1007)+SUMIF(BJ$7:BJ$1007,BP129,BO$7:BO$1007),scratch!$B$52)</f>
        <v>Locked</v>
      </c>
      <c r="BX129" s="10" t="str">
        <f>IF(ISBLANK(BV129),"",IF(COUNTIF(Accounts!$F:$H,BV129),VLOOKUP(BV129,Accounts!$F:$H,2,FALSE),"-"))</f>
        <v/>
      </c>
      <c r="BY129" s="37" t="str">
        <f>IF(CA129="","",CA129/(1+(IF(COUNTIF(Accounts!$F:$H,BV129),VLOOKUP(BV129,Accounts!$F:$H,3,FALSE),0)/100)))</f>
        <v/>
      </c>
      <c r="BZ129" s="37" t="str">
        <f t="shared" si="19"/>
        <v/>
      </c>
      <c r="CA129" s="7"/>
      <c r="CB129" s="6"/>
      <c r="CD129" s="10" t="str">
        <f>IF(ISBLANK(CB129),"",IF(COUNTIF(Accounts!$F:$H,CB129),VLOOKUP(CB129,Accounts!$F:$H,2,FALSE),"-"))</f>
        <v/>
      </c>
      <c r="CE129" s="37" t="str">
        <f>IF(CG129="","",CG129/(1+(IF(COUNTIF(Accounts!$F:$H,CB129),VLOOKUP(CB129,Accounts!$F:$H,3,FALSE),0)/100)))</f>
        <v/>
      </c>
      <c r="CF129" s="37" t="str">
        <f t="shared" si="20"/>
        <v/>
      </c>
      <c r="CG129" s="7"/>
      <c r="CH129" s="6"/>
      <c r="CJ129" s="10" t="str">
        <f>IF(ISBLANK(CH129),"",IF(COUNTIF(Accounts!$F:$H,CH129),VLOOKUP(CH129,Accounts!$F:$H,2,FALSE),"-"))</f>
        <v/>
      </c>
      <c r="CK129" s="37" t="str">
        <f>IF(CM129="","",CM129/(1+(IF(COUNTIF(Accounts!$F:$H,CH129),VLOOKUP(CH129,Accounts!$F:$H,3,FALSE),0)/100)))</f>
        <v/>
      </c>
      <c r="CL129" s="37" t="str">
        <f t="shared" si="21"/>
        <v/>
      </c>
      <c r="CM129" s="7"/>
      <c r="CN129" s="40" t="str">
        <f>IF(Accounts!$F128="","-",Accounts!$F128)</f>
        <v xml:space="preserve"> </v>
      </c>
      <c r="CO129" s="10">
        <f>IF(COUNTIF(Accounts!$F:$H,CN129),VLOOKUP(CN129,Accounts!$F:$H,2,FALSE),"-")</f>
        <v>0</v>
      </c>
      <c r="CP129" s="37" t="str">
        <f ca="1">IF(scratch!$B$55=TRUE,IF(CR129="","",CR129/(1+(IF(COUNTIF(Accounts!$F:$H,CN129),VLOOKUP(CN129,Accounts!$F:$H,3,FALSE),0)/100))),scratch!$B$52)</f>
        <v>Locked</v>
      </c>
      <c r="CQ129" s="37" t="str">
        <f ca="1">IF(scratch!$B$55=TRUE,IF(CR129="","",CR129-CP129),scratch!$B$52)</f>
        <v>Locked</v>
      </c>
      <c r="CR129" s="51" t="str">
        <f ca="1">IF(scratch!$B$55=TRUE,SUMIF(BV$7:BV$1007,CN129,CA$7:CA$1007)+SUMIF(CB$7:CB$1007,CN129,CG$7:CG$1007)+SUMIF(CH$7:CH$1007,CN129,CM$7:CM$1007),scratch!$B$52)</f>
        <v>Locked</v>
      </c>
      <c r="CT129" s="40" t="str">
        <f>IF(Accounts!$F128="","-",Accounts!$F128)</f>
        <v xml:space="preserve"> </v>
      </c>
      <c r="CU129" s="10">
        <f>IF(COUNTIF(Accounts!$F:$H,CT129),VLOOKUP(CT129,Accounts!$F:$H,2,FALSE),"-")</f>
        <v>0</v>
      </c>
      <c r="CV129" s="37" t="str">
        <f ca="1">IF(scratch!$B$55=TRUE,IF(CX129="","",CX129/(1+(IF(COUNTIF(Accounts!$F:$H,CT129),VLOOKUP(CT129,Accounts!$F:$H,3,FALSE),0)/100))),scratch!$B$52)</f>
        <v>Locked</v>
      </c>
      <c r="CW129" s="37" t="str">
        <f ca="1">IF(scratch!$B$55=TRUE,IF(CX129="","",CX129-CV129),scratch!$B$52)</f>
        <v>Locked</v>
      </c>
      <c r="CX129" s="51" t="str">
        <f ca="1">IF(scratch!$B$55=TRUE,SUMIF(T$7:T$1007,CT129,X$7:X1129)+SUMIF(AR$7:AR$1007,CT129,AV$7:AV$1007)+SUMIF(BP$7:BP$1007,CT129,BT$7:BT$1007)+SUMIF(CN$7:CN$1007,CT129,CR$7:CR$1007),scratch!$B$52)</f>
        <v>Locked</v>
      </c>
    </row>
    <row r="130" spans="4:102" x14ac:dyDescent="0.2">
      <c r="D130" s="10" t="str">
        <f>IF(ISBLANK(B130),"",IF(COUNTIF(Accounts!$F:$H,B130),VLOOKUP(B130,Accounts!$F:$H,2,FALSE),"-"))</f>
        <v/>
      </c>
      <c r="E130" s="37" t="str">
        <f>IF(G130="","",G130/(1+(IF(COUNTIF(Accounts!$F:$H,B130),VLOOKUP(B130,Accounts!$F:$H,3,FALSE),0)/100)))</f>
        <v/>
      </c>
      <c r="F130" s="37" t="str">
        <f t="shared" si="22"/>
        <v/>
      </c>
      <c r="G130" s="7"/>
      <c r="H130" s="6"/>
      <c r="J130" s="10" t="str">
        <f>IF(ISBLANK(H130),"",IF(COUNTIF(Accounts!$F:$H,H130),VLOOKUP(H130,Accounts!$F:$H,2,FALSE),"-"))</f>
        <v/>
      </c>
      <c r="K130" s="37" t="str">
        <f>IF(M130="","",M130/(1+(IF(COUNTIF(Accounts!$F:$H,H130),VLOOKUP(H130,Accounts!$F:$H,3,FALSE),0)/100)))</f>
        <v/>
      </c>
      <c r="L130" s="37" t="str">
        <f t="shared" si="23"/>
        <v/>
      </c>
      <c r="M130" s="7"/>
      <c r="N130" s="6"/>
      <c r="P130" s="10" t="str">
        <f>IF(ISBLANK(N130),"",IF(COUNTIF(Accounts!$F:$H,N130),VLOOKUP(N130,Accounts!$F:$H,2,FALSE),"-"))</f>
        <v/>
      </c>
      <c r="Q130" s="37" t="str">
        <f>IF(S130="","",S130/(1+(IF(COUNTIF(Accounts!$F:$H,N130),VLOOKUP(N130,Accounts!$F:$H,3,FALSE),0)/100)))</f>
        <v/>
      </c>
      <c r="R130" s="37" t="str">
        <f t="shared" si="12"/>
        <v/>
      </c>
      <c r="S130" s="7"/>
      <c r="T130" s="40" t="str">
        <f>IF(Accounts!$F129="","-",Accounts!$F129)</f>
        <v xml:space="preserve"> </v>
      </c>
      <c r="U130" s="10">
        <f>IF(COUNTIF(Accounts!$F:$H,T130),VLOOKUP(T130,Accounts!$F:$H,2,FALSE),"-")</f>
        <v>0</v>
      </c>
      <c r="V130" s="37" t="str">
        <f ca="1">IF(scratch!$B$55=TRUE,IF(X130="","",X130/(1+(IF(COUNTIF(Accounts!$F:$H,T130),VLOOKUP(T130,Accounts!$F:$H,3,FALSE),0)/100))),scratch!$B$52)</f>
        <v>Locked</v>
      </c>
      <c r="W130" s="37" t="str">
        <f ca="1">IF(scratch!$B$55=TRUE,IF(X130="","",X130-V130),scratch!$B$52)</f>
        <v>Locked</v>
      </c>
      <c r="X130" s="51" t="str">
        <f ca="1">IF(scratch!$B$55=TRUE,SUMIF(B$7:B$1007,T130,G$7:G$1007)+SUMIF(H$7:H$1007,T130,M$7:M$1007)+SUMIF(N$7:N$1007,T130,S$7:S$1007),scratch!$B$52)</f>
        <v>Locked</v>
      </c>
      <c r="AB130" s="10" t="str">
        <f>IF(ISBLANK(Z130),"",IF(COUNTIF(Accounts!$F:$H,Z130),VLOOKUP(Z130,Accounts!$F:$H,2,FALSE),"-"))</f>
        <v/>
      </c>
      <c r="AC130" s="37" t="str">
        <f>IF(AE130="","",AE130/(1+(IF(COUNTIF(Accounts!$F:$H,Z130),VLOOKUP(Z130,Accounts!$F:$H,3,FALSE),0)/100)))</f>
        <v/>
      </c>
      <c r="AD130" s="37" t="str">
        <f t="shared" si="13"/>
        <v/>
      </c>
      <c r="AE130" s="7"/>
      <c r="AF130" s="6"/>
      <c r="AH130" s="10" t="str">
        <f>IF(ISBLANK(AF130),"",IF(COUNTIF(Accounts!$F:$H,AF130),VLOOKUP(AF130,Accounts!$F:$H,2,FALSE),"-"))</f>
        <v/>
      </c>
      <c r="AI130" s="37" t="str">
        <f>IF(AK130="","",AK130/(1+(IF(COUNTIF(Accounts!$F:$H,AF130),VLOOKUP(AF130,Accounts!$F:$H,3,FALSE),0)/100)))</f>
        <v/>
      </c>
      <c r="AJ130" s="37" t="str">
        <f t="shared" si="14"/>
        <v/>
      </c>
      <c r="AK130" s="7"/>
      <c r="AL130" s="6"/>
      <c r="AN130" s="10" t="str">
        <f>IF(ISBLANK(AL130),"",IF(COUNTIF(Accounts!$F:$H,AL130),VLOOKUP(AL130,Accounts!$F:$H,2,FALSE),"-"))</f>
        <v/>
      </c>
      <c r="AO130" s="37" t="str">
        <f>IF(AQ130="","",AQ130/(1+(IF(COUNTIF(Accounts!$F:$H,AL130),VLOOKUP(AL130,Accounts!$F:$H,3,FALSE),0)/100)))</f>
        <v/>
      </c>
      <c r="AP130" s="37" t="str">
        <f t="shared" si="15"/>
        <v/>
      </c>
      <c r="AQ130" s="7"/>
      <c r="AR130" s="40" t="str">
        <f>IF(Accounts!$F129="","-",Accounts!$F129)</f>
        <v xml:space="preserve"> </v>
      </c>
      <c r="AS130" s="10">
        <f>IF(COUNTIF(Accounts!$F:$H,AR130),VLOOKUP(AR130,Accounts!$F:$H,2,FALSE),"-")</f>
        <v>0</v>
      </c>
      <c r="AT130" s="37" t="str">
        <f ca="1">IF(scratch!$B$55=TRUE,IF(AV130="","",AV130/(1+(IF(COUNTIF(Accounts!$F:$H,AR130),VLOOKUP(AR130,Accounts!$F:$H,3,FALSE),0)/100))),scratch!$B$52)</f>
        <v>Locked</v>
      </c>
      <c r="AU130" s="37" t="str">
        <f ca="1">IF(scratch!$B$55=TRUE,IF(AV130="","",AV130-AT130),scratch!$B$52)</f>
        <v>Locked</v>
      </c>
      <c r="AV130" s="51" t="str">
        <f ca="1">IF(scratch!$B$55=TRUE,SUMIF(Z$7:Z$1007,AR130,AE$7:AE$1007)+SUMIF(AF$7:AF$1007,AR130,AK$7:AK$1007)+SUMIF(AL$7:AL$1007,AR130,AQ$7:AQ$1007),scratch!$B$52)</f>
        <v>Locked</v>
      </c>
      <c r="AZ130" s="10" t="str">
        <f>IF(ISBLANK(AX130),"",IF(COUNTIF(Accounts!$F:$H,AX130),VLOOKUP(AX130,Accounts!$F:$H,2,FALSE),"-"))</f>
        <v/>
      </c>
      <c r="BA130" s="37" t="str">
        <f>IF(BC130="","",BC130/(1+(IF(COUNTIF(Accounts!$F:$H,AX130),VLOOKUP(AX130,Accounts!$F:$H,3,FALSE),0)/100)))</f>
        <v/>
      </c>
      <c r="BB130" s="37" t="str">
        <f t="shared" si="16"/>
        <v/>
      </c>
      <c r="BC130" s="7"/>
      <c r="BD130" s="6"/>
      <c r="BF130" s="10" t="str">
        <f>IF(ISBLANK(BD130),"",IF(COUNTIF(Accounts!$F:$H,BD130),VLOOKUP(BD130,Accounts!$F:$H,2,FALSE),"-"))</f>
        <v/>
      </c>
      <c r="BG130" s="37" t="str">
        <f>IF(BI130="","",BI130/(1+(IF(COUNTIF(Accounts!$F:$H,BD130),VLOOKUP(BD130,Accounts!$F:$H,3,FALSE),0)/100)))</f>
        <v/>
      </c>
      <c r="BH130" s="37" t="str">
        <f t="shared" si="17"/>
        <v/>
      </c>
      <c r="BI130" s="7"/>
      <c r="BJ130" s="6"/>
      <c r="BL130" s="10" t="str">
        <f>IF(ISBLANK(BJ130),"",IF(COUNTIF(Accounts!$F:$H,BJ130),VLOOKUP(BJ130,Accounts!$F:$H,2,FALSE),"-"))</f>
        <v/>
      </c>
      <c r="BM130" s="37" t="str">
        <f>IF(BO130="","",BO130/(1+(IF(COUNTIF(Accounts!$F:$H,BJ130),VLOOKUP(BJ130,Accounts!$F:$H,3,FALSE),0)/100)))</f>
        <v/>
      </c>
      <c r="BN130" s="37" t="str">
        <f t="shared" si="18"/>
        <v/>
      </c>
      <c r="BO130" s="7"/>
      <c r="BP130" s="40" t="str">
        <f>IF(Accounts!$F129="","-",Accounts!$F129)</f>
        <v xml:space="preserve"> </v>
      </c>
      <c r="BQ130" s="10">
        <f>IF(COUNTIF(Accounts!$F:$H,BP130),VLOOKUP(BP130,Accounts!$F:$H,2,FALSE),"-")</f>
        <v>0</v>
      </c>
      <c r="BR130" s="37" t="str">
        <f ca="1">IF(scratch!$B$55=TRUE,IF(BT130="","",BT130/(1+(IF(COUNTIF(Accounts!$F:$H,BP130),VLOOKUP(BP130,Accounts!$F:$H,3,FALSE),0)/100))),scratch!$B$52)</f>
        <v>Locked</v>
      </c>
      <c r="BS130" s="37" t="str">
        <f ca="1">IF(scratch!$B$55=TRUE,IF(BT130="","",BT130-BR130),scratch!$B$52)</f>
        <v>Locked</v>
      </c>
      <c r="BT130" s="51" t="str">
        <f ca="1">IF(scratch!$B$55=TRUE,SUMIF(AX$7:AX$1007,BP130,BC$7:BC$1007)+SUMIF(BD$7:BD$1007,BP130,BI$7:BI$1007)+SUMIF(BJ$7:BJ$1007,BP130,BO$7:BO$1007),scratch!$B$52)</f>
        <v>Locked</v>
      </c>
      <c r="BX130" s="10" t="str">
        <f>IF(ISBLANK(BV130),"",IF(COUNTIF(Accounts!$F:$H,BV130),VLOOKUP(BV130,Accounts!$F:$H,2,FALSE),"-"))</f>
        <v/>
      </c>
      <c r="BY130" s="37" t="str">
        <f>IF(CA130="","",CA130/(1+(IF(COUNTIF(Accounts!$F:$H,BV130),VLOOKUP(BV130,Accounts!$F:$H,3,FALSE),0)/100)))</f>
        <v/>
      </c>
      <c r="BZ130" s="37" t="str">
        <f t="shared" si="19"/>
        <v/>
      </c>
      <c r="CA130" s="7"/>
      <c r="CB130" s="6"/>
      <c r="CD130" s="10" t="str">
        <f>IF(ISBLANK(CB130),"",IF(COUNTIF(Accounts!$F:$H,CB130),VLOOKUP(CB130,Accounts!$F:$H,2,FALSE),"-"))</f>
        <v/>
      </c>
      <c r="CE130" s="37" t="str">
        <f>IF(CG130="","",CG130/(1+(IF(COUNTIF(Accounts!$F:$H,CB130),VLOOKUP(CB130,Accounts!$F:$H,3,FALSE),0)/100)))</f>
        <v/>
      </c>
      <c r="CF130" s="37" t="str">
        <f t="shared" si="20"/>
        <v/>
      </c>
      <c r="CG130" s="7"/>
      <c r="CH130" s="6"/>
      <c r="CJ130" s="10" t="str">
        <f>IF(ISBLANK(CH130),"",IF(COUNTIF(Accounts!$F:$H,CH130),VLOOKUP(CH130,Accounts!$F:$H,2,FALSE),"-"))</f>
        <v/>
      </c>
      <c r="CK130" s="37" t="str">
        <f>IF(CM130="","",CM130/(1+(IF(COUNTIF(Accounts!$F:$H,CH130),VLOOKUP(CH130,Accounts!$F:$H,3,FALSE),0)/100)))</f>
        <v/>
      </c>
      <c r="CL130" s="37" t="str">
        <f t="shared" si="21"/>
        <v/>
      </c>
      <c r="CM130" s="7"/>
      <c r="CN130" s="40" t="str">
        <f>IF(Accounts!$F129="","-",Accounts!$F129)</f>
        <v xml:space="preserve"> </v>
      </c>
      <c r="CO130" s="10">
        <f>IF(COUNTIF(Accounts!$F:$H,CN130),VLOOKUP(CN130,Accounts!$F:$H,2,FALSE),"-")</f>
        <v>0</v>
      </c>
      <c r="CP130" s="37" t="str">
        <f ca="1">IF(scratch!$B$55=TRUE,IF(CR130="","",CR130/(1+(IF(COUNTIF(Accounts!$F:$H,CN130),VLOOKUP(CN130,Accounts!$F:$H,3,FALSE),0)/100))),scratch!$B$52)</f>
        <v>Locked</v>
      </c>
      <c r="CQ130" s="37" t="str">
        <f ca="1">IF(scratch!$B$55=TRUE,IF(CR130="","",CR130-CP130),scratch!$B$52)</f>
        <v>Locked</v>
      </c>
      <c r="CR130" s="51" t="str">
        <f ca="1">IF(scratch!$B$55=TRUE,SUMIF(BV$7:BV$1007,CN130,CA$7:CA$1007)+SUMIF(CB$7:CB$1007,CN130,CG$7:CG$1007)+SUMIF(CH$7:CH$1007,CN130,CM$7:CM$1007),scratch!$B$52)</f>
        <v>Locked</v>
      </c>
      <c r="CT130" s="40" t="str">
        <f>IF(Accounts!$F129="","-",Accounts!$F129)</f>
        <v xml:space="preserve"> </v>
      </c>
      <c r="CU130" s="10">
        <f>IF(COUNTIF(Accounts!$F:$H,CT130),VLOOKUP(CT130,Accounts!$F:$H,2,FALSE),"-")</f>
        <v>0</v>
      </c>
      <c r="CV130" s="37" t="str">
        <f ca="1">IF(scratch!$B$55=TRUE,IF(CX130="","",CX130/(1+(IF(COUNTIF(Accounts!$F:$H,CT130),VLOOKUP(CT130,Accounts!$F:$H,3,FALSE),0)/100))),scratch!$B$52)</f>
        <v>Locked</v>
      </c>
      <c r="CW130" s="37" t="str">
        <f ca="1">IF(scratch!$B$55=TRUE,IF(CX130="","",CX130-CV130),scratch!$B$52)</f>
        <v>Locked</v>
      </c>
      <c r="CX130" s="51" t="str">
        <f ca="1">IF(scratch!$B$55=TRUE,SUMIF(T$7:T$1007,CT130,X$7:X1130)+SUMIF(AR$7:AR$1007,CT130,AV$7:AV$1007)+SUMIF(BP$7:BP$1007,CT130,BT$7:BT$1007)+SUMIF(CN$7:CN$1007,CT130,CR$7:CR$1007),scratch!$B$52)</f>
        <v>Locked</v>
      </c>
    </row>
    <row r="131" spans="4:102" x14ac:dyDescent="0.2">
      <c r="D131" s="10" t="str">
        <f>IF(ISBLANK(B131),"",IF(COUNTIF(Accounts!$F:$H,B131),VLOOKUP(B131,Accounts!$F:$H,2,FALSE),"-"))</f>
        <v/>
      </c>
      <c r="E131" s="37" t="str">
        <f>IF(G131="","",G131/(1+(IF(COUNTIF(Accounts!$F:$H,B131),VLOOKUP(B131,Accounts!$F:$H,3,FALSE),0)/100)))</f>
        <v/>
      </c>
      <c r="F131" s="37" t="str">
        <f t="shared" si="22"/>
        <v/>
      </c>
      <c r="G131" s="7"/>
      <c r="H131" s="6"/>
      <c r="J131" s="10" t="str">
        <f>IF(ISBLANK(H131),"",IF(COUNTIF(Accounts!$F:$H,H131),VLOOKUP(H131,Accounts!$F:$H,2,FALSE),"-"))</f>
        <v/>
      </c>
      <c r="K131" s="37" t="str">
        <f>IF(M131="","",M131/(1+(IF(COUNTIF(Accounts!$F:$H,H131),VLOOKUP(H131,Accounts!$F:$H,3,FALSE),0)/100)))</f>
        <v/>
      </c>
      <c r="L131" s="37" t="str">
        <f t="shared" si="23"/>
        <v/>
      </c>
      <c r="M131" s="7"/>
      <c r="N131" s="6"/>
      <c r="P131" s="10" t="str">
        <f>IF(ISBLANK(N131),"",IF(COUNTIF(Accounts!$F:$H,N131),VLOOKUP(N131,Accounts!$F:$H,2,FALSE),"-"))</f>
        <v/>
      </c>
      <c r="Q131" s="37" t="str">
        <f>IF(S131="","",S131/(1+(IF(COUNTIF(Accounts!$F:$H,N131),VLOOKUP(N131,Accounts!$F:$H,3,FALSE),0)/100)))</f>
        <v/>
      </c>
      <c r="R131" s="37" t="str">
        <f t="shared" si="12"/>
        <v/>
      </c>
      <c r="S131" s="7"/>
      <c r="T131" s="40" t="str">
        <f>IF(Accounts!$F130="","-",Accounts!$F130)</f>
        <v xml:space="preserve"> </v>
      </c>
      <c r="U131" s="10">
        <f>IF(COUNTIF(Accounts!$F:$H,T131),VLOOKUP(T131,Accounts!$F:$H,2,FALSE),"-")</f>
        <v>0</v>
      </c>
      <c r="V131" s="37" t="str">
        <f ca="1">IF(scratch!$B$55=TRUE,IF(X131="","",X131/(1+(IF(COUNTIF(Accounts!$F:$H,T131),VLOOKUP(T131,Accounts!$F:$H,3,FALSE),0)/100))),scratch!$B$52)</f>
        <v>Locked</v>
      </c>
      <c r="W131" s="37" t="str">
        <f ca="1">IF(scratch!$B$55=TRUE,IF(X131="","",X131-V131),scratch!$B$52)</f>
        <v>Locked</v>
      </c>
      <c r="X131" s="51" t="str">
        <f ca="1">IF(scratch!$B$55=TRUE,SUMIF(B$7:B$1007,T131,G$7:G$1007)+SUMIF(H$7:H$1007,T131,M$7:M$1007)+SUMIF(N$7:N$1007,T131,S$7:S$1007),scratch!$B$52)</f>
        <v>Locked</v>
      </c>
      <c r="AB131" s="10" t="str">
        <f>IF(ISBLANK(Z131),"",IF(COUNTIF(Accounts!$F:$H,Z131),VLOOKUP(Z131,Accounts!$F:$H,2,FALSE),"-"))</f>
        <v/>
      </c>
      <c r="AC131" s="37" t="str">
        <f>IF(AE131="","",AE131/(1+(IF(COUNTIF(Accounts!$F:$H,Z131),VLOOKUP(Z131,Accounts!$F:$H,3,FALSE),0)/100)))</f>
        <v/>
      </c>
      <c r="AD131" s="37" t="str">
        <f t="shared" si="13"/>
        <v/>
      </c>
      <c r="AE131" s="7"/>
      <c r="AF131" s="6"/>
      <c r="AH131" s="10" t="str">
        <f>IF(ISBLANK(AF131),"",IF(COUNTIF(Accounts!$F:$H,AF131),VLOOKUP(AF131,Accounts!$F:$H,2,FALSE),"-"))</f>
        <v/>
      </c>
      <c r="AI131" s="37" t="str">
        <f>IF(AK131="","",AK131/(1+(IF(COUNTIF(Accounts!$F:$H,AF131),VLOOKUP(AF131,Accounts!$F:$H,3,FALSE),0)/100)))</f>
        <v/>
      </c>
      <c r="AJ131" s="37" t="str">
        <f t="shared" si="14"/>
        <v/>
      </c>
      <c r="AK131" s="7"/>
      <c r="AL131" s="6"/>
      <c r="AN131" s="10" t="str">
        <f>IF(ISBLANK(AL131),"",IF(COUNTIF(Accounts!$F:$H,AL131),VLOOKUP(AL131,Accounts!$F:$H,2,FALSE),"-"))</f>
        <v/>
      </c>
      <c r="AO131" s="37" t="str">
        <f>IF(AQ131="","",AQ131/(1+(IF(COUNTIF(Accounts!$F:$H,AL131),VLOOKUP(AL131,Accounts!$F:$H,3,FALSE),0)/100)))</f>
        <v/>
      </c>
      <c r="AP131" s="37" t="str">
        <f t="shared" si="15"/>
        <v/>
      </c>
      <c r="AQ131" s="7"/>
      <c r="AR131" s="40" t="str">
        <f>IF(Accounts!$F130="","-",Accounts!$F130)</f>
        <v xml:space="preserve"> </v>
      </c>
      <c r="AS131" s="10">
        <f>IF(COUNTIF(Accounts!$F:$H,AR131),VLOOKUP(AR131,Accounts!$F:$H,2,FALSE),"-")</f>
        <v>0</v>
      </c>
      <c r="AT131" s="37" t="str">
        <f ca="1">IF(scratch!$B$55=TRUE,IF(AV131="","",AV131/(1+(IF(COUNTIF(Accounts!$F:$H,AR131),VLOOKUP(AR131,Accounts!$F:$H,3,FALSE),0)/100))),scratch!$B$52)</f>
        <v>Locked</v>
      </c>
      <c r="AU131" s="37" t="str">
        <f ca="1">IF(scratch!$B$55=TRUE,IF(AV131="","",AV131-AT131),scratch!$B$52)</f>
        <v>Locked</v>
      </c>
      <c r="AV131" s="51" t="str">
        <f ca="1">IF(scratch!$B$55=TRUE,SUMIF(Z$7:Z$1007,AR131,AE$7:AE$1007)+SUMIF(AF$7:AF$1007,AR131,AK$7:AK$1007)+SUMIF(AL$7:AL$1007,AR131,AQ$7:AQ$1007),scratch!$B$52)</f>
        <v>Locked</v>
      </c>
      <c r="AZ131" s="10" t="str">
        <f>IF(ISBLANK(AX131),"",IF(COUNTIF(Accounts!$F:$H,AX131),VLOOKUP(AX131,Accounts!$F:$H,2,FALSE),"-"))</f>
        <v/>
      </c>
      <c r="BA131" s="37" t="str">
        <f>IF(BC131="","",BC131/(1+(IF(COUNTIF(Accounts!$F:$H,AX131),VLOOKUP(AX131,Accounts!$F:$H,3,FALSE),0)/100)))</f>
        <v/>
      </c>
      <c r="BB131" s="37" t="str">
        <f t="shared" si="16"/>
        <v/>
      </c>
      <c r="BC131" s="7"/>
      <c r="BD131" s="6"/>
      <c r="BF131" s="10" t="str">
        <f>IF(ISBLANK(BD131),"",IF(COUNTIF(Accounts!$F:$H,BD131),VLOOKUP(BD131,Accounts!$F:$H,2,FALSE),"-"))</f>
        <v/>
      </c>
      <c r="BG131" s="37" t="str">
        <f>IF(BI131="","",BI131/(1+(IF(COUNTIF(Accounts!$F:$H,BD131),VLOOKUP(BD131,Accounts!$F:$H,3,FALSE),0)/100)))</f>
        <v/>
      </c>
      <c r="BH131" s="37" t="str">
        <f t="shared" si="17"/>
        <v/>
      </c>
      <c r="BI131" s="7"/>
      <c r="BJ131" s="6"/>
      <c r="BL131" s="10" t="str">
        <f>IF(ISBLANK(BJ131),"",IF(COUNTIF(Accounts!$F:$H,BJ131),VLOOKUP(BJ131,Accounts!$F:$H,2,FALSE),"-"))</f>
        <v/>
      </c>
      <c r="BM131" s="37" t="str">
        <f>IF(BO131="","",BO131/(1+(IF(COUNTIF(Accounts!$F:$H,BJ131),VLOOKUP(BJ131,Accounts!$F:$H,3,FALSE),0)/100)))</f>
        <v/>
      </c>
      <c r="BN131" s="37" t="str">
        <f t="shared" si="18"/>
        <v/>
      </c>
      <c r="BO131" s="7"/>
      <c r="BP131" s="40" t="str">
        <f>IF(Accounts!$F130="","-",Accounts!$F130)</f>
        <v xml:space="preserve"> </v>
      </c>
      <c r="BQ131" s="10">
        <f>IF(COUNTIF(Accounts!$F:$H,BP131),VLOOKUP(BP131,Accounts!$F:$H,2,FALSE),"-")</f>
        <v>0</v>
      </c>
      <c r="BR131" s="37" t="str">
        <f ca="1">IF(scratch!$B$55=TRUE,IF(BT131="","",BT131/(1+(IF(COUNTIF(Accounts!$F:$H,BP131),VLOOKUP(BP131,Accounts!$F:$H,3,FALSE),0)/100))),scratch!$B$52)</f>
        <v>Locked</v>
      </c>
      <c r="BS131" s="37" t="str">
        <f ca="1">IF(scratch!$B$55=TRUE,IF(BT131="","",BT131-BR131),scratch!$B$52)</f>
        <v>Locked</v>
      </c>
      <c r="BT131" s="51" t="str">
        <f ca="1">IF(scratch!$B$55=TRUE,SUMIF(AX$7:AX$1007,BP131,BC$7:BC$1007)+SUMIF(BD$7:BD$1007,BP131,BI$7:BI$1007)+SUMIF(BJ$7:BJ$1007,BP131,BO$7:BO$1007),scratch!$B$52)</f>
        <v>Locked</v>
      </c>
      <c r="BX131" s="10" t="str">
        <f>IF(ISBLANK(BV131),"",IF(COUNTIF(Accounts!$F:$H,BV131),VLOOKUP(BV131,Accounts!$F:$H,2,FALSE),"-"))</f>
        <v/>
      </c>
      <c r="BY131" s="37" t="str">
        <f>IF(CA131="","",CA131/(1+(IF(COUNTIF(Accounts!$F:$H,BV131),VLOOKUP(BV131,Accounts!$F:$H,3,FALSE),0)/100)))</f>
        <v/>
      </c>
      <c r="BZ131" s="37" t="str">
        <f t="shared" si="19"/>
        <v/>
      </c>
      <c r="CA131" s="7"/>
      <c r="CB131" s="6"/>
      <c r="CD131" s="10" t="str">
        <f>IF(ISBLANK(CB131),"",IF(COUNTIF(Accounts!$F:$H,CB131),VLOOKUP(CB131,Accounts!$F:$H,2,FALSE),"-"))</f>
        <v/>
      </c>
      <c r="CE131" s="37" t="str">
        <f>IF(CG131="","",CG131/(1+(IF(COUNTIF(Accounts!$F:$H,CB131),VLOOKUP(CB131,Accounts!$F:$H,3,FALSE),0)/100)))</f>
        <v/>
      </c>
      <c r="CF131" s="37" t="str">
        <f t="shared" si="20"/>
        <v/>
      </c>
      <c r="CG131" s="7"/>
      <c r="CH131" s="6"/>
      <c r="CJ131" s="10" t="str">
        <f>IF(ISBLANK(CH131),"",IF(COUNTIF(Accounts!$F:$H,CH131),VLOOKUP(CH131,Accounts!$F:$H,2,FALSE),"-"))</f>
        <v/>
      </c>
      <c r="CK131" s="37" t="str">
        <f>IF(CM131="","",CM131/(1+(IF(COUNTIF(Accounts!$F:$H,CH131),VLOOKUP(CH131,Accounts!$F:$H,3,FALSE),0)/100)))</f>
        <v/>
      </c>
      <c r="CL131" s="37" t="str">
        <f t="shared" si="21"/>
        <v/>
      </c>
      <c r="CM131" s="7"/>
      <c r="CN131" s="40" t="str">
        <f>IF(Accounts!$F130="","-",Accounts!$F130)</f>
        <v xml:space="preserve"> </v>
      </c>
      <c r="CO131" s="10">
        <f>IF(COUNTIF(Accounts!$F:$H,CN131),VLOOKUP(CN131,Accounts!$F:$H,2,FALSE),"-")</f>
        <v>0</v>
      </c>
      <c r="CP131" s="37" t="str">
        <f ca="1">IF(scratch!$B$55=TRUE,IF(CR131="","",CR131/(1+(IF(COUNTIF(Accounts!$F:$H,CN131),VLOOKUP(CN131,Accounts!$F:$H,3,FALSE),0)/100))),scratch!$B$52)</f>
        <v>Locked</v>
      </c>
      <c r="CQ131" s="37" t="str">
        <f ca="1">IF(scratch!$B$55=TRUE,IF(CR131="","",CR131-CP131),scratch!$B$52)</f>
        <v>Locked</v>
      </c>
      <c r="CR131" s="51" t="str">
        <f ca="1">IF(scratch!$B$55=TRUE,SUMIF(BV$7:BV$1007,CN131,CA$7:CA$1007)+SUMIF(CB$7:CB$1007,CN131,CG$7:CG$1007)+SUMIF(CH$7:CH$1007,CN131,CM$7:CM$1007),scratch!$B$52)</f>
        <v>Locked</v>
      </c>
      <c r="CT131" s="40" t="str">
        <f>IF(Accounts!$F130="","-",Accounts!$F130)</f>
        <v xml:space="preserve"> </v>
      </c>
      <c r="CU131" s="10">
        <f>IF(COUNTIF(Accounts!$F:$H,CT131),VLOOKUP(CT131,Accounts!$F:$H,2,FALSE),"-")</f>
        <v>0</v>
      </c>
      <c r="CV131" s="37" t="str">
        <f ca="1">IF(scratch!$B$55=TRUE,IF(CX131="","",CX131/(1+(IF(COUNTIF(Accounts!$F:$H,CT131),VLOOKUP(CT131,Accounts!$F:$H,3,FALSE),0)/100))),scratch!$B$52)</f>
        <v>Locked</v>
      </c>
      <c r="CW131" s="37" t="str">
        <f ca="1">IF(scratch!$B$55=TRUE,IF(CX131="","",CX131-CV131),scratch!$B$52)</f>
        <v>Locked</v>
      </c>
      <c r="CX131" s="51" t="str">
        <f ca="1">IF(scratch!$B$55=TRUE,SUMIF(T$7:T$1007,CT131,X$7:X1131)+SUMIF(AR$7:AR$1007,CT131,AV$7:AV$1007)+SUMIF(BP$7:BP$1007,CT131,BT$7:BT$1007)+SUMIF(CN$7:CN$1007,CT131,CR$7:CR$1007),scratch!$B$52)</f>
        <v>Locked</v>
      </c>
    </row>
    <row r="132" spans="4:102" x14ac:dyDescent="0.2">
      <c r="D132" s="10" t="str">
        <f>IF(ISBLANK(B132),"",IF(COUNTIF(Accounts!$F:$H,B132),VLOOKUP(B132,Accounts!$F:$H,2,FALSE),"-"))</f>
        <v/>
      </c>
      <c r="E132" s="37" t="str">
        <f>IF(G132="","",G132/(1+(IF(COUNTIF(Accounts!$F:$H,B132),VLOOKUP(B132,Accounts!$F:$H,3,FALSE),0)/100)))</f>
        <v/>
      </c>
      <c r="F132" s="37" t="str">
        <f t="shared" si="22"/>
        <v/>
      </c>
      <c r="G132" s="7"/>
      <c r="H132" s="6"/>
      <c r="J132" s="10" t="str">
        <f>IF(ISBLANK(H132),"",IF(COUNTIF(Accounts!$F:$H,H132),VLOOKUP(H132,Accounts!$F:$H,2,FALSE),"-"))</f>
        <v/>
      </c>
      <c r="K132" s="37" t="str">
        <f>IF(M132="","",M132/(1+(IF(COUNTIF(Accounts!$F:$H,H132),VLOOKUP(H132,Accounts!$F:$H,3,FALSE),0)/100)))</f>
        <v/>
      </c>
      <c r="L132" s="37" t="str">
        <f t="shared" si="23"/>
        <v/>
      </c>
      <c r="M132" s="7"/>
      <c r="N132" s="6"/>
      <c r="P132" s="10" t="str">
        <f>IF(ISBLANK(N132),"",IF(COUNTIF(Accounts!$F:$H,N132),VLOOKUP(N132,Accounts!$F:$H,2,FALSE),"-"))</f>
        <v/>
      </c>
      <c r="Q132" s="37" t="str">
        <f>IF(S132="","",S132/(1+(IF(COUNTIF(Accounts!$F:$H,N132),VLOOKUP(N132,Accounts!$F:$H,3,FALSE),0)/100)))</f>
        <v/>
      </c>
      <c r="R132" s="37" t="str">
        <f t="shared" si="12"/>
        <v/>
      </c>
      <c r="S132" s="7"/>
      <c r="T132" s="40" t="str">
        <f>IF(Accounts!$F131="","-",Accounts!$F131)</f>
        <v xml:space="preserve"> </v>
      </c>
      <c r="U132" s="10">
        <f>IF(COUNTIF(Accounts!$F:$H,T132),VLOOKUP(T132,Accounts!$F:$H,2,FALSE),"-")</f>
        <v>0</v>
      </c>
      <c r="V132" s="37" t="str">
        <f ca="1">IF(scratch!$B$55=TRUE,IF(X132="","",X132/(1+(IF(COUNTIF(Accounts!$F:$H,T132),VLOOKUP(T132,Accounts!$F:$H,3,FALSE),0)/100))),scratch!$B$52)</f>
        <v>Locked</v>
      </c>
      <c r="W132" s="37" t="str">
        <f ca="1">IF(scratch!$B$55=TRUE,IF(X132="","",X132-V132),scratch!$B$52)</f>
        <v>Locked</v>
      </c>
      <c r="X132" s="51" t="str">
        <f ca="1">IF(scratch!$B$55=TRUE,SUMIF(B$7:B$1007,T132,G$7:G$1007)+SUMIF(H$7:H$1007,T132,M$7:M$1007)+SUMIF(N$7:N$1007,T132,S$7:S$1007),scratch!$B$52)</f>
        <v>Locked</v>
      </c>
      <c r="AB132" s="10" t="str">
        <f>IF(ISBLANK(Z132),"",IF(COUNTIF(Accounts!$F:$H,Z132),VLOOKUP(Z132,Accounts!$F:$H,2,FALSE),"-"))</f>
        <v/>
      </c>
      <c r="AC132" s="37" t="str">
        <f>IF(AE132="","",AE132/(1+(IF(COUNTIF(Accounts!$F:$H,Z132),VLOOKUP(Z132,Accounts!$F:$H,3,FALSE),0)/100)))</f>
        <v/>
      </c>
      <c r="AD132" s="37" t="str">
        <f t="shared" si="13"/>
        <v/>
      </c>
      <c r="AE132" s="7"/>
      <c r="AF132" s="6"/>
      <c r="AH132" s="10" t="str">
        <f>IF(ISBLANK(AF132),"",IF(COUNTIF(Accounts!$F:$H,AF132),VLOOKUP(AF132,Accounts!$F:$H,2,FALSE),"-"))</f>
        <v/>
      </c>
      <c r="AI132" s="37" t="str">
        <f>IF(AK132="","",AK132/(1+(IF(COUNTIF(Accounts!$F:$H,AF132),VLOOKUP(AF132,Accounts!$F:$H,3,FALSE),0)/100)))</f>
        <v/>
      </c>
      <c r="AJ132" s="37" t="str">
        <f t="shared" si="14"/>
        <v/>
      </c>
      <c r="AK132" s="7"/>
      <c r="AL132" s="6"/>
      <c r="AN132" s="10" t="str">
        <f>IF(ISBLANK(AL132),"",IF(COUNTIF(Accounts!$F:$H,AL132),VLOOKUP(AL132,Accounts!$F:$H,2,FALSE),"-"))</f>
        <v/>
      </c>
      <c r="AO132" s="37" t="str">
        <f>IF(AQ132="","",AQ132/(1+(IF(COUNTIF(Accounts!$F:$H,AL132),VLOOKUP(AL132,Accounts!$F:$H,3,FALSE),0)/100)))</f>
        <v/>
      </c>
      <c r="AP132" s="37" t="str">
        <f t="shared" si="15"/>
        <v/>
      </c>
      <c r="AQ132" s="7"/>
      <c r="AR132" s="40" t="str">
        <f>IF(Accounts!$F131="","-",Accounts!$F131)</f>
        <v xml:space="preserve"> </v>
      </c>
      <c r="AS132" s="10">
        <f>IF(COUNTIF(Accounts!$F:$H,AR132),VLOOKUP(AR132,Accounts!$F:$H,2,FALSE),"-")</f>
        <v>0</v>
      </c>
      <c r="AT132" s="37" t="str">
        <f ca="1">IF(scratch!$B$55=TRUE,IF(AV132="","",AV132/(1+(IF(COUNTIF(Accounts!$F:$H,AR132),VLOOKUP(AR132,Accounts!$F:$H,3,FALSE),0)/100))),scratch!$B$52)</f>
        <v>Locked</v>
      </c>
      <c r="AU132" s="37" t="str">
        <f ca="1">IF(scratch!$B$55=TRUE,IF(AV132="","",AV132-AT132),scratch!$B$52)</f>
        <v>Locked</v>
      </c>
      <c r="AV132" s="51" t="str">
        <f ca="1">IF(scratch!$B$55=TRUE,SUMIF(Z$7:Z$1007,AR132,AE$7:AE$1007)+SUMIF(AF$7:AF$1007,AR132,AK$7:AK$1007)+SUMIF(AL$7:AL$1007,AR132,AQ$7:AQ$1007),scratch!$B$52)</f>
        <v>Locked</v>
      </c>
      <c r="AZ132" s="10" t="str">
        <f>IF(ISBLANK(AX132),"",IF(COUNTIF(Accounts!$F:$H,AX132),VLOOKUP(AX132,Accounts!$F:$H,2,FALSE),"-"))</f>
        <v/>
      </c>
      <c r="BA132" s="37" t="str">
        <f>IF(BC132="","",BC132/(1+(IF(COUNTIF(Accounts!$F:$H,AX132),VLOOKUP(AX132,Accounts!$F:$H,3,FALSE),0)/100)))</f>
        <v/>
      </c>
      <c r="BB132" s="37" t="str">
        <f t="shared" si="16"/>
        <v/>
      </c>
      <c r="BC132" s="7"/>
      <c r="BD132" s="6"/>
      <c r="BF132" s="10" t="str">
        <f>IF(ISBLANK(BD132),"",IF(COUNTIF(Accounts!$F:$H,BD132),VLOOKUP(BD132,Accounts!$F:$H,2,FALSE),"-"))</f>
        <v/>
      </c>
      <c r="BG132" s="37" t="str">
        <f>IF(BI132="","",BI132/(1+(IF(COUNTIF(Accounts!$F:$H,BD132),VLOOKUP(BD132,Accounts!$F:$H,3,FALSE),0)/100)))</f>
        <v/>
      </c>
      <c r="BH132" s="37" t="str">
        <f t="shared" si="17"/>
        <v/>
      </c>
      <c r="BI132" s="7"/>
      <c r="BJ132" s="6"/>
      <c r="BL132" s="10" t="str">
        <f>IF(ISBLANK(BJ132),"",IF(COUNTIF(Accounts!$F:$H,BJ132),VLOOKUP(BJ132,Accounts!$F:$H,2,FALSE),"-"))</f>
        <v/>
      </c>
      <c r="BM132" s="37" t="str">
        <f>IF(BO132="","",BO132/(1+(IF(COUNTIF(Accounts!$F:$H,BJ132),VLOOKUP(BJ132,Accounts!$F:$H,3,FALSE),0)/100)))</f>
        <v/>
      </c>
      <c r="BN132" s="37" t="str">
        <f t="shared" si="18"/>
        <v/>
      </c>
      <c r="BO132" s="7"/>
      <c r="BP132" s="40" t="str">
        <f>IF(Accounts!$F131="","-",Accounts!$F131)</f>
        <v xml:space="preserve"> </v>
      </c>
      <c r="BQ132" s="10">
        <f>IF(COUNTIF(Accounts!$F:$H,BP132),VLOOKUP(BP132,Accounts!$F:$H,2,FALSE),"-")</f>
        <v>0</v>
      </c>
      <c r="BR132" s="37" t="str">
        <f ca="1">IF(scratch!$B$55=TRUE,IF(BT132="","",BT132/(1+(IF(COUNTIF(Accounts!$F:$H,BP132),VLOOKUP(BP132,Accounts!$F:$H,3,FALSE),0)/100))),scratch!$B$52)</f>
        <v>Locked</v>
      </c>
      <c r="BS132" s="37" t="str">
        <f ca="1">IF(scratch!$B$55=TRUE,IF(BT132="","",BT132-BR132),scratch!$B$52)</f>
        <v>Locked</v>
      </c>
      <c r="BT132" s="51" t="str">
        <f ca="1">IF(scratch!$B$55=TRUE,SUMIF(AX$7:AX$1007,BP132,BC$7:BC$1007)+SUMIF(BD$7:BD$1007,BP132,BI$7:BI$1007)+SUMIF(BJ$7:BJ$1007,BP132,BO$7:BO$1007),scratch!$B$52)</f>
        <v>Locked</v>
      </c>
      <c r="BX132" s="10" t="str">
        <f>IF(ISBLANK(BV132),"",IF(COUNTIF(Accounts!$F:$H,BV132),VLOOKUP(BV132,Accounts!$F:$H,2,FALSE),"-"))</f>
        <v/>
      </c>
      <c r="BY132" s="37" t="str">
        <f>IF(CA132="","",CA132/(1+(IF(COUNTIF(Accounts!$F:$H,BV132),VLOOKUP(BV132,Accounts!$F:$H,3,FALSE),0)/100)))</f>
        <v/>
      </c>
      <c r="BZ132" s="37" t="str">
        <f t="shared" si="19"/>
        <v/>
      </c>
      <c r="CA132" s="7"/>
      <c r="CB132" s="6"/>
      <c r="CD132" s="10" t="str">
        <f>IF(ISBLANK(CB132),"",IF(COUNTIF(Accounts!$F:$H,CB132),VLOOKUP(CB132,Accounts!$F:$H,2,FALSE),"-"))</f>
        <v/>
      </c>
      <c r="CE132" s="37" t="str">
        <f>IF(CG132="","",CG132/(1+(IF(COUNTIF(Accounts!$F:$H,CB132),VLOOKUP(CB132,Accounts!$F:$H,3,FALSE),0)/100)))</f>
        <v/>
      </c>
      <c r="CF132" s="37" t="str">
        <f t="shared" si="20"/>
        <v/>
      </c>
      <c r="CG132" s="7"/>
      <c r="CH132" s="6"/>
      <c r="CJ132" s="10" t="str">
        <f>IF(ISBLANK(CH132),"",IF(COUNTIF(Accounts!$F:$H,CH132),VLOOKUP(CH132,Accounts!$F:$H,2,FALSE),"-"))</f>
        <v/>
      </c>
      <c r="CK132" s="37" t="str">
        <f>IF(CM132="","",CM132/(1+(IF(COUNTIF(Accounts!$F:$H,CH132),VLOOKUP(CH132,Accounts!$F:$H,3,FALSE),0)/100)))</f>
        <v/>
      </c>
      <c r="CL132" s="37" t="str">
        <f t="shared" si="21"/>
        <v/>
      </c>
      <c r="CM132" s="7"/>
      <c r="CN132" s="40" t="str">
        <f>IF(Accounts!$F131="","-",Accounts!$F131)</f>
        <v xml:space="preserve"> </v>
      </c>
      <c r="CO132" s="10">
        <f>IF(COUNTIF(Accounts!$F:$H,CN132),VLOOKUP(CN132,Accounts!$F:$H,2,FALSE),"-")</f>
        <v>0</v>
      </c>
      <c r="CP132" s="37" t="str">
        <f ca="1">IF(scratch!$B$55=TRUE,IF(CR132="","",CR132/(1+(IF(COUNTIF(Accounts!$F:$H,CN132),VLOOKUP(CN132,Accounts!$F:$H,3,FALSE),0)/100))),scratch!$B$52)</f>
        <v>Locked</v>
      </c>
      <c r="CQ132" s="37" t="str">
        <f ca="1">IF(scratch!$B$55=TRUE,IF(CR132="","",CR132-CP132),scratch!$B$52)</f>
        <v>Locked</v>
      </c>
      <c r="CR132" s="51" t="str">
        <f ca="1">IF(scratch!$B$55=TRUE,SUMIF(BV$7:BV$1007,CN132,CA$7:CA$1007)+SUMIF(CB$7:CB$1007,CN132,CG$7:CG$1007)+SUMIF(CH$7:CH$1007,CN132,CM$7:CM$1007),scratch!$B$52)</f>
        <v>Locked</v>
      </c>
      <c r="CT132" s="40" t="str">
        <f>IF(Accounts!$F131="","-",Accounts!$F131)</f>
        <v xml:space="preserve"> </v>
      </c>
      <c r="CU132" s="10">
        <f>IF(COUNTIF(Accounts!$F:$H,CT132),VLOOKUP(CT132,Accounts!$F:$H,2,FALSE),"-")</f>
        <v>0</v>
      </c>
      <c r="CV132" s="37" t="str">
        <f ca="1">IF(scratch!$B$55=TRUE,IF(CX132="","",CX132/(1+(IF(COUNTIF(Accounts!$F:$H,CT132),VLOOKUP(CT132,Accounts!$F:$H,3,FALSE),0)/100))),scratch!$B$52)</f>
        <v>Locked</v>
      </c>
      <c r="CW132" s="37" t="str">
        <f ca="1">IF(scratch!$B$55=TRUE,IF(CX132="","",CX132-CV132),scratch!$B$52)</f>
        <v>Locked</v>
      </c>
      <c r="CX132" s="51" t="str">
        <f ca="1">IF(scratch!$B$55=TRUE,SUMIF(T$7:T$1007,CT132,X$7:X1132)+SUMIF(AR$7:AR$1007,CT132,AV$7:AV$1007)+SUMIF(BP$7:BP$1007,CT132,BT$7:BT$1007)+SUMIF(CN$7:CN$1007,CT132,CR$7:CR$1007),scratch!$B$52)</f>
        <v>Locked</v>
      </c>
    </row>
    <row r="133" spans="4:102" x14ac:dyDescent="0.2">
      <c r="D133" s="10" t="str">
        <f>IF(ISBLANK(B133),"",IF(COUNTIF(Accounts!$F:$H,B133),VLOOKUP(B133,Accounts!$F:$H,2,FALSE),"-"))</f>
        <v/>
      </c>
      <c r="E133" s="37" t="str">
        <f>IF(G133="","",G133/(1+(IF(COUNTIF(Accounts!$F:$H,B133),VLOOKUP(B133,Accounts!$F:$H,3,FALSE),0)/100)))</f>
        <v/>
      </c>
      <c r="F133" s="37" t="str">
        <f t="shared" si="22"/>
        <v/>
      </c>
      <c r="G133" s="7"/>
      <c r="H133" s="6"/>
      <c r="J133" s="10" t="str">
        <f>IF(ISBLANK(H133),"",IF(COUNTIF(Accounts!$F:$H,H133),VLOOKUP(H133,Accounts!$F:$H,2,FALSE),"-"))</f>
        <v/>
      </c>
      <c r="K133" s="37" t="str">
        <f>IF(M133="","",M133/(1+(IF(COUNTIF(Accounts!$F:$H,H133),VLOOKUP(H133,Accounts!$F:$H,3,FALSE),0)/100)))</f>
        <v/>
      </c>
      <c r="L133" s="37" t="str">
        <f t="shared" si="23"/>
        <v/>
      </c>
      <c r="M133" s="7"/>
      <c r="N133" s="6"/>
      <c r="P133" s="10" t="str">
        <f>IF(ISBLANK(N133),"",IF(COUNTIF(Accounts!$F:$H,N133),VLOOKUP(N133,Accounts!$F:$H,2,FALSE),"-"))</f>
        <v/>
      </c>
      <c r="Q133" s="37" t="str">
        <f>IF(S133="","",S133/(1+(IF(COUNTIF(Accounts!$F:$H,N133),VLOOKUP(N133,Accounts!$F:$H,3,FALSE),0)/100)))</f>
        <v/>
      </c>
      <c r="R133" s="37" t="str">
        <f t="shared" si="12"/>
        <v/>
      </c>
      <c r="S133" s="7"/>
      <c r="T133" s="40" t="str">
        <f>IF(Accounts!$F132="","-",Accounts!$F132)</f>
        <v xml:space="preserve"> </v>
      </c>
      <c r="U133" s="10">
        <f>IF(COUNTIF(Accounts!$F:$H,T133),VLOOKUP(T133,Accounts!$F:$H,2,FALSE),"-")</f>
        <v>0</v>
      </c>
      <c r="V133" s="37" t="str">
        <f ca="1">IF(scratch!$B$55=TRUE,IF(X133="","",X133/(1+(IF(COUNTIF(Accounts!$F:$H,T133),VLOOKUP(T133,Accounts!$F:$H,3,FALSE),0)/100))),scratch!$B$52)</f>
        <v>Locked</v>
      </c>
      <c r="W133" s="37" t="str">
        <f ca="1">IF(scratch!$B$55=TRUE,IF(X133="","",X133-V133),scratch!$B$52)</f>
        <v>Locked</v>
      </c>
      <c r="X133" s="51" t="str">
        <f ca="1">IF(scratch!$B$55=TRUE,SUMIF(B$7:B$1007,T133,G$7:G$1007)+SUMIF(H$7:H$1007,T133,M$7:M$1007)+SUMIF(N$7:N$1007,T133,S$7:S$1007),scratch!$B$52)</f>
        <v>Locked</v>
      </c>
      <c r="AB133" s="10" t="str">
        <f>IF(ISBLANK(Z133),"",IF(COUNTIF(Accounts!$F:$H,Z133),VLOOKUP(Z133,Accounts!$F:$H,2,FALSE),"-"))</f>
        <v/>
      </c>
      <c r="AC133" s="37" t="str">
        <f>IF(AE133="","",AE133/(1+(IF(COUNTIF(Accounts!$F:$H,Z133),VLOOKUP(Z133,Accounts!$F:$H,3,FALSE),0)/100)))</f>
        <v/>
      </c>
      <c r="AD133" s="37" t="str">
        <f t="shared" si="13"/>
        <v/>
      </c>
      <c r="AE133" s="7"/>
      <c r="AF133" s="6"/>
      <c r="AH133" s="10" t="str">
        <f>IF(ISBLANK(AF133),"",IF(COUNTIF(Accounts!$F:$H,AF133),VLOOKUP(AF133,Accounts!$F:$H,2,FALSE),"-"))</f>
        <v/>
      </c>
      <c r="AI133" s="37" t="str">
        <f>IF(AK133="","",AK133/(1+(IF(COUNTIF(Accounts!$F:$H,AF133),VLOOKUP(AF133,Accounts!$F:$H,3,FALSE),0)/100)))</f>
        <v/>
      </c>
      <c r="AJ133" s="37" t="str">
        <f t="shared" si="14"/>
        <v/>
      </c>
      <c r="AK133" s="7"/>
      <c r="AL133" s="6"/>
      <c r="AN133" s="10" t="str">
        <f>IF(ISBLANK(AL133),"",IF(COUNTIF(Accounts!$F:$H,AL133),VLOOKUP(AL133,Accounts!$F:$H,2,FALSE),"-"))</f>
        <v/>
      </c>
      <c r="AO133" s="37" t="str">
        <f>IF(AQ133="","",AQ133/(1+(IF(COUNTIF(Accounts!$F:$H,AL133),VLOOKUP(AL133,Accounts!$F:$H,3,FALSE),0)/100)))</f>
        <v/>
      </c>
      <c r="AP133" s="37" t="str">
        <f t="shared" si="15"/>
        <v/>
      </c>
      <c r="AQ133" s="7"/>
      <c r="AR133" s="40" t="str">
        <f>IF(Accounts!$F132="","-",Accounts!$F132)</f>
        <v xml:space="preserve"> </v>
      </c>
      <c r="AS133" s="10">
        <f>IF(COUNTIF(Accounts!$F:$H,AR133),VLOOKUP(AR133,Accounts!$F:$H,2,FALSE),"-")</f>
        <v>0</v>
      </c>
      <c r="AT133" s="37" t="str">
        <f ca="1">IF(scratch!$B$55=TRUE,IF(AV133="","",AV133/(1+(IF(COUNTIF(Accounts!$F:$H,AR133),VLOOKUP(AR133,Accounts!$F:$H,3,FALSE),0)/100))),scratch!$B$52)</f>
        <v>Locked</v>
      </c>
      <c r="AU133" s="37" t="str">
        <f ca="1">IF(scratch!$B$55=TRUE,IF(AV133="","",AV133-AT133),scratch!$B$52)</f>
        <v>Locked</v>
      </c>
      <c r="AV133" s="51" t="str">
        <f ca="1">IF(scratch!$B$55=TRUE,SUMIF(Z$7:Z$1007,AR133,AE$7:AE$1007)+SUMIF(AF$7:AF$1007,AR133,AK$7:AK$1007)+SUMIF(AL$7:AL$1007,AR133,AQ$7:AQ$1007),scratch!$B$52)</f>
        <v>Locked</v>
      </c>
      <c r="AZ133" s="10" t="str">
        <f>IF(ISBLANK(AX133),"",IF(COUNTIF(Accounts!$F:$H,AX133),VLOOKUP(AX133,Accounts!$F:$H,2,FALSE),"-"))</f>
        <v/>
      </c>
      <c r="BA133" s="37" t="str">
        <f>IF(BC133="","",BC133/(1+(IF(COUNTIF(Accounts!$F:$H,AX133),VLOOKUP(AX133,Accounts!$F:$H,3,FALSE),0)/100)))</f>
        <v/>
      </c>
      <c r="BB133" s="37" t="str">
        <f t="shared" si="16"/>
        <v/>
      </c>
      <c r="BC133" s="7"/>
      <c r="BD133" s="6"/>
      <c r="BF133" s="10" t="str">
        <f>IF(ISBLANK(BD133),"",IF(COUNTIF(Accounts!$F:$H,BD133),VLOOKUP(BD133,Accounts!$F:$H,2,FALSE),"-"))</f>
        <v/>
      </c>
      <c r="BG133" s="37" t="str">
        <f>IF(BI133="","",BI133/(1+(IF(COUNTIF(Accounts!$F:$H,BD133),VLOOKUP(BD133,Accounts!$F:$H,3,FALSE),0)/100)))</f>
        <v/>
      </c>
      <c r="BH133" s="37" t="str">
        <f t="shared" si="17"/>
        <v/>
      </c>
      <c r="BI133" s="7"/>
      <c r="BJ133" s="6"/>
      <c r="BL133" s="10" t="str">
        <f>IF(ISBLANK(BJ133),"",IF(COUNTIF(Accounts!$F:$H,BJ133),VLOOKUP(BJ133,Accounts!$F:$H,2,FALSE),"-"))</f>
        <v/>
      </c>
      <c r="BM133" s="37" t="str">
        <f>IF(BO133="","",BO133/(1+(IF(COUNTIF(Accounts!$F:$H,BJ133),VLOOKUP(BJ133,Accounts!$F:$H,3,FALSE),0)/100)))</f>
        <v/>
      </c>
      <c r="BN133" s="37" t="str">
        <f t="shared" si="18"/>
        <v/>
      </c>
      <c r="BO133" s="7"/>
      <c r="BP133" s="40" t="str">
        <f>IF(Accounts!$F132="","-",Accounts!$F132)</f>
        <v xml:space="preserve"> </v>
      </c>
      <c r="BQ133" s="10">
        <f>IF(COUNTIF(Accounts!$F:$H,BP133),VLOOKUP(BP133,Accounts!$F:$H,2,FALSE),"-")</f>
        <v>0</v>
      </c>
      <c r="BR133" s="37" t="str">
        <f ca="1">IF(scratch!$B$55=TRUE,IF(BT133="","",BT133/(1+(IF(COUNTIF(Accounts!$F:$H,BP133),VLOOKUP(BP133,Accounts!$F:$H,3,FALSE),0)/100))),scratch!$B$52)</f>
        <v>Locked</v>
      </c>
      <c r="BS133" s="37" t="str">
        <f ca="1">IF(scratch!$B$55=TRUE,IF(BT133="","",BT133-BR133),scratch!$B$52)</f>
        <v>Locked</v>
      </c>
      <c r="BT133" s="51" t="str">
        <f ca="1">IF(scratch!$B$55=TRUE,SUMIF(AX$7:AX$1007,BP133,BC$7:BC$1007)+SUMIF(BD$7:BD$1007,BP133,BI$7:BI$1007)+SUMIF(BJ$7:BJ$1007,BP133,BO$7:BO$1007),scratch!$B$52)</f>
        <v>Locked</v>
      </c>
      <c r="BX133" s="10" t="str">
        <f>IF(ISBLANK(BV133),"",IF(COUNTIF(Accounts!$F:$H,BV133),VLOOKUP(BV133,Accounts!$F:$H,2,FALSE),"-"))</f>
        <v/>
      </c>
      <c r="BY133" s="37" t="str">
        <f>IF(CA133="","",CA133/(1+(IF(COUNTIF(Accounts!$F:$H,BV133),VLOOKUP(BV133,Accounts!$F:$H,3,FALSE),0)/100)))</f>
        <v/>
      </c>
      <c r="BZ133" s="37" t="str">
        <f t="shared" si="19"/>
        <v/>
      </c>
      <c r="CA133" s="7"/>
      <c r="CB133" s="6"/>
      <c r="CD133" s="10" t="str">
        <f>IF(ISBLANK(CB133),"",IF(COUNTIF(Accounts!$F:$H,CB133),VLOOKUP(CB133,Accounts!$F:$H,2,FALSE),"-"))</f>
        <v/>
      </c>
      <c r="CE133" s="37" t="str">
        <f>IF(CG133="","",CG133/(1+(IF(COUNTIF(Accounts!$F:$H,CB133),VLOOKUP(CB133,Accounts!$F:$H,3,FALSE),0)/100)))</f>
        <v/>
      </c>
      <c r="CF133" s="37" t="str">
        <f t="shared" si="20"/>
        <v/>
      </c>
      <c r="CG133" s="7"/>
      <c r="CH133" s="6"/>
      <c r="CJ133" s="10" t="str">
        <f>IF(ISBLANK(CH133),"",IF(COUNTIF(Accounts!$F:$H,CH133),VLOOKUP(CH133,Accounts!$F:$H,2,FALSE),"-"))</f>
        <v/>
      </c>
      <c r="CK133" s="37" t="str">
        <f>IF(CM133="","",CM133/(1+(IF(COUNTIF(Accounts!$F:$H,CH133),VLOOKUP(CH133,Accounts!$F:$H,3,FALSE),0)/100)))</f>
        <v/>
      </c>
      <c r="CL133" s="37" t="str">
        <f t="shared" si="21"/>
        <v/>
      </c>
      <c r="CM133" s="7"/>
      <c r="CN133" s="40" t="str">
        <f>IF(Accounts!$F132="","-",Accounts!$F132)</f>
        <v xml:space="preserve"> </v>
      </c>
      <c r="CO133" s="10">
        <f>IF(COUNTIF(Accounts!$F:$H,CN133),VLOOKUP(CN133,Accounts!$F:$H,2,FALSE),"-")</f>
        <v>0</v>
      </c>
      <c r="CP133" s="37" t="str">
        <f ca="1">IF(scratch!$B$55=TRUE,IF(CR133="","",CR133/(1+(IF(COUNTIF(Accounts!$F:$H,CN133),VLOOKUP(CN133,Accounts!$F:$H,3,FALSE),0)/100))),scratch!$B$52)</f>
        <v>Locked</v>
      </c>
      <c r="CQ133" s="37" t="str">
        <f ca="1">IF(scratch!$B$55=TRUE,IF(CR133="","",CR133-CP133),scratch!$B$52)</f>
        <v>Locked</v>
      </c>
      <c r="CR133" s="51" t="str">
        <f ca="1">IF(scratch!$B$55=TRUE,SUMIF(BV$7:BV$1007,CN133,CA$7:CA$1007)+SUMIF(CB$7:CB$1007,CN133,CG$7:CG$1007)+SUMIF(CH$7:CH$1007,CN133,CM$7:CM$1007),scratch!$B$52)</f>
        <v>Locked</v>
      </c>
      <c r="CT133" s="40" t="str">
        <f>IF(Accounts!$F132="","-",Accounts!$F132)</f>
        <v xml:space="preserve"> </v>
      </c>
      <c r="CU133" s="10">
        <f>IF(COUNTIF(Accounts!$F:$H,CT133),VLOOKUP(CT133,Accounts!$F:$H,2,FALSE),"-")</f>
        <v>0</v>
      </c>
      <c r="CV133" s="37" t="str">
        <f ca="1">IF(scratch!$B$55=TRUE,IF(CX133="","",CX133/(1+(IF(COUNTIF(Accounts!$F:$H,CT133),VLOOKUP(CT133,Accounts!$F:$H,3,FALSE),0)/100))),scratch!$B$52)</f>
        <v>Locked</v>
      </c>
      <c r="CW133" s="37" t="str">
        <f ca="1">IF(scratch!$B$55=TRUE,IF(CX133="","",CX133-CV133),scratch!$B$52)</f>
        <v>Locked</v>
      </c>
      <c r="CX133" s="51" t="str">
        <f ca="1">IF(scratch!$B$55=TRUE,SUMIF(T$7:T$1007,CT133,X$7:X1133)+SUMIF(AR$7:AR$1007,CT133,AV$7:AV$1007)+SUMIF(BP$7:BP$1007,CT133,BT$7:BT$1007)+SUMIF(CN$7:CN$1007,CT133,CR$7:CR$1007),scratch!$B$52)</f>
        <v>Locked</v>
      </c>
    </row>
    <row r="134" spans="4:102" x14ac:dyDescent="0.2">
      <c r="D134" s="10" t="str">
        <f>IF(ISBLANK(B134),"",IF(COUNTIF(Accounts!$F:$H,B134),VLOOKUP(B134,Accounts!$F:$H,2,FALSE),"-"))</f>
        <v/>
      </c>
      <c r="E134" s="37" t="str">
        <f>IF(G134="","",G134/(1+(IF(COUNTIF(Accounts!$F:$H,B134),VLOOKUP(B134,Accounts!$F:$H,3,FALSE),0)/100)))</f>
        <v/>
      </c>
      <c r="F134" s="37" t="str">
        <f t="shared" si="22"/>
        <v/>
      </c>
      <c r="G134" s="7"/>
      <c r="H134" s="6"/>
      <c r="J134" s="10" t="str">
        <f>IF(ISBLANK(H134),"",IF(COUNTIF(Accounts!$F:$H,H134),VLOOKUP(H134,Accounts!$F:$H,2,FALSE),"-"))</f>
        <v/>
      </c>
      <c r="K134" s="37" t="str">
        <f>IF(M134="","",M134/(1+(IF(COUNTIF(Accounts!$F:$H,H134),VLOOKUP(H134,Accounts!$F:$H,3,FALSE),0)/100)))</f>
        <v/>
      </c>
      <c r="L134" s="37" t="str">
        <f t="shared" si="23"/>
        <v/>
      </c>
      <c r="M134" s="7"/>
      <c r="N134" s="6"/>
      <c r="P134" s="10" t="str">
        <f>IF(ISBLANK(N134),"",IF(COUNTIF(Accounts!$F:$H,N134),VLOOKUP(N134,Accounts!$F:$H,2,FALSE),"-"))</f>
        <v/>
      </c>
      <c r="Q134" s="37" t="str">
        <f>IF(S134="","",S134/(1+(IF(COUNTIF(Accounts!$F:$H,N134),VLOOKUP(N134,Accounts!$F:$H,3,FALSE),0)/100)))</f>
        <v/>
      </c>
      <c r="R134" s="37" t="str">
        <f t="shared" si="12"/>
        <v/>
      </c>
      <c r="S134" s="7"/>
      <c r="T134" s="40" t="str">
        <f>IF(Accounts!$F133="","-",Accounts!$F133)</f>
        <v xml:space="preserve"> </v>
      </c>
      <c r="U134" s="10">
        <f>IF(COUNTIF(Accounts!$F:$H,T134),VLOOKUP(T134,Accounts!$F:$H,2,FALSE),"-")</f>
        <v>0</v>
      </c>
      <c r="V134" s="37" t="str">
        <f ca="1">IF(scratch!$B$55=TRUE,IF(X134="","",X134/(1+(IF(COUNTIF(Accounts!$F:$H,T134),VLOOKUP(T134,Accounts!$F:$H,3,FALSE),0)/100))),scratch!$B$52)</f>
        <v>Locked</v>
      </c>
      <c r="W134" s="37" t="str">
        <f ca="1">IF(scratch!$B$55=TRUE,IF(X134="","",X134-V134),scratch!$B$52)</f>
        <v>Locked</v>
      </c>
      <c r="X134" s="51" t="str">
        <f ca="1">IF(scratch!$B$55=TRUE,SUMIF(B$7:B$1007,T134,G$7:G$1007)+SUMIF(H$7:H$1007,T134,M$7:M$1007)+SUMIF(N$7:N$1007,T134,S$7:S$1007),scratch!$B$52)</f>
        <v>Locked</v>
      </c>
      <c r="AB134" s="10" t="str">
        <f>IF(ISBLANK(Z134),"",IF(COUNTIF(Accounts!$F:$H,Z134),VLOOKUP(Z134,Accounts!$F:$H,2,FALSE),"-"))</f>
        <v/>
      </c>
      <c r="AC134" s="37" t="str">
        <f>IF(AE134="","",AE134/(1+(IF(COUNTIF(Accounts!$F:$H,Z134),VLOOKUP(Z134,Accounts!$F:$H,3,FALSE),0)/100)))</f>
        <v/>
      </c>
      <c r="AD134" s="37" t="str">
        <f t="shared" si="13"/>
        <v/>
      </c>
      <c r="AE134" s="7"/>
      <c r="AF134" s="6"/>
      <c r="AH134" s="10" t="str">
        <f>IF(ISBLANK(AF134),"",IF(COUNTIF(Accounts!$F:$H,AF134),VLOOKUP(AF134,Accounts!$F:$H,2,FALSE),"-"))</f>
        <v/>
      </c>
      <c r="AI134" s="37" t="str">
        <f>IF(AK134="","",AK134/(1+(IF(COUNTIF(Accounts!$F:$H,AF134),VLOOKUP(AF134,Accounts!$F:$H,3,FALSE),0)/100)))</f>
        <v/>
      </c>
      <c r="AJ134" s="37" t="str">
        <f t="shared" si="14"/>
        <v/>
      </c>
      <c r="AK134" s="7"/>
      <c r="AL134" s="6"/>
      <c r="AN134" s="10" t="str">
        <f>IF(ISBLANK(AL134),"",IF(COUNTIF(Accounts!$F:$H,AL134),VLOOKUP(AL134,Accounts!$F:$H,2,FALSE),"-"))</f>
        <v/>
      </c>
      <c r="AO134" s="37" t="str">
        <f>IF(AQ134="","",AQ134/(1+(IF(COUNTIF(Accounts!$F:$H,AL134),VLOOKUP(AL134,Accounts!$F:$H,3,FALSE),0)/100)))</f>
        <v/>
      </c>
      <c r="AP134" s="37" t="str">
        <f t="shared" si="15"/>
        <v/>
      </c>
      <c r="AQ134" s="7"/>
      <c r="AR134" s="40" t="str">
        <f>IF(Accounts!$F133="","-",Accounts!$F133)</f>
        <v xml:space="preserve"> </v>
      </c>
      <c r="AS134" s="10">
        <f>IF(COUNTIF(Accounts!$F:$H,AR134),VLOOKUP(AR134,Accounts!$F:$H,2,FALSE),"-")</f>
        <v>0</v>
      </c>
      <c r="AT134" s="37" t="str">
        <f ca="1">IF(scratch!$B$55=TRUE,IF(AV134="","",AV134/(1+(IF(COUNTIF(Accounts!$F:$H,AR134),VLOOKUP(AR134,Accounts!$F:$H,3,FALSE),0)/100))),scratch!$B$52)</f>
        <v>Locked</v>
      </c>
      <c r="AU134" s="37" t="str">
        <f ca="1">IF(scratch!$B$55=TRUE,IF(AV134="","",AV134-AT134),scratch!$B$52)</f>
        <v>Locked</v>
      </c>
      <c r="AV134" s="51" t="str">
        <f ca="1">IF(scratch!$B$55=TRUE,SUMIF(Z$7:Z$1007,AR134,AE$7:AE$1007)+SUMIF(AF$7:AF$1007,AR134,AK$7:AK$1007)+SUMIF(AL$7:AL$1007,AR134,AQ$7:AQ$1007),scratch!$B$52)</f>
        <v>Locked</v>
      </c>
      <c r="AZ134" s="10" t="str">
        <f>IF(ISBLANK(AX134),"",IF(COUNTIF(Accounts!$F:$H,AX134),VLOOKUP(AX134,Accounts!$F:$H,2,FALSE),"-"))</f>
        <v/>
      </c>
      <c r="BA134" s="37" t="str">
        <f>IF(BC134="","",BC134/(1+(IF(COUNTIF(Accounts!$F:$H,AX134),VLOOKUP(AX134,Accounts!$F:$H,3,FALSE),0)/100)))</f>
        <v/>
      </c>
      <c r="BB134" s="37" t="str">
        <f t="shared" si="16"/>
        <v/>
      </c>
      <c r="BC134" s="7"/>
      <c r="BD134" s="6"/>
      <c r="BF134" s="10" t="str">
        <f>IF(ISBLANK(BD134),"",IF(COUNTIF(Accounts!$F:$H,BD134),VLOOKUP(BD134,Accounts!$F:$H,2,FALSE),"-"))</f>
        <v/>
      </c>
      <c r="BG134" s="37" t="str">
        <f>IF(BI134="","",BI134/(1+(IF(COUNTIF(Accounts!$F:$H,BD134),VLOOKUP(BD134,Accounts!$F:$H,3,FALSE),0)/100)))</f>
        <v/>
      </c>
      <c r="BH134" s="37" t="str">
        <f t="shared" si="17"/>
        <v/>
      </c>
      <c r="BI134" s="7"/>
      <c r="BJ134" s="6"/>
      <c r="BL134" s="10" t="str">
        <f>IF(ISBLANK(BJ134),"",IF(COUNTIF(Accounts!$F:$H,BJ134),VLOOKUP(BJ134,Accounts!$F:$H,2,FALSE),"-"))</f>
        <v/>
      </c>
      <c r="BM134" s="37" t="str">
        <f>IF(BO134="","",BO134/(1+(IF(COUNTIF(Accounts!$F:$H,BJ134),VLOOKUP(BJ134,Accounts!$F:$H,3,FALSE),0)/100)))</f>
        <v/>
      </c>
      <c r="BN134" s="37" t="str">
        <f t="shared" si="18"/>
        <v/>
      </c>
      <c r="BO134" s="7"/>
      <c r="BP134" s="40" t="str">
        <f>IF(Accounts!$F133="","-",Accounts!$F133)</f>
        <v xml:space="preserve"> </v>
      </c>
      <c r="BQ134" s="10">
        <f>IF(COUNTIF(Accounts!$F:$H,BP134),VLOOKUP(BP134,Accounts!$F:$H,2,FALSE),"-")</f>
        <v>0</v>
      </c>
      <c r="BR134" s="37" t="str">
        <f ca="1">IF(scratch!$B$55=TRUE,IF(BT134="","",BT134/(1+(IF(COUNTIF(Accounts!$F:$H,BP134),VLOOKUP(BP134,Accounts!$F:$H,3,FALSE),0)/100))),scratch!$B$52)</f>
        <v>Locked</v>
      </c>
      <c r="BS134" s="37" t="str">
        <f ca="1">IF(scratch!$B$55=TRUE,IF(BT134="","",BT134-BR134),scratch!$B$52)</f>
        <v>Locked</v>
      </c>
      <c r="BT134" s="51" t="str">
        <f ca="1">IF(scratch!$B$55=TRUE,SUMIF(AX$7:AX$1007,BP134,BC$7:BC$1007)+SUMIF(BD$7:BD$1007,BP134,BI$7:BI$1007)+SUMIF(BJ$7:BJ$1007,BP134,BO$7:BO$1007),scratch!$B$52)</f>
        <v>Locked</v>
      </c>
      <c r="BX134" s="10" t="str">
        <f>IF(ISBLANK(BV134),"",IF(COUNTIF(Accounts!$F:$H,BV134),VLOOKUP(BV134,Accounts!$F:$H,2,FALSE),"-"))</f>
        <v/>
      </c>
      <c r="BY134" s="37" t="str">
        <f>IF(CA134="","",CA134/(1+(IF(COUNTIF(Accounts!$F:$H,BV134),VLOOKUP(BV134,Accounts!$F:$H,3,FALSE),0)/100)))</f>
        <v/>
      </c>
      <c r="BZ134" s="37" t="str">
        <f t="shared" si="19"/>
        <v/>
      </c>
      <c r="CA134" s="7"/>
      <c r="CB134" s="6"/>
      <c r="CD134" s="10" t="str">
        <f>IF(ISBLANK(CB134),"",IF(COUNTIF(Accounts!$F:$H,CB134),VLOOKUP(CB134,Accounts!$F:$H,2,FALSE),"-"))</f>
        <v/>
      </c>
      <c r="CE134" s="37" t="str">
        <f>IF(CG134="","",CG134/(1+(IF(COUNTIF(Accounts!$F:$H,CB134),VLOOKUP(CB134,Accounts!$F:$H,3,FALSE),0)/100)))</f>
        <v/>
      </c>
      <c r="CF134" s="37" t="str">
        <f t="shared" si="20"/>
        <v/>
      </c>
      <c r="CG134" s="7"/>
      <c r="CH134" s="6"/>
      <c r="CJ134" s="10" t="str">
        <f>IF(ISBLANK(CH134),"",IF(COUNTIF(Accounts!$F:$H,CH134),VLOOKUP(CH134,Accounts!$F:$H,2,FALSE),"-"))</f>
        <v/>
      </c>
      <c r="CK134" s="37" t="str">
        <f>IF(CM134="","",CM134/(1+(IF(COUNTIF(Accounts!$F:$H,CH134),VLOOKUP(CH134,Accounts!$F:$H,3,FALSE),0)/100)))</f>
        <v/>
      </c>
      <c r="CL134" s="37" t="str">
        <f t="shared" si="21"/>
        <v/>
      </c>
      <c r="CM134" s="7"/>
      <c r="CN134" s="40" t="str">
        <f>IF(Accounts!$F133="","-",Accounts!$F133)</f>
        <v xml:space="preserve"> </v>
      </c>
      <c r="CO134" s="10">
        <f>IF(COUNTIF(Accounts!$F:$H,CN134),VLOOKUP(CN134,Accounts!$F:$H,2,FALSE),"-")</f>
        <v>0</v>
      </c>
      <c r="CP134" s="37" t="str">
        <f ca="1">IF(scratch!$B$55=TRUE,IF(CR134="","",CR134/(1+(IF(COUNTIF(Accounts!$F:$H,CN134),VLOOKUP(CN134,Accounts!$F:$H,3,FALSE),0)/100))),scratch!$B$52)</f>
        <v>Locked</v>
      </c>
      <c r="CQ134" s="37" t="str">
        <f ca="1">IF(scratch!$B$55=TRUE,IF(CR134="","",CR134-CP134),scratch!$B$52)</f>
        <v>Locked</v>
      </c>
      <c r="CR134" s="51" t="str">
        <f ca="1">IF(scratch!$B$55=TRUE,SUMIF(BV$7:BV$1007,CN134,CA$7:CA$1007)+SUMIF(CB$7:CB$1007,CN134,CG$7:CG$1007)+SUMIF(CH$7:CH$1007,CN134,CM$7:CM$1007),scratch!$B$52)</f>
        <v>Locked</v>
      </c>
      <c r="CT134" s="40" t="str">
        <f>IF(Accounts!$F133="","-",Accounts!$F133)</f>
        <v xml:space="preserve"> </v>
      </c>
      <c r="CU134" s="10">
        <f>IF(COUNTIF(Accounts!$F:$H,CT134),VLOOKUP(CT134,Accounts!$F:$H,2,FALSE),"-")</f>
        <v>0</v>
      </c>
      <c r="CV134" s="37" t="str">
        <f ca="1">IF(scratch!$B$55=TRUE,IF(CX134="","",CX134/(1+(IF(COUNTIF(Accounts!$F:$H,CT134),VLOOKUP(CT134,Accounts!$F:$H,3,FALSE),0)/100))),scratch!$B$52)</f>
        <v>Locked</v>
      </c>
      <c r="CW134" s="37" t="str">
        <f ca="1">IF(scratch!$B$55=TRUE,IF(CX134="","",CX134-CV134),scratch!$B$52)</f>
        <v>Locked</v>
      </c>
      <c r="CX134" s="51" t="str">
        <f ca="1">IF(scratch!$B$55=TRUE,SUMIF(T$7:T$1007,CT134,X$7:X1134)+SUMIF(AR$7:AR$1007,CT134,AV$7:AV$1007)+SUMIF(BP$7:BP$1007,CT134,BT$7:BT$1007)+SUMIF(CN$7:CN$1007,CT134,CR$7:CR$1007),scratch!$B$52)</f>
        <v>Locked</v>
      </c>
    </row>
    <row r="135" spans="4:102" x14ac:dyDescent="0.2">
      <c r="D135" s="10" t="str">
        <f>IF(ISBLANK(B135),"",IF(COUNTIF(Accounts!$F:$H,B135),VLOOKUP(B135,Accounts!$F:$H,2,FALSE),"-"))</f>
        <v/>
      </c>
      <c r="E135" s="37" t="str">
        <f>IF(G135="","",G135/(1+(IF(COUNTIF(Accounts!$F:$H,B135),VLOOKUP(B135,Accounts!$F:$H,3,FALSE),0)/100)))</f>
        <v/>
      </c>
      <c r="F135" s="37" t="str">
        <f t="shared" si="22"/>
        <v/>
      </c>
      <c r="G135" s="7"/>
      <c r="H135" s="6"/>
      <c r="J135" s="10" t="str">
        <f>IF(ISBLANK(H135),"",IF(COUNTIF(Accounts!$F:$H,H135),VLOOKUP(H135,Accounts!$F:$H,2,FALSE),"-"))</f>
        <v/>
      </c>
      <c r="K135" s="37" t="str">
        <f>IF(M135="","",M135/(1+(IF(COUNTIF(Accounts!$F:$H,H135),VLOOKUP(H135,Accounts!$F:$H,3,FALSE),0)/100)))</f>
        <v/>
      </c>
      <c r="L135" s="37" t="str">
        <f t="shared" si="23"/>
        <v/>
      </c>
      <c r="M135" s="7"/>
      <c r="N135" s="6"/>
      <c r="P135" s="10" t="str">
        <f>IF(ISBLANK(N135),"",IF(COUNTIF(Accounts!$F:$H,N135),VLOOKUP(N135,Accounts!$F:$H,2,FALSE),"-"))</f>
        <v/>
      </c>
      <c r="Q135" s="37" t="str">
        <f>IF(S135="","",S135/(1+(IF(COUNTIF(Accounts!$F:$H,N135),VLOOKUP(N135,Accounts!$F:$H,3,FALSE),0)/100)))</f>
        <v/>
      </c>
      <c r="R135" s="37" t="str">
        <f t="shared" ref="R135:R198" si="24">IF(S135="","",S135-Q135)</f>
        <v/>
      </c>
      <c r="S135" s="7"/>
      <c r="T135" s="40" t="str">
        <f>IF(Accounts!$F134="","-",Accounts!$F134)</f>
        <v xml:space="preserve"> </v>
      </c>
      <c r="U135" s="10">
        <f>IF(COUNTIF(Accounts!$F:$H,T135),VLOOKUP(T135,Accounts!$F:$H,2,FALSE),"-")</f>
        <v>0</v>
      </c>
      <c r="V135" s="37" t="str">
        <f ca="1">IF(scratch!$B$55=TRUE,IF(X135="","",X135/(1+(IF(COUNTIF(Accounts!$F:$H,T135),VLOOKUP(T135,Accounts!$F:$H,3,FALSE),0)/100))),scratch!$B$52)</f>
        <v>Locked</v>
      </c>
      <c r="W135" s="37" t="str">
        <f ca="1">IF(scratch!$B$55=TRUE,IF(X135="","",X135-V135),scratch!$B$52)</f>
        <v>Locked</v>
      </c>
      <c r="X135" s="51" t="str">
        <f ca="1">IF(scratch!$B$55=TRUE,SUMIF(B$7:B$1007,T135,G$7:G$1007)+SUMIF(H$7:H$1007,T135,M$7:M$1007)+SUMIF(N$7:N$1007,T135,S$7:S$1007),scratch!$B$52)</f>
        <v>Locked</v>
      </c>
      <c r="AB135" s="10" t="str">
        <f>IF(ISBLANK(Z135),"",IF(COUNTIF(Accounts!$F:$H,Z135),VLOOKUP(Z135,Accounts!$F:$H,2,FALSE),"-"))</f>
        <v/>
      </c>
      <c r="AC135" s="37" t="str">
        <f>IF(AE135="","",AE135/(1+(IF(COUNTIF(Accounts!$F:$H,Z135),VLOOKUP(Z135,Accounts!$F:$H,3,FALSE),0)/100)))</f>
        <v/>
      </c>
      <c r="AD135" s="37" t="str">
        <f t="shared" ref="AD135:AD198" si="25">IF(AE135="","",AE135-AC135)</f>
        <v/>
      </c>
      <c r="AE135" s="7"/>
      <c r="AF135" s="6"/>
      <c r="AH135" s="10" t="str">
        <f>IF(ISBLANK(AF135),"",IF(COUNTIF(Accounts!$F:$H,AF135),VLOOKUP(AF135,Accounts!$F:$H,2,FALSE),"-"))</f>
        <v/>
      </c>
      <c r="AI135" s="37" t="str">
        <f>IF(AK135="","",AK135/(1+(IF(COUNTIF(Accounts!$F:$H,AF135),VLOOKUP(AF135,Accounts!$F:$H,3,FALSE),0)/100)))</f>
        <v/>
      </c>
      <c r="AJ135" s="37" t="str">
        <f t="shared" ref="AJ135:AJ198" si="26">IF(AK135="","",AK135-AI135)</f>
        <v/>
      </c>
      <c r="AK135" s="7"/>
      <c r="AL135" s="6"/>
      <c r="AN135" s="10" t="str">
        <f>IF(ISBLANK(AL135),"",IF(COUNTIF(Accounts!$F:$H,AL135),VLOOKUP(AL135,Accounts!$F:$H,2,FALSE),"-"))</f>
        <v/>
      </c>
      <c r="AO135" s="37" t="str">
        <f>IF(AQ135="","",AQ135/(1+(IF(COUNTIF(Accounts!$F:$H,AL135),VLOOKUP(AL135,Accounts!$F:$H,3,FALSE),0)/100)))</f>
        <v/>
      </c>
      <c r="AP135" s="37" t="str">
        <f t="shared" ref="AP135:AP198" si="27">IF(AQ135="","",AQ135-AO135)</f>
        <v/>
      </c>
      <c r="AQ135" s="7"/>
      <c r="AR135" s="40" t="str">
        <f>IF(Accounts!$F134="","-",Accounts!$F134)</f>
        <v xml:space="preserve"> </v>
      </c>
      <c r="AS135" s="10">
        <f>IF(COUNTIF(Accounts!$F:$H,AR135),VLOOKUP(AR135,Accounts!$F:$H,2,FALSE),"-")</f>
        <v>0</v>
      </c>
      <c r="AT135" s="37" t="str">
        <f ca="1">IF(scratch!$B$55=TRUE,IF(AV135="","",AV135/(1+(IF(COUNTIF(Accounts!$F:$H,AR135),VLOOKUP(AR135,Accounts!$F:$H,3,FALSE),0)/100))),scratch!$B$52)</f>
        <v>Locked</v>
      </c>
      <c r="AU135" s="37" t="str">
        <f ca="1">IF(scratch!$B$55=TRUE,IF(AV135="","",AV135-AT135),scratch!$B$52)</f>
        <v>Locked</v>
      </c>
      <c r="AV135" s="51" t="str">
        <f ca="1">IF(scratch!$B$55=TRUE,SUMIF(Z$7:Z$1007,AR135,AE$7:AE$1007)+SUMIF(AF$7:AF$1007,AR135,AK$7:AK$1007)+SUMIF(AL$7:AL$1007,AR135,AQ$7:AQ$1007),scratch!$B$52)</f>
        <v>Locked</v>
      </c>
      <c r="AZ135" s="10" t="str">
        <f>IF(ISBLANK(AX135),"",IF(COUNTIF(Accounts!$F:$H,AX135),VLOOKUP(AX135,Accounts!$F:$H,2,FALSE),"-"))</f>
        <v/>
      </c>
      <c r="BA135" s="37" t="str">
        <f>IF(BC135="","",BC135/(1+(IF(COUNTIF(Accounts!$F:$H,AX135),VLOOKUP(AX135,Accounts!$F:$H,3,FALSE),0)/100)))</f>
        <v/>
      </c>
      <c r="BB135" s="37" t="str">
        <f t="shared" ref="BB135:BB198" si="28">IF(BC135="","",BC135-BA135)</f>
        <v/>
      </c>
      <c r="BC135" s="7"/>
      <c r="BD135" s="6"/>
      <c r="BF135" s="10" t="str">
        <f>IF(ISBLANK(BD135),"",IF(COUNTIF(Accounts!$F:$H,BD135),VLOOKUP(BD135,Accounts!$F:$H,2,FALSE),"-"))</f>
        <v/>
      </c>
      <c r="BG135" s="37" t="str">
        <f>IF(BI135="","",BI135/(1+(IF(COUNTIF(Accounts!$F:$H,BD135),VLOOKUP(BD135,Accounts!$F:$H,3,FALSE),0)/100)))</f>
        <v/>
      </c>
      <c r="BH135" s="37" t="str">
        <f t="shared" ref="BH135:BH198" si="29">IF(BI135="","",BI135-BG135)</f>
        <v/>
      </c>
      <c r="BI135" s="7"/>
      <c r="BJ135" s="6"/>
      <c r="BL135" s="10" t="str">
        <f>IF(ISBLANK(BJ135),"",IF(COUNTIF(Accounts!$F:$H,BJ135),VLOOKUP(BJ135,Accounts!$F:$H,2,FALSE),"-"))</f>
        <v/>
      </c>
      <c r="BM135" s="37" t="str">
        <f>IF(BO135="","",BO135/(1+(IF(COUNTIF(Accounts!$F:$H,BJ135),VLOOKUP(BJ135,Accounts!$F:$H,3,FALSE),0)/100)))</f>
        <v/>
      </c>
      <c r="BN135" s="37" t="str">
        <f t="shared" ref="BN135:BN198" si="30">IF(BO135="","",BO135-BM135)</f>
        <v/>
      </c>
      <c r="BO135" s="7"/>
      <c r="BP135" s="40" t="str">
        <f>IF(Accounts!$F134="","-",Accounts!$F134)</f>
        <v xml:space="preserve"> </v>
      </c>
      <c r="BQ135" s="10">
        <f>IF(COUNTIF(Accounts!$F:$H,BP135),VLOOKUP(BP135,Accounts!$F:$H,2,FALSE),"-")</f>
        <v>0</v>
      </c>
      <c r="BR135" s="37" t="str">
        <f ca="1">IF(scratch!$B$55=TRUE,IF(BT135="","",BT135/(1+(IF(COUNTIF(Accounts!$F:$H,BP135),VLOOKUP(BP135,Accounts!$F:$H,3,FALSE),0)/100))),scratch!$B$52)</f>
        <v>Locked</v>
      </c>
      <c r="BS135" s="37" t="str">
        <f ca="1">IF(scratch!$B$55=TRUE,IF(BT135="","",BT135-BR135),scratch!$B$52)</f>
        <v>Locked</v>
      </c>
      <c r="BT135" s="51" t="str">
        <f ca="1">IF(scratch!$B$55=TRUE,SUMIF(AX$7:AX$1007,BP135,BC$7:BC$1007)+SUMIF(BD$7:BD$1007,BP135,BI$7:BI$1007)+SUMIF(BJ$7:BJ$1007,BP135,BO$7:BO$1007),scratch!$B$52)</f>
        <v>Locked</v>
      </c>
      <c r="BX135" s="10" t="str">
        <f>IF(ISBLANK(BV135),"",IF(COUNTIF(Accounts!$F:$H,BV135),VLOOKUP(BV135,Accounts!$F:$H,2,FALSE),"-"))</f>
        <v/>
      </c>
      <c r="BY135" s="37" t="str">
        <f>IF(CA135="","",CA135/(1+(IF(COUNTIF(Accounts!$F:$H,BV135),VLOOKUP(BV135,Accounts!$F:$H,3,FALSE),0)/100)))</f>
        <v/>
      </c>
      <c r="BZ135" s="37" t="str">
        <f t="shared" ref="BZ135:BZ198" si="31">IF(CA135="","",CA135-BY135)</f>
        <v/>
      </c>
      <c r="CA135" s="7"/>
      <c r="CB135" s="6"/>
      <c r="CD135" s="10" t="str">
        <f>IF(ISBLANK(CB135),"",IF(COUNTIF(Accounts!$F:$H,CB135),VLOOKUP(CB135,Accounts!$F:$H,2,FALSE),"-"))</f>
        <v/>
      </c>
      <c r="CE135" s="37" t="str">
        <f>IF(CG135="","",CG135/(1+(IF(COUNTIF(Accounts!$F:$H,CB135),VLOOKUP(CB135,Accounts!$F:$H,3,FALSE),0)/100)))</f>
        <v/>
      </c>
      <c r="CF135" s="37" t="str">
        <f t="shared" ref="CF135:CF198" si="32">IF(CG135="","",CG135-CE135)</f>
        <v/>
      </c>
      <c r="CG135" s="7"/>
      <c r="CH135" s="6"/>
      <c r="CJ135" s="10" t="str">
        <f>IF(ISBLANK(CH135),"",IF(COUNTIF(Accounts!$F:$H,CH135),VLOOKUP(CH135,Accounts!$F:$H,2,FALSE),"-"))</f>
        <v/>
      </c>
      <c r="CK135" s="37" t="str">
        <f>IF(CM135="","",CM135/(1+(IF(COUNTIF(Accounts!$F:$H,CH135),VLOOKUP(CH135,Accounts!$F:$H,3,FALSE),0)/100)))</f>
        <v/>
      </c>
      <c r="CL135" s="37" t="str">
        <f t="shared" ref="CL135:CL198" si="33">IF(CM135="","",CM135-CK135)</f>
        <v/>
      </c>
      <c r="CM135" s="7"/>
      <c r="CN135" s="40" t="str">
        <f>IF(Accounts!$F134="","-",Accounts!$F134)</f>
        <v xml:space="preserve"> </v>
      </c>
      <c r="CO135" s="10">
        <f>IF(COUNTIF(Accounts!$F:$H,CN135),VLOOKUP(CN135,Accounts!$F:$H,2,FALSE),"-")</f>
        <v>0</v>
      </c>
      <c r="CP135" s="37" t="str">
        <f ca="1">IF(scratch!$B$55=TRUE,IF(CR135="","",CR135/(1+(IF(COUNTIF(Accounts!$F:$H,CN135),VLOOKUP(CN135,Accounts!$F:$H,3,FALSE),0)/100))),scratch!$B$52)</f>
        <v>Locked</v>
      </c>
      <c r="CQ135" s="37" t="str">
        <f ca="1">IF(scratch!$B$55=TRUE,IF(CR135="","",CR135-CP135),scratch!$B$52)</f>
        <v>Locked</v>
      </c>
      <c r="CR135" s="51" t="str">
        <f ca="1">IF(scratch!$B$55=TRUE,SUMIF(BV$7:BV$1007,CN135,CA$7:CA$1007)+SUMIF(CB$7:CB$1007,CN135,CG$7:CG$1007)+SUMIF(CH$7:CH$1007,CN135,CM$7:CM$1007),scratch!$B$52)</f>
        <v>Locked</v>
      </c>
      <c r="CT135" s="40" t="str">
        <f>IF(Accounts!$F134="","-",Accounts!$F134)</f>
        <v xml:space="preserve"> </v>
      </c>
      <c r="CU135" s="10">
        <f>IF(COUNTIF(Accounts!$F:$H,CT135),VLOOKUP(CT135,Accounts!$F:$H,2,FALSE),"-")</f>
        <v>0</v>
      </c>
      <c r="CV135" s="37" t="str">
        <f ca="1">IF(scratch!$B$55=TRUE,IF(CX135="","",CX135/(1+(IF(COUNTIF(Accounts!$F:$H,CT135),VLOOKUP(CT135,Accounts!$F:$H,3,FALSE),0)/100))),scratch!$B$52)</f>
        <v>Locked</v>
      </c>
      <c r="CW135" s="37" t="str">
        <f ca="1">IF(scratch!$B$55=TRUE,IF(CX135="","",CX135-CV135),scratch!$B$52)</f>
        <v>Locked</v>
      </c>
      <c r="CX135" s="51" t="str">
        <f ca="1">IF(scratch!$B$55=TRUE,SUMIF(T$7:T$1007,CT135,X$7:X1135)+SUMIF(AR$7:AR$1007,CT135,AV$7:AV$1007)+SUMIF(BP$7:BP$1007,CT135,BT$7:BT$1007)+SUMIF(CN$7:CN$1007,CT135,CR$7:CR$1007),scratch!$B$52)</f>
        <v>Locked</v>
      </c>
    </row>
    <row r="136" spans="4:102" x14ac:dyDescent="0.2">
      <c r="D136" s="10" t="str">
        <f>IF(ISBLANK(B136),"",IF(COUNTIF(Accounts!$F:$H,B136),VLOOKUP(B136,Accounts!$F:$H,2,FALSE),"-"))</f>
        <v/>
      </c>
      <c r="E136" s="37" t="str">
        <f>IF(G136="","",G136/(1+(IF(COUNTIF(Accounts!$F:$H,B136),VLOOKUP(B136,Accounts!$F:$H,3,FALSE),0)/100)))</f>
        <v/>
      </c>
      <c r="F136" s="37" t="str">
        <f t="shared" ref="F136:F199" si="34">IF(G136="","",G136-E136)</f>
        <v/>
      </c>
      <c r="G136" s="7"/>
      <c r="H136" s="6"/>
      <c r="J136" s="10" t="str">
        <f>IF(ISBLANK(H136),"",IF(COUNTIF(Accounts!$F:$H,H136),VLOOKUP(H136,Accounts!$F:$H,2,FALSE),"-"))</f>
        <v/>
      </c>
      <c r="K136" s="37" t="str">
        <f>IF(M136="","",M136/(1+(IF(COUNTIF(Accounts!$F:$H,H136),VLOOKUP(H136,Accounts!$F:$H,3,FALSE),0)/100)))</f>
        <v/>
      </c>
      <c r="L136" s="37" t="str">
        <f t="shared" ref="L136:L199" si="35">IF(M136="","",M136-K136)</f>
        <v/>
      </c>
      <c r="M136" s="7"/>
      <c r="N136" s="6"/>
      <c r="P136" s="10" t="str">
        <f>IF(ISBLANK(N136),"",IF(COUNTIF(Accounts!$F:$H,N136),VLOOKUP(N136,Accounts!$F:$H,2,FALSE),"-"))</f>
        <v/>
      </c>
      <c r="Q136" s="37" t="str">
        <f>IF(S136="","",S136/(1+(IF(COUNTIF(Accounts!$F:$H,N136),VLOOKUP(N136,Accounts!$F:$H,3,FALSE),0)/100)))</f>
        <v/>
      </c>
      <c r="R136" s="37" t="str">
        <f t="shared" si="24"/>
        <v/>
      </c>
      <c r="S136" s="7"/>
      <c r="T136" s="40" t="str">
        <f>IF(Accounts!$F135="","-",Accounts!$F135)</f>
        <v xml:space="preserve"> </v>
      </c>
      <c r="U136" s="10">
        <f>IF(COUNTIF(Accounts!$F:$H,T136),VLOOKUP(T136,Accounts!$F:$H,2,FALSE),"-")</f>
        <v>0</v>
      </c>
      <c r="V136" s="37" t="str">
        <f ca="1">IF(scratch!$B$55=TRUE,IF(X136="","",X136/(1+(IF(COUNTIF(Accounts!$F:$H,T136),VLOOKUP(T136,Accounts!$F:$H,3,FALSE),0)/100))),scratch!$B$52)</f>
        <v>Locked</v>
      </c>
      <c r="W136" s="37" t="str">
        <f ca="1">IF(scratch!$B$55=TRUE,IF(X136="","",X136-V136),scratch!$B$52)</f>
        <v>Locked</v>
      </c>
      <c r="X136" s="51" t="str">
        <f ca="1">IF(scratch!$B$55=TRUE,SUMIF(B$7:B$1007,T136,G$7:G$1007)+SUMIF(H$7:H$1007,T136,M$7:M$1007)+SUMIF(N$7:N$1007,T136,S$7:S$1007),scratch!$B$52)</f>
        <v>Locked</v>
      </c>
      <c r="AB136" s="10" t="str">
        <f>IF(ISBLANK(Z136),"",IF(COUNTIF(Accounts!$F:$H,Z136),VLOOKUP(Z136,Accounts!$F:$H,2,FALSE),"-"))</f>
        <v/>
      </c>
      <c r="AC136" s="37" t="str">
        <f>IF(AE136="","",AE136/(1+(IF(COUNTIF(Accounts!$F:$H,Z136),VLOOKUP(Z136,Accounts!$F:$H,3,FALSE),0)/100)))</f>
        <v/>
      </c>
      <c r="AD136" s="37" t="str">
        <f t="shared" si="25"/>
        <v/>
      </c>
      <c r="AE136" s="7"/>
      <c r="AF136" s="6"/>
      <c r="AH136" s="10" t="str">
        <f>IF(ISBLANK(AF136),"",IF(COUNTIF(Accounts!$F:$H,AF136),VLOOKUP(AF136,Accounts!$F:$H,2,FALSE),"-"))</f>
        <v/>
      </c>
      <c r="AI136" s="37" t="str">
        <f>IF(AK136="","",AK136/(1+(IF(COUNTIF(Accounts!$F:$H,AF136),VLOOKUP(AF136,Accounts!$F:$H,3,FALSE),0)/100)))</f>
        <v/>
      </c>
      <c r="AJ136" s="37" t="str">
        <f t="shared" si="26"/>
        <v/>
      </c>
      <c r="AK136" s="7"/>
      <c r="AL136" s="6"/>
      <c r="AN136" s="10" t="str">
        <f>IF(ISBLANK(AL136),"",IF(COUNTIF(Accounts!$F:$H,AL136),VLOOKUP(AL136,Accounts!$F:$H,2,FALSE),"-"))</f>
        <v/>
      </c>
      <c r="AO136" s="37" t="str">
        <f>IF(AQ136="","",AQ136/(1+(IF(COUNTIF(Accounts!$F:$H,AL136),VLOOKUP(AL136,Accounts!$F:$H,3,FALSE),0)/100)))</f>
        <v/>
      </c>
      <c r="AP136" s="37" t="str">
        <f t="shared" si="27"/>
        <v/>
      </c>
      <c r="AQ136" s="7"/>
      <c r="AR136" s="40" t="str">
        <f>IF(Accounts!$F135="","-",Accounts!$F135)</f>
        <v xml:space="preserve"> </v>
      </c>
      <c r="AS136" s="10">
        <f>IF(COUNTIF(Accounts!$F:$H,AR136),VLOOKUP(AR136,Accounts!$F:$H,2,FALSE),"-")</f>
        <v>0</v>
      </c>
      <c r="AT136" s="37" t="str">
        <f ca="1">IF(scratch!$B$55=TRUE,IF(AV136="","",AV136/(1+(IF(COUNTIF(Accounts!$F:$H,AR136),VLOOKUP(AR136,Accounts!$F:$H,3,FALSE),0)/100))),scratch!$B$52)</f>
        <v>Locked</v>
      </c>
      <c r="AU136" s="37" t="str">
        <f ca="1">IF(scratch!$B$55=TRUE,IF(AV136="","",AV136-AT136),scratch!$B$52)</f>
        <v>Locked</v>
      </c>
      <c r="AV136" s="51" t="str">
        <f ca="1">IF(scratch!$B$55=TRUE,SUMIF(Z$7:Z$1007,AR136,AE$7:AE$1007)+SUMIF(AF$7:AF$1007,AR136,AK$7:AK$1007)+SUMIF(AL$7:AL$1007,AR136,AQ$7:AQ$1007),scratch!$B$52)</f>
        <v>Locked</v>
      </c>
      <c r="AZ136" s="10" t="str">
        <f>IF(ISBLANK(AX136),"",IF(COUNTIF(Accounts!$F:$H,AX136),VLOOKUP(AX136,Accounts!$F:$H,2,FALSE),"-"))</f>
        <v/>
      </c>
      <c r="BA136" s="37" t="str">
        <f>IF(BC136="","",BC136/(1+(IF(COUNTIF(Accounts!$F:$H,AX136),VLOOKUP(AX136,Accounts!$F:$H,3,FALSE),0)/100)))</f>
        <v/>
      </c>
      <c r="BB136" s="37" t="str">
        <f t="shared" si="28"/>
        <v/>
      </c>
      <c r="BC136" s="7"/>
      <c r="BD136" s="6"/>
      <c r="BF136" s="10" t="str">
        <f>IF(ISBLANK(BD136),"",IF(COUNTIF(Accounts!$F:$H,BD136),VLOOKUP(BD136,Accounts!$F:$H,2,FALSE),"-"))</f>
        <v/>
      </c>
      <c r="BG136" s="37" t="str">
        <f>IF(BI136="","",BI136/(1+(IF(COUNTIF(Accounts!$F:$H,BD136),VLOOKUP(BD136,Accounts!$F:$H,3,FALSE),0)/100)))</f>
        <v/>
      </c>
      <c r="BH136" s="37" t="str">
        <f t="shared" si="29"/>
        <v/>
      </c>
      <c r="BI136" s="7"/>
      <c r="BJ136" s="6"/>
      <c r="BL136" s="10" t="str">
        <f>IF(ISBLANK(BJ136),"",IF(COUNTIF(Accounts!$F:$H,BJ136),VLOOKUP(BJ136,Accounts!$F:$H,2,FALSE),"-"))</f>
        <v/>
      </c>
      <c r="BM136" s="37" t="str">
        <f>IF(BO136="","",BO136/(1+(IF(COUNTIF(Accounts!$F:$H,BJ136),VLOOKUP(BJ136,Accounts!$F:$H,3,FALSE),0)/100)))</f>
        <v/>
      </c>
      <c r="BN136" s="37" t="str">
        <f t="shared" si="30"/>
        <v/>
      </c>
      <c r="BO136" s="7"/>
      <c r="BP136" s="40" t="str">
        <f>IF(Accounts!$F135="","-",Accounts!$F135)</f>
        <v xml:space="preserve"> </v>
      </c>
      <c r="BQ136" s="10">
        <f>IF(COUNTIF(Accounts!$F:$H,BP136),VLOOKUP(BP136,Accounts!$F:$H,2,FALSE),"-")</f>
        <v>0</v>
      </c>
      <c r="BR136" s="37" t="str">
        <f ca="1">IF(scratch!$B$55=TRUE,IF(BT136="","",BT136/(1+(IF(COUNTIF(Accounts!$F:$H,BP136),VLOOKUP(BP136,Accounts!$F:$H,3,FALSE),0)/100))),scratch!$B$52)</f>
        <v>Locked</v>
      </c>
      <c r="BS136" s="37" t="str">
        <f ca="1">IF(scratch!$B$55=TRUE,IF(BT136="","",BT136-BR136),scratch!$B$52)</f>
        <v>Locked</v>
      </c>
      <c r="BT136" s="51" t="str">
        <f ca="1">IF(scratch!$B$55=TRUE,SUMIF(AX$7:AX$1007,BP136,BC$7:BC$1007)+SUMIF(BD$7:BD$1007,BP136,BI$7:BI$1007)+SUMIF(BJ$7:BJ$1007,BP136,BO$7:BO$1007),scratch!$B$52)</f>
        <v>Locked</v>
      </c>
      <c r="BX136" s="10" t="str">
        <f>IF(ISBLANK(BV136),"",IF(COUNTIF(Accounts!$F:$H,BV136),VLOOKUP(BV136,Accounts!$F:$H,2,FALSE),"-"))</f>
        <v/>
      </c>
      <c r="BY136" s="37" t="str">
        <f>IF(CA136="","",CA136/(1+(IF(COUNTIF(Accounts!$F:$H,BV136),VLOOKUP(BV136,Accounts!$F:$H,3,FALSE),0)/100)))</f>
        <v/>
      </c>
      <c r="BZ136" s="37" t="str">
        <f t="shared" si="31"/>
        <v/>
      </c>
      <c r="CA136" s="7"/>
      <c r="CB136" s="6"/>
      <c r="CD136" s="10" t="str">
        <f>IF(ISBLANK(CB136),"",IF(COUNTIF(Accounts!$F:$H,CB136),VLOOKUP(CB136,Accounts!$F:$H,2,FALSE),"-"))</f>
        <v/>
      </c>
      <c r="CE136" s="37" t="str">
        <f>IF(CG136="","",CG136/(1+(IF(COUNTIF(Accounts!$F:$H,CB136),VLOOKUP(CB136,Accounts!$F:$H,3,FALSE),0)/100)))</f>
        <v/>
      </c>
      <c r="CF136" s="37" t="str">
        <f t="shared" si="32"/>
        <v/>
      </c>
      <c r="CG136" s="7"/>
      <c r="CH136" s="6"/>
      <c r="CJ136" s="10" t="str">
        <f>IF(ISBLANK(CH136),"",IF(COUNTIF(Accounts!$F:$H,CH136),VLOOKUP(CH136,Accounts!$F:$H,2,FALSE),"-"))</f>
        <v/>
      </c>
      <c r="CK136" s="37" t="str">
        <f>IF(CM136="","",CM136/(1+(IF(COUNTIF(Accounts!$F:$H,CH136),VLOOKUP(CH136,Accounts!$F:$H,3,FALSE),0)/100)))</f>
        <v/>
      </c>
      <c r="CL136" s="37" t="str">
        <f t="shared" si="33"/>
        <v/>
      </c>
      <c r="CM136" s="7"/>
      <c r="CN136" s="40" t="str">
        <f>IF(Accounts!$F135="","-",Accounts!$F135)</f>
        <v xml:space="preserve"> </v>
      </c>
      <c r="CO136" s="10">
        <f>IF(COUNTIF(Accounts!$F:$H,CN136),VLOOKUP(CN136,Accounts!$F:$H,2,FALSE),"-")</f>
        <v>0</v>
      </c>
      <c r="CP136" s="37" t="str">
        <f ca="1">IF(scratch!$B$55=TRUE,IF(CR136="","",CR136/(1+(IF(COUNTIF(Accounts!$F:$H,CN136),VLOOKUP(CN136,Accounts!$F:$H,3,FALSE),0)/100))),scratch!$B$52)</f>
        <v>Locked</v>
      </c>
      <c r="CQ136" s="37" t="str">
        <f ca="1">IF(scratch!$B$55=TRUE,IF(CR136="","",CR136-CP136),scratch!$B$52)</f>
        <v>Locked</v>
      </c>
      <c r="CR136" s="51" t="str">
        <f ca="1">IF(scratch!$B$55=TRUE,SUMIF(BV$7:BV$1007,CN136,CA$7:CA$1007)+SUMIF(CB$7:CB$1007,CN136,CG$7:CG$1007)+SUMIF(CH$7:CH$1007,CN136,CM$7:CM$1007),scratch!$B$52)</f>
        <v>Locked</v>
      </c>
      <c r="CT136" s="40" t="str">
        <f>IF(Accounts!$F135="","-",Accounts!$F135)</f>
        <v xml:space="preserve"> </v>
      </c>
      <c r="CU136" s="10">
        <f>IF(COUNTIF(Accounts!$F:$H,CT136),VLOOKUP(CT136,Accounts!$F:$H,2,FALSE),"-")</f>
        <v>0</v>
      </c>
      <c r="CV136" s="37" t="str">
        <f ca="1">IF(scratch!$B$55=TRUE,IF(CX136="","",CX136/(1+(IF(COUNTIF(Accounts!$F:$H,CT136),VLOOKUP(CT136,Accounts!$F:$H,3,FALSE),0)/100))),scratch!$B$52)</f>
        <v>Locked</v>
      </c>
      <c r="CW136" s="37" t="str">
        <f ca="1">IF(scratch!$B$55=TRUE,IF(CX136="","",CX136-CV136),scratch!$B$52)</f>
        <v>Locked</v>
      </c>
      <c r="CX136" s="51" t="str">
        <f ca="1">IF(scratch!$B$55=TRUE,SUMIF(T$7:T$1007,CT136,X$7:X1136)+SUMIF(AR$7:AR$1007,CT136,AV$7:AV$1007)+SUMIF(BP$7:BP$1007,CT136,BT$7:BT$1007)+SUMIF(CN$7:CN$1007,CT136,CR$7:CR$1007),scratch!$B$52)</f>
        <v>Locked</v>
      </c>
    </row>
    <row r="137" spans="4:102" x14ac:dyDescent="0.2">
      <c r="D137" s="10" t="str">
        <f>IF(ISBLANK(B137),"",IF(COUNTIF(Accounts!$F:$H,B137),VLOOKUP(B137,Accounts!$F:$H,2,FALSE),"-"))</f>
        <v/>
      </c>
      <c r="E137" s="37" t="str">
        <f>IF(G137="","",G137/(1+(IF(COUNTIF(Accounts!$F:$H,B137),VLOOKUP(B137,Accounts!$F:$H,3,FALSE),0)/100)))</f>
        <v/>
      </c>
      <c r="F137" s="37" t="str">
        <f t="shared" si="34"/>
        <v/>
      </c>
      <c r="G137" s="7"/>
      <c r="H137" s="6"/>
      <c r="J137" s="10" t="str">
        <f>IF(ISBLANK(H137),"",IF(COUNTIF(Accounts!$F:$H,H137),VLOOKUP(H137,Accounts!$F:$H,2,FALSE),"-"))</f>
        <v/>
      </c>
      <c r="K137" s="37" t="str">
        <f>IF(M137="","",M137/(1+(IF(COUNTIF(Accounts!$F:$H,H137),VLOOKUP(H137,Accounts!$F:$H,3,FALSE),0)/100)))</f>
        <v/>
      </c>
      <c r="L137" s="37" t="str">
        <f t="shared" si="35"/>
        <v/>
      </c>
      <c r="M137" s="7"/>
      <c r="N137" s="6"/>
      <c r="P137" s="10" t="str">
        <f>IF(ISBLANK(N137),"",IF(COUNTIF(Accounts!$F:$H,N137),VLOOKUP(N137,Accounts!$F:$H,2,FALSE),"-"))</f>
        <v/>
      </c>
      <c r="Q137" s="37" t="str">
        <f>IF(S137="","",S137/(1+(IF(COUNTIF(Accounts!$F:$H,N137),VLOOKUP(N137,Accounts!$F:$H,3,FALSE),0)/100)))</f>
        <v/>
      </c>
      <c r="R137" s="37" t="str">
        <f t="shared" si="24"/>
        <v/>
      </c>
      <c r="S137" s="7"/>
      <c r="T137" s="40" t="str">
        <f>IF(Accounts!$F136="","-",Accounts!$F136)</f>
        <v xml:space="preserve"> </v>
      </c>
      <c r="U137" s="10">
        <f>IF(COUNTIF(Accounts!$F:$H,T137),VLOOKUP(T137,Accounts!$F:$H,2,FALSE),"-")</f>
        <v>0</v>
      </c>
      <c r="V137" s="37" t="str">
        <f ca="1">IF(scratch!$B$55=TRUE,IF(X137="","",X137/(1+(IF(COUNTIF(Accounts!$F:$H,T137),VLOOKUP(T137,Accounts!$F:$H,3,FALSE),0)/100))),scratch!$B$52)</f>
        <v>Locked</v>
      </c>
      <c r="W137" s="37" t="str">
        <f ca="1">IF(scratch!$B$55=TRUE,IF(X137="","",X137-V137),scratch!$B$52)</f>
        <v>Locked</v>
      </c>
      <c r="X137" s="51" t="str">
        <f ca="1">IF(scratch!$B$55=TRUE,SUMIF(B$7:B$1007,T137,G$7:G$1007)+SUMIF(H$7:H$1007,T137,M$7:M$1007)+SUMIF(N$7:N$1007,T137,S$7:S$1007),scratch!$B$52)</f>
        <v>Locked</v>
      </c>
      <c r="AB137" s="10" t="str">
        <f>IF(ISBLANK(Z137),"",IF(COUNTIF(Accounts!$F:$H,Z137),VLOOKUP(Z137,Accounts!$F:$H,2,FALSE),"-"))</f>
        <v/>
      </c>
      <c r="AC137" s="37" t="str">
        <f>IF(AE137="","",AE137/(1+(IF(COUNTIF(Accounts!$F:$H,Z137),VLOOKUP(Z137,Accounts!$F:$H,3,FALSE),0)/100)))</f>
        <v/>
      </c>
      <c r="AD137" s="37" t="str">
        <f t="shared" si="25"/>
        <v/>
      </c>
      <c r="AE137" s="7"/>
      <c r="AF137" s="6"/>
      <c r="AH137" s="10" t="str">
        <f>IF(ISBLANK(AF137),"",IF(COUNTIF(Accounts!$F:$H,AF137),VLOOKUP(AF137,Accounts!$F:$H,2,FALSE),"-"))</f>
        <v/>
      </c>
      <c r="AI137" s="37" t="str">
        <f>IF(AK137="","",AK137/(1+(IF(COUNTIF(Accounts!$F:$H,AF137),VLOOKUP(AF137,Accounts!$F:$H,3,FALSE),0)/100)))</f>
        <v/>
      </c>
      <c r="AJ137" s="37" t="str">
        <f t="shared" si="26"/>
        <v/>
      </c>
      <c r="AK137" s="7"/>
      <c r="AL137" s="6"/>
      <c r="AN137" s="10" t="str">
        <f>IF(ISBLANK(AL137),"",IF(COUNTIF(Accounts!$F:$H,AL137),VLOOKUP(AL137,Accounts!$F:$H,2,FALSE),"-"))</f>
        <v/>
      </c>
      <c r="AO137" s="37" t="str">
        <f>IF(AQ137="","",AQ137/(1+(IF(COUNTIF(Accounts!$F:$H,AL137),VLOOKUP(AL137,Accounts!$F:$H,3,FALSE),0)/100)))</f>
        <v/>
      </c>
      <c r="AP137" s="37" t="str">
        <f t="shared" si="27"/>
        <v/>
      </c>
      <c r="AQ137" s="7"/>
      <c r="AR137" s="40" t="str">
        <f>IF(Accounts!$F136="","-",Accounts!$F136)</f>
        <v xml:space="preserve"> </v>
      </c>
      <c r="AS137" s="10">
        <f>IF(COUNTIF(Accounts!$F:$H,AR137),VLOOKUP(AR137,Accounts!$F:$H,2,FALSE),"-")</f>
        <v>0</v>
      </c>
      <c r="AT137" s="37" t="str">
        <f ca="1">IF(scratch!$B$55=TRUE,IF(AV137="","",AV137/(1+(IF(COUNTIF(Accounts!$F:$H,AR137),VLOOKUP(AR137,Accounts!$F:$H,3,FALSE),0)/100))),scratch!$B$52)</f>
        <v>Locked</v>
      </c>
      <c r="AU137" s="37" t="str">
        <f ca="1">IF(scratch!$B$55=TRUE,IF(AV137="","",AV137-AT137),scratch!$B$52)</f>
        <v>Locked</v>
      </c>
      <c r="AV137" s="51" t="str">
        <f ca="1">IF(scratch!$B$55=TRUE,SUMIF(Z$7:Z$1007,AR137,AE$7:AE$1007)+SUMIF(AF$7:AF$1007,AR137,AK$7:AK$1007)+SUMIF(AL$7:AL$1007,AR137,AQ$7:AQ$1007),scratch!$B$52)</f>
        <v>Locked</v>
      </c>
      <c r="AZ137" s="10" t="str">
        <f>IF(ISBLANK(AX137),"",IF(COUNTIF(Accounts!$F:$H,AX137),VLOOKUP(AX137,Accounts!$F:$H,2,FALSE),"-"))</f>
        <v/>
      </c>
      <c r="BA137" s="37" t="str">
        <f>IF(BC137="","",BC137/(1+(IF(COUNTIF(Accounts!$F:$H,AX137),VLOOKUP(AX137,Accounts!$F:$H,3,FALSE),0)/100)))</f>
        <v/>
      </c>
      <c r="BB137" s="37" t="str">
        <f t="shared" si="28"/>
        <v/>
      </c>
      <c r="BC137" s="7"/>
      <c r="BD137" s="6"/>
      <c r="BF137" s="10" t="str">
        <f>IF(ISBLANK(BD137),"",IF(COUNTIF(Accounts!$F:$H,BD137),VLOOKUP(BD137,Accounts!$F:$H,2,FALSE),"-"))</f>
        <v/>
      </c>
      <c r="BG137" s="37" t="str">
        <f>IF(BI137="","",BI137/(1+(IF(COUNTIF(Accounts!$F:$H,BD137),VLOOKUP(BD137,Accounts!$F:$H,3,FALSE),0)/100)))</f>
        <v/>
      </c>
      <c r="BH137" s="37" t="str">
        <f t="shared" si="29"/>
        <v/>
      </c>
      <c r="BI137" s="7"/>
      <c r="BJ137" s="6"/>
      <c r="BL137" s="10" t="str">
        <f>IF(ISBLANK(BJ137),"",IF(COUNTIF(Accounts!$F:$H,BJ137),VLOOKUP(BJ137,Accounts!$F:$H,2,FALSE),"-"))</f>
        <v/>
      </c>
      <c r="BM137" s="37" t="str">
        <f>IF(BO137="","",BO137/(1+(IF(COUNTIF(Accounts!$F:$H,BJ137),VLOOKUP(BJ137,Accounts!$F:$H,3,FALSE),0)/100)))</f>
        <v/>
      </c>
      <c r="BN137" s="37" t="str">
        <f t="shared" si="30"/>
        <v/>
      </c>
      <c r="BO137" s="7"/>
      <c r="BP137" s="40" t="str">
        <f>IF(Accounts!$F136="","-",Accounts!$F136)</f>
        <v xml:space="preserve"> </v>
      </c>
      <c r="BQ137" s="10">
        <f>IF(COUNTIF(Accounts!$F:$H,BP137),VLOOKUP(BP137,Accounts!$F:$H,2,FALSE),"-")</f>
        <v>0</v>
      </c>
      <c r="BR137" s="37" t="str">
        <f ca="1">IF(scratch!$B$55=TRUE,IF(BT137="","",BT137/(1+(IF(COUNTIF(Accounts!$F:$H,BP137),VLOOKUP(BP137,Accounts!$F:$H,3,FALSE),0)/100))),scratch!$B$52)</f>
        <v>Locked</v>
      </c>
      <c r="BS137" s="37" t="str">
        <f ca="1">IF(scratch!$B$55=TRUE,IF(BT137="","",BT137-BR137),scratch!$B$52)</f>
        <v>Locked</v>
      </c>
      <c r="BT137" s="51" t="str">
        <f ca="1">IF(scratch!$B$55=TRUE,SUMIF(AX$7:AX$1007,BP137,BC$7:BC$1007)+SUMIF(BD$7:BD$1007,BP137,BI$7:BI$1007)+SUMIF(BJ$7:BJ$1007,BP137,BO$7:BO$1007),scratch!$B$52)</f>
        <v>Locked</v>
      </c>
      <c r="BX137" s="10" t="str">
        <f>IF(ISBLANK(BV137),"",IF(COUNTIF(Accounts!$F:$H,BV137),VLOOKUP(BV137,Accounts!$F:$H,2,FALSE),"-"))</f>
        <v/>
      </c>
      <c r="BY137" s="37" t="str">
        <f>IF(CA137="","",CA137/(1+(IF(COUNTIF(Accounts!$F:$H,BV137),VLOOKUP(BV137,Accounts!$F:$H,3,FALSE),0)/100)))</f>
        <v/>
      </c>
      <c r="BZ137" s="37" t="str">
        <f t="shared" si="31"/>
        <v/>
      </c>
      <c r="CA137" s="7"/>
      <c r="CB137" s="6"/>
      <c r="CD137" s="10" t="str">
        <f>IF(ISBLANK(CB137),"",IF(COUNTIF(Accounts!$F:$H,CB137),VLOOKUP(CB137,Accounts!$F:$H,2,FALSE),"-"))</f>
        <v/>
      </c>
      <c r="CE137" s="37" t="str">
        <f>IF(CG137="","",CG137/(1+(IF(COUNTIF(Accounts!$F:$H,CB137),VLOOKUP(CB137,Accounts!$F:$H,3,FALSE),0)/100)))</f>
        <v/>
      </c>
      <c r="CF137" s="37" t="str">
        <f t="shared" si="32"/>
        <v/>
      </c>
      <c r="CG137" s="7"/>
      <c r="CH137" s="6"/>
      <c r="CJ137" s="10" t="str">
        <f>IF(ISBLANK(CH137),"",IF(COUNTIF(Accounts!$F:$H,CH137),VLOOKUP(CH137,Accounts!$F:$H,2,FALSE),"-"))</f>
        <v/>
      </c>
      <c r="CK137" s="37" t="str">
        <f>IF(CM137="","",CM137/(1+(IF(COUNTIF(Accounts!$F:$H,CH137),VLOOKUP(CH137,Accounts!$F:$H,3,FALSE),0)/100)))</f>
        <v/>
      </c>
      <c r="CL137" s="37" t="str">
        <f t="shared" si="33"/>
        <v/>
      </c>
      <c r="CM137" s="7"/>
      <c r="CN137" s="40" t="str">
        <f>IF(Accounts!$F136="","-",Accounts!$F136)</f>
        <v xml:space="preserve"> </v>
      </c>
      <c r="CO137" s="10">
        <f>IF(COUNTIF(Accounts!$F:$H,CN137),VLOOKUP(CN137,Accounts!$F:$H,2,FALSE),"-")</f>
        <v>0</v>
      </c>
      <c r="CP137" s="37" t="str">
        <f ca="1">IF(scratch!$B$55=TRUE,IF(CR137="","",CR137/(1+(IF(COUNTIF(Accounts!$F:$H,CN137),VLOOKUP(CN137,Accounts!$F:$H,3,FALSE),0)/100))),scratch!$B$52)</f>
        <v>Locked</v>
      </c>
      <c r="CQ137" s="37" t="str">
        <f ca="1">IF(scratch!$B$55=TRUE,IF(CR137="","",CR137-CP137),scratch!$B$52)</f>
        <v>Locked</v>
      </c>
      <c r="CR137" s="51" t="str">
        <f ca="1">IF(scratch!$B$55=TRUE,SUMIF(BV$7:BV$1007,CN137,CA$7:CA$1007)+SUMIF(CB$7:CB$1007,CN137,CG$7:CG$1007)+SUMIF(CH$7:CH$1007,CN137,CM$7:CM$1007),scratch!$B$52)</f>
        <v>Locked</v>
      </c>
      <c r="CT137" s="40" t="str">
        <f>IF(Accounts!$F136="","-",Accounts!$F136)</f>
        <v xml:space="preserve"> </v>
      </c>
      <c r="CU137" s="10">
        <f>IF(COUNTIF(Accounts!$F:$H,CT137),VLOOKUP(CT137,Accounts!$F:$H,2,FALSE),"-")</f>
        <v>0</v>
      </c>
      <c r="CV137" s="37" t="str">
        <f ca="1">IF(scratch!$B$55=TRUE,IF(CX137="","",CX137/(1+(IF(COUNTIF(Accounts!$F:$H,CT137),VLOOKUP(CT137,Accounts!$F:$H,3,FALSE),0)/100))),scratch!$B$52)</f>
        <v>Locked</v>
      </c>
      <c r="CW137" s="37" t="str">
        <f ca="1">IF(scratch!$B$55=TRUE,IF(CX137="","",CX137-CV137),scratch!$B$52)</f>
        <v>Locked</v>
      </c>
      <c r="CX137" s="51" t="str">
        <f ca="1">IF(scratch!$B$55=TRUE,SUMIF(T$7:T$1007,CT137,X$7:X1137)+SUMIF(AR$7:AR$1007,CT137,AV$7:AV$1007)+SUMIF(BP$7:BP$1007,CT137,BT$7:BT$1007)+SUMIF(CN$7:CN$1007,CT137,CR$7:CR$1007),scratch!$B$52)</f>
        <v>Locked</v>
      </c>
    </row>
    <row r="138" spans="4:102" x14ac:dyDescent="0.2">
      <c r="D138" s="10" t="str">
        <f>IF(ISBLANK(B138),"",IF(COUNTIF(Accounts!$F:$H,B138),VLOOKUP(B138,Accounts!$F:$H,2,FALSE),"-"))</f>
        <v/>
      </c>
      <c r="E138" s="37" t="str">
        <f>IF(G138="","",G138/(1+(IF(COUNTIF(Accounts!$F:$H,B138),VLOOKUP(B138,Accounts!$F:$H,3,FALSE),0)/100)))</f>
        <v/>
      </c>
      <c r="F138" s="37" t="str">
        <f t="shared" si="34"/>
        <v/>
      </c>
      <c r="G138" s="7"/>
      <c r="H138" s="6"/>
      <c r="J138" s="10" t="str">
        <f>IF(ISBLANK(H138),"",IF(COUNTIF(Accounts!$F:$H,H138),VLOOKUP(H138,Accounts!$F:$H,2,FALSE),"-"))</f>
        <v/>
      </c>
      <c r="K138" s="37" t="str">
        <f>IF(M138="","",M138/(1+(IF(COUNTIF(Accounts!$F:$H,H138),VLOOKUP(H138,Accounts!$F:$H,3,FALSE),0)/100)))</f>
        <v/>
      </c>
      <c r="L138" s="37" t="str">
        <f t="shared" si="35"/>
        <v/>
      </c>
      <c r="M138" s="7"/>
      <c r="N138" s="6"/>
      <c r="P138" s="10" t="str">
        <f>IF(ISBLANK(N138),"",IF(COUNTIF(Accounts!$F:$H,N138),VLOOKUP(N138,Accounts!$F:$H,2,FALSE),"-"))</f>
        <v/>
      </c>
      <c r="Q138" s="37" t="str">
        <f>IF(S138="","",S138/(1+(IF(COUNTIF(Accounts!$F:$H,N138),VLOOKUP(N138,Accounts!$F:$H,3,FALSE),0)/100)))</f>
        <v/>
      </c>
      <c r="R138" s="37" t="str">
        <f t="shared" si="24"/>
        <v/>
      </c>
      <c r="S138" s="7"/>
      <c r="T138" s="40" t="str">
        <f>IF(Accounts!$F137="","-",Accounts!$F137)</f>
        <v xml:space="preserve"> </v>
      </c>
      <c r="U138" s="10">
        <f>IF(COUNTIF(Accounts!$F:$H,T138),VLOOKUP(T138,Accounts!$F:$H,2,FALSE),"-")</f>
        <v>0</v>
      </c>
      <c r="V138" s="37" t="str">
        <f ca="1">IF(scratch!$B$55=TRUE,IF(X138="","",X138/(1+(IF(COUNTIF(Accounts!$F:$H,T138),VLOOKUP(T138,Accounts!$F:$H,3,FALSE),0)/100))),scratch!$B$52)</f>
        <v>Locked</v>
      </c>
      <c r="W138" s="37" t="str">
        <f ca="1">IF(scratch!$B$55=TRUE,IF(X138="","",X138-V138),scratch!$B$52)</f>
        <v>Locked</v>
      </c>
      <c r="X138" s="51" t="str">
        <f ca="1">IF(scratch!$B$55=TRUE,SUMIF(B$7:B$1007,T138,G$7:G$1007)+SUMIF(H$7:H$1007,T138,M$7:M$1007)+SUMIF(N$7:N$1007,T138,S$7:S$1007),scratch!$B$52)</f>
        <v>Locked</v>
      </c>
      <c r="AB138" s="10" t="str">
        <f>IF(ISBLANK(Z138),"",IF(COUNTIF(Accounts!$F:$H,Z138),VLOOKUP(Z138,Accounts!$F:$H,2,FALSE),"-"))</f>
        <v/>
      </c>
      <c r="AC138" s="37" t="str">
        <f>IF(AE138="","",AE138/(1+(IF(COUNTIF(Accounts!$F:$H,Z138),VLOOKUP(Z138,Accounts!$F:$H,3,FALSE),0)/100)))</f>
        <v/>
      </c>
      <c r="AD138" s="37" t="str">
        <f t="shared" si="25"/>
        <v/>
      </c>
      <c r="AE138" s="7"/>
      <c r="AF138" s="6"/>
      <c r="AH138" s="10" t="str">
        <f>IF(ISBLANK(AF138),"",IF(COUNTIF(Accounts!$F:$H,AF138),VLOOKUP(AF138,Accounts!$F:$H,2,FALSE),"-"))</f>
        <v/>
      </c>
      <c r="AI138" s="37" t="str">
        <f>IF(AK138="","",AK138/(1+(IF(COUNTIF(Accounts!$F:$H,AF138),VLOOKUP(AF138,Accounts!$F:$H,3,FALSE),0)/100)))</f>
        <v/>
      </c>
      <c r="AJ138" s="37" t="str">
        <f t="shared" si="26"/>
        <v/>
      </c>
      <c r="AK138" s="7"/>
      <c r="AL138" s="6"/>
      <c r="AN138" s="10" t="str">
        <f>IF(ISBLANK(AL138),"",IF(COUNTIF(Accounts!$F:$H,AL138),VLOOKUP(AL138,Accounts!$F:$H,2,FALSE),"-"))</f>
        <v/>
      </c>
      <c r="AO138" s="37" t="str">
        <f>IF(AQ138="","",AQ138/(1+(IF(COUNTIF(Accounts!$F:$H,AL138),VLOOKUP(AL138,Accounts!$F:$H,3,FALSE),0)/100)))</f>
        <v/>
      </c>
      <c r="AP138" s="37" t="str">
        <f t="shared" si="27"/>
        <v/>
      </c>
      <c r="AQ138" s="7"/>
      <c r="AR138" s="40" t="str">
        <f>IF(Accounts!$F137="","-",Accounts!$F137)</f>
        <v xml:space="preserve"> </v>
      </c>
      <c r="AS138" s="10">
        <f>IF(COUNTIF(Accounts!$F:$H,AR138),VLOOKUP(AR138,Accounts!$F:$H,2,FALSE),"-")</f>
        <v>0</v>
      </c>
      <c r="AT138" s="37" t="str">
        <f ca="1">IF(scratch!$B$55=TRUE,IF(AV138="","",AV138/(1+(IF(COUNTIF(Accounts!$F:$H,AR138),VLOOKUP(AR138,Accounts!$F:$H,3,FALSE),0)/100))),scratch!$B$52)</f>
        <v>Locked</v>
      </c>
      <c r="AU138" s="37" t="str">
        <f ca="1">IF(scratch!$B$55=TRUE,IF(AV138="","",AV138-AT138),scratch!$B$52)</f>
        <v>Locked</v>
      </c>
      <c r="AV138" s="51" t="str">
        <f ca="1">IF(scratch!$B$55=TRUE,SUMIF(Z$7:Z$1007,AR138,AE$7:AE$1007)+SUMIF(AF$7:AF$1007,AR138,AK$7:AK$1007)+SUMIF(AL$7:AL$1007,AR138,AQ$7:AQ$1007),scratch!$B$52)</f>
        <v>Locked</v>
      </c>
      <c r="AZ138" s="10" t="str">
        <f>IF(ISBLANK(AX138),"",IF(COUNTIF(Accounts!$F:$H,AX138),VLOOKUP(AX138,Accounts!$F:$H,2,FALSE),"-"))</f>
        <v/>
      </c>
      <c r="BA138" s="37" t="str">
        <f>IF(BC138="","",BC138/(1+(IF(COUNTIF(Accounts!$F:$H,AX138),VLOOKUP(AX138,Accounts!$F:$H,3,FALSE),0)/100)))</f>
        <v/>
      </c>
      <c r="BB138" s="37" t="str">
        <f t="shared" si="28"/>
        <v/>
      </c>
      <c r="BC138" s="7"/>
      <c r="BD138" s="6"/>
      <c r="BF138" s="10" t="str">
        <f>IF(ISBLANK(BD138),"",IF(COUNTIF(Accounts!$F:$H,BD138),VLOOKUP(BD138,Accounts!$F:$H,2,FALSE),"-"))</f>
        <v/>
      </c>
      <c r="BG138" s="37" t="str">
        <f>IF(BI138="","",BI138/(1+(IF(COUNTIF(Accounts!$F:$H,BD138),VLOOKUP(BD138,Accounts!$F:$H,3,FALSE),0)/100)))</f>
        <v/>
      </c>
      <c r="BH138" s="37" t="str">
        <f t="shared" si="29"/>
        <v/>
      </c>
      <c r="BI138" s="7"/>
      <c r="BJ138" s="6"/>
      <c r="BL138" s="10" t="str">
        <f>IF(ISBLANK(BJ138),"",IF(COUNTIF(Accounts!$F:$H,BJ138),VLOOKUP(BJ138,Accounts!$F:$H,2,FALSE),"-"))</f>
        <v/>
      </c>
      <c r="BM138" s="37" t="str">
        <f>IF(BO138="","",BO138/(1+(IF(COUNTIF(Accounts!$F:$H,BJ138),VLOOKUP(BJ138,Accounts!$F:$H,3,FALSE),0)/100)))</f>
        <v/>
      </c>
      <c r="BN138" s="37" t="str">
        <f t="shared" si="30"/>
        <v/>
      </c>
      <c r="BO138" s="7"/>
      <c r="BP138" s="40" t="str">
        <f>IF(Accounts!$F137="","-",Accounts!$F137)</f>
        <v xml:space="preserve"> </v>
      </c>
      <c r="BQ138" s="10">
        <f>IF(COUNTIF(Accounts!$F:$H,BP138),VLOOKUP(BP138,Accounts!$F:$H,2,FALSE),"-")</f>
        <v>0</v>
      </c>
      <c r="BR138" s="37" t="str">
        <f ca="1">IF(scratch!$B$55=TRUE,IF(BT138="","",BT138/(1+(IF(COUNTIF(Accounts!$F:$H,BP138),VLOOKUP(BP138,Accounts!$F:$H,3,FALSE),0)/100))),scratch!$B$52)</f>
        <v>Locked</v>
      </c>
      <c r="BS138" s="37" t="str">
        <f ca="1">IF(scratch!$B$55=TRUE,IF(BT138="","",BT138-BR138),scratch!$B$52)</f>
        <v>Locked</v>
      </c>
      <c r="BT138" s="51" t="str">
        <f ca="1">IF(scratch!$B$55=TRUE,SUMIF(AX$7:AX$1007,BP138,BC$7:BC$1007)+SUMIF(BD$7:BD$1007,BP138,BI$7:BI$1007)+SUMIF(BJ$7:BJ$1007,BP138,BO$7:BO$1007),scratch!$B$52)</f>
        <v>Locked</v>
      </c>
      <c r="BX138" s="10" t="str">
        <f>IF(ISBLANK(BV138),"",IF(COUNTIF(Accounts!$F:$H,BV138),VLOOKUP(BV138,Accounts!$F:$H,2,FALSE),"-"))</f>
        <v/>
      </c>
      <c r="BY138" s="37" t="str">
        <f>IF(CA138="","",CA138/(1+(IF(COUNTIF(Accounts!$F:$H,BV138),VLOOKUP(BV138,Accounts!$F:$H,3,FALSE),0)/100)))</f>
        <v/>
      </c>
      <c r="BZ138" s="37" t="str">
        <f t="shared" si="31"/>
        <v/>
      </c>
      <c r="CA138" s="7"/>
      <c r="CB138" s="6"/>
      <c r="CD138" s="10" t="str">
        <f>IF(ISBLANK(CB138),"",IF(COUNTIF(Accounts!$F:$H,CB138),VLOOKUP(CB138,Accounts!$F:$H,2,FALSE),"-"))</f>
        <v/>
      </c>
      <c r="CE138" s="37" t="str">
        <f>IF(CG138="","",CG138/(1+(IF(COUNTIF(Accounts!$F:$H,CB138),VLOOKUP(CB138,Accounts!$F:$H,3,FALSE),0)/100)))</f>
        <v/>
      </c>
      <c r="CF138" s="37" t="str">
        <f t="shared" si="32"/>
        <v/>
      </c>
      <c r="CG138" s="7"/>
      <c r="CH138" s="6"/>
      <c r="CJ138" s="10" t="str">
        <f>IF(ISBLANK(CH138),"",IF(COUNTIF(Accounts!$F:$H,CH138),VLOOKUP(CH138,Accounts!$F:$H,2,FALSE),"-"))</f>
        <v/>
      </c>
      <c r="CK138" s="37" t="str">
        <f>IF(CM138="","",CM138/(1+(IF(COUNTIF(Accounts!$F:$H,CH138),VLOOKUP(CH138,Accounts!$F:$H,3,FALSE),0)/100)))</f>
        <v/>
      </c>
      <c r="CL138" s="37" t="str">
        <f t="shared" si="33"/>
        <v/>
      </c>
      <c r="CM138" s="7"/>
      <c r="CN138" s="40" t="str">
        <f>IF(Accounts!$F137="","-",Accounts!$F137)</f>
        <v xml:space="preserve"> </v>
      </c>
      <c r="CO138" s="10">
        <f>IF(COUNTIF(Accounts!$F:$H,CN138),VLOOKUP(CN138,Accounts!$F:$H,2,FALSE),"-")</f>
        <v>0</v>
      </c>
      <c r="CP138" s="37" t="str">
        <f ca="1">IF(scratch!$B$55=TRUE,IF(CR138="","",CR138/(1+(IF(COUNTIF(Accounts!$F:$H,CN138),VLOOKUP(CN138,Accounts!$F:$H,3,FALSE),0)/100))),scratch!$B$52)</f>
        <v>Locked</v>
      </c>
      <c r="CQ138" s="37" t="str">
        <f ca="1">IF(scratch!$B$55=TRUE,IF(CR138="","",CR138-CP138),scratch!$B$52)</f>
        <v>Locked</v>
      </c>
      <c r="CR138" s="51" t="str">
        <f ca="1">IF(scratch!$B$55=TRUE,SUMIF(BV$7:BV$1007,CN138,CA$7:CA$1007)+SUMIF(CB$7:CB$1007,CN138,CG$7:CG$1007)+SUMIF(CH$7:CH$1007,CN138,CM$7:CM$1007),scratch!$B$52)</f>
        <v>Locked</v>
      </c>
      <c r="CT138" s="40" t="str">
        <f>IF(Accounts!$F137="","-",Accounts!$F137)</f>
        <v xml:space="preserve"> </v>
      </c>
      <c r="CU138" s="10">
        <f>IF(COUNTIF(Accounts!$F:$H,CT138),VLOOKUP(CT138,Accounts!$F:$H,2,FALSE),"-")</f>
        <v>0</v>
      </c>
      <c r="CV138" s="37" t="str">
        <f ca="1">IF(scratch!$B$55=TRUE,IF(CX138="","",CX138/(1+(IF(COUNTIF(Accounts!$F:$H,CT138),VLOOKUP(CT138,Accounts!$F:$H,3,FALSE),0)/100))),scratch!$B$52)</f>
        <v>Locked</v>
      </c>
      <c r="CW138" s="37" t="str">
        <f ca="1">IF(scratch!$B$55=TRUE,IF(CX138="","",CX138-CV138),scratch!$B$52)</f>
        <v>Locked</v>
      </c>
      <c r="CX138" s="51" t="str">
        <f ca="1">IF(scratch!$B$55=TRUE,SUMIF(T$7:T$1007,CT138,X$7:X1138)+SUMIF(AR$7:AR$1007,CT138,AV$7:AV$1007)+SUMIF(BP$7:BP$1007,CT138,BT$7:BT$1007)+SUMIF(CN$7:CN$1007,CT138,CR$7:CR$1007),scratch!$B$52)</f>
        <v>Locked</v>
      </c>
    </row>
    <row r="139" spans="4:102" x14ac:dyDescent="0.2">
      <c r="D139" s="10" t="str">
        <f>IF(ISBLANK(B139),"",IF(COUNTIF(Accounts!$F:$H,B139),VLOOKUP(B139,Accounts!$F:$H,2,FALSE),"-"))</f>
        <v/>
      </c>
      <c r="E139" s="37" t="str">
        <f>IF(G139="","",G139/(1+(IF(COUNTIF(Accounts!$F:$H,B139),VLOOKUP(B139,Accounts!$F:$H,3,FALSE),0)/100)))</f>
        <v/>
      </c>
      <c r="F139" s="37" t="str">
        <f t="shared" si="34"/>
        <v/>
      </c>
      <c r="G139" s="7"/>
      <c r="H139" s="6"/>
      <c r="J139" s="10" t="str">
        <f>IF(ISBLANK(H139),"",IF(COUNTIF(Accounts!$F:$H,H139),VLOOKUP(H139,Accounts!$F:$H,2,FALSE),"-"))</f>
        <v/>
      </c>
      <c r="K139" s="37" t="str">
        <f>IF(M139="","",M139/(1+(IF(COUNTIF(Accounts!$F:$H,H139),VLOOKUP(H139,Accounts!$F:$H,3,FALSE),0)/100)))</f>
        <v/>
      </c>
      <c r="L139" s="37" t="str">
        <f t="shared" si="35"/>
        <v/>
      </c>
      <c r="M139" s="7"/>
      <c r="N139" s="6"/>
      <c r="P139" s="10" t="str">
        <f>IF(ISBLANK(N139),"",IF(COUNTIF(Accounts!$F:$H,N139),VLOOKUP(N139,Accounts!$F:$H,2,FALSE),"-"))</f>
        <v/>
      </c>
      <c r="Q139" s="37" t="str">
        <f>IF(S139="","",S139/(1+(IF(COUNTIF(Accounts!$F:$H,N139),VLOOKUP(N139,Accounts!$F:$H,3,FALSE),0)/100)))</f>
        <v/>
      </c>
      <c r="R139" s="37" t="str">
        <f t="shared" si="24"/>
        <v/>
      </c>
      <c r="S139" s="7"/>
      <c r="T139" s="40" t="str">
        <f>IF(Accounts!$F138="","-",Accounts!$F138)</f>
        <v xml:space="preserve"> </v>
      </c>
      <c r="U139" s="10">
        <f>IF(COUNTIF(Accounts!$F:$H,T139),VLOOKUP(T139,Accounts!$F:$H,2,FALSE),"-")</f>
        <v>0</v>
      </c>
      <c r="V139" s="37" t="str">
        <f ca="1">IF(scratch!$B$55=TRUE,IF(X139="","",X139/(1+(IF(COUNTIF(Accounts!$F:$H,T139),VLOOKUP(T139,Accounts!$F:$H,3,FALSE),0)/100))),scratch!$B$52)</f>
        <v>Locked</v>
      </c>
      <c r="W139" s="37" t="str">
        <f ca="1">IF(scratch!$B$55=TRUE,IF(X139="","",X139-V139),scratch!$B$52)</f>
        <v>Locked</v>
      </c>
      <c r="X139" s="51" t="str">
        <f ca="1">IF(scratch!$B$55=TRUE,SUMIF(B$7:B$1007,T139,G$7:G$1007)+SUMIF(H$7:H$1007,T139,M$7:M$1007)+SUMIF(N$7:N$1007,T139,S$7:S$1007),scratch!$B$52)</f>
        <v>Locked</v>
      </c>
      <c r="AB139" s="10" t="str">
        <f>IF(ISBLANK(Z139),"",IF(COUNTIF(Accounts!$F:$H,Z139),VLOOKUP(Z139,Accounts!$F:$H,2,FALSE),"-"))</f>
        <v/>
      </c>
      <c r="AC139" s="37" t="str">
        <f>IF(AE139="","",AE139/(1+(IF(COUNTIF(Accounts!$F:$H,Z139),VLOOKUP(Z139,Accounts!$F:$H,3,FALSE),0)/100)))</f>
        <v/>
      </c>
      <c r="AD139" s="37" t="str">
        <f t="shared" si="25"/>
        <v/>
      </c>
      <c r="AE139" s="7"/>
      <c r="AF139" s="6"/>
      <c r="AH139" s="10" t="str">
        <f>IF(ISBLANK(AF139),"",IF(COUNTIF(Accounts!$F:$H,AF139),VLOOKUP(AF139,Accounts!$F:$H,2,FALSE),"-"))</f>
        <v/>
      </c>
      <c r="AI139" s="37" t="str">
        <f>IF(AK139="","",AK139/(1+(IF(COUNTIF(Accounts!$F:$H,AF139),VLOOKUP(AF139,Accounts!$F:$H,3,FALSE),0)/100)))</f>
        <v/>
      </c>
      <c r="AJ139" s="37" t="str">
        <f t="shared" si="26"/>
        <v/>
      </c>
      <c r="AK139" s="7"/>
      <c r="AL139" s="6"/>
      <c r="AN139" s="10" t="str">
        <f>IF(ISBLANK(AL139),"",IF(COUNTIF(Accounts!$F:$H,AL139),VLOOKUP(AL139,Accounts!$F:$H,2,FALSE),"-"))</f>
        <v/>
      </c>
      <c r="AO139" s="37" t="str">
        <f>IF(AQ139="","",AQ139/(1+(IF(COUNTIF(Accounts!$F:$H,AL139),VLOOKUP(AL139,Accounts!$F:$H,3,FALSE),0)/100)))</f>
        <v/>
      </c>
      <c r="AP139" s="37" t="str">
        <f t="shared" si="27"/>
        <v/>
      </c>
      <c r="AQ139" s="7"/>
      <c r="AR139" s="40" t="str">
        <f>IF(Accounts!$F138="","-",Accounts!$F138)</f>
        <v xml:space="preserve"> </v>
      </c>
      <c r="AS139" s="10">
        <f>IF(COUNTIF(Accounts!$F:$H,AR139),VLOOKUP(AR139,Accounts!$F:$H,2,FALSE),"-")</f>
        <v>0</v>
      </c>
      <c r="AT139" s="37" t="str">
        <f ca="1">IF(scratch!$B$55=TRUE,IF(AV139="","",AV139/(1+(IF(COUNTIF(Accounts!$F:$H,AR139),VLOOKUP(AR139,Accounts!$F:$H,3,FALSE),0)/100))),scratch!$B$52)</f>
        <v>Locked</v>
      </c>
      <c r="AU139" s="37" t="str">
        <f ca="1">IF(scratch!$B$55=TRUE,IF(AV139="","",AV139-AT139),scratch!$B$52)</f>
        <v>Locked</v>
      </c>
      <c r="AV139" s="51" t="str">
        <f ca="1">IF(scratch!$B$55=TRUE,SUMIF(Z$7:Z$1007,AR139,AE$7:AE$1007)+SUMIF(AF$7:AF$1007,AR139,AK$7:AK$1007)+SUMIF(AL$7:AL$1007,AR139,AQ$7:AQ$1007),scratch!$B$52)</f>
        <v>Locked</v>
      </c>
      <c r="AZ139" s="10" t="str">
        <f>IF(ISBLANK(AX139),"",IF(COUNTIF(Accounts!$F:$H,AX139),VLOOKUP(AX139,Accounts!$F:$H,2,FALSE),"-"))</f>
        <v/>
      </c>
      <c r="BA139" s="37" t="str">
        <f>IF(BC139="","",BC139/(1+(IF(COUNTIF(Accounts!$F:$H,AX139),VLOOKUP(AX139,Accounts!$F:$H,3,FALSE),0)/100)))</f>
        <v/>
      </c>
      <c r="BB139" s="37" t="str">
        <f t="shared" si="28"/>
        <v/>
      </c>
      <c r="BC139" s="7"/>
      <c r="BD139" s="6"/>
      <c r="BF139" s="10" t="str">
        <f>IF(ISBLANK(BD139),"",IF(COUNTIF(Accounts!$F:$H,BD139),VLOOKUP(BD139,Accounts!$F:$H,2,FALSE),"-"))</f>
        <v/>
      </c>
      <c r="BG139" s="37" t="str">
        <f>IF(BI139="","",BI139/(1+(IF(COUNTIF(Accounts!$F:$H,BD139),VLOOKUP(BD139,Accounts!$F:$H,3,FALSE),0)/100)))</f>
        <v/>
      </c>
      <c r="BH139" s="37" t="str">
        <f t="shared" si="29"/>
        <v/>
      </c>
      <c r="BI139" s="7"/>
      <c r="BJ139" s="6"/>
      <c r="BL139" s="10" t="str">
        <f>IF(ISBLANK(BJ139),"",IF(COUNTIF(Accounts!$F:$H,BJ139),VLOOKUP(BJ139,Accounts!$F:$H,2,FALSE),"-"))</f>
        <v/>
      </c>
      <c r="BM139" s="37" t="str">
        <f>IF(BO139="","",BO139/(1+(IF(COUNTIF(Accounts!$F:$H,BJ139),VLOOKUP(BJ139,Accounts!$F:$H,3,FALSE),0)/100)))</f>
        <v/>
      </c>
      <c r="BN139" s="37" t="str">
        <f t="shared" si="30"/>
        <v/>
      </c>
      <c r="BO139" s="7"/>
      <c r="BP139" s="40" t="str">
        <f>IF(Accounts!$F138="","-",Accounts!$F138)</f>
        <v xml:space="preserve"> </v>
      </c>
      <c r="BQ139" s="10">
        <f>IF(COUNTIF(Accounts!$F:$H,BP139),VLOOKUP(BP139,Accounts!$F:$H,2,FALSE),"-")</f>
        <v>0</v>
      </c>
      <c r="BR139" s="37" t="str">
        <f ca="1">IF(scratch!$B$55=TRUE,IF(BT139="","",BT139/(1+(IF(COUNTIF(Accounts!$F:$H,BP139),VLOOKUP(BP139,Accounts!$F:$H,3,FALSE),0)/100))),scratch!$B$52)</f>
        <v>Locked</v>
      </c>
      <c r="BS139" s="37" t="str">
        <f ca="1">IF(scratch!$B$55=TRUE,IF(BT139="","",BT139-BR139),scratch!$B$52)</f>
        <v>Locked</v>
      </c>
      <c r="BT139" s="51" t="str">
        <f ca="1">IF(scratch!$B$55=TRUE,SUMIF(AX$7:AX$1007,BP139,BC$7:BC$1007)+SUMIF(BD$7:BD$1007,BP139,BI$7:BI$1007)+SUMIF(BJ$7:BJ$1007,BP139,BO$7:BO$1007),scratch!$B$52)</f>
        <v>Locked</v>
      </c>
      <c r="BX139" s="10" t="str">
        <f>IF(ISBLANK(BV139),"",IF(COUNTIF(Accounts!$F:$H,BV139),VLOOKUP(BV139,Accounts!$F:$H,2,FALSE),"-"))</f>
        <v/>
      </c>
      <c r="BY139" s="37" t="str">
        <f>IF(CA139="","",CA139/(1+(IF(COUNTIF(Accounts!$F:$H,BV139),VLOOKUP(BV139,Accounts!$F:$H,3,FALSE),0)/100)))</f>
        <v/>
      </c>
      <c r="BZ139" s="37" t="str">
        <f t="shared" si="31"/>
        <v/>
      </c>
      <c r="CA139" s="7"/>
      <c r="CB139" s="6"/>
      <c r="CD139" s="10" t="str">
        <f>IF(ISBLANK(CB139),"",IF(COUNTIF(Accounts!$F:$H,CB139),VLOOKUP(CB139,Accounts!$F:$H,2,FALSE),"-"))</f>
        <v/>
      </c>
      <c r="CE139" s="37" t="str">
        <f>IF(CG139="","",CG139/(1+(IF(COUNTIF(Accounts!$F:$H,CB139),VLOOKUP(CB139,Accounts!$F:$H,3,FALSE),0)/100)))</f>
        <v/>
      </c>
      <c r="CF139" s="37" t="str">
        <f t="shared" si="32"/>
        <v/>
      </c>
      <c r="CG139" s="7"/>
      <c r="CH139" s="6"/>
      <c r="CJ139" s="10" t="str">
        <f>IF(ISBLANK(CH139),"",IF(COUNTIF(Accounts!$F:$H,CH139),VLOOKUP(CH139,Accounts!$F:$H,2,FALSE),"-"))</f>
        <v/>
      </c>
      <c r="CK139" s="37" t="str">
        <f>IF(CM139="","",CM139/(1+(IF(COUNTIF(Accounts!$F:$H,CH139),VLOOKUP(CH139,Accounts!$F:$H,3,FALSE),0)/100)))</f>
        <v/>
      </c>
      <c r="CL139" s="37" t="str">
        <f t="shared" si="33"/>
        <v/>
      </c>
      <c r="CM139" s="7"/>
      <c r="CN139" s="40" t="str">
        <f>IF(Accounts!$F138="","-",Accounts!$F138)</f>
        <v xml:space="preserve"> </v>
      </c>
      <c r="CO139" s="10">
        <f>IF(COUNTIF(Accounts!$F:$H,CN139),VLOOKUP(CN139,Accounts!$F:$H,2,FALSE),"-")</f>
        <v>0</v>
      </c>
      <c r="CP139" s="37" t="str">
        <f ca="1">IF(scratch!$B$55=TRUE,IF(CR139="","",CR139/(1+(IF(COUNTIF(Accounts!$F:$H,CN139),VLOOKUP(CN139,Accounts!$F:$H,3,FALSE),0)/100))),scratch!$B$52)</f>
        <v>Locked</v>
      </c>
      <c r="CQ139" s="37" t="str">
        <f ca="1">IF(scratch!$B$55=TRUE,IF(CR139="","",CR139-CP139),scratch!$B$52)</f>
        <v>Locked</v>
      </c>
      <c r="CR139" s="51" t="str">
        <f ca="1">IF(scratch!$B$55=TRUE,SUMIF(BV$7:BV$1007,CN139,CA$7:CA$1007)+SUMIF(CB$7:CB$1007,CN139,CG$7:CG$1007)+SUMIF(CH$7:CH$1007,CN139,CM$7:CM$1007),scratch!$B$52)</f>
        <v>Locked</v>
      </c>
      <c r="CT139" s="40" t="str">
        <f>IF(Accounts!$F138="","-",Accounts!$F138)</f>
        <v xml:space="preserve"> </v>
      </c>
      <c r="CU139" s="10">
        <f>IF(COUNTIF(Accounts!$F:$H,CT139),VLOOKUP(CT139,Accounts!$F:$H,2,FALSE),"-")</f>
        <v>0</v>
      </c>
      <c r="CV139" s="37" t="str">
        <f ca="1">IF(scratch!$B$55=TRUE,IF(CX139="","",CX139/(1+(IF(COUNTIF(Accounts!$F:$H,CT139),VLOOKUP(CT139,Accounts!$F:$H,3,FALSE),0)/100))),scratch!$B$52)</f>
        <v>Locked</v>
      </c>
      <c r="CW139" s="37" t="str">
        <f ca="1">IF(scratch!$B$55=TRUE,IF(CX139="","",CX139-CV139),scratch!$B$52)</f>
        <v>Locked</v>
      </c>
      <c r="CX139" s="51" t="str">
        <f ca="1">IF(scratch!$B$55=TRUE,SUMIF(T$7:T$1007,CT139,X$7:X1139)+SUMIF(AR$7:AR$1007,CT139,AV$7:AV$1007)+SUMIF(BP$7:BP$1007,CT139,BT$7:BT$1007)+SUMIF(CN$7:CN$1007,CT139,CR$7:CR$1007),scratch!$B$52)</f>
        <v>Locked</v>
      </c>
    </row>
    <row r="140" spans="4:102" x14ac:dyDescent="0.2">
      <c r="D140" s="10" t="str">
        <f>IF(ISBLANK(B140),"",IF(COUNTIF(Accounts!$F:$H,B140),VLOOKUP(B140,Accounts!$F:$H,2,FALSE),"-"))</f>
        <v/>
      </c>
      <c r="E140" s="37" t="str">
        <f>IF(G140="","",G140/(1+(IF(COUNTIF(Accounts!$F:$H,B140),VLOOKUP(B140,Accounts!$F:$H,3,FALSE),0)/100)))</f>
        <v/>
      </c>
      <c r="F140" s="37" t="str">
        <f t="shared" si="34"/>
        <v/>
      </c>
      <c r="G140" s="7"/>
      <c r="H140" s="6"/>
      <c r="J140" s="10" t="str">
        <f>IF(ISBLANK(H140),"",IF(COUNTIF(Accounts!$F:$H,H140),VLOOKUP(H140,Accounts!$F:$H,2,FALSE),"-"))</f>
        <v/>
      </c>
      <c r="K140" s="37" t="str">
        <f>IF(M140="","",M140/(1+(IF(COUNTIF(Accounts!$F:$H,H140),VLOOKUP(H140,Accounts!$F:$H,3,FALSE),0)/100)))</f>
        <v/>
      </c>
      <c r="L140" s="37" t="str">
        <f t="shared" si="35"/>
        <v/>
      </c>
      <c r="M140" s="7"/>
      <c r="N140" s="6"/>
      <c r="P140" s="10" t="str">
        <f>IF(ISBLANK(N140),"",IF(COUNTIF(Accounts!$F:$H,N140),VLOOKUP(N140,Accounts!$F:$H,2,FALSE),"-"))</f>
        <v/>
      </c>
      <c r="Q140" s="37" t="str">
        <f>IF(S140="","",S140/(1+(IF(COUNTIF(Accounts!$F:$H,N140),VLOOKUP(N140,Accounts!$F:$H,3,FALSE),0)/100)))</f>
        <v/>
      </c>
      <c r="R140" s="37" t="str">
        <f t="shared" si="24"/>
        <v/>
      </c>
      <c r="S140" s="7"/>
      <c r="T140" s="40" t="str">
        <f>IF(Accounts!$F139="","-",Accounts!$F139)</f>
        <v xml:space="preserve"> </v>
      </c>
      <c r="U140" s="10">
        <f>IF(COUNTIF(Accounts!$F:$H,T140),VLOOKUP(T140,Accounts!$F:$H,2,FALSE),"-")</f>
        <v>0</v>
      </c>
      <c r="V140" s="37" t="str">
        <f ca="1">IF(scratch!$B$55=TRUE,IF(X140="","",X140/(1+(IF(COUNTIF(Accounts!$F:$H,T140),VLOOKUP(T140,Accounts!$F:$H,3,FALSE),0)/100))),scratch!$B$52)</f>
        <v>Locked</v>
      </c>
      <c r="W140" s="37" t="str">
        <f ca="1">IF(scratch!$B$55=TRUE,IF(X140="","",X140-V140),scratch!$B$52)</f>
        <v>Locked</v>
      </c>
      <c r="X140" s="51" t="str">
        <f ca="1">IF(scratch!$B$55=TRUE,SUMIF(B$7:B$1007,T140,G$7:G$1007)+SUMIF(H$7:H$1007,T140,M$7:M$1007)+SUMIF(N$7:N$1007,T140,S$7:S$1007),scratch!$B$52)</f>
        <v>Locked</v>
      </c>
      <c r="AB140" s="10" t="str">
        <f>IF(ISBLANK(Z140),"",IF(COUNTIF(Accounts!$F:$H,Z140),VLOOKUP(Z140,Accounts!$F:$H,2,FALSE),"-"))</f>
        <v/>
      </c>
      <c r="AC140" s="37" t="str">
        <f>IF(AE140="","",AE140/(1+(IF(COUNTIF(Accounts!$F:$H,Z140),VLOOKUP(Z140,Accounts!$F:$H,3,FALSE),0)/100)))</f>
        <v/>
      </c>
      <c r="AD140" s="37" t="str">
        <f t="shared" si="25"/>
        <v/>
      </c>
      <c r="AE140" s="7"/>
      <c r="AF140" s="6"/>
      <c r="AH140" s="10" t="str">
        <f>IF(ISBLANK(AF140),"",IF(COUNTIF(Accounts!$F:$H,AF140),VLOOKUP(AF140,Accounts!$F:$H,2,FALSE),"-"))</f>
        <v/>
      </c>
      <c r="AI140" s="37" t="str">
        <f>IF(AK140="","",AK140/(1+(IF(COUNTIF(Accounts!$F:$H,AF140),VLOOKUP(AF140,Accounts!$F:$H,3,FALSE),0)/100)))</f>
        <v/>
      </c>
      <c r="AJ140" s="37" t="str">
        <f t="shared" si="26"/>
        <v/>
      </c>
      <c r="AK140" s="7"/>
      <c r="AL140" s="6"/>
      <c r="AN140" s="10" t="str">
        <f>IF(ISBLANK(AL140),"",IF(COUNTIF(Accounts!$F:$H,AL140),VLOOKUP(AL140,Accounts!$F:$H,2,FALSE),"-"))</f>
        <v/>
      </c>
      <c r="AO140" s="37" t="str">
        <f>IF(AQ140="","",AQ140/(1+(IF(COUNTIF(Accounts!$F:$H,AL140),VLOOKUP(AL140,Accounts!$F:$H,3,FALSE),0)/100)))</f>
        <v/>
      </c>
      <c r="AP140" s="37" t="str">
        <f t="shared" si="27"/>
        <v/>
      </c>
      <c r="AQ140" s="7"/>
      <c r="AR140" s="40" t="str">
        <f>IF(Accounts!$F139="","-",Accounts!$F139)</f>
        <v xml:space="preserve"> </v>
      </c>
      <c r="AS140" s="10">
        <f>IF(COUNTIF(Accounts!$F:$H,AR140),VLOOKUP(AR140,Accounts!$F:$H,2,FALSE),"-")</f>
        <v>0</v>
      </c>
      <c r="AT140" s="37" t="str">
        <f ca="1">IF(scratch!$B$55=TRUE,IF(AV140="","",AV140/(1+(IF(COUNTIF(Accounts!$F:$H,AR140),VLOOKUP(AR140,Accounts!$F:$H,3,FALSE),0)/100))),scratch!$B$52)</f>
        <v>Locked</v>
      </c>
      <c r="AU140" s="37" t="str">
        <f ca="1">IF(scratch!$B$55=TRUE,IF(AV140="","",AV140-AT140),scratch!$B$52)</f>
        <v>Locked</v>
      </c>
      <c r="AV140" s="51" t="str">
        <f ca="1">IF(scratch!$B$55=TRUE,SUMIF(Z$7:Z$1007,AR140,AE$7:AE$1007)+SUMIF(AF$7:AF$1007,AR140,AK$7:AK$1007)+SUMIF(AL$7:AL$1007,AR140,AQ$7:AQ$1007),scratch!$B$52)</f>
        <v>Locked</v>
      </c>
      <c r="AZ140" s="10" t="str">
        <f>IF(ISBLANK(AX140),"",IF(COUNTIF(Accounts!$F:$H,AX140),VLOOKUP(AX140,Accounts!$F:$H,2,FALSE),"-"))</f>
        <v/>
      </c>
      <c r="BA140" s="37" t="str">
        <f>IF(BC140="","",BC140/(1+(IF(COUNTIF(Accounts!$F:$H,AX140),VLOOKUP(AX140,Accounts!$F:$H,3,FALSE),0)/100)))</f>
        <v/>
      </c>
      <c r="BB140" s="37" t="str">
        <f t="shared" si="28"/>
        <v/>
      </c>
      <c r="BC140" s="7"/>
      <c r="BD140" s="6"/>
      <c r="BF140" s="10" t="str">
        <f>IF(ISBLANK(BD140),"",IF(COUNTIF(Accounts!$F:$H,BD140),VLOOKUP(BD140,Accounts!$F:$H,2,FALSE),"-"))</f>
        <v/>
      </c>
      <c r="BG140" s="37" t="str">
        <f>IF(BI140="","",BI140/(1+(IF(COUNTIF(Accounts!$F:$H,BD140),VLOOKUP(BD140,Accounts!$F:$H,3,FALSE),0)/100)))</f>
        <v/>
      </c>
      <c r="BH140" s="37" t="str">
        <f t="shared" si="29"/>
        <v/>
      </c>
      <c r="BI140" s="7"/>
      <c r="BJ140" s="6"/>
      <c r="BL140" s="10" t="str">
        <f>IF(ISBLANK(BJ140),"",IF(COUNTIF(Accounts!$F:$H,BJ140),VLOOKUP(BJ140,Accounts!$F:$H,2,FALSE),"-"))</f>
        <v/>
      </c>
      <c r="BM140" s="37" t="str">
        <f>IF(BO140="","",BO140/(1+(IF(COUNTIF(Accounts!$F:$H,BJ140),VLOOKUP(BJ140,Accounts!$F:$H,3,FALSE),0)/100)))</f>
        <v/>
      </c>
      <c r="BN140" s="37" t="str">
        <f t="shared" si="30"/>
        <v/>
      </c>
      <c r="BO140" s="7"/>
      <c r="BP140" s="40" t="str">
        <f>IF(Accounts!$F139="","-",Accounts!$F139)</f>
        <v xml:space="preserve"> </v>
      </c>
      <c r="BQ140" s="10">
        <f>IF(COUNTIF(Accounts!$F:$H,BP140),VLOOKUP(BP140,Accounts!$F:$H,2,FALSE),"-")</f>
        <v>0</v>
      </c>
      <c r="BR140" s="37" t="str">
        <f ca="1">IF(scratch!$B$55=TRUE,IF(BT140="","",BT140/(1+(IF(COUNTIF(Accounts!$F:$H,BP140),VLOOKUP(BP140,Accounts!$F:$H,3,FALSE),0)/100))),scratch!$B$52)</f>
        <v>Locked</v>
      </c>
      <c r="BS140" s="37" t="str">
        <f ca="1">IF(scratch!$B$55=TRUE,IF(BT140="","",BT140-BR140),scratch!$B$52)</f>
        <v>Locked</v>
      </c>
      <c r="BT140" s="51" t="str">
        <f ca="1">IF(scratch!$B$55=TRUE,SUMIF(AX$7:AX$1007,BP140,BC$7:BC$1007)+SUMIF(BD$7:BD$1007,BP140,BI$7:BI$1007)+SUMIF(BJ$7:BJ$1007,BP140,BO$7:BO$1007),scratch!$B$52)</f>
        <v>Locked</v>
      </c>
      <c r="BX140" s="10" t="str">
        <f>IF(ISBLANK(BV140),"",IF(COUNTIF(Accounts!$F:$H,BV140),VLOOKUP(BV140,Accounts!$F:$H,2,FALSE),"-"))</f>
        <v/>
      </c>
      <c r="BY140" s="37" t="str">
        <f>IF(CA140="","",CA140/(1+(IF(COUNTIF(Accounts!$F:$H,BV140),VLOOKUP(BV140,Accounts!$F:$H,3,FALSE),0)/100)))</f>
        <v/>
      </c>
      <c r="BZ140" s="37" t="str">
        <f t="shared" si="31"/>
        <v/>
      </c>
      <c r="CA140" s="7"/>
      <c r="CB140" s="6"/>
      <c r="CD140" s="10" t="str">
        <f>IF(ISBLANK(CB140),"",IF(COUNTIF(Accounts!$F:$H,CB140),VLOOKUP(CB140,Accounts!$F:$H,2,FALSE),"-"))</f>
        <v/>
      </c>
      <c r="CE140" s="37" t="str">
        <f>IF(CG140="","",CG140/(1+(IF(COUNTIF(Accounts!$F:$H,CB140),VLOOKUP(CB140,Accounts!$F:$H,3,FALSE),0)/100)))</f>
        <v/>
      </c>
      <c r="CF140" s="37" t="str">
        <f t="shared" si="32"/>
        <v/>
      </c>
      <c r="CG140" s="7"/>
      <c r="CH140" s="6"/>
      <c r="CJ140" s="10" t="str">
        <f>IF(ISBLANK(CH140),"",IF(COUNTIF(Accounts!$F:$H,CH140),VLOOKUP(CH140,Accounts!$F:$H,2,FALSE),"-"))</f>
        <v/>
      </c>
      <c r="CK140" s="37" t="str">
        <f>IF(CM140="","",CM140/(1+(IF(COUNTIF(Accounts!$F:$H,CH140),VLOOKUP(CH140,Accounts!$F:$H,3,FALSE),0)/100)))</f>
        <v/>
      </c>
      <c r="CL140" s="37" t="str">
        <f t="shared" si="33"/>
        <v/>
      </c>
      <c r="CM140" s="7"/>
      <c r="CN140" s="40" t="str">
        <f>IF(Accounts!$F139="","-",Accounts!$F139)</f>
        <v xml:space="preserve"> </v>
      </c>
      <c r="CO140" s="10">
        <f>IF(COUNTIF(Accounts!$F:$H,CN140),VLOOKUP(CN140,Accounts!$F:$H,2,FALSE),"-")</f>
        <v>0</v>
      </c>
      <c r="CP140" s="37" t="str">
        <f ca="1">IF(scratch!$B$55=TRUE,IF(CR140="","",CR140/(1+(IF(COUNTIF(Accounts!$F:$H,CN140),VLOOKUP(CN140,Accounts!$F:$H,3,FALSE),0)/100))),scratch!$B$52)</f>
        <v>Locked</v>
      </c>
      <c r="CQ140" s="37" t="str">
        <f ca="1">IF(scratch!$B$55=TRUE,IF(CR140="","",CR140-CP140),scratch!$B$52)</f>
        <v>Locked</v>
      </c>
      <c r="CR140" s="51" t="str">
        <f ca="1">IF(scratch!$B$55=TRUE,SUMIF(BV$7:BV$1007,CN140,CA$7:CA$1007)+SUMIF(CB$7:CB$1007,CN140,CG$7:CG$1007)+SUMIF(CH$7:CH$1007,CN140,CM$7:CM$1007),scratch!$B$52)</f>
        <v>Locked</v>
      </c>
      <c r="CT140" s="40" t="str">
        <f>IF(Accounts!$F139="","-",Accounts!$F139)</f>
        <v xml:space="preserve"> </v>
      </c>
      <c r="CU140" s="10">
        <f>IF(COUNTIF(Accounts!$F:$H,CT140),VLOOKUP(CT140,Accounts!$F:$H,2,FALSE),"-")</f>
        <v>0</v>
      </c>
      <c r="CV140" s="37" t="str">
        <f ca="1">IF(scratch!$B$55=TRUE,IF(CX140="","",CX140/(1+(IF(COUNTIF(Accounts!$F:$H,CT140),VLOOKUP(CT140,Accounts!$F:$H,3,FALSE),0)/100))),scratch!$B$52)</f>
        <v>Locked</v>
      </c>
      <c r="CW140" s="37" t="str">
        <f ca="1">IF(scratch!$B$55=TRUE,IF(CX140="","",CX140-CV140),scratch!$B$52)</f>
        <v>Locked</v>
      </c>
      <c r="CX140" s="51" t="str">
        <f ca="1">IF(scratch!$B$55=TRUE,SUMIF(T$7:T$1007,CT140,X$7:X1140)+SUMIF(AR$7:AR$1007,CT140,AV$7:AV$1007)+SUMIF(BP$7:BP$1007,CT140,BT$7:BT$1007)+SUMIF(CN$7:CN$1007,CT140,CR$7:CR$1007),scratch!$B$52)</f>
        <v>Locked</v>
      </c>
    </row>
    <row r="141" spans="4:102" x14ac:dyDescent="0.2">
      <c r="D141" s="10" t="str">
        <f>IF(ISBLANK(B141),"",IF(COUNTIF(Accounts!$F:$H,B141),VLOOKUP(B141,Accounts!$F:$H,2,FALSE),"-"))</f>
        <v/>
      </c>
      <c r="E141" s="37" t="str">
        <f>IF(G141="","",G141/(1+(IF(COUNTIF(Accounts!$F:$H,B141),VLOOKUP(B141,Accounts!$F:$H,3,FALSE),0)/100)))</f>
        <v/>
      </c>
      <c r="F141" s="37" t="str">
        <f t="shared" si="34"/>
        <v/>
      </c>
      <c r="G141" s="7"/>
      <c r="H141" s="6"/>
      <c r="J141" s="10" t="str">
        <f>IF(ISBLANK(H141),"",IF(COUNTIF(Accounts!$F:$H,H141),VLOOKUP(H141,Accounts!$F:$H,2,FALSE),"-"))</f>
        <v/>
      </c>
      <c r="K141" s="37" t="str">
        <f>IF(M141="","",M141/(1+(IF(COUNTIF(Accounts!$F:$H,H141),VLOOKUP(H141,Accounts!$F:$H,3,FALSE),0)/100)))</f>
        <v/>
      </c>
      <c r="L141" s="37" t="str">
        <f t="shared" si="35"/>
        <v/>
      </c>
      <c r="M141" s="7"/>
      <c r="N141" s="6"/>
      <c r="P141" s="10" t="str">
        <f>IF(ISBLANK(N141),"",IF(COUNTIF(Accounts!$F:$H,N141),VLOOKUP(N141,Accounts!$F:$H,2,FALSE),"-"))</f>
        <v/>
      </c>
      <c r="Q141" s="37" t="str">
        <f>IF(S141="","",S141/(1+(IF(COUNTIF(Accounts!$F:$H,N141),VLOOKUP(N141,Accounts!$F:$H,3,FALSE),0)/100)))</f>
        <v/>
      </c>
      <c r="R141" s="37" t="str">
        <f t="shared" si="24"/>
        <v/>
      </c>
      <c r="S141" s="7"/>
      <c r="T141" s="40" t="str">
        <f>IF(Accounts!$F140="","-",Accounts!$F140)</f>
        <v xml:space="preserve"> </v>
      </c>
      <c r="U141" s="10">
        <f>IF(COUNTIF(Accounts!$F:$H,T141),VLOOKUP(T141,Accounts!$F:$H,2,FALSE),"-")</f>
        <v>0</v>
      </c>
      <c r="V141" s="37" t="str">
        <f ca="1">IF(scratch!$B$55=TRUE,IF(X141="","",X141/(1+(IF(COUNTIF(Accounts!$F:$H,T141),VLOOKUP(T141,Accounts!$F:$H,3,FALSE),0)/100))),scratch!$B$52)</f>
        <v>Locked</v>
      </c>
      <c r="W141" s="37" t="str">
        <f ca="1">IF(scratch!$B$55=TRUE,IF(X141="","",X141-V141),scratch!$B$52)</f>
        <v>Locked</v>
      </c>
      <c r="X141" s="51" t="str">
        <f ca="1">IF(scratch!$B$55=TRUE,SUMIF(B$7:B$1007,T141,G$7:G$1007)+SUMIF(H$7:H$1007,T141,M$7:M$1007)+SUMIF(N$7:N$1007,T141,S$7:S$1007),scratch!$B$52)</f>
        <v>Locked</v>
      </c>
      <c r="AB141" s="10" t="str">
        <f>IF(ISBLANK(Z141),"",IF(COUNTIF(Accounts!$F:$H,Z141),VLOOKUP(Z141,Accounts!$F:$H,2,FALSE),"-"))</f>
        <v/>
      </c>
      <c r="AC141" s="37" t="str">
        <f>IF(AE141="","",AE141/(1+(IF(COUNTIF(Accounts!$F:$H,Z141),VLOOKUP(Z141,Accounts!$F:$H,3,FALSE),0)/100)))</f>
        <v/>
      </c>
      <c r="AD141" s="37" t="str">
        <f t="shared" si="25"/>
        <v/>
      </c>
      <c r="AE141" s="7"/>
      <c r="AF141" s="6"/>
      <c r="AH141" s="10" t="str">
        <f>IF(ISBLANK(AF141),"",IF(COUNTIF(Accounts!$F:$H,AF141),VLOOKUP(AF141,Accounts!$F:$H,2,FALSE),"-"))</f>
        <v/>
      </c>
      <c r="AI141" s="37" t="str">
        <f>IF(AK141="","",AK141/(1+(IF(COUNTIF(Accounts!$F:$H,AF141),VLOOKUP(AF141,Accounts!$F:$H,3,FALSE),0)/100)))</f>
        <v/>
      </c>
      <c r="AJ141" s="37" t="str">
        <f t="shared" si="26"/>
        <v/>
      </c>
      <c r="AK141" s="7"/>
      <c r="AL141" s="6"/>
      <c r="AN141" s="10" t="str">
        <f>IF(ISBLANK(AL141),"",IF(COUNTIF(Accounts!$F:$H,AL141),VLOOKUP(AL141,Accounts!$F:$H,2,FALSE),"-"))</f>
        <v/>
      </c>
      <c r="AO141" s="37" t="str">
        <f>IF(AQ141="","",AQ141/(1+(IF(COUNTIF(Accounts!$F:$H,AL141),VLOOKUP(AL141,Accounts!$F:$H,3,FALSE),0)/100)))</f>
        <v/>
      </c>
      <c r="AP141" s="37" t="str">
        <f t="shared" si="27"/>
        <v/>
      </c>
      <c r="AQ141" s="7"/>
      <c r="AR141" s="40" t="str">
        <f>IF(Accounts!$F140="","-",Accounts!$F140)</f>
        <v xml:space="preserve"> </v>
      </c>
      <c r="AS141" s="10">
        <f>IF(COUNTIF(Accounts!$F:$H,AR141),VLOOKUP(AR141,Accounts!$F:$H,2,FALSE),"-")</f>
        <v>0</v>
      </c>
      <c r="AT141" s="37" t="str">
        <f ca="1">IF(scratch!$B$55=TRUE,IF(AV141="","",AV141/(1+(IF(COUNTIF(Accounts!$F:$H,AR141),VLOOKUP(AR141,Accounts!$F:$H,3,FALSE),0)/100))),scratch!$B$52)</f>
        <v>Locked</v>
      </c>
      <c r="AU141" s="37" t="str">
        <f ca="1">IF(scratch!$B$55=TRUE,IF(AV141="","",AV141-AT141),scratch!$B$52)</f>
        <v>Locked</v>
      </c>
      <c r="AV141" s="51" t="str">
        <f ca="1">IF(scratch!$B$55=TRUE,SUMIF(Z$7:Z$1007,AR141,AE$7:AE$1007)+SUMIF(AF$7:AF$1007,AR141,AK$7:AK$1007)+SUMIF(AL$7:AL$1007,AR141,AQ$7:AQ$1007),scratch!$B$52)</f>
        <v>Locked</v>
      </c>
      <c r="AZ141" s="10" t="str">
        <f>IF(ISBLANK(AX141),"",IF(COUNTIF(Accounts!$F:$H,AX141),VLOOKUP(AX141,Accounts!$F:$H,2,FALSE),"-"))</f>
        <v/>
      </c>
      <c r="BA141" s="37" t="str">
        <f>IF(BC141="","",BC141/(1+(IF(COUNTIF(Accounts!$F:$H,AX141),VLOOKUP(AX141,Accounts!$F:$H,3,FALSE),0)/100)))</f>
        <v/>
      </c>
      <c r="BB141" s="37" t="str">
        <f t="shared" si="28"/>
        <v/>
      </c>
      <c r="BC141" s="7"/>
      <c r="BD141" s="6"/>
      <c r="BF141" s="10" t="str">
        <f>IF(ISBLANK(BD141),"",IF(COUNTIF(Accounts!$F:$H,BD141),VLOOKUP(BD141,Accounts!$F:$H,2,FALSE),"-"))</f>
        <v/>
      </c>
      <c r="BG141" s="37" t="str">
        <f>IF(BI141="","",BI141/(1+(IF(COUNTIF(Accounts!$F:$H,BD141),VLOOKUP(BD141,Accounts!$F:$H,3,FALSE),0)/100)))</f>
        <v/>
      </c>
      <c r="BH141" s="37" t="str">
        <f t="shared" si="29"/>
        <v/>
      </c>
      <c r="BI141" s="7"/>
      <c r="BJ141" s="6"/>
      <c r="BL141" s="10" t="str">
        <f>IF(ISBLANK(BJ141),"",IF(COUNTIF(Accounts!$F:$H,BJ141),VLOOKUP(BJ141,Accounts!$F:$H,2,FALSE),"-"))</f>
        <v/>
      </c>
      <c r="BM141" s="37" t="str">
        <f>IF(BO141="","",BO141/(1+(IF(COUNTIF(Accounts!$F:$H,BJ141),VLOOKUP(BJ141,Accounts!$F:$H,3,FALSE),0)/100)))</f>
        <v/>
      </c>
      <c r="BN141" s="37" t="str">
        <f t="shared" si="30"/>
        <v/>
      </c>
      <c r="BO141" s="7"/>
      <c r="BP141" s="40" t="str">
        <f>IF(Accounts!$F140="","-",Accounts!$F140)</f>
        <v xml:space="preserve"> </v>
      </c>
      <c r="BQ141" s="10">
        <f>IF(COUNTIF(Accounts!$F:$H,BP141),VLOOKUP(BP141,Accounts!$F:$H,2,FALSE),"-")</f>
        <v>0</v>
      </c>
      <c r="BR141" s="37" t="str">
        <f ca="1">IF(scratch!$B$55=TRUE,IF(BT141="","",BT141/(1+(IF(COUNTIF(Accounts!$F:$H,BP141),VLOOKUP(BP141,Accounts!$F:$H,3,FALSE),0)/100))),scratch!$B$52)</f>
        <v>Locked</v>
      </c>
      <c r="BS141" s="37" t="str">
        <f ca="1">IF(scratch!$B$55=TRUE,IF(BT141="","",BT141-BR141),scratch!$B$52)</f>
        <v>Locked</v>
      </c>
      <c r="BT141" s="51" t="str">
        <f ca="1">IF(scratch!$B$55=TRUE,SUMIF(AX$7:AX$1007,BP141,BC$7:BC$1007)+SUMIF(BD$7:BD$1007,BP141,BI$7:BI$1007)+SUMIF(BJ$7:BJ$1007,BP141,BO$7:BO$1007),scratch!$B$52)</f>
        <v>Locked</v>
      </c>
      <c r="BX141" s="10" t="str">
        <f>IF(ISBLANK(BV141),"",IF(COUNTIF(Accounts!$F:$H,BV141),VLOOKUP(BV141,Accounts!$F:$H,2,FALSE),"-"))</f>
        <v/>
      </c>
      <c r="BY141" s="37" t="str">
        <f>IF(CA141="","",CA141/(1+(IF(COUNTIF(Accounts!$F:$H,BV141),VLOOKUP(BV141,Accounts!$F:$H,3,FALSE),0)/100)))</f>
        <v/>
      </c>
      <c r="BZ141" s="37" t="str">
        <f t="shared" si="31"/>
        <v/>
      </c>
      <c r="CA141" s="7"/>
      <c r="CB141" s="6"/>
      <c r="CD141" s="10" t="str">
        <f>IF(ISBLANK(CB141),"",IF(COUNTIF(Accounts!$F:$H,CB141),VLOOKUP(CB141,Accounts!$F:$H,2,FALSE),"-"))</f>
        <v/>
      </c>
      <c r="CE141" s="37" t="str">
        <f>IF(CG141="","",CG141/(1+(IF(COUNTIF(Accounts!$F:$H,CB141),VLOOKUP(CB141,Accounts!$F:$H,3,FALSE),0)/100)))</f>
        <v/>
      </c>
      <c r="CF141" s="37" t="str">
        <f t="shared" si="32"/>
        <v/>
      </c>
      <c r="CG141" s="7"/>
      <c r="CH141" s="6"/>
      <c r="CJ141" s="10" t="str">
        <f>IF(ISBLANK(CH141),"",IF(COUNTIF(Accounts!$F:$H,CH141),VLOOKUP(CH141,Accounts!$F:$H,2,FALSE),"-"))</f>
        <v/>
      </c>
      <c r="CK141" s="37" t="str">
        <f>IF(CM141="","",CM141/(1+(IF(COUNTIF(Accounts!$F:$H,CH141),VLOOKUP(CH141,Accounts!$F:$H,3,FALSE),0)/100)))</f>
        <v/>
      </c>
      <c r="CL141" s="37" t="str">
        <f t="shared" si="33"/>
        <v/>
      </c>
      <c r="CM141" s="7"/>
      <c r="CN141" s="40" t="str">
        <f>IF(Accounts!$F140="","-",Accounts!$F140)</f>
        <v xml:space="preserve"> </v>
      </c>
      <c r="CO141" s="10">
        <f>IF(COUNTIF(Accounts!$F:$H,CN141),VLOOKUP(CN141,Accounts!$F:$H,2,FALSE),"-")</f>
        <v>0</v>
      </c>
      <c r="CP141" s="37" t="str">
        <f ca="1">IF(scratch!$B$55=TRUE,IF(CR141="","",CR141/(1+(IF(COUNTIF(Accounts!$F:$H,CN141),VLOOKUP(CN141,Accounts!$F:$H,3,FALSE),0)/100))),scratch!$B$52)</f>
        <v>Locked</v>
      </c>
      <c r="CQ141" s="37" t="str">
        <f ca="1">IF(scratch!$B$55=TRUE,IF(CR141="","",CR141-CP141),scratch!$B$52)</f>
        <v>Locked</v>
      </c>
      <c r="CR141" s="51" t="str">
        <f ca="1">IF(scratch!$B$55=TRUE,SUMIF(BV$7:BV$1007,CN141,CA$7:CA$1007)+SUMIF(CB$7:CB$1007,CN141,CG$7:CG$1007)+SUMIF(CH$7:CH$1007,CN141,CM$7:CM$1007),scratch!$B$52)</f>
        <v>Locked</v>
      </c>
      <c r="CT141" s="40" t="str">
        <f>IF(Accounts!$F140="","-",Accounts!$F140)</f>
        <v xml:space="preserve"> </v>
      </c>
      <c r="CU141" s="10">
        <f>IF(COUNTIF(Accounts!$F:$H,CT141),VLOOKUP(CT141,Accounts!$F:$H,2,FALSE),"-")</f>
        <v>0</v>
      </c>
      <c r="CV141" s="37" t="str">
        <f ca="1">IF(scratch!$B$55=TRUE,IF(CX141="","",CX141/(1+(IF(COUNTIF(Accounts!$F:$H,CT141),VLOOKUP(CT141,Accounts!$F:$H,3,FALSE),0)/100))),scratch!$B$52)</f>
        <v>Locked</v>
      </c>
      <c r="CW141" s="37" t="str">
        <f ca="1">IF(scratch!$B$55=TRUE,IF(CX141="","",CX141-CV141),scratch!$B$52)</f>
        <v>Locked</v>
      </c>
      <c r="CX141" s="51" t="str">
        <f ca="1">IF(scratch!$B$55=TRUE,SUMIF(T$7:T$1007,CT141,X$7:X1141)+SUMIF(AR$7:AR$1007,CT141,AV$7:AV$1007)+SUMIF(BP$7:BP$1007,CT141,BT$7:BT$1007)+SUMIF(CN$7:CN$1007,CT141,CR$7:CR$1007),scratch!$B$52)</f>
        <v>Locked</v>
      </c>
    </row>
    <row r="142" spans="4:102" x14ac:dyDescent="0.2">
      <c r="D142" s="10" t="str">
        <f>IF(ISBLANK(B142),"",IF(COUNTIF(Accounts!$F:$H,B142),VLOOKUP(B142,Accounts!$F:$H,2,FALSE),"-"))</f>
        <v/>
      </c>
      <c r="E142" s="37" t="str">
        <f>IF(G142="","",G142/(1+(IF(COUNTIF(Accounts!$F:$H,B142),VLOOKUP(B142,Accounts!$F:$H,3,FALSE),0)/100)))</f>
        <v/>
      </c>
      <c r="F142" s="37" t="str">
        <f t="shared" si="34"/>
        <v/>
      </c>
      <c r="G142" s="7"/>
      <c r="H142" s="6"/>
      <c r="J142" s="10" t="str">
        <f>IF(ISBLANK(H142),"",IF(COUNTIF(Accounts!$F:$H,H142),VLOOKUP(H142,Accounts!$F:$H,2,FALSE),"-"))</f>
        <v/>
      </c>
      <c r="K142" s="37" t="str">
        <f>IF(M142="","",M142/(1+(IF(COUNTIF(Accounts!$F:$H,H142),VLOOKUP(H142,Accounts!$F:$H,3,FALSE),0)/100)))</f>
        <v/>
      </c>
      <c r="L142" s="37" t="str">
        <f t="shared" si="35"/>
        <v/>
      </c>
      <c r="M142" s="7"/>
      <c r="N142" s="6"/>
      <c r="P142" s="10" t="str">
        <f>IF(ISBLANK(N142),"",IF(COUNTIF(Accounts!$F:$H,N142),VLOOKUP(N142,Accounts!$F:$H,2,FALSE),"-"))</f>
        <v/>
      </c>
      <c r="Q142" s="37" t="str">
        <f>IF(S142="","",S142/(1+(IF(COUNTIF(Accounts!$F:$H,N142),VLOOKUP(N142,Accounts!$F:$H,3,FALSE),0)/100)))</f>
        <v/>
      </c>
      <c r="R142" s="37" t="str">
        <f t="shared" si="24"/>
        <v/>
      </c>
      <c r="S142" s="7"/>
      <c r="T142" s="40" t="str">
        <f>IF(Accounts!$F141="","-",Accounts!$F141)</f>
        <v xml:space="preserve"> </v>
      </c>
      <c r="U142" s="10">
        <f>IF(COUNTIF(Accounts!$F:$H,T142),VLOOKUP(T142,Accounts!$F:$H,2,FALSE),"-")</f>
        <v>0</v>
      </c>
      <c r="V142" s="37" t="str">
        <f ca="1">IF(scratch!$B$55=TRUE,IF(X142="","",X142/(1+(IF(COUNTIF(Accounts!$F:$H,T142),VLOOKUP(T142,Accounts!$F:$H,3,FALSE),0)/100))),scratch!$B$52)</f>
        <v>Locked</v>
      </c>
      <c r="W142" s="37" t="str">
        <f ca="1">IF(scratch!$B$55=TRUE,IF(X142="","",X142-V142),scratch!$B$52)</f>
        <v>Locked</v>
      </c>
      <c r="X142" s="51" t="str">
        <f ca="1">IF(scratch!$B$55=TRUE,SUMIF(B$7:B$1007,T142,G$7:G$1007)+SUMIF(H$7:H$1007,T142,M$7:M$1007)+SUMIF(N$7:N$1007,T142,S$7:S$1007),scratch!$B$52)</f>
        <v>Locked</v>
      </c>
      <c r="AB142" s="10" t="str">
        <f>IF(ISBLANK(Z142),"",IF(COUNTIF(Accounts!$F:$H,Z142),VLOOKUP(Z142,Accounts!$F:$H,2,FALSE),"-"))</f>
        <v/>
      </c>
      <c r="AC142" s="37" t="str">
        <f>IF(AE142="","",AE142/(1+(IF(COUNTIF(Accounts!$F:$H,Z142),VLOOKUP(Z142,Accounts!$F:$H,3,FALSE),0)/100)))</f>
        <v/>
      </c>
      <c r="AD142" s="37" t="str">
        <f t="shared" si="25"/>
        <v/>
      </c>
      <c r="AE142" s="7"/>
      <c r="AF142" s="6"/>
      <c r="AH142" s="10" t="str">
        <f>IF(ISBLANK(AF142),"",IF(COUNTIF(Accounts!$F:$H,AF142),VLOOKUP(AF142,Accounts!$F:$H,2,FALSE),"-"))</f>
        <v/>
      </c>
      <c r="AI142" s="37" t="str">
        <f>IF(AK142="","",AK142/(1+(IF(COUNTIF(Accounts!$F:$H,AF142),VLOOKUP(AF142,Accounts!$F:$H,3,FALSE),0)/100)))</f>
        <v/>
      </c>
      <c r="AJ142" s="37" t="str">
        <f t="shared" si="26"/>
        <v/>
      </c>
      <c r="AK142" s="7"/>
      <c r="AL142" s="6"/>
      <c r="AN142" s="10" t="str">
        <f>IF(ISBLANK(AL142),"",IF(COUNTIF(Accounts!$F:$H,AL142),VLOOKUP(AL142,Accounts!$F:$H,2,FALSE),"-"))</f>
        <v/>
      </c>
      <c r="AO142" s="37" t="str">
        <f>IF(AQ142="","",AQ142/(1+(IF(COUNTIF(Accounts!$F:$H,AL142),VLOOKUP(AL142,Accounts!$F:$H,3,FALSE),0)/100)))</f>
        <v/>
      </c>
      <c r="AP142" s="37" t="str">
        <f t="shared" si="27"/>
        <v/>
      </c>
      <c r="AQ142" s="7"/>
      <c r="AR142" s="40" t="str">
        <f>IF(Accounts!$F141="","-",Accounts!$F141)</f>
        <v xml:space="preserve"> </v>
      </c>
      <c r="AS142" s="10">
        <f>IF(COUNTIF(Accounts!$F:$H,AR142),VLOOKUP(AR142,Accounts!$F:$H,2,FALSE),"-")</f>
        <v>0</v>
      </c>
      <c r="AT142" s="37" t="str">
        <f ca="1">IF(scratch!$B$55=TRUE,IF(AV142="","",AV142/(1+(IF(COUNTIF(Accounts!$F:$H,AR142),VLOOKUP(AR142,Accounts!$F:$H,3,FALSE),0)/100))),scratch!$B$52)</f>
        <v>Locked</v>
      </c>
      <c r="AU142" s="37" t="str">
        <f ca="1">IF(scratch!$B$55=TRUE,IF(AV142="","",AV142-AT142),scratch!$B$52)</f>
        <v>Locked</v>
      </c>
      <c r="AV142" s="51" t="str">
        <f ca="1">IF(scratch!$B$55=TRUE,SUMIF(Z$7:Z$1007,AR142,AE$7:AE$1007)+SUMIF(AF$7:AF$1007,AR142,AK$7:AK$1007)+SUMIF(AL$7:AL$1007,AR142,AQ$7:AQ$1007),scratch!$B$52)</f>
        <v>Locked</v>
      </c>
      <c r="AZ142" s="10" t="str">
        <f>IF(ISBLANK(AX142),"",IF(COUNTIF(Accounts!$F:$H,AX142),VLOOKUP(AX142,Accounts!$F:$H,2,FALSE),"-"))</f>
        <v/>
      </c>
      <c r="BA142" s="37" t="str">
        <f>IF(BC142="","",BC142/(1+(IF(COUNTIF(Accounts!$F:$H,AX142),VLOOKUP(AX142,Accounts!$F:$H,3,FALSE),0)/100)))</f>
        <v/>
      </c>
      <c r="BB142" s="37" t="str">
        <f t="shared" si="28"/>
        <v/>
      </c>
      <c r="BC142" s="7"/>
      <c r="BD142" s="6"/>
      <c r="BF142" s="10" t="str">
        <f>IF(ISBLANK(BD142),"",IF(COUNTIF(Accounts!$F:$H,BD142),VLOOKUP(BD142,Accounts!$F:$H,2,FALSE),"-"))</f>
        <v/>
      </c>
      <c r="BG142" s="37" t="str">
        <f>IF(BI142="","",BI142/(1+(IF(COUNTIF(Accounts!$F:$H,BD142),VLOOKUP(BD142,Accounts!$F:$H,3,FALSE),0)/100)))</f>
        <v/>
      </c>
      <c r="BH142" s="37" t="str">
        <f t="shared" si="29"/>
        <v/>
      </c>
      <c r="BI142" s="7"/>
      <c r="BJ142" s="6"/>
      <c r="BL142" s="10" t="str">
        <f>IF(ISBLANK(BJ142),"",IF(COUNTIF(Accounts!$F:$H,BJ142),VLOOKUP(BJ142,Accounts!$F:$H,2,FALSE),"-"))</f>
        <v/>
      </c>
      <c r="BM142" s="37" t="str">
        <f>IF(BO142="","",BO142/(1+(IF(COUNTIF(Accounts!$F:$H,BJ142),VLOOKUP(BJ142,Accounts!$F:$H,3,FALSE),0)/100)))</f>
        <v/>
      </c>
      <c r="BN142" s="37" t="str">
        <f t="shared" si="30"/>
        <v/>
      </c>
      <c r="BO142" s="7"/>
      <c r="BP142" s="40" t="str">
        <f>IF(Accounts!$F141="","-",Accounts!$F141)</f>
        <v xml:space="preserve"> </v>
      </c>
      <c r="BQ142" s="10">
        <f>IF(COUNTIF(Accounts!$F:$H,BP142),VLOOKUP(BP142,Accounts!$F:$H,2,FALSE),"-")</f>
        <v>0</v>
      </c>
      <c r="BR142" s="37" t="str">
        <f ca="1">IF(scratch!$B$55=TRUE,IF(BT142="","",BT142/(1+(IF(COUNTIF(Accounts!$F:$H,BP142),VLOOKUP(BP142,Accounts!$F:$H,3,FALSE),0)/100))),scratch!$B$52)</f>
        <v>Locked</v>
      </c>
      <c r="BS142" s="37" t="str">
        <f ca="1">IF(scratch!$B$55=TRUE,IF(BT142="","",BT142-BR142),scratch!$B$52)</f>
        <v>Locked</v>
      </c>
      <c r="BT142" s="51" t="str">
        <f ca="1">IF(scratch!$B$55=TRUE,SUMIF(AX$7:AX$1007,BP142,BC$7:BC$1007)+SUMIF(BD$7:BD$1007,BP142,BI$7:BI$1007)+SUMIF(BJ$7:BJ$1007,BP142,BO$7:BO$1007),scratch!$B$52)</f>
        <v>Locked</v>
      </c>
      <c r="BX142" s="10" t="str">
        <f>IF(ISBLANK(BV142),"",IF(COUNTIF(Accounts!$F:$H,BV142),VLOOKUP(BV142,Accounts!$F:$H,2,FALSE),"-"))</f>
        <v/>
      </c>
      <c r="BY142" s="37" t="str">
        <f>IF(CA142="","",CA142/(1+(IF(COUNTIF(Accounts!$F:$H,BV142),VLOOKUP(BV142,Accounts!$F:$H,3,FALSE),0)/100)))</f>
        <v/>
      </c>
      <c r="BZ142" s="37" t="str">
        <f t="shared" si="31"/>
        <v/>
      </c>
      <c r="CA142" s="7"/>
      <c r="CB142" s="6"/>
      <c r="CD142" s="10" t="str">
        <f>IF(ISBLANK(CB142),"",IF(COUNTIF(Accounts!$F:$H,CB142),VLOOKUP(CB142,Accounts!$F:$H,2,FALSE),"-"))</f>
        <v/>
      </c>
      <c r="CE142" s="37" t="str">
        <f>IF(CG142="","",CG142/(1+(IF(COUNTIF(Accounts!$F:$H,CB142),VLOOKUP(CB142,Accounts!$F:$H,3,FALSE),0)/100)))</f>
        <v/>
      </c>
      <c r="CF142" s="37" t="str">
        <f t="shared" si="32"/>
        <v/>
      </c>
      <c r="CG142" s="7"/>
      <c r="CH142" s="6"/>
      <c r="CJ142" s="10" t="str">
        <f>IF(ISBLANK(CH142),"",IF(COUNTIF(Accounts!$F:$H,CH142),VLOOKUP(CH142,Accounts!$F:$H,2,FALSE),"-"))</f>
        <v/>
      </c>
      <c r="CK142" s="37" t="str">
        <f>IF(CM142="","",CM142/(1+(IF(COUNTIF(Accounts!$F:$H,CH142),VLOOKUP(CH142,Accounts!$F:$H,3,FALSE),0)/100)))</f>
        <v/>
      </c>
      <c r="CL142" s="37" t="str">
        <f t="shared" si="33"/>
        <v/>
      </c>
      <c r="CM142" s="7"/>
      <c r="CN142" s="40" t="str">
        <f>IF(Accounts!$F141="","-",Accounts!$F141)</f>
        <v xml:space="preserve"> </v>
      </c>
      <c r="CO142" s="10">
        <f>IF(COUNTIF(Accounts!$F:$H,CN142),VLOOKUP(CN142,Accounts!$F:$H,2,FALSE),"-")</f>
        <v>0</v>
      </c>
      <c r="CP142" s="37" t="str">
        <f ca="1">IF(scratch!$B$55=TRUE,IF(CR142="","",CR142/(1+(IF(COUNTIF(Accounts!$F:$H,CN142),VLOOKUP(CN142,Accounts!$F:$H,3,FALSE),0)/100))),scratch!$B$52)</f>
        <v>Locked</v>
      </c>
      <c r="CQ142" s="37" t="str">
        <f ca="1">IF(scratch!$B$55=TRUE,IF(CR142="","",CR142-CP142),scratch!$B$52)</f>
        <v>Locked</v>
      </c>
      <c r="CR142" s="51" t="str">
        <f ca="1">IF(scratch!$B$55=TRUE,SUMIF(BV$7:BV$1007,CN142,CA$7:CA$1007)+SUMIF(CB$7:CB$1007,CN142,CG$7:CG$1007)+SUMIF(CH$7:CH$1007,CN142,CM$7:CM$1007),scratch!$B$52)</f>
        <v>Locked</v>
      </c>
      <c r="CT142" s="40" t="str">
        <f>IF(Accounts!$F141="","-",Accounts!$F141)</f>
        <v xml:space="preserve"> </v>
      </c>
      <c r="CU142" s="10">
        <f>IF(COUNTIF(Accounts!$F:$H,CT142),VLOOKUP(CT142,Accounts!$F:$H,2,FALSE),"-")</f>
        <v>0</v>
      </c>
      <c r="CV142" s="37" t="str">
        <f ca="1">IF(scratch!$B$55=TRUE,IF(CX142="","",CX142/(1+(IF(COUNTIF(Accounts!$F:$H,CT142),VLOOKUP(CT142,Accounts!$F:$H,3,FALSE),0)/100))),scratch!$B$52)</f>
        <v>Locked</v>
      </c>
      <c r="CW142" s="37" t="str">
        <f ca="1">IF(scratch!$B$55=TRUE,IF(CX142="","",CX142-CV142),scratch!$B$52)</f>
        <v>Locked</v>
      </c>
      <c r="CX142" s="51" t="str">
        <f ca="1">IF(scratch!$B$55=TRUE,SUMIF(T$7:T$1007,CT142,X$7:X1142)+SUMIF(AR$7:AR$1007,CT142,AV$7:AV$1007)+SUMIF(BP$7:BP$1007,CT142,BT$7:BT$1007)+SUMIF(CN$7:CN$1007,CT142,CR$7:CR$1007),scratch!$B$52)</f>
        <v>Locked</v>
      </c>
    </row>
    <row r="143" spans="4:102" x14ac:dyDescent="0.2">
      <c r="D143" s="10" t="str">
        <f>IF(ISBLANK(B143),"",IF(COUNTIF(Accounts!$F:$H,B143),VLOOKUP(B143,Accounts!$F:$H,2,FALSE),"-"))</f>
        <v/>
      </c>
      <c r="E143" s="37" t="str">
        <f>IF(G143="","",G143/(1+(IF(COUNTIF(Accounts!$F:$H,B143),VLOOKUP(B143,Accounts!$F:$H,3,FALSE),0)/100)))</f>
        <v/>
      </c>
      <c r="F143" s="37" t="str">
        <f t="shared" si="34"/>
        <v/>
      </c>
      <c r="G143" s="7"/>
      <c r="H143" s="6"/>
      <c r="J143" s="10" t="str">
        <f>IF(ISBLANK(H143),"",IF(COUNTIF(Accounts!$F:$H,H143),VLOOKUP(H143,Accounts!$F:$H,2,FALSE),"-"))</f>
        <v/>
      </c>
      <c r="K143" s="37" t="str">
        <f>IF(M143="","",M143/(1+(IF(COUNTIF(Accounts!$F:$H,H143),VLOOKUP(H143,Accounts!$F:$H,3,FALSE),0)/100)))</f>
        <v/>
      </c>
      <c r="L143" s="37" t="str">
        <f t="shared" si="35"/>
        <v/>
      </c>
      <c r="M143" s="7"/>
      <c r="N143" s="6"/>
      <c r="P143" s="10" t="str">
        <f>IF(ISBLANK(N143),"",IF(COUNTIF(Accounts!$F:$H,N143),VLOOKUP(N143,Accounts!$F:$H,2,FALSE),"-"))</f>
        <v/>
      </c>
      <c r="Q143" s="37" t="str">
        <f>IF(S143="","",S143/(1+(IF(COUNTIF(Accounts!$F:$H,N143),VLOOKUP(N143,Accounts!$F:$H,3,FALSE),0)/100)))</f>
        <v/>
      </c>
      <c r="R143" s="37" t="str">
        <f t="shared" si="24"/>
        <v/>
      </c>
      <c r="S143" s="7"/>
      <c r="T143" s="40" t="str">
        <f>IF(Accounts!$F142="","-",Accounts!$F142)</f>
        <v xml:space="preserve"> </v>
      </c>
      <c r="U143" s="10">
        <f>IF(COUNTIF(Accounts!$F:$H,T143),VLOOKUP(T143,Accounts!$F:$H,2,FALSE),"-")</f>
        <v>0</v>
      </c>
      <c r="V143" s="37" t="str">
        <f ca="1">IF(scratch!$B$55=TRUE,IF(X143="","",X143/(1+(IF(COUNTIF(Accounts!$F:$H,T143),VLOOKUP(T143,Accounts!$F:$H,3,FALSE),0)/100))),scratch!$B$52)</f>
        <v>Locked</v>
      </c>
      <c r="W143" s="37" t="str">
        <f ca="1">IF(scratch!$B$55=TRUE,IF(X143="","",X143-V143),scratch!$B$52)</f>
        <v>Locked</v>
      </c>
      <c r="X143" s="51" t="str">
        <f ca="1">IF(scratch!$B$55=TRUE,SUMIF(B$7:B$1007,T143,G$7:G$1007)+SUMIF(H$7:H$1007,T143,M$7:M$1007)+SUMIF(N$7:N$1007,T143,S$7:S$1007),scratch!$B$52)</f>
        <v>Locked</v>
      </c>
      <c r="AB143" s="10" t="str">
        <f>IF(ISBLANK(Z143),"",IF(COUNTIF(Accounts!$F:$H,Z143),VLOOKUP(Z143,Accounts!$F:$H,2,FALSE),"-"))</f>
        <v/>
      </c>
      <c r="AC143" s="37" t="str">
        <f>IF(AE143="","",AE143/(1+(IF(COUNTIF(Accounts!$F:$H,Z143),VLOOKUP(Z143,Accounts!$F:$H,3,FALSE),0)/100)))</f>
        <v/>
      </c>
      <c r="AD143" s="37" t="str">
        <f t="shared" si="25"/>
        <v/>
      </c>
      <c r="AE143" s="7"/>
      <c r="AF143" s="6"/>
      <c r="AH143" s="10" t="str">
        <f>IF(ISBLANK(AF143),"",IF(COUNTIF(Accounts!$F:$H,AF143),VLOOKUP(AF143,Accounts!$F:$H,2,FALSE),"-"))</f>
        <v/>
      </c>
      <c r="AI143" s="37" t="str">
        <f>IF(AK143="","",AK143/(1+(IF(COUNTIF(Accounts!$F:$H,AF143),VLOOKUP(AF143,Accounts!$F:$H,3,FALSE),0)/100)))</f>
        <v/>
      </c>
      <c r="AJ143" s="37" t="str">
        <f t="shared" si="26"/>
        <v/>
      </c>
      <c r="AK143" s="7"/>
      <c r="AL143" s="6"/>
      <c r="AN143" s="10" t="str">
        <f>IF(ISBLANK(AL143),"",IF(COUNTIF(Accounts!$F:$H,AL143),VLOOKUP(AL143,Accounts!$F:$H,2,FALSE),"-"))</f>
        <v/>
      </c>
      <c r="AO143" s="37" t="str">
        <f>IF(AQ143="","",AQ143/(1+(IF(COUNTIF(Accounts!$F:$H,AL143),VLOOKUP(AL143,Accounts!$F:$H,3,FALSE),0)/100)))</f>
        <v/>
      </c>
      <c r="AP143" s="37" t="str">
        <f t="shared" si="27"/>
        <v/>
      </c>
      <c r="AQ143" s="7"/>
      <c r="AR143" s="40" t="str">
        <f>IF(Accounts!$F142="","-",Accounts!$F142)</f>
        <v xml:space="preserve"> </v>
      </c>
      <c r="AS143" s="10">
        <f>IF(COUNTIF(Accounts!$F:$H,AR143),VLOOKUP(AR143,Accounts!$F:$H,2,FALSE),"-")</f>
        <v>0</v>
      </c>
      <c r="AT143" s="37" t="str">
        <f ca="1">IF(scratch!$B$55=TRUE,IF(AV143="","",AV143/(1+(IF(COUNTIF(Accounts!$F:$H,AR143),VLOOKUP(AR143,Accounts!$F:$H,3,FALSE),0)/100))),scratch!$B$52)</f>
        <v>Locked</v>
      </c>
      <c r="AU143" s="37" t="str">
        <f ca="1">IF(scratch!$B$55=TRUE,IF(AV143="","",AV143-AT143),scratch!$B$52)</f>
        <v>Locked</v>
      </c>
      <c r="AV143" s="51" t="str">
        <f ca="1">IF(scratch!$B$55=TRUE,SUMIF(Z$7:Z$1007,AR143,AE$7:AE$1007)+SUMIF(AF$7:AF$1007,AR143,AK$7:AK$1007)+SUMIF(AL$7:AL$1007,AR143,AQ$7:AQ$1007),scratch!$B$52)</f>
        <v>Locked</v>
      </c>
      <c r="AZ143" s="10" t="str">
        <f>IF(ISBLANK(AX143),"",IF(COUNTIF(Accounts!$F:$H,AX143),VLOOKUP(AX143,Accounts!$F:$H,2,FALSE),"-"))</f>
        <v/>
      </c>
      <c r="BA143" s="37" t="str">
        <f>IF(BC143="","",BC143/(1+(IF(COUNTIF(Accounts!$F:$H,AX143),VLOOKUP(AX143,Accounts!$F:$H,3,FALSE),0)/100)))</f>
        <v/>
      </c>
      <c r="BB143" s="37" t="str">
        <f t="shared" si="28"/>
        <v/>
      </c>
      <c r="BC143" s="7"/>
      <c r="BD143" s="6"/>
      <c r="BF143" s="10" t="str">
        <f>IF(ISBLANK(BD143),"",IF(COUNTIF(Accounts!$F:$H,BD143),VLOOKUP(BD143,Accounts!$F:$H,2,FALSE),"-"))</f>
        <v/>
      </c>
      <c r="BG143" s="37" t="str">
        <f>IF(BI143="","",BI143/(1+(IF(COUNTIF(Accounts!$F:$H,BD143),VLOOKUP(BD143,Accounts!$F:$H,3,FALSE),0)/100)))</f>
        <v/>
      </c>
      <c r="BH143" s="37" t="str">
        <f t="shared" si="29"/>
        <v/>
      </c>
      <c r="BI143" s="7"/>
      <c r="BJ143" s="6"/>
      <c r="BL143" s="10" t="str">
        <f>IF(ISBLANK(BJ143),"",IF(COUNTIF(Accounts!$F:$H,BJ143),VLOOKUP(BJ143,Accounts!$F:$H,2,FALSE),"-"))</f>
        <v/>
      </c>
      <c r="BM143" s="37" t="str">
        <f>IF(BO143="","",BO143/(1+(IF(COUNTIF(Accounts!$F:$H,BJ143),VLOOKUP(BJ143,Accounts!$F:$H,3,FALSE),0)/100)))</f>
        <v/>
      </c>
      <c r="BN143" s="37" t="str">
        <f t="shared" si="30"/>
        <v/>
      </c>
      <c r="BO143" s="7"/>
      <c r="BP143" s="40" t="str">
        <f>IF(Accounts!$F142="","-",Accounts!$F142)</f>
        <v xml:space="preserve"> </v>
      </c>
      <c r="BQ143" s="10">
        <f>IF(COUNTIF(Accounts!$F:$H,BP143),VLOOKUP(BP143,Accounts!$F:$H,2,FALSE),"-")</f>
        <v>0</v>
      </c>
      <c r="BR143" s="37" t="str">
        <f ca="1">IF(scratch!$B$55=TRUE,IF(BT143="","",BT143/(1+(IF(COUNTIF(Accounts!$F:$H,BP143),VLOOKUP(BP143,Accounts!$F:$H,3,FALSE),0)/100))),scratch!$B$52)</f>
        <v>Locked</v>
      </c>
      <c r="BS143" s="37" t="str">
        <f ca="1">IF(scratch!$B$55=TRUE,IF(BT143="","",BT143-BR143),scratch!$B$52)</f>
        <v>Locked</v>
      </c>
      <c r="BT143" s="51" t="str">
        <f ca="1">IF(scratch!$B$55=TRUE,SUMIF(AX$7:AX$1007,BP143,BC$7:BC$1007)+SUMIF(BD$7:BD$1007,BP143,BI$7:BI$1007)+SUMIF(BJ$7:BJ$1007,BP143,BO$7:BO$1007),scratch!$B$52)</f>
        <v>Locked</v>
      </c>
      <c r="BX143" s="10" t="str">
        <f>IF(ISBLANK(BV143),"",IF(COUNTIF(Accounts!$F:$H,BV143),VLOOKUP(BV143,Accounts!$F:$H,2,FALSE),"-"))</f>
        <v/>
      </c>
      <c r="BY143" s="37" t="str">
        <f>IF(CA143="","",CA143/(1+(IF(COUNTIF(Accounts!$F:$H,BV143),VLOOKUP(BV143,Accounts!$F:$H,3,FALSE),0)/100)))</f>
        <v/>
      </c>
      <c r="BZ143" s="37" t="str">
        <f t="shared" si="31"/>
        <v/>
      </c>
      <c r="CA143" s="7"/>
      <c r="CB143" s="6"/>
      <c r="CD143" s="10" t="str">
        <f>IF(ISBLANK(CB143),"",IF(COUNTIF(Accounts!$F:$H,CB143),VLOOKUP(CB143,Accounts!$F:$H,2,FALSE),"-"))</f>
        <v/>
      </c>
      <c r="CE143" s="37" t="str">
        <f>IF(CG143="","",CG143/(1+(IF(COUNTIF(Accounts!$F:$H,CB143),VLOOKUP(CB143,Accounts!$F:$H,3,FALSE),0)/100)))</f>
        <v/>
      </c>
      <c r="CF143" s="37" t="str">
        <f t="shared" si="32"/>
        <v/>
      </c>
      <c r="CG143" s="7"/>
      <c r="CH143" s="6"/>
      <c r="CJ143" s="10" t="str">
        <f>IF(ISBLANK(CH143),"",IF(COUNTIF(Accounts!$F:$H,CH143),VLOOKUP(CH143,Accounts!$F:$H,2,FALSE),"-"))</f>
        <v/>
      </c>
      <c r="CK143" s="37" t="str">
        <f>IF(CM143="","",CM143/(1+(IF(COUNTIF(Accounts!$F:$H,CH143),VLOOKUP(CH143,Accounts!$F:$H,3,FALSE),0)/100)))</f>
        <v/>
      </c>
      <c r="CL143" s="37" t="str">
        <f t="shared" si="33"/>
        <v/>
      </c>
      <c r="CM143" s="7"/>
      <c r="CN143" s="40" t="str">
        <f>IF(Accounts!$F142="","-",Accounts!$F142)</f>
        <v xml:space="preserve"> </v>
      </c>
      <c r="CO143" s="10">
        <f>IF(COUNTIF(Accounts!$F:$H,CN143),VLOOKUP(CN143,Accounts!$F:$H,2,FALSE),"-")</f>
        <v>0</v>
      </c>
      <c r="CP143" s="37" t="str">
        <f ca="1">IF(scratch!$B$55=TRUE,IF(CR143="","",CR143/(1+(IF(COUNTIF(Accounts!$F:$H,CN143),VLOOKUP(CN143,Accounts!$F:$H,3,FALSE),0)/100))),scratch!$B$52)</f>
        <v>Locked</v>
      </c>
      <c r="CQ143" s="37" t="str">
        <f ca="1">IF(scratch!$B$55=TRUE,IF(CR143="","",CR143-CP143),scratch!$B$52)</f>
        <v>Locked</v>
      </c>
      <c r="CR143" s="51" t="str">
        <f ca="1">IF(scratch!$B$55=TRUE,SUMIF(BV$7:BV$1007,CN143,CA$7:CA$1007)+SUMIF(CB$7:CB$1007,CN143,CG$7:CG$1007)+SUMIF(CH$7:CH$1007,CN143,CM$7:CM$1007),scratch!$B$52)</f>
        <v>Locked</v>
      </c>
      <c r="CT143" s="40" t="str">
        <f>IF(Accounts!$F142="","-",Accounts!$F142)</f>
        <v xml:space="preserve"> </v>
      </c>
      <c r="CU143" s="10">
        <f>IF(COUNTIF(Accounts!$F:$H,CT143),VLOOKUP(CT143,Accounts!$F:$H,2,FALSE),"-")</f>
        <v>0</v>
      </c>
      <c r="CV143" s="37" t="str">
        <f ca="1">IF(scratch!$B$55=TRUE,IF(CX143="","",CX143/(1+(IF(COUNTIF(Accounts!$F:$H,CT143),VLOOKUP(CT143,Accounts!$F:$H,3,FALSE),0)/100))),scratch!$B$52)</f>
        <v>Locked</v>
      </c>
      <c r="CW143" s="37" t="str">
        <f ca="1">IF(scratch!$B$55=TRUE,IF(CX143="","",CX143-CV143),scratch!$B$52)</f>
        <v>Locked</v>
      </c>
      <c r="CX143" s="51" t="str">
        <f ca="1">IF(scratch!$B$55=TRUE,SUMIF(T$7:T$1007,CT143,X$7:X1143)+SUMIF(AR$7:AR$1007,CT143,AV$7:AV$1007)+SUMIF(BP$7:BP$1007,CT143,BT$7:BT$1007)+SUMIF(CN$7:CN$1007,CT143,CR$7:CR$1007),scratch!$B$52)</f>
        <v>Locked</v>
      </c>
    </row>
    <row r="144" spans="4:102" x14ac:dyDescent="0.2">
      <c r="D144" s="10" t="str">
        <f>IF(ISBLANK(B144),"",IF(COUNTIF(Accounts!$F:$H,B144),VLOOKUP(B144,Accounts!$F:$H,2,FALSE),"-"))</f>
        <v/>
      </c>
      <c r="E144" s="37" t="str">
        <f>IF(G144="","",G144/(1+(IF(COUNTIF(Accounts!$F:$H,B144),VLOOKUP(B144,Accounts!$F:$H,3,FALSE),0)/100)))</f>
        <v/>
      </c>
      <c r="F144" s="37" t="str">
        <f t="shared" si="34"/>
        <v/>
      </c>
      <c r="G144" s="7"/>
      <c r="H144" s="6"/>
      <c r="J144" s="10" t="str">
        <f>IF(ISBLANK(H144),"",IF(COUNTIF(Accounts!$F:$H,H144),VLOOKUP(H144,Accounts!$F:$H,2,FALSE),"-"))</f>
        <v/>
      </c>
      <c r="K144" s="37" t="str">
        <f>IF(M144="","",M144/(1+(IF(COUNTIF(Accounts!$F:$H,H144),VLOOKUP(H144,Accounts!$F:$H,3,FALSE),0)/100)))</f>
        <v/>
      </c>
      <c r="L144" s="37" t="str">
        <f t="shared" si="35"/>
        <v/>
      </c>
      <c r="M144" s="7"/>
      <c r="N144" s="6"/>
      <c r="P144" s="10" t="str">
        <f>IF(ISBLANK(N144),"",IF(COUNTIF(Accounts!$F:$H,N144),VLOOKUP(N144,Accounts!$F:$H,2,FALSE),"-"))</f>
        <v/>
      </c>
      <c r="Q144" s="37" t="str">
        <f>IF(S144="","",S144/(1+(IF(COUNTIF(Accounts!$F:$H,N144),VLOOKUP(N144,Accounts!$F:$H,3,FALSE),0)/100)))</f>
        <v/>
      </c>
      <c r="R144" s="37" t="str">
        <f t="shared" si="24"/>
        <v/>
      </c>
      <c r="S144" s="7"/>
      <c r="T144" s="40" t="str">
        <f>IF(Accounts!$F143="","-",Accounts!$F143)</f>
        <v xml:space="preserve"> </v>
      </c>
      <c r="U144" s="10">
        <f>IF(COUNTIF(Accounts!$F:$H,T144),VLOOKUP(T144,Accounts!$F:$H,2,FALSE),"-")</f>
        <v>0</v>
      </c>
      <c r="V144" s="37" t="str">
        <f ca="1">IF(scratch!$B$55=TRUE,IF(X144="","",X144/(1+(IF(COUNTIF(Accounts!$F:$H,T144),VLOOKUP(T144,Accounts!$F:$H,3,FALSE),0)/100))),scratch!$B$52)</f>
        <v>Locked</v>
      </c>
      <c r="W144" s="37" t="str">
        <f ca="1">IF(scratch!$B$55=TRUE,IF(X144="","",X144-V144),scratch!$B$52)</f>
        <v>Locked</v>
      </c>
      <c r="X144" s="51" t="str">
        <f ca="1">IF(scratch!$B$55=TRUE,SUMIF(B$7:B$1007,T144,G$7:G$1007)+SUMIF(H$7:H$1007,T144,M$7:M$1007)+SUMIF(N$7:N$1007,T144,S$7:S$1007),scratch!$B$52)</f>
        <v>Locked</v>
      </c>
      <c r="AB144" s="10" t="str">
        <f>IF(ISBLANK(Z144),"",IF(COUNTIF(Accounts!$F:$H,Z144),VLOOKUP(Z144,Accounts!$F:$H,2,FALSE),"-"))</f>
        <v/>
      </c>
      <c r="AC144" s="37" t="str">
        <f>IF(AE144="","",AE144/(1+(IF(COUNTIF(Accounts!$F:$H,Z144),VLOOKUP(Z144,Accounts!$F:$H,3,FALSE),0)/100)))</f>
        <v/>
      </c>
      <c r="AD144" s="37" t="str">
        <f t="shared" si="25"/>
        <v/>
      </c>
      <c r="AE144" s="7"/>
      <c r="AF144" s="6"/>
      <c r="AH144" s="10" t="str">
        <f>IF(ISBLANK(AF144),"",IF(COUNTIF(Accounts!$F:$H,AF144),VLOOKUP(AF144,Accounts!$F:$H,2,FALSE),"-"))</f>
        <v/>
      </c>
      <c r="AI144" s="37" t="str">
        <f>IF(AK144="","",AK144/(1+(IF(COUNTIF(Accounts!$F:$H,AF144),VLOOKUP(AF144,Accounts!$F:$H,3,FALSE),0)/100)))</f>
        <v/>
      </c>
      <c r="AJ144" s="37" t="str">
        <f t="shared" si="26"/>
        <v/>
      </c>
      <c r="AK144" s="7"/>
      <c r="AL144" s="6"/>
      <c r="AN144" s="10" t="str">
        <f>IF(ISBLANK(AL144),"",IF(COUNTIF(Accounts!$F:$H,AL144),VLOOKUP(AL144,Accounts!$F:$H,2,FALSE),"-"))</f>
        <v/>
      </c>
      <c r="AO144" s="37" t="str">
        <f>IF(AQ144="","",AQ144/(1+(IF(COUNTIF(Accounts!$F:$H,AL144),VLOOKUP(AL144,Accounts!$F:$H,3,FALSE),0)/100)))</f>
        <v/>
      </c>
      <c r="AP144" s="37" t="str">
        <f t="shared" si="27"/>
        <v/>
      </c>
      <c r="AQ144" s="7"/>
      <c r="AR144" s="40" t="str">
        <f>IF(Accounts!$F143="","-",Accounts!$F143)</f>
        <v xml:space="preserve"> </v>
      </c>
      <c r="AS144" s="10">
        <f>IF(COUNTIF(Accounts!$F:$H,AR144),VLOOKUP(AR144,Accounts!$F:$H,2,FALSE),"-")</f>
        <v>0</v>
      </c>
      <c r="AT144" s="37" t="str">
        <f ca="1">IF(scratch!$B$55=TRUE,IF(AV144="","",AV144/(1+(IF(COUNTIF(Accounts!$F:$H,AR144),VLOOKUP(AR144,Accounts!$F:$H,3,FALSE),0)/100))),scratch!$B$52)</f>
        <v>Locked</v>
      </c>
      <c r="AU144" s="37" t="str">
        <f ca="1">IF(scratch!$B$55=TRUE,IF(AV144="","",AV144-AT144),scratch!$B$52)</f>
        <v>Locked</v>
      </c>
      <c r="AV144" s="51" t="str">
        <f ca="1">IF(scratch!$B$55=TRUE,SUMIF(Z$7:Z$1007,AR144,AE$7:AE$1007)+SUMIF(AF$7:AF$1007,AR144,AK$7:AK$1007)+SUMIF(AL$7:AL$1007,AR144,AQ$7:AQ$1007),scratch!$B$52)</f>
        <v>Locked</v>
      </c>
      <c r="AZ144" s="10" t="str">
        <f>IF(ISBLANK(AX144),"",IF(COUNTIF(Accounts!$F:$H,AX144),VLOOKUP(AX144,Accounts!$F:$H,2,FALSE),"-"))</f>
        <v/>
      </c>
      <c r="BA144" s="37" t="str">
        <f>IF(BC144="","",BC144/(1+(IF(COUNTIF(Accounts!$F:$H,AX144),VLOOKUP(AX144,Accounts!$F:$H,3,FALSE),0)/100)))</f>
        <v/>
      </c>
      <c r="BB144" s="37" t="str">
        <f t="shared" si="28"/>
        <v/>
      </c>
      <c r="BC144" s="7"/>
      <c r="BD144" s="6"/>
      <c r="BF144" s="10" t="str">
        <f>IF(ISBLANK(BD144),"",IF(COUNTIF(Accounts!$F:$H,BD144),VLOOKUP(BD144,Accounts!$F:$H,2,FALSE),"-"))</f>
        <v/>
      </c>
      <c r="BG144" s="37" t="str">
        <f>IF(BI144="","",BI144/(1+(IF(COUNTIF(Accounts!$F:$H,BD144),VLOOKUP(BD144,Accounts!$F:$H,3,FALSE),0)/100)))</f>
        <v/>
      </c>
      <c r="BH144" s="37" t="str">
        <f t="shared" si="29"/>
        <v/>
      </c>
      <c r="BI144" s="7"/>
      <c r="BJ144" s="6"/>
      <c r="BL144" s="10" t="str">
        <f>IF(ISBLANK(BJ144),"",IF(COUNTIF(Accounts!$F:$H,BJ144),VLOOKUP(BJ144,Accounts!$F:$H,2,FALSE),"-"))</f>
        <v/>
      </c>
      <c r="BM144" s="37" t="str">
        <f>IF(BO144="","",BO144/(1+(IF(COUNTIF(Accounts!$F:$H,BJ144),VLOOKUP(BJ144,Accounts!$F:$H,3,FALSE),0)/100)))</f>
        <v/>
      </c>
      <c r="BN144" s="37" t="str">
        <f t="shared" si="30"/>
        <v/>
      </c>
      <c r="BO144" s="7"/>
      <c r="BP144" s="40" t="str">
        <f>IF(Accounts!$F143="","-",Accounts!$F143)</f>
        <v xml:space="preserve"> </v>
      </c>
      <c r="BQ144" s="10">
        <f>IF(COUNTIF(Accounts!$F:$H,BP144),VLOOKUP(BP144,Accounts!$F:$H,2,FALSE),"-")</f>
        <v>0</v>
      </c>
      <c r="BR144" s="37" t="str">
        <f ca="1">IF(scratch!$B$55=TRUE,IF(BT144="","",BT144/(1+(IF(COUNTIF(Accounts!$F:$H,BP144),VLOOKUP(BP144,Accounts!$F:$H,3,FALSE),0)/100))),scratch!$B$52)</f>
        <v>Locked</v>
      </c>
      <c r="BS144" s="37" t="str">
        <f ca="1">IF(scratch!$B$55=TRUE,IF(BT144="","",BT144-BR144),scratch!$B$52)</f>
        <v>Locked</v>
      </c>
      <c r="BT144" s="51" t="str">
        <f ca="1">IF(scratch!$B$55=TRUE,SUMIF(AX$7:AX$1007,BP144,BC$7:BC$1007)+SUMIF(BD$7:BD$1007,BP144,BI$7:BI$1007)+SUMIF(BJ$7:BJ$1007,BP144,BO$7:BO$1007),scratch!$B$52)</f>
        <v>Locked</v>
      </c>
      <c r="BX144" s="10" t="str">
        <f>IF(ISBLANK(BV144),"",IF(COUNTIF(Accounts!$F:$H,BV144),VLOOKUP(BV144,Accounts!$F:$H,2,FALSE),"-"))</f>
        <v/>
      </c>
      <c r="BY144" s="37" t="str">
        <f>IF(CA144="","",CA144/(1+(IF(COUNTIF(Accounts!$F:$H,BV144),VLOOKUP(BV144,Accounts!$F:$H,3,FALSE),0)/100)))</f>
        <v/>
      </c>
      <c r="BZ144" s="37" t="str">
        <f t="shared" si="31"/>
        <v/>
      </c>
      <c r="CA144" s="7"/>
      <c r="CB144" s="6"/>
      <c r="CD144" s="10" t="str">
        <f>IF(ISBLANK(CB144),"",IF(COUNTIF(Accounts!$F:$H,CB144),VLOOKUP(CB144,Accounts!$F:$H,2,FALSE),"-"))</f>
        <v/>
      </c>
      <c r="CE144" s="37" t="str">
        <f>IF(CG144="","",CG144/(1+(IF(COUNTIF(Accounts!$F:$H,CB144),VLOOKUP(CB144,Accounts!$F:$H,3,FALSE),0)/100)))</f>
        <v/>
      </c>
      <c r="CF144" s="37" t="str">
        <f t="shared" si="32"/>
        <v/>
      </c>
      <c r="CG144" s="7"/>
      <c r="CH144" s="6"/>
      <c r="CJ144" s="10" t="str">
        <f>IF(ISBLANK(CH144),"",IF(COUNTIF(Accounts!$F:$H,CH144),VLOOKUP(CH144,Accounts!$F:$H,2,FALSE),"-"))</f>
        <v/>
      </c>
      <c r="CK144" s="37" t="str">
        <f>IF(CM144="","",CM144/(1+(IF(COUNTIF(Accounts!$F:$H,CH144),VLOOKUP(CH144,Accounts!$F:$H,3,FALSE),0)/100)))</f>
        <v/>
      </c>
      <c r="CL144" s="37" t="str">
        <f t="shared" si="33"/>
        <v/>
      </c>
      <c r="CM144" s="7"/>
      <c r="CN144" s="40" t="str">
        <f>IF(Accounts!$F143="","-",Accounts!$F143)</f>
        <v xml:space="preserve"> </v>
      </c>
      <c r="CO144" s="10">
        <f>IF(COUNTIF(Accounts!$F:$H,CN144),VLOOKUP(CN144,Accounts!$F:$H,2,FALSE),"-")</f>
        <v>0</v>
      </c>
      <c r="CP144" s="37" t="str">
        <f ca="1">IF(scratch!$B$55=TRUE,IF(CR144="","",CR144/(1+(IF(COUNTIF(Accounts!$F:$H,CN144),VLOOKUP(CN144,Accounts!$F:$H,3,FALSE),0)/100))),scratch!$B$52)</f>
        <v>Locked</v>
      </c>
      <c r="CQ144" s="37" t="str">
        <f ca="1">IF(scratch!$B$55=TRUE,IF(CR144="","",CR144-CP144),scratch!$B$52)</f>
        <v>Locked</v>
      </c>
      <c r="CR144" s="51" t="str">
        <f ca="1">IF(scratch!$B$55=TRUE,SUMIF(BV$7:BV$1007,CN144,CA$7:CA$1007)+SUMIF(CB$7:CB$1007,CN144,CG$7:CG$1007)+SUMIF(CH$7:CH$1007,CN144,CM$7:CM$1007),scratch!$B$52)</f>
        <v>Locked</v>
      </c>
      <c r="CT144" s="40" t="str">
        <f>IF(Accounts!$F143="","-",Accounts!$F143)</f>
        <v xml:space="preserve"> </v>
      </c>
      <c r="CU144" s="10">
        <f>IF(COUNTIF(Accounts!$F:$H,CT144),VLOOKUP(CT144,Accounts!$F:$H,2,FALSE),"-")</f>
        <v>0</v>
      </c>
      <c r="CV144" s="37" t="str">
        <f ca="1">IF(scratch!$B$55=TRUE,IF(CX144="","",CX144/(1+(IF(COUNTIF(Accounts!$F:$H,CT144),VLOOKUP(CT144,Accounts!$F:$H,3,FALSE),0)/100))),scratch!$B$52)</f>
        <v>Locked</v>
      </c>
      <c r="CW144" s="37" t="str">
        <f ca="1">IF(scratch!$B$55=TRUE,IF(CX144="","",CX144-CV144),scratch!$B$52)</f>
        <v>Locked</v>
      </c>
      <c r="CX144" s="51" t="str">
        <f ca="1">IF(scratch!$B$55=TRUE,SUMIF(T$7:T$1007,CT144,X$7:X1144)+SUMIF(AR$7:AR$1007,CT144,AV$7:AV$1007)+SUMIF(BP$7:BP$1007,CT144,BT$7:BT$1007)+SUMIF(CN$7:CN$1007,CT144,CR$7:CR$1007),scratch!$B$52)</f>
        <v>Locked</v>
      </c>
    </row>
    <row r="145" spans="4:102" x14ac:dyDescent="0.2">
      <c r="D145" s="10" t="str">
        <f>IF(ISBLANK(B145),"",IF(COUNTIF(Accounts!$F:$H,B145),VLOOKUP(B145,Accounts!$F:$H,2,FALSE),"-"))</f>
        <v/>
      </c>
      <c r="E145" s="37" t="str">
        <f>IF(G145="","",G145/(1+(IF(COUNTIF(Accounts!$F:$H,B145),VLOOKUP(B145,Accounts!$F:$H,3,FALSE),0)/100)))</f>
        <v/>
      </c>
      <c r="F145" s="37" t="str">
        <f t="shared" si="34"/>
        <v/>
      </c>
      <c r="G145" s="7"/>
      <c r="H145" s="6"/>
      <c r="J145" s="10" t="str">
        <f>IF(ISBLANK(H145),"",IF(COUNTIF(Accounts!$F:$H,H145),VLOOKUP(H145,Accounts!$F:$H,2,FALSE),"-"))</f>
        <v/>
      </c>
      <c r="K145" s="37" t="str">
        <f>IF(M145="","",M145/(1+(IF(COUNTIF(Accounts!$F:$H,H145),VLOOKUP(H145,Accounts!$F:$H,3,FALSE),0)/100)))</f>
        <v/>
      </c>
      <c r="L145" s="37" t="str">
        <f t="shared" si="35"/>
        <v/>
      </c>
      <c r="M145" s="7"/>
      <c r="N145" s="6"/>
      <c r="P145" s="10" t="str">
        <f>IF(ISBLANK(N145),"",IF(COUNTIF(Accounts!$F:$H,N145),VLOOKUP(N145,Accounts!$F:$H,2,FALSE),"-"))</f>
        <v/>
      </c>
      <c r="Q145" s="37" t="str">
        <f>IF(S145="","",S145/(1+(IF(COUNTIF(Accounts!$F:$H,N145),VLOOKUP(N145,Accounts!$F:$H,3,FALSE),0)/100)))</f>
        <v/>
      </c>
      <c r="R145" s="37" t="str">
        <f t="shared" si="24"/>
        <v/>
      </c>
      <c r="S145" s="7"/>
      <c r="T145" s="40" t="str">
        <f>IF(Accounts!$F144="","-",Accounts!$F144)</f>
        <v xml:space="preserve"> </v>
      </c>
      <c r="U145" s="10">
        <f>IF(COUNTIF(Accounts!$F:$H,T145),VLOOKUP(T145,Accounts!$F:$H,2,FALSE),"-")</f>
        <v>0</v>
      </c>
      <c r="V145" s="37" t="str">
        <f ca="1">IF(scratch!$B$55=TRUE,IF(X145="","",X145/(1+(IF(COUNTIF(Accounts!$F:$H,T145),VLOOKUP(T145,Accounts!$F:$H,3,FALSE),0)/100))),scratch!$B$52)</f>
        <v>Locked</v>
      </c>
      <c r="W145" s="37" t="str">
        <f ca="1">IF(scratch!$B$55=TRUE,IF(X145="","",X145-V145),scratch!$B$52)</f>
        <v>Locked</v>
      </c>
      <c r="X145" s="51" t="str">
        <f ca="1">IF(scratch!$B$55=TRUE,SUMIF(B$7:B$1007,T145,G$7:G$1007)+SUMIF(H$7:H$1007,T145,M$7:M$1007)+SUMIF(N$7:N$1007,T145,S$7:S$1007),scratch!$B$52)</f>
        <v>Locked</v>
      </c>
      <c r="AB145" s="10" t="str">
        <f>IF(ISBLANK(Z145),"",IF(COUNTIF(Accounts!$F:$H,Z145),VLOOKUP(Z145,Accounts!$F:$H,2,FALSE),"-"))</f>
        <v/>
      </c>
      <c r="AC145" s="37" t="str">
        <f>IF(AE145="","",AE145/(1+(IF(COUNTIF(Accounts!$F:$H,Z145),VLOOKUP(Z145,Accounts!$F:$H,3,FALSE),0)/100)))</f>
        <v/>
      </c>
      <c r="AD145" s="37" t="str">
        <f t="shared" si="25"/>
        <v/>
      </c>
      <c r="AE145" s="7"/>
      <c r="AF145" s="6"/>
      <c r="AH145" s="10" t="str">
        <f>IF(ISBLANK(AF145),"",IF(COUNTIF(Accounts!$F:$H,AF145),VLOOKUP(AF145,Accounts!$F:$H,2,FALSE),"-"))</f>
        <v/>
      </c>
      <c r="AI145" s="37" t="str">
        <f>IF(AK145="","",AK145/(1+(IF(COUNTIF(Accounts!$F:$H,AF145),VLOOKUP(AF145,Accounts!$F:$H,3,FALSE),0)/100)))</f>
        <v/>
      </c>
      <c r="AJ145" s="37" t="str">
        <f t="shared" si="26"/>
        <v/>
      </c>
      <c r="AK145" s="7"/>
      <c r="AL145" s="6"/>
      <c r="AN145" s="10" t="str">
        <f>IF(ISBLANK(AL145),"",IF(COUNTIF(Accounts!$F:$H,AL145),VLOOKUP(AL145,Accounts!$F:$H,2,FALSE),"-"))</f>
        <v/>
      </c>
      <c r="AO145" s="37" t="str">
        <f>IF(AQ145="","",AQ145/(1+(IF(COUNTIF(Accounts!$F:$H,AL145),VLOOKUP(AL145,Accounts!$F:$H,3,FALSE),0)/100)))</f>
        <v/>
      </c>
      <c r="AP145" s="37" t="str">
        <f t="shared" si="27"/>
        <v/>
      </c>
      <c r="AQ145" s="7"/>
      <c r="AR145" s="40" t="str">
        <f>IF(Accounts!$F144="","-",Accounts!$F144)</f>
        <v xml:space="preserve"> </v>
      </c>
      <c r="AS145" s="10">
        <f>IF(COUNTIF(Accounts!$F:$H,AR145),VLOOKUP(AR145,Accounts!$F:$H,2,FALSE),"-")</f>
        <v>0</v>
      </c>
      <c r="AT145" s="37" t="str">
        <f ca="1">IF(scratch!$B$55=TRUE,IF(AV145="","",AV145/(1+(IF(COUNTIF(Accounts!$F:$H,AR145),VLOOKUP(AR145,Accounts!$F:$H,3,FALSE),0)/100))),scratch!$B$52)</f>
        <v>Locked</v>
      </c>
      <c r="AU145" s="37" t="str">
        <f ca="1">IF(scratch!$B$55=TRUE,IF(AV145="","",AV145-AT145),scratch!$B$52)</f>
        <v>Locked</v>
      </c>
      <c r="AV145" s="51" t="str">
        <f ca="1">IF(scratch!$B$55=TRUE,SUMIF(Z$7:Z$1007,AR145,AE$7:AE$1007)+SUMIF(AF$7:AF$1007,AR145,AK$7:AK$1007)+SUMIF(AL$7:AL$1007,AR145,AQ$7:AQ$1007),scratch!$B$52)</f>
        <v>Locked</v>
      </c>
      <c r="AZ145" s="10" t="str">
        <f>IF(ISBLANK(AX145),"",IF(COUNTIF(Accounts!$F:$H,AX145),VLOOKUP(AX145,Accounts!$F:$H,2,FALSE),"-"))</f>
        <v/>
      </c>
      <c r="BA145" s="37" t="str">
        <f>IF(BC145="","",BC145/(1+(IF(COUNTIF(Accounts!$F:$H,AX145),VLOOKUP(AX145,Accounts!$F:$H,3,FALSE),0)/100)))</f>
        <v/>
      </c>
      <c r="BB145" s="37" t="str">
        <f t="shared" si="28"/>
        <v/>
      </c>
      <c r="BC145" s="7"/>
      <c r="BD145" s="6"/>
      <c r="BF145" s="10" t="str">
        <f>IF(ISBLANK(BD145),"",IF(COUNTIF(Accounts!$F:$H,BD145),VLOOKUP(BD145,Accounts!$F:$H,2,FALSE),"-"))</f>
        <v/>
      </c>
      <c r="BG145" s="37" t="str">
        <f>IF(BI145="","",BI145/(1+(IF(COUNTIF(Accounts!$F:$H,BD145),VLOOKUP(BD145,Accounts!$F:$H,3,FALSE),0)/100)))</f>
        <v/>
      </c>
      <c r="BH145" s="37" t="str">
        <f t="shared" si="29"/>
        <v/>
      </c>
      <c r="BI145" s="7"/>
      <c r="BJ145" s="6"/>
      <c r="BL145" s="10" t="str">
        <f>IF(ISBLANK(BJ145),"",IF(COUNTIF(Accounts!$F:$H,BJ145),VLOOKUP(BJ145,Accounts!$F:$H,2,FALSE),"-"))</f>
        <v/>
      </c>
      <c r="BM145" s="37" t="str">
        <f>IF(BO145="","",BO145/(1+(IF(COUNTIF(Accounts!$F:$H,BJ145),VLOOKUP(BJ145,Accounts!$F:$H,3,FALSE),0)/100)))</f>
        <v/>
      </c>
      <c r="BN145" s="37" t="str">
        <f t="shared" si="30"/>
        <v/>
      </c>
      <c r="BO145" s="7"/>
      <c r="BP145" s="40" t="str">
        <f>IF(Accounts!$F144="","-",Accounts!$F144)</f>
        <v xml:space="preserve"> </v>
      </c>
      <c r="BQ145" s="10">
        <f>IF(COUNTIF(Accounts!$F:$H,BP145),VLOOKUP(BP145,Accounts!$F:$H,2,FALSE),"-")</f>
        <v>0</v>
      </c>
      <c r="BR145" s="37" t="str">
        <f ca="1">IF(scratch!$B$55=TRUE,IF(BT145="","",BT145/(1+(IF(COUNTIF(Accounts!$F:$H,BP145),VLOOKUP(BP145,Accounts!$F:$H,3,FALSE),0)/100))),scratch!$B$52)</f>
        <v>Locked</v>
      </c>
      <c r="BS145" s="37" t="str">
        <f ca="1">IF(scratch!$B$55=TRUE,IF(BT145="","",BT145-BR145),scratch!$B$52)</f>
        <v>Locked</v>
      </c>
      <c r="BT145" s="51" t="str">
        <f ca="1">IF(scratch!$B$55=TRUE,SUMIF(AX$7:AX$1007,BP145,BC$7:BC$1007)+SUMIF(BD$7:BD$1007,BP145,BI$7:BI$1007)+SUMIF(BJ$7:BJ$1007,BP145,BO$7:BO$1007),scratch!$B$52)</f>
        <v>Locked</v>
      </c>
      <c r="BX145" s="10" t="str">
        <f>IF(ISBLANK(BV145),"",IF(COUNTIF(Accounts!$F:$H,BV145),VLOOKUP(BV145,Accounts!$F:$H,2,FALSE),"-"))</f>
        <v/>
      </c>
      <c r="BY145" s="37" t="str">
        <f>IF(CA145="","",CA145/(1+(IF(COUNTIF(Accounts!$F:$H,BV145),VLOOKUP(BV145,Accounts!$F:$H,3,FALSE),0)/100)))</f>
        <v/>
      </c>
      <c r="BZ145" s="37" t="str">
        <f t="shared" si="31"/>
        <v/>
      </c>
      <c r="CA145" s="7"/>
      <c r="CB145" s="6"/>
      <c r="CD145" s="10" t="str">
        <f>IF(ISBLANK(CB145),"",IF(COUNTIF(Accounts!$F:$H,CB145),VLOOKUP(CB145,Accounts!$F:$H,2,FALSE),"-"))</f>
        <v/>
      </c>
      <c r="CE145" s="37" t="str">
        <f>IF(CG145="","",CG145/(1+(IF(COUNTIF(Accounts!$F:$H,CB145),VLOOKUP(CB145,Accounts!$F:$H,3,FALSE),0)/100)))</f>
        <v/>
      </c>
      <c r="CF145" s="37" t="str">
        <f t="shared" si="32"/>
        <v/>
      </c>
      <c r="CG145" s="7"/>
      <c r="CH145" s="6"/>
      <c r="CJ145" s="10" t="str">
        <f>IF(ISBLANK(CH145),"",IF(COUNTIF(Accounts!$F:$H,CH145),VLOOKUP(CH145,Accounts!$F:$H,2,FALSE),"-"))</f>
        <v/>
      </c>
      <c r="CK145" s="37" t="str">
        <f>IF(CM145="","",CM145/(1+(IF(COUNTIF(Accounts!$F:$H,CH145),VLOOKUP(CH145,Accounts!$F:$H,3,FALSE),0)/100)))</f>
        <v/>
      </c>
      <c r="CL145" s="37" t="str">
        <f t="shared" si="33"/>
        <v/>
      </c>
      <c r="CM145" s="7"/>
      <c r="CN145" s="40" t="str">
        <f>IF(Accounts!$F144="","-",Accounts!$F144)</f>
        <v xml:space="preserve"> </v>
      </c>
      <c r="CO145" s="10">
        <f>IF(COUNTIF(Accounts!$F:$H,CN145),VLOOKUP(CN145,Accounts!$F:$H,2,FALSE),"-")</f>
        <v>0</v>
      </c>
      <c r="CP145" s="37" t="str">
        <f ca="1">IF(scratch!$B$55=TRUE,IF(CR145="","",CR145/(1+(IF(COUNTIF(Accounts!$F:$H,CN145),VLOOKUP(CN145,Accounts!$F:$H,3,FALSE),0)/100))),scratch!$B$52)</f>
        <v>Locked</v>
      </c>
      <c r="CQ145" s="37" t="str">
        <f ca="1">IF(scratch!$B$55=TRUE,IF(CR145="","",CR145-CP145),scratch!$B$52)</f>
        <v>Locked</v>
      </c>
      <c r="CR145" s="51" t="str">
        <f ca="1">IF(scratch!$B$55=TRUE,SUMIF(BV$7:BV$1007,CN145,CA$7:CA$1007)+SUMIF(CB$7:CB$1007,CN145,CG$7:CG$1007)+SUMIF(CH$7:CH$1007,CN145,CM$7:CM$1007),scratch!$B$52)</f>
        <v>Locked</v>
      </c>
      <c r="CT145" s="40" t="str">
        <f>IF(Accounts!$F144="","-",Accounts!$F144)</f>
        <v xml:space="preserve"> </v>
      </c>
      <c r="CU145" s="10">
        <f>IF(COUNTIF(Accounts!$F:$H,CT145),VLOOKUP(CT145,Accounts!$F:$H,2,FALSE),"-")</f>
        <v>0</v>
      </c>
      <c r="CV145" s="37" t="str">
        <f ca="1">IF(scratch!$B$55=TRUE,IF(CX145="","",CX145/(1+(IF(COUNTIF(Accounts!$F:$H,CT145),VLOOKUP(CT145,Accounts!$F:$H,3,FALSE),0)/100))),scratch!$B$52)</f>
        <v>Locked</v>
      </c>
      <c r="CW145" s="37" t="str">
        <f ca="1">IF(scratch!$B$55=TRUE,IF(CX145="","",CX145-CV145),scratch!$B$52)</f>
        <v>Locked</v>
      </c>
      <c r="CX145" s="51" t="str">
        <f ca="1">IF(scratch!$B$55=TRUE,SUMIF(T$7:T$1007,CT145,X$7:X1145)+SUMIF(AR$7:AR$1007,CT145,AV$7:AV$1007)+SUMIF(BP$7:BP$1007,CT145,BT$7:BT$1007)+SUMIF(CN$7:CN$1007,CT145,CR$7:CR$1007),scratch!$B$52)</f>
        <v>Locked</v>
      </c>
    </row>
    <row r="146" spans="4:102" x14ac:dyDescent="0.2">
      <c r="D146" s="10" t="str">
        <f>IF(ISBLANK(B146),"",IF(COUNTIF(Accounts!$F:$H,B146),VLOOKUP(B146,Accounts!$F:$H,2,FALSE),"-"))</f>
        <v/>
      </c>
      <c r="E146" s="37" t="str">
        <f>IF(G146="","",G146/(1+(IF(COUNTIF(Accounts!$F:$H,B146),VLOOKUP(B146,Accounts!$F:$H,3,FALSE),0)/100)))</f>
        <v/>
      </c>
      <c r="F146" s="37" t="str">
        <f t="shared" si="34"/>
        <v/>
      </c>
      <c r="G146" s="7"/>
      <c r="H146" s="6"/>
      <c r="J146" s="10" t="str">
        <f>IF(ISBLANK(H146),"",IF(COUNTIF(Accounts!$F:$H,H146),VLOOKUP(H146,Accounts!$F:$H,2,FALSE),"-"))</f>
        <v/>
      </c>
      <c r="K146" s="37" t="str">
        <f>IF(M146="","",M146/(1+(IF(COUNTIF(Accounts!$F:$H,H146),VLOOKUP(H146,Accounts!$F:$H,3,FALSE),0)/100)))</f>
        <v/>
      </c>
      <c r="L146" s="37" t="str">
        <f t="shared" si="35"/>
        <v/>
      </c>
      <c r="M146" s="7"/>
      <c r="N146" s="6"/>
      <c r="P146" s="10" t="str">
        <f>IF(ISBLANK(N146),"",IF(COUNTIF(Accounts!$F:$H,N146),VLOOKUP(N146,Accounts!$F:$H,2,FALSE),"-"))</f>
        <v/>
      </c>
      <c r="Q146" s="37" t="str">
        <f>IF(S146="","",S146/(1+(IF(COUNTIF(Accounts!$F:$H,N146),VLOOKUP(N146,Accounts!$F:$H,3,FALSE),0)/100)))</f>
        <v/>
      </c>
      <c r="R146" s="37" t="str">
        <f t="shared" si="24"/>
        <v/>
      </c>
      <c r="S146" s="7"/>
      <c r="T146" s="40" t="str">
        <f>IF(Accounts!$F145="","-",Accounts!$F145)</f>
        <v xml:space="preserve"> </v>
      </c>
      <c r="U146" s="10">
        <f>IF(COUNTIF(Accounts!$F:$H,T146),VLOOKUP(T146,Accounts!$F:$H,2,FALSE),"-")</f>
        <v>0</v>
      </c>
      <c r="V146" s="37" t="str">
        <f ca="1">IF(scratch!$B$55=TRUE,IF(X146="","",X146/(1+(IF(COUNTIF(Accounts!$F:$H,T146),VLOOKUP(T146,Accounts!$F:$H,3,FALSE),0)/100))),scratch!$B$52)</f>
        <v>Locked</v>
      </c>
      <c r="W146" s="37" t="str">
        <f ca="1">IF(scratch!$B$55=TRUE,IF(X146="","",X146-V146),scratch!$B$52)</f>
        <v>Locked</v>
      </c>
      <c r="X146" s="51" t="str">
        <f ca="1">IF(scratch!$B$55=TRUE,SUMIF(B$7:B$1007,T146,G$7:G$1007)+SUMIF(H$7:H$1007,T146,M$7:M$1007)+SUMIF(N$7:N$1007,T146,S$7:S$1007),scratch!$B$52)</f>
        <v>Locked</v>
      </c>
      <c r="AB146" s="10" t="str">
        <f>IF(ISBLANK(Z146),"",IF(COUNTIF(Accounts!$F:$H,Z146),VLOOKUP(Z146,Accounts!$F:$H,2,FALSE),"-"))</f>
        <v/>
      </c>
      <c r="AC146" s="37" t="str">
        <f>IF(AE146="","",AE146/(1+(IF(COUNTIF(Accounts!$F:$H,Z146),VLOOKUP(Z146,Accounts!$F:$H,3,FALSE),0)/100)))</f>
        <v/>
      </c>
      <c r="AD146" s="37" t="str">
        <f t="shared" si="25"/>
        <v/>
      </c>
      <c r="AE146" s="7"/>
      <c r="AF146" s="6"/>
      <c r="AH146" s="10" t="str">
        <f>IF(ISBLANK(AF146),"",IF(COUNTIF(Accounts!$F:$H,AF146),VLOOKUP(AF146,Accounts!$F:$H,2,FALSE),"-"))</f>
        <v/>
      </c>
      <c r="AI146" s="37" t="str">
        <f>IF(AK146="","",AK146/(1+(IF(COUNTIF(Accounts!$F:$H,AF146),VLOOKUP(AF146,Accounts!$F:$H,3,FALSE),0)/100)))</f>
        <v/>
      </c>
      <c r="AJ146" s="37" t="str">
        <f t="shared" si="26"/>
        <v/>
      </c>
      <c r="AK146" s="7"/>
      <c r="AL146" s="6"/>
      <c r="AN146" s="10" t="str">
        <f>IF(ISBLANK(AL146),"",IF(COUNTIF(Accounts!$F:$H,AL146),VLOOKUP(AL146,Accounts!$F:$H,2,FALSE),"-"))</f>
        <v/>
      </c>
      <c r="AO146" s="37" t="str">
        <f>IF(AQ146="","",AQ146/(1+(IF(COUNTIF(Accounts!$F:$H,AL146),VLOOKUP(AL146,Accounts!$F:$H,3,FALSE),0)/100)))</f>
        <v/>
      </c>
      <c r="AP146" s="37" t="str">
        <f t="shared" si="27"/>
        <v/>
      </c>
      <c r="AQ146" s="7"/>
      <c r="AR146" s="40" t="str">
        <f>IF(Accounts!$F145="","-",Accounts!$F145)</f>
        <v xml:space="preserve"> </v>
      </c>
      <c r="AS146" s="10">
        <f>IF(COUNTIF(Accounts!$F:$H,AR146),VLOOKUP(AR146,Accounts!$F:$H,2,FALSE),"-")</f>
        <v>0</v>
      </c>
      <c r="AT146" s="37" t="str">
        <f ca="1">IF(scratch!$B$55=TRUE,IF(AV146="","",AV146/(1+(IF(COUNTIF(Accounts!$F:$H,AR146),VLOOKUP(AR146,Accounts!$F:$H,3,FALSE),0)/100))),scratch!$B$52)</f>
        <v>Locked</v>
      </c>
      <c r="AU146" s="37" t="str">
        <f ca="1">IF(scratch!$B$55=TRUE,IF(AV146="","",AV146-AT146),scratch!$B$52)</f>
        <v>Locked</v>
      </c>
      <c r="AV146" s="51" t="str">
        <f ca="1">IF(scratch!$B$55=TRUE,SUMIF(Z$7:Z$1007,AR146,AE$7:AE$1007)+SUMIF(AF$7:AF$1007,AR146,AK$7:AK$1007)+SUMIF(AL$7:AL$1007,AR146,AQ$7:AQ$1007),scratch!$B$52)</f>
        <v>Locked</v>
      </c>
      <c r="AZ146" s="10" t="str">
        <f>IF(ISBLANK(AX146),"",IF(COUNTIF(Accounts!$F:$H,AX146),VLOOKUP(AX146,Accounts!$F:$H,2,FALSE),"-"))</f>
        <v/>
      </c>
      <c r="BA146" s="37" t="str">
        <f>IF(BC146="","",BC146/(1+(IF(COUNTIF(Accounts!$F:$H,AX146),VLOOKUP(AX146,Accounts!$F:$H,3,FALSE),0)/100)))</f>
        <v/>
      </c>
      <c r="BB146" s="37" t="str">
        <f t="shared" si="28"/>
        <v/>
      </c>
      <c r="BC146" s="7"/>
      <c r="BD146" s="6"/>
      <c r="BF146" s="10" t="str">
        <f>IF(ISBLANK(BD146),"",IF(COUNTIF(Accounts!$F:$H,BD146),VLOOKUP(BD146,Accounts!$F:$H,2,FALSE),"-"))</f>
        <v/>
      </c>
      <c r="BG146" s="37" t="str">
        <f>IF(BI146="","",BI146/(1+(IF(COUNTIF(Accounts!$F:$H,BD146),VLOOKUP(BD146,Accounts!$F:$H,3,FALSE),0)/100)))</f>
        <v/>
      </c>
      <c r="BH146" s="37" t="str">
        <f t="shared" si="29"/>
        <v/>
      </c>
      <c r="BI146" s="7"/>
      <c r="BJ146" s="6"/>
      <c r="BL146" s="10" t="str">
        <f>IF(ISBLANK(BJ146),"",IF(COUNTIF(Accounts!$F:$H,BJ146),VLOOKUP(BJ146,Accounts!$F:$H,2,FALSE),"-"))</f>
        <v/>
      </c>
      <c r="BM146" s="37" t="str">
        <f>IF(BO146="","",BO146/(1+(IF(COUNTIF(Accounts!$F:$H,BJ146),VLOOKUP(BJ146,Accounts!$F:$H,3,FALSE),0)/100)))</f>
        <v/>
      </c>
      <c r="BN146" s="37" t="str">
        <f t="shared" si="30"/>
        <v/>
      </c>
      <c r="BO146" s="7"/>
      <c r="BP146" s="40" t="str">
        <f>IF(Accounts!$F145="","-",Accounts!$F145)</f>
        <v xml:space="preserve"> </v>
      </c>
      <c r="BQ146" s="10">
        <f>IF(COUNTIF(Accounts!$F:$H,BP146),VLOOKUP(BP146,Accounts!$F:$H,2,FALSE),"-")</f>
        <v>0</v>
      </c>
      <c r="BR146" s="37" t="str">
        <f ca="1">IF(scratch!$B$55=TRUE,IF(BT146="","",BT146/(1+(IF(COUNTIF(Accounts!$F:$H,BP146),VLOOKUP(BP146,Accounts!$F:$H,3,FALSE),0)/100))),scratch!$B$52)</f>
        <v>Locked</v>
      </c>
      <c r="BS146" s="37" t="str">
        <f ca="1">IF(scratch!$B$55=TRUE,IF(BT146="","",BT146-BR146),scratch!$B$52)</f>
        <v>Locked</v>
      </c>
      <c r="BT146" s="51" t="str">
        <f ca="1">IF(scratch!$B$55=TRUE,SUMIF(AX$7:AX$1007,BP146,BC$7:BC$1007)+SUMIF(BD$7:BD$1007,BP146,BI$7:BI$1007)+SUMIF(BJ$7:BJ$1007,BP146,BO$7:BO$1007),scratch!$B$52)</f>
        <v>Locked</v>
      </c>
      <c r="BX146" s="10" t="str">
        <f>IF(ISBLANK(BV146),"",IF(COUNTIF(Accounts!$F:$H,BV146),VLOOKUP(BV146,Accounts!$F:$H,2,FALSE),"-"))</f>
        <v/>
      </c>
      <c r="BY146" s="37" t="str">
        <f>IF(CA146="","",CA146/(1+(IF(COUNTIF(Accounts!$F:$H,BV146),VLOOKUP(BV146,Accounts!$F:$H,3,FALSE),0)/100)))</f>
        <v/>
      </c>
      <c r="BZ146" s="37" t="str">
        <f t="shared" si="31"/>
        <v/>
      </c>
      <c r="CA146" s="7"/>
      <c r="CB146" s="6"/>
      <c r="CD146" s="10" t="str">
        <f>IF(ISBLANK(CB146),"",IF(COUNTIF(Accounts!$F:$H,CB146),VLOOKUP(CB146,Accounts!$F:$H,2,FALSE),"-"))</f>
        <v/>
      </c>
      <c r="CE146" s="37" t="str">
        <f>IF(CG146="","",CG146/(1+(IF(COUNTIF(Accounts!$F:$H,CB146),VLOOKUP(CB146,Accounts!$F:$H,3,FALSE),0)/100)))</f>
        <v/>
      </c>
      <c r="CF146" s="37" t="str">
        <f t="shared" si="32"/>
        <v/>
      </c>
      <c r="CG146" s="7"/>
      <c r="CH146" s="6"/>
      <c r="CJ146" s="10" t="str">
        <f>IF(ISBLANK(CH146),"",IF(COUNTIF(Accounts!$F:$H,CH146),VLOOKUP(CH146,Accounts!$F:$H,2,FALSE),"-"))</f>
        <v/>
      </c>
      <c r="CK146" s="37" t="str">
        <f>IF(CM146="","",CM146/(1+(IF(COUNTIF(Accounts!$F:$H,CH146),VLOOKUP(CH146,Accounts!$F:$H,3,FALSE),0)/100)))</f>
        <v/>
      </c>
      <c r="CL146" s="37" t="str">
        <f t="shared" si="33"/>
        <v/>
      </c>
      <c r="CM146" s="7"/>
      <c r="CN146" s="40" t="str">
        <f>IF(Accounts!$F145="","-",Accounts!$F145)</f>
        <v xml:space="preserve"> </v>
      </c>
      <c r="CO146" s="10">
        <f>IF(COUNTIF(Accounts!$F:$H,CN146),VLOOKUP(CN146,Accounts!$F:$H,2,FALSE),"-")</f>
        <v>0</v>
      </c>
      <c r="CP146" s="37" t="str">
        <f ca="1">IF(scratch!$B$55=TRUE,IF(CR146="","",CR146/(1+(IF(COUNTIF(Accounts!$F:$H,CN146),VLOOKUP(CN146,Accounts!$F:$H,3,FALSE),0)/100))),scratch!$B$52)</f>
        <v>Locked</v>
      </c>
      <c r="CQ146" s="37" t="str">
        <f ca="1">IF(scratch!$B$55=TRUE,IF(CR146="","",CR146-CP146),scratch!$B$52)</f>
        <v>Locked</v>
      </c>
      <c r="CR146" s="51" t="str">
        <f ca="1">IF(scratch!$B$55=TRUE,SUMIF(BV$7:BV$1007,CN146,CA$7:CA$1007)+SUMIF(CB$7:CB$1007,CN146,CG$7:CG$1007)+SUMIF(CH$7:CH$1007,CN146,CM$7:CM$1007),scratch!$B$52)</f>
        <v>Locked</v>
      </c>
      <c r="CT146" s="40" t="str">
        <f>IF(Accounts!$F145="","-",Accounts!$F145)</f>
        <v xml:space="preserve"> </v>
      </c>
      <c r="CU146" s="10">
        <f>IF(COUNTIF(Accounts!$F:$H,CT146),VLOOKUP(CT146,Accounts!$F:$H,2,FALSE),"-")</f>
        <v>0</v>
      </c>
      <c r="CV146" s="37" t="str">
        <f ca="1">IF(scratch!$B$55=TRUE,IF(CX146="","",CX146/(1+(IF(COUNTIF(Accounts!$F:$H,CT146),VLOOKUP(CT146,Accounts!$F:$H,3,FALSE),0)/100))),scratch!$B$52)</f>
        <v>Locked</v>
      </c>
      <c r="CW146" s="37" t="str">
        <f ca="1">IF(scratch!$B$55=TRUE,IF(CX146="","",CX146-CV146),scratch!$B$52)</f>
        <v>Locked</v>
      </c>
      <c r="CX146" s="51" t="str">
        <f ca="1">IF(scratch!$B$55=TRUE,SUMIF(T$7:T$1007,CT146,X$7:X1146)+SUMIF(AR$7:AR$1007,CT146,AV$7:AV$1007)+SUMIF(BP$7:BP$1007,CT146,BT$7:BT$1007)+SUMIF(CN$7:CN$1007,CT146,CR$7:CR$1007),scratch!$B$52)</f>
        <v>Locked</v>
      </c>
    </row>
    <row r="147" spans="4:102" x14ac:dyDescent="0.2">
      <c r="D147" s="10" t="str">
        <f>IF(ISBLANK(B147),"",IF(COUNTIF(Accounts!$F:$H,B147),VLOOKUP(B147,Accounts!$F:$H,2,FALSE),"-"))</f>
        <v/>
      </c>
      <c r="E147" s="37" t="str">
        <f>IF(G147="","",G147/(1+(IF(COUNTIF(Accounts!$F:$H,B147),VLOOKUP(B147,Accounts!$F:$H,3,FALSE),0)/100)))</f>
        <v/>
      </c>
      <c r="F147" s="37" t="str">
        <f t="shared" si="34"/>
        <v/>
      </c>
      <c r="G147" s="7"/>
      <c r="H147" s="6"/>
      <c r="J147" s="10" t="str">
        <f>IF(ISBLANK(H147),"",IF(COUNTIF(Accounts!$F:$H,H147),VLOOKUP(H147,Accounts!$F:$H,2,FALSE),"-"))</f>
        <v/>
      </c>
      <c r="K147" s="37" t="str">
        <f>IF(M147="","",M147/(1+(IF(COUNTIF(Accounts!$F:$H,H147),VLOOKUP(H147,Accounts!$F:$H,3,FALSE),0)/100)))</f>
        <v/>
      </c>
      <c r="L147" s="37" t="str">
        <f t="shared" si="35"/>
        <v/>
      </c>
      <c r="M147" s="7"/>
      <c r="N147" s="6"/>
      <c r="P147" s="10" t="str">
        <f>IF(ISBLANK(N147),"",IF(COUNTIF(Accounts!$F:$H,N147),VLOOKUP(N147,Accounts!$F:$H,2,FALSE),"-"))</f>
        <v/>
      </c>
      <c r="Q147" s="37" t="str">
        <f>IF(S147="","",S147/(1+(IF(COUNTIF(Accounts!$F:$H,N147),VLOOKUP(N147,Accounts!$F:$H,3,FALSE),0)/100)))</f>
        <v/>
      </c>
      <c r="R147" s="37" t="str">
        <f t="shared" si="24"/>
        <v/>
      </c>
      <c r="S147" s="7"/>
      <c r="T147" s="40" t="str">
        <f>IF(Accounts!$F146="","-",Accounts!$F146)</f>
        <v xml:space="preserve"> </v>
      </c>
      <c r="U147" s="10">
        <f>IF(COUNTIF(Accounts!$F:$H,T147),VLOOKUP(T147,Accounts!$F:$H,2,FALSE),"-")</f>
        <v>0</v>
      </c>
      <c r="V147" s="37" t="str">
        <f ca="1">IF(scratch!$B$55=TRUE,IF(X147="","",X147/(1+(IF(COUNTIF(Accounts!$F:$H,T147),VLOOKUP(T147,Accounts!$F:$H,3,FALSE),0)/100))),scratch!$B$52)</f>
        <v>Locked</v>
      </c>
      <c r="W147" s="37" t="str">
        <f ca="1">IF(scratch!$B$55=TRUE,IF(X147="","",X147-V147),scratch!$B$52)</f>
        <v>Locked</v>
      </c>
      <c r="X147" s="51" t="str">
        <f ca="1">IF(scratch!$B$55=TRUE,SUMIF(B$7:B$1007,T147,G$7:G$1007)+SUMIF(H$7:H$1007,T147,M$7:M$1007)+SUMIF(N$7:N$1007,T147,S$7:S$1007),scratch!$B$52)</f>
        <v>Locked</v>
      </c>
      <c r="AB147" s="10" t="str">
        <f>IF(ISBLANK(Z147),"",IF(COUNTIF(Accounts!$F:$H,Z147),VLOOKUP(Z147,Accounts!$F:$H,2,FALSE),"-"))</f>
        <v/>
      </c>
      <c r="AC147" s="37" t="str">
        <f>IF(AE147="","",AE147/(1+(IF(COUNTIF(Accounts!$F:$H,Z147),VLOOKUP(Z147,Accounts!$F:$H,3,FALSE),0)/100)))</f>
        <v/>
      </c>
      <c r="AD147" s="37" t="str">
        <f t="shared" si="25"/>
        <v/>
      </c>
      <c r="AE147" s="7"/>
      <c r="AF147" s="6"/>
      <c r="AH147" s="10" t="str">
        <f>IF(ISBLANK(AF147),"",IF(COUNTIF(Accounts!$F:$H,AF147),VLOOKUP(AF147,Accounts!$F:$H,2,FALSE),"-"))</f>
        <v/>
      </c>
      <c r="AI147" s="37" t="str">
        <f>IF(AK147="","",AK147/(1+(IF(COUNTIF(Accounts!$F:$H,AF147),VLOOKUP(AF147,Accounts!$F:$H,3,FALSE),0)/100)))</f>
        <v/>
      </c>
      <c r="AJ147" s="37" t="str">
        <f t="shared" si="26"/>
        <v/>
      </c>
      <c r="AK147" s="7"/>
      <c r="AL147" s="6"/>
      <c r="AN147" s="10" t="str">
        <f>IF(ISBLANK(AL147),"",IF(COUNTIF(Accounts!$F:$H,AL147),VLOOKUP(AL147,Accounts!$F:$H,2,FALSE),"-"))</f>
        <v/>
      </c>
      <c r="AO147" s="37" t="str">
        <f>IF(AQ147="","",AQ147/(1+(IF(COUNTIF(Accounts!$F:$H,AL147),VLOOKUP(AL147,Accounts!$F:$H,3,FALSE),0)/100)))</f>
        <v/>
      </c>
      <c r="AP147" s="37" t="str">
        <f t="shared" si="27"/>
        <v/>
      </c>
      <c r="AQ147" s="7"/>
      <c r="AR147" s="40" t="str">
        <f>IF(Accounts!$F146="","-",Accounts!$F146)</f>
        <v xml:space="preserve"> </v>
      </c>
      <c r="AS147" s="10">
        <f>IF(COUNTIF(Accounts!$F:$H,AR147),VLOOKUP(AR147,Accounts!$F:$H,2,FALSE),"-")</f>
        <v>0</v>
      </c>
      <c r="AT147" s="37" t="str">
        <f ca="1">IF(scratch!$B$55=TRUE,IF(AV147="","",AV147/(1+(IF(COUNTIF(Accounts!$F:$H,AR147),VLOOKUP(AR147,Accounts!$F:$H,3,FALSE),0)/100))),scratch!$B$52)</f>
        <v>Locked</v>
      </c>
      <c r="AU147" s="37" t="str">
        <f ca="1">IF(scratch!$B$55=TRUE,IF(AV147="","",AV147-AT147),scratch!$B$52)</f>
        <v>Locked</v>
      </c>
      <c r="AV147" s="51" t="str">
        <f ca="1">IF(scratch!$B$55=TRUE,SUMIF(Z$7:Z$1007,AR147,AE$7:AE$1007)+SUMIF(AF$7:AF$1007,AR147,AK$7:AK$1007)+SUMIF(AL$7:AL$1007,AR147,AQ$7:AQ$1007),scratch!$B$52)</f>
        <v>Locked</v>
      </c>
      <c r="AZ147" s="10" t="str">
        <f>IF(ISBLANK(AX147),"",IF(COUNTIF(Accounts!$F:$H,AX147),VLOOKUP(AX147,Accounts!$F:$H,2,FALSE),"-"))</f>
        <v/>
      </c>
      <c r="BA147" s="37" t="str">
        <f>IF(BC147="","",BC147/(1+(IF(COUNTIF(Accounts!$F:$H,AX147),VLOOKUP(AX147,Accounts!$F:$H,3,FALSE),0)/100)))</f>
        <v/>
      </c>
      <c r="BB147" s="37" t="str">
        <f t="shared" si="28"/>
        <v/>
      </c>
      <c r="BC147" s="7"/>
      <c r="BD147" s="6"/>
      <c r="BF147" s="10" t="str">
        <f>IF(ISBLANK(BD147),"",IF(COUNTIF(Accounts!$F:$H,BD147),VLOOKUP(BD147,Accounts!$F:$H,2,FALSE),"-"))</f>
        <v/>
      </c>
      <c r="BG147" s="37" t="str">
        <f>IF(BI147="","",BI147/(1+(IF(COUNTIF(Accounts!$F:$H,BD147),VLOOKUP(BD147,Accounts!$F:$H,3,FALSE),0)/100)))</f>
        <v/>
      </c>
      <c r="BH147" s="37" t="str">
        <f t="shared" si="29"/>
        <v/>
      </c>
      <c r="BI147" s="7"/>
      <c r="BJ147" s="6"/>
      <c r="BL147" s="10" t="str">
        <f>IF(ISBLANK(BJ147),"",IF(COUNTIF(Accounts!$F:$H,BJ147),VLOOKUP(BJ147,Accounts!$F:$H,2,FALSE),"-"))</f>
        <v/>
      </c>
      <c r="BM147" s="37" t="str">
        <f>IF(BO147="","",BO147/(1+(IF(COUNTIF(Accounts!$F:$H,BJ147),VLOOKUP(BJ147,Accounts!$F:$H,3,FALSE),0)/100)))</f>
        <v/>
      </c>
      <c r="BN147" s="37" t="str">
        <f t="shared" si="30"/>
        <v/>
      </c>
      <c r="BO147" s="7"/>
      <c r="BP147" s="40" t="str">
        <f>IF(Accounts!$F146="","-",Accounts!$F146)</f>
        <v xml:space="preserve"> </v>
      </c>
      <c r="BQ147" s="10">
        <f>IF(COUNTIF(Accounts!$F:$H,BP147),VLOOKUP(BP147,Accounts!$F:$H,2,FALSE),"-")</f>
        <v>0</v>
      </c>
      <c r="BR147" s="37" t="str">
        <f ca="1">IF(scratch!$B$55=TRUE,IF(BT147="","",BT147/(1+(IF(COUNTIF(Accounts!$F:$H,BP147),VLOOKUP(BP147,Accounts!$F:$H,3,FALSE),0)/100))),scratch!$B$52)</f>
        <v>Locked</v>
      </c>
      <c r="BS147" s="37" t="str">
        <f ca="1">IF(scratch!$B$55=TRUE,IF(BT147="","",BT147-BR147),scratch!$B$52)</f>
        <v>Locked</v>
      </c>
      <c r="BT147" s="51" t="str">
        <f ca="1">IF(scratch!$B$55=TRUE,SUMIF(AX$7:AX$1007,BP147,BC$7:BC$1007)+SUMIF(BD$7:BD$1007,BP147,BI$7:BI$1007)+SUMIF(BJ$7:BJ$1007,BP147,BO$7:BO$1007),scratch!$B$52)</f>
        <v>Locked</v>
      </c>
      <c r="BX147" s="10" t="str">
        <f>IF(ISBLANK(BV147),"",IF(COUNTIF(Accounts!$F:$H,BV147),VLOOKUP(BV147,Accounts!$F:$H,2,FALSE),"-"))</f>
        <v/>
      </c>
      <c r="BY147" s="37" t="str">
        <f>IF(CA147="","",CA147/(1+(IF(COUNTIF(Accounts!$F:$H,BV147),VLOOKUP(BV147,Accounts!$F:$H,3,FALSE),0)/100)))</f>
        <v/>
      </c>
      <c r="BZ147" s="37" t="str">
        <f t="shared" si="31"/>
        <v/>
      </c>
      <c r="CA147" s="7"/>
      <c r="CB147" s="6"/>
      <c r="CD147" s="10" t="str">
        <f>IF(ISBLANK(CB147),"",IF(COUNTIF(Accounts!$F:$H,CB147),VLOOKUP(CB147,Accounts!$F:$H,2,FALSE),"-"))</f>
        <v/>
      </c>
      <c r="CE147" s="37" t="str">
        <f>IF(CG147="","",CG147/(1+(IF(COUNTIF(Accounts!$F:$H,CB147),VLOOKUP(CB147,Accounts!$F:$H,3,FALSE),0)/100)))</f>
        <v/>
      </c>
      <c r="CF147" s="37" t="str">
        <f t="shared" si="32"/>
        <v/>
      </c>
      <c r="CG147" s="7"/>
      <c r="CH147" s="6"/>
      <c r="CJ147" s="10" t="str">
        <f>IF(ISBLANK(CH147),"",IF(COUNTIF(Accounts!$F:$H,CH147),VLOOKUP(CH147,Accounts!$F:$H,2,FALSE),"-"))</f>
        <v/>
      </c>
      <c r="CK147" s="37" t="str">
        <f>IF(CM147="","",CM147/(1+(IF(COUNTIF(Accounts!$F:$H,CH147),VLOOKUP(CH147,Accounts!$F:$H,3,FALSE),0)/100)))</f>
        <v/>
      </c>
      <c r="CL147" s="37" t="str">
        <f t="shared" si="33"/>
        <v/>
      </c>
      <c r="CM147" s="7"/>
      <c r="CN147" s="40" t="str">
        <f>IF(Accounts!$F146="","-",Accounts!$F146)</f>
        <v xml:space="preserve"> </v>
      </c>
      <c r="CO147" s="10">
        <f>IF(COUNTIF(Accounts!$F:$H,CN147),VLOOKUP(CN147,Accounts!$F:$H,2,FALSE),"-")</f>
        <v>0</v>
      </c>
      <c r="CP147" s="37" t="str">
        <f ca="1">IF(scratch!$B$55=TRUE,IF(CR147="","",CR147/(1+(IF(COUNTIF(Accounts!$F:$H,CN147),VLOOKUP(CN147,Accounts!$F:$H,3,FALSE),0)/100))),scratch!$B$52)</f>
        <v>Locked</v>
      </c>
      <c r="CQ147" s="37" t="str">
        <f ca="1">IF(scratch!$B$55=TRUE,IF(CR147="","",CR147-CP147),scratch!$B$52)</f>
        <v>Locked</v>
      </c>
      <c r="CR147" s="51" t="str">
        <f ca="1">IF(scratch!$B$55=TRUE,SUMIF(BV$7:BV$1007,CN147,CA$7:CA$1007)+SUMIF(CB$7:CB$1007,CN147,CG$7:CG$1007)+SUMIF(CH$7:CH$1007,CN147,CM$7:CM$1007),scratch!$B$52)</f>
        <v>Locked</v>
      </c>
      <c r="CT147" s="40" t="str">
        <f>IF(Accounts!$F146="","-",Accounts!$F146)</f>
        <v xml:space="preserve"> </v>
      </c>
      <c r="CU147" s="10">
        <f>IF(COUNTIF(Accounts!$F:$H,CT147),VLOOKUP(CT147,Accounts!$F:$H,2,FALSE),"-")</f>
        <v>0</v>
      </c>
      <c r="CV147" s="37" t="str">
        <f ca="1">IF(scratch!$B$55=TRUE,IF(CX147="","",CX147/(1+(IF(COUNTIF(Accounts!$F:$H,CT147),VLOOKUP(CT147,Accounts!$F:$H,3,FALSE),0)/100))),scratch!$B$52)</f>
        <v>Locked</v>
      </c>
      <c r="CW147" s="37" t="str">
        <f ca="1">IF(scratch!$B$55=TRUE,IF(CX147="","",CX147-CV147),scratch!$B$52)</f>
        <v>Locked</v>
      </c>
      <c r="CX147" s="51" t="str">
        <f ca="1">IF(scratch!$B$55=TRUE,SUMIF(T$7:T$1007,CT147,X$7:X1147)+SUMIF(AR$7:AR$1007,CT147,AV$7:AV$1007)+SUMIF(BP$7:BP$1007,CT147,BT$7:BT$1007)+SUMIF(CN$7:CN$1007,CT147,CR$7:CR$1007),scratch!$B$52)</f>
        <v>Locked</v>
      </c>
    </row>
    <row r="148" spans="4:102" x14ac:dyDescent="0.2">
      <c r="D148" s="10" t="str">
        <f>IF(ISBLANK(B148),"",IF(COUNTIF(Accounts!$F:$H,B148),VLOOKUP(B148,Accounts!$F:$H,2,FALSE),"-"))</f>
        <v/>
      </c>
      <c r="E148" s="37" t="str">
        <f>IF(G148="","",G148/(1+(IF(COUNTIF(Accounts!$F:$H,B148),VLOOKUP(B148,Accounts!$F:$H,3,FALSE),0)/100)))</f>
        <v/>
      </c>
      <c r="F148" s="37" t="str">
        <f t="shared" si="34"/>
        <v/>
      </c>
      <c r="G148" s="7"/>
      <c r="H148" s="6"/>
      <c r="J148" s="10" t="str">
        <f>IF(ISBLANK(H148),"",IF(COUNTIF(Accounts!$F:$H,H148),VLOOKUP(H148,Accounts!$F:$H,2,FALSE),"-"))</f>
        <v/>
      </c>
      <c r="K148" s="37" t="str">
        <f>IF(M148="","",M148/(1+(IF(COUNTIF(Accounts!$F:$H,H148),VLOOKUP(H148,Accounts!$F:$H,3,FALSE),0)/100)))</f>
        <v/>
      </c>
      <c r="L148" s="37" t="str">
        <f t="shared" si="35"/>
        <v/>
      </c>
      <c r="M148" s="7"/>
      <c r="N148" s="6"/>
      <c r="P148" s="10" t="str">
        <f>IF(ISBLANK(N148),"",IF(COUNTIF(Accounts!$F:$H,N148),VLOOKUP(N148,Accounts!$F:$H,2,FALSE),"-"))</f>
        <v/>
      </c>
      <c r="Q148" s="37" t="str">
        <f>IF(S148="","",S148/(1+(IF(COUNTIF(Accounts!$F:$H,N148),VLOOKUP(N148,Accounts!$F:$H,3,FALSE),0)/100)))</f>
        <v/>
      </c>
      <c r="R148" s="37" t="str">
        <f t="shared" si="24"/>
        <v/>
      </c>
      <c r="S148" s="7"/>
      <c r="T148" s="40" t="str">
        <f>IF(Accounts!$F147="","-",Accounts!$F147)</f>
        <v xml:space="preserve"> </v>
      </c>
      <c r="U148" s="10">
        <f>IF(COUNTIF(Accounts!$F:$H,T148),VLOOKUP(T148,Accounts!$F:$H,2,FALSE),"-")</f>
        <v>0</v>
      </c>
      <c r="V148" s="37" t="str">
        <f ca="1">IF(scratch!$B$55=TRUE,IF(X148="","",X148/(1+(IF(COUNTIF(Accounts!$F:$H,T148),VLOOKUP(T148,Accounts!$F:$H,3,FALSE),0)/100))),scratch!$B$52)</f>
        <v>Locked</v>
      </c>
      <c r="W148" s="37" t="str">
        <f ca="1">IF(scratch!$B$55=TRUE,IF(X148="","",X148-V148),scratch!$B$52)</f>
        <v>Locked</v>
      </c>
      <c r="X148" s="51" t="str">
        <f ca="1">IF(scratch!$B$55=TRUE,SUMIF(B$7:B$1007,T148,G$7:G$1007)+SUMIF(H$7:H$1007,T148,M$7:M$1007)+SUMIF(N$7:N$1007,T148,S$7:S$1007),scratch!$B$52)</f>
        <v>Locked</v>
      </c>
      <c r="AB148" s="10" t="str">
        <f>IF(ISBLANK(Z148),"",IF(COUNTIF(Accounts!$F:$H,Z148),VLOOKUP(Z148,Accounts!$F:$H,2,FALSE),"-"))</f>
        <v/>
      </c>
      <c r="AC148" s="37" t="str">
        <f>IF(AE148="","",AE148/(1+(IF(COUNTIF(Accounts!$F:$H,Z148),VLOOKUP(Z148,Accounts!$F:$H,3,FALSE),0)/100)))</f>
        <v/>
      </c>
      <c r="AD148" s="37" t="str">
        <f t="shared" si="25"/>
        <v/>
      </c>
      <c r="AE148" s="7"/>
      <c r="AF148" s="6"/>
      <c r="AH148" s="10" t="str">
        <f>IF(ISBLANK(AF148),"",IF(COUNTIF(Accounts!$F:$H,AF148),VLOOKUP(AF148,Accounts!$F:$H,2,FALSE),"-"))</f>
        <v/>
      </c>
      <c r="AI148" s="37" t="str">
        <f>IF(AK148="","",AK148/(1+(IF(COUNTIF(Accounts!$F:$H,AF148),VLOOKUP(AF148,Accounts!$F:$H,3,FALSE),0)/100)))</f>
        <v/>
      </c>
      <c r="AJ148" s="37" t="str">
        <f t="shared" si="26"/>
        <v/>
      </c>
      <c r="AK148" s="7"/>
      <c r="AL148" s="6"/>
      <c r="AN148" s="10" t="str">
        <f>IF(ISBLANK(AL148),"",IF(COUNTIF(Accounts!$F:$H,AL148),VLOOKUP(AL148,Accounts!$F:$H,2,FALSE),"-"))</f>
        <v/>
      </c>
      <c r="AO148" s="37" t="str">
        <f>IF(AQ148="","",AQ148/(1+(IF(COUNTIF(Accounts!$F:$H,AL148),VLOOKUP(AL148,Accounts!$F:$H,3,FALSE),0)/100)))</f>
        <v/>
      </c>
      <c r="AP148" s="37" t="str">
        <f t="shared" si="27"/>
        <v/>
      </c>
      <c r="AQ148" s="7"/>
      <c r="AR148" s="40" t="str">
        <f>IF(Accounts!$F147="","-",Accounts!$F147)</f>
        <v xml:space="preserve"> </v>
      </c>
      <c r="AS148" s="10">
        <f>IF(COUNTIF(Accounts!$F:$H,AR148),VLOOKUP(AR148,Accounts!$F:$H,2,FALSE),"-")</f>
        <v>0</v>
      </c>
      <c r="AT148" s="37" t="str">
        <f ca="1">IF(scratch!$B$55=TRUE,IF(AV148="","",AV148/(1+(IF(COUNTIF(Accounts!$F:$H,AR148),VLOOKUP(AR148,Accounts!$F:$H,3,FALSE),0)/100))),scratch!$B$52)</f>
        <v>Locked</v>
      </c>
      <c r="AU148" s="37" t="str">
        <f ca="1">IF(scratch!$B$55=TRUE,IF(AV148="","",AV148-AT148),scratch!$B$52)</f>
        <v>Locked</v>
      </c>
      <c r="AV148" s="51" t="str">
        <f ca="1">IF(scratch!$B$55=TRUE,SUMIF(Z$7:Z$1007,AR148,AE$7:AE$1007)+SUMIF(AF$7:AF$1007,AR148,AK$7:AK$1007)+SUMIF(AL$7:AL$1007,AR148,AQ$7:AQ$1007),scratch!$B$52)</f>
        <v>Locked</v>
      </c>
      <c r="AZ148" s="10" t="str">
        <f>IF(ISBLANK(AX148),"",IF(COUNTIF(Accounts!$F:$H,AX148),VLOOKUP(AX148,Accounts!$F:$H,2,FALSE),"-"))</f>
        <v/>
      </c>
      <c r="BA148" s="37" t="str">
        <f>IF(BC148="","",BC148/(1+(IF(COUNTIF(Accounts!$F:$H,AX148),VLOOKUP(AX148,Accounts!$F:$H,3,FALSE),0)/100)))</f>
        <v/>
      </c>
      <c r="BB148" s="37" t="str">
        <f t="shared" si="28"/>
        <v/>
      </c>
      <c r="BC148" s="7"/>
      <c r="BD148" s="6"/>
      <c r="BF148" s="10" t="str">
        <f>IF(ISBLANK(BD148),"",IF(COUNTIF(Accounts!$F:$H,BD148),VLOOKUP(BD148,Accounts!$F:$H,2,FALSE),"-"))</f>
        <v/>
      </c>
      <c r="BG148" s="37" t="str">
        <f>IF(BI148="","",BI148/(1+(IF(COUNTIF(Accounts!$F:$H,BD148),VLOOKUP(BD148,Accounts!$F:$H,3,FALSE),0)/100)))</f>
        <v/>
      </c>
      <c r="BH148" s="37" t="str">
        <f t="shared" si="29"/>
        <v/>
      </c>
      <c r="BI148" s="7"/>
      <c r="BJ148" s="6"/>
      <c r="BL148" s="10" t="str">
        <f>IF(ISBLANK(BJ148),"",IF(COUNTIF(Accounts!$F:$H,BJ148),VLOOKUP(BJ148,Accounts!$F:$H,2,FALSE),"-"))</f>
        <v/>
      </c>
      <c r="BM148" s="37" t="str">
        <f>IF(BO148="","",BO148/(1+(IF(COUNTIF(Accounts!$F:$H,BJ148),VLOOKUP(BJ148,Accounts!$F:$H,3,FALSE),0)/100)))</f>
        <v/>
      </c>
      <c r="BN148" s="37" t="str">
        <f t="shared" si="30"/>
        <v/>
      </c>
      <c r="BO148" s="7"/>
      <c r="BP148" s="40" t="str">
        <f>IF(Accounts!$F147="","-",Accounts!$F147)</f>
        <v xml:space="preserve"> </v>
      </c>
      <c r="BQ148" s="10">
        <f>IF(COUNTIF(Accounts!$F:$H,BP148),VLOOKUP(BP148,Accounts!$F:$H,2,FALSE),"-")</f>
        <v>0</v>
      </c>
      <c r="BR148" s="37" t="str">
        <f ca="1">IF(scratch!$B$55=TRUE,IF(BT148="","",BT148/(1+(IF(COUNTIF(Accounts!$F:$H,BP148),VLOOKUP(BP148,Accounts!$F:$H,3,FALSE),0)/100))),scratch!$B$52)</f>
        <v>Locked</v>
      </c>
      <c r="BS148" s="37" t="str">
        <f ca="1">IF(scratch!$B$55=TRUE,IF(BT148="","",BT148-BR148),scratch!$B$52)</f>
        <v>Locked</v>
      </c>
      <c r="BT148" s="51" t="str">
        <f ca="1">IF(scratch!$B$55=TRUE,SUMIF(AX$7:AX$1007,BP148,BC$7:BC$1007)+SUMIF(BD$7:BD$1007,BP148,BI$7:BI$1007)+SUMIF(BJ$7:BJ$1007,BP148,BO$7:BO$1007),scratch!$B$52)</f>
        <v>Locked</v>
      </c>
      <c r="BX148" s="10" t="str">
        <f>IF(ISBLANK(BV148),"",IF(COUNTIF(Accounts!$F:$H,BV148),VLOOKUP(BV148,Accounts!$F:$H,2,FALSE),"-"))</f>
        <v/>
      </c>
      <c r="BY148" s="37" t="str">
        <f>IF(CA148="","",CA148/(1+(IF(COUNTIF(Accounts!$F:$H,BV148),VLOOKUP(BV148,Accounts!$F:$H,3,FALSE),0)/100)))</f>
        <v/>
      </c>
      <c r="BZ148" s="37" t="str">
        <f t="shared" si="31"/>
        <v/>
      </c>
      <c r="CA148" s="7"/>
      <c r="CB148" s="6"/>
      <c r="CD148" s="10" t="str">
        <f>IF(ISBLANK(CB148),"",IF(COUNTIF(Accounts!$F:$H,CB148),VLOOKUP(CB148,Accounts!$F:$H,2,FALSE),"-"))</f>
        <v/>
      </c>
      <c r="CE148" s="37" t="str">
        <f>IF(CG148="","",CG148/(1+(IF(COUNTIF(Accounts!$F:$H,CB148),VLOOKUP(CB148,Accounts!$F:$H,3,FALSE),0)/100)))</f>
        <v/>
      </c>
      <c r="CF148" s="37" t="str">
        <f t="shared" si="32"/>
        <v/>
      </c>
      <c r="CG148" s="7"/>
      <c r="CH148" s="6"/>
      <c r="CJ148" s="10" t="str">
        <f>IF(ISBLANK(CH148),"",IF(COUNTIF(Accounts!$F:$H,CH148),VLOOKUP(CH148,Accounts!$F:$H,2,FALSE),"-"))</f>
        <v/>
      </c>
      <c r="CK148" s="37" t="str">
        <f>IF(CM148="","",CM148/(1+(IF(COUNTIF(Accounts!$F:$H,CH148),VLOOKUP(CH148,Accounts!$F:$H,3,FALSE),0)/100)))</f>
        <v/>
      </c>
      <c r="CL148" s="37" t="str">
        <f t="shared" si="33"/>
        <v/>
      </c>
      <c r="CM148" s="7"/>
      <c r="CN148" s="40" t="str">
        <f>IF(Accounts!$F147="","-",Accounts!$F147)</f>
        <v xml:space="preserve"> </v>
      </c>
      <c r="CO148" s="10">
        <f>IF(COUNTIF(Accounts!$F:$H,CN148),VLOOKUP(CN148,Accounts!$F:$H,2,FALSE),"-")</f>
        <v>0</v>
      </c>
      <c r="CP148" s="37" t="str">
        <f ca="1">IF(scratch!$B$55=TRUE,IF(CR148="","",CR148/(1+(IF(COUNTIF(Accounts!$F:$H,CN148),VLOOKUP(CN148,Accounts!$F:$H,3,FALSE),0)/100))),scratch!$B$52)</f>
        <v>Locked</v>
      </c>
      <c r="CQ148" s="37" t="str">
        <f ca="1">IF(scratch!$B$55=TRUE,IF(CR148="","",CR148-CP148),scratch!$B$52)</f>
        <v>Locked</v>
      </c>
      <c r="CR148" s="51" t="str">
        <f ca="1">IF(scratch!$B$55=TRUE,SUMIF(BV$7:BV$1007,CN148,CA$7:CA$1007)+SUMIF(CB$7:CB$1007,CN148,CG$7:CG$1007)+SUMIF(CH$7:CH$1007,CN148,CM$7:CM$1007),scratch!$B$52)</f>
        <v>Locked</v>
      </c>
      <c r="CT148" s="40" t="str">
        <f>IF(Accounts!$F147="","-",Accounts!$F147)</f>
        <v xml:space="preserve"> </v>
      </c>
      <c r="CU148" s="10">
        <f>IF(COUNTIF(Accounts!$F:$H,CT148),VLOOKUP(CT148,Accounts!$F:$H,2,FALSE),"-")</f>
        <v>0</v>
      </c>
      <c r="CV148" s="37" t="str">
        <f ca="1">IF(scratch!$B$55=TRUE,IF(CX148="","",CX148/(1+(IF(COUNTIF(Accounts!$F:$H,CT148),VLOOKUP(CT148,Accounts!$F:$H,3,FALSE),0)/100))),scratch!$B$52)</f>
        <v>Locked</v>
      </c>
      <c r="CW148" s="37" t="str">
        <f ca="1">IF(scratch!$B$55=TRUE,IF(CX148="","",CX148-CV148),scratch!$B$52)</f>
        <v>Locked</v>
      </c>
      <c r="CX148" s="51" t="str">
        <f ca="1">IF(scratch!$B$55=TRUE,SUMIF(T$7:T$1007,CT148,X$7:X1148)+SUMIF(AR$7:AR$1007,CT148,AV$7:AV$1007)+SUMIF(BP$7:BP$1007,CT148,BT$7:BT$1007)+SUMIF(CN$7:CN$1007,CT148,CR$7:CR$1007),scratch!$B$52)</f>
        <v>Locked</v>
      </c>
    </row>
    <row r="149" spans="4:102" x14ac:dyDescent="0.2">
      <c r="D149" s="10" t="str">
        <f>IF(ISBLANK(B149),"",IF(COUNTIF(Accounts!$F:$H,B149),VLOOKUP(B149,Accounts!$F:$H,2,FALSE),"-"))</f>
        <v/>
      </c>
      <c r="E149" s="37" t="str">
        <f>IF(G149="","",G149/(1+(IF(COUNTIF(Accounts!$F:$H,B149),VLOOKUP(B149,Accounts!$F:$H,3,FALSE),0)/100)))</f>
        <v/>
      </c>
      <c r="F149" s="37" t="str">
        <f t="shared" si="34"/>
        <v/>
      </c>
      <c r="G149" s="7"/>
      <c r="H149" s="6"/>
      <c r="J149" s="10" t="str">
        <f>IF(ISBLANK(H149),"",IF(COUNTIF(Accounts!$F:$H,H149),VLOOKUP(H149,Accounts!$F:$H,2,FALSE),"-"))</f>
        <v/>
      </c>
      <c r="K149" s="37" t="str">
        <f>IF(M149="","",M149/(1+(IF(COUNTIF(Accounts!$F:$H,H149),VLOOKUP(H149,Accounts!$F:$H,3,FALSE),0)/100)))</f>
        <v/>
      </c>
      <c r="L149" s="37" t="str">
        <f t="shared" si="35"/>
        <v/>
      </c>
      <c r="M149" s="7"/>
      <c r="N149" s="6"/>
      <c r="P149" s="10" t="str">
        <f>IF(ISBLANK(N149),"",IF(COUNTIF(Accounts!$F:$H,N149),VLOOKUP(N149,Accounts!$F:$H,2,FALSE),"-"))</f>
        <v/>
      </c>
      <c r="Q149" s="37" t="str">
        <f>IF(S149="","",S149/(1+(IF(COUNTIF(Accounts!$F:$H,N149),VLOOKUP(N149,Accounts!$F:$H,3,FALSE),0)/100)))</f>
        <v/>
      </c>
      <c r="R149" s="37" t="str">
        <f t="shared" si="24"/>
        <v/>
      </c>
      <c r="S149" s="7"/>
      <c r="T149" s="40" t="str">
        <f>IF(Accounts!$F148="","-",Accounts!$F148)</f>
        <v xml:space="preserve"> </v>
      </c>
      <c r="U149" s="10">
        <f>IF(COUNTIF(Accounts!$F:$H,T149),VLOOKUP(T149,Accounts!$F:$H,2,FALSE),"-")</f>
        <v>0</v>
      </c>
      <c r="V149" s="37" t="str">
        <f ca="1">IF(scratch!$B$55=TRUE,IF(X149="","",X149/(1+(IF(COUNTIF(Accounts!$F:$H,T149),VLOOKUP(T149,Accounts!$F:$H,3,FALSE),0)/100))),scratch!$B$52)</f>
        <v>Locked</v>
      </c>
      <c r="W149" s="37" t="str">
        <f ca="1">IF(scratch!$B$55=TRUE,IF(X149="","",X149-V149),scratch!$B$52)</f>
        <v>Locked</v>
      </c>
      <c r="X149" s="51" t="str">
        <f ca="1">IF(scratch!$B$55=TRUE,SUMIF(B$7:B$1007,T149,G$7:G$1007)+SUMIF(H$7:H$1007,T149,M$7:M$1007)+SUMIF(N$7:N$1007,T149,S$7:S$1007),scratch!$B$52)</f>
        <v>Locked</v>
      </c>
      <c r="AB149" s="10" t="str">
        <f>IF(ISBLANK(Z149),"",IF(COUNTIF(Accounts!$F:$H,Z149),VLOOKUP(Z149,Accounts!$F:$H,2,FALSE),"-"))</f>
        <v/>
      </c>
      <c r="AC149" s="37" t="str">
        <f>IF(AE149="","",AE149/(1+(IF(COUNTIF(Accounts!$F:$H,Z149),VLOOKUP(Z149,Accounts!$F:$H,3,FALSE),0)/100)))</f>
        <v/>
      </c>
      <c r="AD149" s="37" t="str">
        <f t="shared" si="25"/>
        <v/>
      </c>
      <c r="AE149" s="7"/>
      <c r="AF149" s="6"/>
      <c r="AH149" s="10" t="str">
        <f>IF(ISBLANK(AF149),"",IF(COUNTIF(Accounts!$F:$H,AF149),VLOOKUP(AF149,Accounts!$F:$H,2,FALSE),"-"))</f>
        <v/>
      </c>
      <c r="AI149" s="37" t="str">
        <f>IF(AK149="","",AK149/(1+(IF(COUNTIF(Accounts!$F:$H,AF149),VLOOKUP(AF149,Accounts!$F:$H,3,FALSE),0)/100)))</f>
        <v/>
      </c>
      <c r="AJ149" s="37" t="str">
        <f t="shared" si="26"/>
        <v/>
      </c>
      <c r="AK149" s="7"/>
      <c r="AL149" s="6"/>
      <c r="AN149" s="10" t="str">
        <f>IF(ISBLANK(AL149),"",IF(COUNTIF(Accounts!$F:$H,AL149),VLOOKUP(AL149,Accounts!$F:$H,2,FALSE),"-"))</f>
        <v/>
      </c>
      <c r="AO149" s="37" t="str">
        <f>IF(AQ149="","",AQ149/(1+(IF(COUNTIF(Accounts!$F:$H,AL149),VLOOKUP(AL149,Accounts!$F:$H,3,FALSE),0)/100)))</f>
        <v/>
      </c>
      <c r="AP149" s="37" t="str">
        <f t="shared" si="27"/>
        <v/>
      </c>
      <c r="AQ149" s="7"/>
      <c r="AR149" s="40" t="str">
        <f>IF(Accounts!$F148="","-",Accounts!$F148)</f>
        <v xml:space="preserve"> </v>
      </c>
      <c r="AS149" s="10">
        <f>IF(COUNTIF(Accounts!$F:$H,AR149),VLOOKUP(AR149,Accounts!$F:$H,2,FALSE),"-")</f>
        <v>0</v>
      </c>
      <c r="AT149" s="37" t="str">
        <f ca="1">IF(scratch!$B$55=TRUE,IF(AV149="","",AV149/(1+(IF(COUNTIF(Accounts!$F:$H,AR149),VLOOKUP(AR149,Accounts!$F:$H,3,FALSE),0)/100))),scratch!$B$52)</f>
        <v>Locked</v>
      </c>
      <c r="AU149" s="37" t="str">
        <f ca="1">IF(scratch!$B$55=TRUE,IF(AV149="","",AV149-AT149),scratch!$B$52)</f>
        <v>Locked</v>
      </c>
      <c r="AV149" s="51" t="str">
        <f ca="1">IF(scratch!$B$55=TRUE,SUMIF(Z$7:Z$1007,AR149,AE$7:AE$1007)+SUMIF(AF$7:AF$1007,AR149,AK$7:AK$1007)+SUMIF(AL$7:AL$1007,AR149,AQ$7:AQ$1007),scratch!$B$52)</f>
        <v>Locked</v>
      </c>
      <c r="AZ149" s="10" t="str">
        <f>IF(ISBLANK(AX149),"",IF(COUNTIF(Accounts!$F:$H,AX149),VLOOKUP(AX149,Accounts!$F:$H,2,FALSE),"-"))</f>
        <v/>
      </c>
      <c r="BA149" s="37" t="str">
        <f>IF(BC149="","",BC149/(1+(IF(COUNTIF(Accounts!$F:$H,AX149),VLOOKUP(AX149,Accounts!$F:$H,3,FALSE),0)/100)))</f>
        <v/>
      </c>
      <c r="BB149" s="37" t="str">
        <f t="shared" si="28"/>
        <v/>
      </c>
      <c r="BC149" s="7"/>
      <c r="BD149" s="6"/>
      <c r="BF149" s="10" t="str">
        <f>IF(ISBLANK(BD149),"",IF(COUNTIF(Accounts!$F:$H,BD149),VLOOKUP(BD149,Accounts!$F:$H,2,FALSE),"-"))</f>
        <v/>
      </c>
      <c r="BG149" s="37" t="str">
        <f>IF(BI149="","",BI149/(1+(IF(COUNTIF(Accounts!$F:$H,BD149),VLOOKUP(BD149,Accounts!$F:$H,3,FALSE),0)/100)))</f>
        <v/>
      </c>
      <c r="BH149" s="37" t="str">
        <f t="shared" si="29"/>
        <v/>
      </c>
      <c r="BI149" s="7"/>
      <c r="BJ149" s="6"/>
      <c r="BL149" s="10" t="str">
        <f>IF(ISBLANK(BJ149),"",IF(COUNTIF(Accounts!$F:$H,BJ149),VLOOKUP(BJ149,Accounts!$F:$H,2,FALSE),"-"))</f>
        <v/>
      </c>
      <c r="BM149" s="37" t="str">
        <f>IF(BO149="","",BO149/(1+(IF(COUNTIF(Accounts!$F:$H,BJ149),VLOOKUP(BJ149,Accounts!$F:$H,3,FALSE),0)/100)))</f>
        <v/>
      </c>
      <c r="BN149" s="37" t="str">
        <f t="shared" si="30"/>
        <v/>
      </c>
      <c r="BO149" s="7"/>
      <c r="BP149" s="40" t="str">
        <f>IF(Accounts!$F148="","-",Accounts!$F148)</f>
        <v xml:space="preserve"> </v>
      </c>
      <c r="BQ149" s="10">
        <f>IF(COUNTIF(Accounts!$F:$H,BP149),VLOOKUP(BP149,Accounts!$F:$H,2,FALSE),"-")</f>
        <v>0</v>
      </c>
      <c r="BR149" s="37" t="str">
        <f ca="1">IF(scratch!$B$55=TRUE,IF(BT149="","",BT149/(1+(IF(COUNTIF(Accounts!$F:$H,BP149),VLOOKUP(BP149,Accounts!$F:$H,3,FALSE),0)/100))),scratch!$B$52)</f>
        <v>Locked</v>
      </c>
      <c r="BS149" s="37" t="str">
        <f ca="1">IF(scratch!$B$55=TRUE,IF(BT149="","",BT149-BR149),scratch!$B$52)</f>
        <v>Locked</v>
      </c>
      <c r="BT149" s="51" t="str">
        <f ca="1">IF(scratch!$B$55=TRUE,SUMIF(AX$7:AX$1007,BP149,BC$7:BC$1007)+SUMIF(BD$7:BD$1007,BP149,BI$7:BI$1007)+SUMIF(BJ$7:BJ$1007,BP149,BO$7:BO$1007),scratch!$B$52)</f>
        <v>Locked</v>
      </c>
      <c r="BX149" s="10" t="str">
        <f>IF(ISBLANK(BV149),"",IF(COUNTIF(Accounts!$F:$H,BV149),VLOOKUP(BV149,Accounts!$F:$H,2,FALSE),"-"))</f>
        <v/>
      </c>
      <c r="BY149" s="37" t="str">
        <f>IF(CA149="","",CA149/(1+(IF(COUNTIF(Accounts!$F:$H,BV149),VLOOKUP(BV149,Accounts!$F:$H,3,FALSE),0)/100)))</f>
        <v/>
      </c>
      <c r="BZ149" s="37" t="str">
        <f t="shared" si="31"/>
        <v/>
      </c>
      <c r="CA149" s="7"/>
      <c r="CB149" s="6"/>
      <c r="CD149" s="10" t="str">
        <f>IF(ISBLANK(CB149),"",IF(COUNTIF(Accounts!$F:$H,CB149),VLOOKUP(CB149,Accounts!$F:$H,2,FALSE),"-"))</f>
        <v/>
      </c>
      <c r="CE149" s="37" t="str">
        <f>IF(CG149="","",CG149/(1+(IF(COUNTIF(Accounts!$F:$H,CB149),VLOOKUP(CB149,Accounts!$F:$H,3,FALSE),0)/100)))</f>
        <v/>
      </c>
      <c r="CF149" s="37" t="str">
        <f t="shared" si="32"/>
        <v/>
      </c>
      <c r="CG149" s="7"/>
      <c r="CH149" s="6"/>
      <c r="CJ149" s="10" t="str">
        <f>IF(ISBLANK(CH149),"",IF(COUNTIF(Accounts!$F:$H,CH149),VLOOKUP(CH149,Accounts!$F:$H,2,FALSE),"-"))</f>
        <v/>
      </c>
      <c r="CK149" s="37" t="str">
        <f>IF(CM149="","",CM149/(1+(IF(COUNTIF(Accounts!$F:$H,CH149),VLOOKUP(CH149,Accounts!$F:$H,3,FALSE),0)/100)))</f>
        <v/>
      </c>
      <c r="CL149" s="37" t="str">
        <f t="shared" si="33"/>
        <v/>
      </c>
      <c r="CM149" s="7"/>
      <c r="CN149" s="40" t="str">
        <f>IF(Accounts!$F148="","-",Accounts!$F148)</f>
        <v xml:space="preserve"> </v>
      </c>
      <c r="CO149" s="10">
        <f>IF(COUNTIF(Accounts!$F:$H,CN149),VLOOKUP(CN149,Accounts!$F:$H,2,FALSE),"-")</f>
        <v>0</v>
      </c>
      <c r="CP149" s="37" t="str">
        <f ca="1">IF(scratch!$B$55=TRUE,IF(CR149="","",CR149/(1+(IF(COUNTIF(Accounts!$F:$H,CN149),VLOOKUP(CN149,Accounts!$F:$H,3,FALSE),0)/100))),scratch!$B$52)</f>
        <v>Locked</v>
      </c>
      <c r="CQ149" s="37" t="str">
        <f ca="1">IF(scratch!$B$55=TRUE,IF(CR149="","",CR149-CP149),scratch!$B$52)</f>
        <v>Locked</v>
      </c>
      <c r="CR149" s="51" t="str">
        <f ca="1">IF(scratch!$B$55=TRUE,SUMIF(BV$7:BV$1007,CN149,CA$7:CA$1007)+SUMIF(CB$7:CB$1007,CN149,CG$7:CG$1007)+SUMIF(CH$7:CH$1007,CN149,CM$7:CM$1007),scratch!$B$52)</f>
        <v>Locked</v>
      </c>
      <c r="CT149" s="40" t="str">
        <f>IF(Accounts!$F148="","-",Accounts!$F148)</f>
        <v xml:space="preserve"> </v>
      </c>
      <c r="CU149" s="10">
        <f>IF(COUNTIF(Accounts!$F:$H,CT149),VLOOKUP(CT149,Accounts!$F:$H,2,FALSE),"-")</f>
        <v>0</v>
      </c>
      <c r="CV149" s="37" t="str">
        <f ca="1">IF(scratch!$B$55=TRUE,IF(CX149="","",CX149/(1+(IF(COUNTIF(Accounts!$F:$H,CT149),VLOOKUP(CT149,Accounts!$F:$H,3,FALSE),0)/100))),scratch!$B$52)</f>
        <v>Locked</v>
      </c>
      <c r="CW149" s="37" t="str">
        <f ca="1">IF(scratch!$B$55=TRUE,IF(CX149="","",CX149-CV149),scratch!$B$52)</f>
        <v>Locked</v>
      </c>
      <c r="CX149" s="51" t="str">
        <f ca="1">IF(scratch!$B$55=TRUE,SUMIF(T$7:T$1007,CT149,X$7:X1149)+SUMIF(AR$7:AR$1007,CT149,AV$7:AV$1007)+SUMIF(BP$7:BP$1007,CT149,BT$7:BT$1007)+SUMIF(CN$7:CN$1007,CT149,CR$7:CR$1007),scratch!$B$52)</f>
        <v>Locked</v>
      </c>
    </row>
    <row r="150" spans="4:102" x14ac:dyDescent="0.2">
      <c r="D150" s="10" t="str">
        <f>IF(ISBLANK(B150),"",IF(COUNTIF(Accounts!$F:$H,B150),VLOOKUP(B150,Accounts!$F:$H,2,FALSE),"-"))</f>
        <v/>
      </c>
      <c r="E150" s="37" t="str">
        <f>IF(G150="","",G150/(1+(IF(COUNTIF(Accounts!$F:$H,B150),VLOOKUP(B150,Accounts!$F:$H,3,FALSE),0)/100)))</f>
        <v/>
      </c>
      <c r="F150" s="37" t="str">
        <f t="shared" si="34"/>
        <v/>
      </c>
      <c r="G150" s="7"/>
      <c r="H150" s="6"/>
      <c r="J150" s="10" t="str">
        <f>IF(ISBLANK(H150),"",IF(COUNTIF(Accounts!$F:$H,H150),VLOOKUP(H150,Accounts!$F:$H,2,FALSE),"-"))</f>
        <v/>
      </c>
      <c r="K150" s="37" t="str">
        <f>IF(M150="","",M150/(1+(IF(COUNTIF(Accounts!$F:$H,H150),VLOOKUP(H150,Accounts!$F:$H,3,FALSE),0)/100)))</f>
        <v/>
      </c>
      <c r="L150" s="37" t="str">
        <f t="shared" si="35"/>
        <v/>
      </c>
      <c r="M150" s="7"/>
      <c r="N150" s="6"/>
      <c r="P150" s="10" t="str">
        <f>IF(ISBLANK(N150),"",IF(COUNTIF(Accounts!$F:$H,N150),VLOOKUP(N150,Accounts!$F:$H,2,FALSE),"-"))</f>
        <v/>
      </c>
      <c r="Q150" s="37" t="str">
        <f>IF(S150="","",S150/(1+(IF(COUNTIF(Accounts!$F:$H,N150),VLOOKUP(N150,Accounts!$F:$H,3,FALSE),0)/100)))</f>
        <v/>
      </c>
      <c r="R150" s="37" t="str">
        <f t="shared" si="24"/>
        <v/>
      </c>
      <c r="S150" s="7"/>
      <c r="T150" s="40" t="str">
        <f>IF(Accounts!$F149="","-",Accounts!$F149)</f>
        <v xml:space="preserve"> </v>
      </c>
      <c r="U150" s="10">
        <f>IF(COUNTIF(Accounts!$F:$H,T150),VLOOKUP(T150,Accounts!$F:$H,2,FALSE),"-")</f>
        <v>0</v>
      </c>
      <c r="V150" s="37" t="str">
        <f ca="1">IF(scratch!$B$55=TRUE,IF(X150="","",X150/(1+(IF(COUNTIF(Accounts!$F:$H,T150),VLOOKUP(T150,Accounts!$F:$H,3,FALSE),0)/100))),scratch!$B$52)</f>
        <v>Locked</v>
      </c>
      <c r="W150" s="37" t="str">
        <f ca="1">IF(scratch!$B$55=TRUE,IF(X150="","",X150-V150),scratch!$B$52)</f>
        <v>Locked</v>
      </c>
      <c r="X150" s="51" t="str">
        <f ca="1">IF(scratch!$B$55=TRUE,SUMIF(B$7:B$1007,T150,G$7:G$1007)+SUMIF(H$7:H$1007,T150,M$7:M$1007)+SUMIF(N$7:N$1007,T150,S$7:S$1007),scratch!$B$52)</f>
        <v>Locked</v>
      </c>
      <c r="AB150" s="10" t="str">
        <f>IF(ISBLANK(Z150),"",IF(COUNTIF(Accounts!$F:$H,Z150),VLOOKUP(Z150,Accounts!$F:$H,2,FALSE),"-"))</f>
        <v/>
      </c>
      <c r="AC150" s="37" t="str">
        <f>IF(AE150="","",AE150/(1+(IF(COUNTIF(Accounts!$F:$H,Z150),VLOOKUP(Z150,Accounts!$F:$H,3,FALSE),0)/100)))</f>
        <v/>
      </c>
      <c r="AD150" s="37" t="str">
        <f t="shared" si="25"/>
        <v/>
      </c>
      <c r="AE150" s="7"/>
      <c r="AF150" s="6"/>
      <c r="AH150" s="10" t="str">
        <f>IF(ISBLANK(AF150),"",IF(COUNTIF(Accounts!$F:$H,AF150),VLOOKUP(AF150,Accounts!$F:$H,2,FALSE),"-"))</f>
        <v/>
      </c>
      <c r="AI150" s="37" t="str">
        <f>IF(AK150="","",AK150/(1+(IF(COUNTIF(Accounts!$F:$H,AF150),VLOOKUP(AF150,Accounts!$F:$H,3,FALSE),0)/100)))</f>
        <v/>
      </c>
      <c r="AJ150" s="37" t="str">
        <f t="shared" si="26"/>
        <v/>
      </c>
      <c r="AK150" s="7"/>
      <c r="AL150" s="6"/>
      <c r="AN150" s="10" t="str">
        <f>IF(ISBLANK(AL150),"",IF(COUNTIF(Accounts!$F:$H,AL150),VLOOKUP(AL150,Accounts!$F:$H,2,FALSE),"-"))</f>
        <v/>
      </c>
      <c r="AO150" s="37" t="str">
        <f>IF(AQ150="","",AQ150/(1+(IF(COUNTIF(Accounts!$F:$H,AL150),VLOOKUP(AL150,Accounts!$F:$H,3,FALSE),0)/100)))</f>
        <v/>
      </c>
      <c r="AP150" s="37" t="str">
        <f t="shared" si="27"/>
        <v/>
      </c>
      <c r="AQ150" s="7"/>
      <c r="AR150" s="40" t="str">
        <f>IF(Accounts!$F149="","-",Accounts!$F149)</f>
        <v xml:space="preserve"> </v>
      </c>
      <c r="AS150" s="10">
        <f>IF(COUNTIF(Accounts!$F:$H,AR150),VLOOKUP(AR150,Accounts!$F:$H,2,FALSE),"-")</f>
        <v>0</v>
      </c>
      <c r="AT150" s="37" t="str">
        <f ca="1">IF(scratch!$B$55=TRUE,IF(AV150="","",AV150/(1+(IF(COUNTIF(Accounts!$F:$H,AR150),VLOOKUP(AR150,Accounts!$F:$H,3,FALSE),0)/100))),scratch!$B$52)</f>
        <v>Locked</v>
      </c>
      <c r="AU150" s="37" t="str">
        <f ca="1">IF(scratch!$B$55=TRUE,IF(AV150="","",AV150-AT150),scratch!$B$52)</f>
        <v>Locked</v>
      </c>
      <c r="AV150" s="51" t="str">
        <f ca="1">IF(scratch!$B$55=TRUE,SUMIF(Z$7:Z$1007,AR150,AE$7:AE$1007)+SUMIF(AF$7:AF$1007,AR150,AK$7:AK$1007)+SUMIF(AL$7:AL$1007,AR150,AQ$7:AQ$1007),scratch!$B$52)</f>
        <v>Locked</v>
      </c>
      <c r="AZ150" s="10" t="str">
        <f>IF(ISBLANK(AX150),"",IF(COUNTIF(Accounts!$F:$H,AX150),VLOOKUP(AX150,Accounts!$F:$H,2,FALSE),"-"))</f>
        <v/>
      </c>
      <c r="BA150" s="37" t="str">
        <f>IF(BC150="","",BC150/(1+(IF(COUNTIF(Accounts!$F:$H,AX150),VLOOKUP(AX150,Accounts!$F:$H,3,FALSE),0)/100)))</f>
        <v/>
      </c>
      <c r="BB150" s="37" t="str">
        <f t="shared" si="28"/>
        <v/>
      </c>
      <c r="BC150" s="7"/>
      <c r="BD150" s="6"/>
      <c r="BF150" s="10" t="str">
        <f>IF(ISBLANK(BD150),"",IF(COUNTIF(Accounts!$F:$H,BD150),VLOOKUP(BD150,Accounts!$F:$H,2,FALSE),"-"))</f>
        <v/>
      </c>
      <c r="BG150" s="37" t="str">
        <f>IF(BI150="","",BI150/(1+(IF(COUNTIF(Accounts!$F:$H,BD150),VLOOKUP(BD150,Accounts!$F:$H,3,FALSE),0)/100)))</f>
        <v/>
      </c>
      <c r="BH150" s="37" t="str">
        <f t="shared" si="29"/>
        <v/>
      </c>
      <c r="BI150" s="7"/>
      <c r="BJ150" s="6"/>
      <c r="BL150" s="10" t="str">
        <f>IF(ISBLANK(BJ150),"",IF(COUNTIF(Accounts!$F:$H,BJ150),VLOOKUP(BJ150,Accounts!$F:$H,2,FALSE),"-"))</f>
        <v/>
      </c>
      <c r="BM150" s="37" t="str">
        <f>IF(BO150="","",BO150/(1+(IF(COUNTIF(Accounts!$F:$H,BJ150),VLOOKUP(BJ150,Accounts!$F:$H,3,FALSE),0)/100)))</f>
        <v/>
      </c>
      <c r="BN150" s="37" t="str">
        <f t="shared" si="30"/>
        <v/>
      </c>
      <c r="BO150" s="7"/>
      <c r="BP150" s="40" t="str">
        <f>IF(Accounts!$F149="","-",Accounts!$F149)</f>
        <v xml:space="preserve"> </v>
      </c>
      <c r="BQ150" s="10">
        <f>IF(COUNTIF(Accounts!$F:$H,BP150),VLOOKUP(BP150,Accounts!$F:$H,2,FALSE),"-")</f>
        <v>0</v>
      </c>
      <c r="BR150" s="37" t="str">
        <f ca="1">IF(scratch!$B$55=TRUE,IF(BT150="","",BT150/(1+(IF(COUNTIF(Accounts!$F:$H,BP150),VLOOKUP(BP150,Accounts!$F:$H,3,FALSE),0)/100))),scratch!$B$52)</f>
        <v>Locked</v>
      </c>
      <c r="BS150" s="37" t="str">
        <f ca="1">IF(scratch!$B$55=TRUE,IF(BT150="","",BT150-BR150),scratch!$B$52)</f>
        <v>Locked</v>
      </c>
      <c r="BT150" s="51" t="str">
        <f ca="1">IF(scratch!$B$55=TRUE,SUMIF(AX$7:AX$1007,BP150,BC$7:BC$1007)+SUMIF(BD$7:BD$1007,BP150,BI$7:BI$1007)+SUMIF(BJ$7:BJ$1007,BP150,BO$7:BO$1007),scratch!$B$52)</f>
        <v>Locked</v>
      </c>
      <c r="BX150" s="10" t="str">
        <f>IF(ISBLANK(BV150),"",IF(COUNTIF(Accounts!$F:$H,BV150),VLOOKUP(BV150,Accounts!$F:$H,2,FALSE),"-"))</f>
        <v/>
      </c>
      <c r="BY150" s="37" t="str">
        <f>IF(CA150="","",CA150/(1+(IF(COUNTIF(Accounts!$F:$H,BV150),VLOOKUP(BV150,Accounts!$F:$H,3,FALSE),0)/100)))</f>
        <v/>
      </c>
      <c r="BZ150" s="37" t="str">
        <f t="shared" si="31"/>
        <v/>
      </c>
      <c r="CA150" s="7"/>
      <c r="CB150" s="6"/>
      <c r="CD150" s="10" t="str">
        <f>IF(ISBLANK(CB150),"",IF(COUNTIF(Accounts!$F:$H,CB150),VLOOKUP(CB150,Accounts!$F:$H,2,FALSE),"-"))</f>
        <v/>
      </c>
      <c r="CE150" s="37" t="str">
        <f>IF(CG150="","",CG150/(1+(IF(COUNTIF(Accounts!$F:$H,CB150),VLOOKUP(CB150,Accounts!$F:$H,3,FALSE),0)/100)))</f>
        <v/>
      </c>
      <c r="CF150" s="37" t="str">
        <f t="shared" si="32"/>
        <v/>
      </c>
      <c r="CG150" s="7"/>
      <c r="CH150" s="6"/>
      <c r="CJ150" s="10" t="str">
        <f>IF(ISBLANK(CH150),"",IF(COUNTIF(Accounts!$F:$H,CH150),VLOOKUP(CH150,Accounts!$F:$H,2,FALSE),"-"))</f>
        <v/>
      </c>
      <c r="CK150" s="37" t="str">
        <f>IF(CM150="","",CM150/(1+(IF(COUNTIF(Accounts!$F:$H,CH150),VLOOKUP(CH150,Accounts!$F:$H,3,FALSE),0)/100)))</f>
        <v/>
      </c>
      <c r="CL150" s="37" t="str">
        <f t="shared" si="33"/>
        <v/>
      </c>
      <c r="CM150" s="7"/>
      <c r="CN150" s="40" t="str">
        <f>IF(Accounts!$F149="","-",Accounts!$F149)</f>
        <v xml:space="preserve"> </v>
      </c>
      <c r="CO150" s="10">
        <f>IF(COUNTIF(Accounts!$F:$H,CN150),VLOOKUP(CN150,Accounts!$F:$H,2,FALSE),"-")</f>
        <v>0</v>
      </c>
      <c r="CP150" s="37" t="str">
        <f ca="1">IF(scratch!$B$55=TRUE,IF(CR150="","",CR150/(1+(IF(COUNTIF(Accounts!$F:$H,CN150),VLOOKUP(CN150,Accounts!$F:$H,3,FALSE),0)/100))),scratch!$B$52)</f>
        <v>Locked</v>
      </c>
      <c r="CQ150" s="37" t="str">
        <f ca="1">IF(scratch!$B$55=TRUE,IF(CR150="","",CR150-CP150),scratch!$B$52)</f>
        <v>Locked</v>
      </c>
      <c r="CR150" s="51" t="str">
        <f ca="1">IF(scratch!$B$55=TRUE,SUMIF(BV$7:BV$1007,CN150,CA$7:CA$1007)+SUMIF(CB$7:CB$1007,CN150,CG$7:CG$1007)+SUMIF(CH$7:CH$1007,CN150,CM$7:CM$1007),scratch!$B$52)</f>
        <v>Locked</v>
      </c>
      <c r="CT150" s="40" t="str">
        <f>IF(Accounts!$F149="","-",Accounts!$F149)</f>
        <v xml:space="preserve"> </v>
      </c>
      <c r="CU150" s="10">
        <f>IF(COUNTIF(Accounts!$F:$H,CT150),VLOOKUP(CT150,Accounts!$F:$H,2,FALSE),"-")</f>
        <v>0</v>
      </c>
      <c r="CV150" s="37" t="str">
        <f ca="1">IF(scratch!$B$55=TRUE,IF(CX150="","",CX150/(1+(IF(COUNTIF(Accounts!$F:$H,CT150),VLOOKUP(CT150,Accounts!$F:$H,3,FALSE),0)/100))),scratch!$B$52)</f>
        <v>Locked</v>
      </c>
      <c r="CW150" s="37" t="str">
        <f ca="1">IF(scratch!$B$55=TRUE,IF(CX150="","",CX150-CV150),scratch!$B$52)</f>
        <v>Locked</v>
      </c>
      <c r="CX150" s="51" t="str">
        <f ca="1">IF(scratch!$B$55=TRUE,SUMIF(T$7:T$1007,CT150,X$7:X1150)+SUMIF(AR$7:AR$1007,CT150,AV$7:AV$1007)+SUMIF(BP$7:BP$1007,CT150,BT$7:BT$1007)+SUMIF(CN$7:CN$1007,CT150,CR$7:CR$1007),scratch!$B$52)</f>
        <v>Locked</v>
      </c>
    </row>
    <row r="151" spans="4:102" x14ac:dyDescent="0.2">
      <c r="D151" s="10" t="str">
        <f>IF(ISBLANK(B151),"",IF(COUNTIF(Accounts!$F:$H,B151),VLOOKUP(B151,Accounts!$F:$H,2,FALSE),"-"))</f>
        <v/>
      </c>
      <c r="E151" s="37" t="str">
        <f>IF(G151="","",G151/(1+(IF(COUNTIF(Accounts!$F:$H,B151),VLOOKUP(B151,Accounts!$F:$H,3,FALSE),0)/100)))</f>
        <v/>
      </c>
      <c r="F151" s="37" t="str">
        <f t="shared" si="34"/>
        <v/>
      </c>
      <c r="G151" s="7"/>
      <c r="H151" s="6"/>
      <c r="J151" s="10" t="str">
        <f>IF(ISBLANK(H151),"",IF(COUNTIF(Accounts!$F:$H,H151),VLOOKUP(H151,Accounts!$F:$H,2,FALSE),"-"))</f>
        <v/>
      </c>
      <c r="K151" s="37" t="str">
        <f>IF(M151="","",M151/(1+(IF(COUNTIF(Accounts!$F:$H,H151),VLOOKUP(H151,Accounts!$F:$H,3,FALSE),0)/100)))</f>
        <v/>
      </c>
      <c r="L151" s="37" t="str">
        <f t="shared" si="35"/>
        <v/>
      </c>
      <c r="M151" s="7"/>
      <c r="N151" s="6"/>
      <c r="P151" s="10" t="str">
        <f>IF(ISBLANK(N151),"",IF(COUNTIF(Accounts!$F:$H,N151),VLOOKUP(N151,Accounts!$F:$H,2,FALSE),"-"))</f>
        <v/>
      </c>
      <c r="Q151" s="37" t="str">
        <f>IF(S151="","",S151/(1+(IF(COUNTIF(Accounts!$F:$H,N151),VLOOKUP(N151,Accounts!$F:$H,3,FALSE),0)/100)))</f>
        <v/>
      </c>
      <c r="R151" s="37" t="str">
        <f t="shared" si="24"/>
        <v/>
      </c>
      <c r="S151" s="7"/>
      <c r="T151" s="40" t="str">
        <f>IF(Accounts!$F150="","-",Accounts!$F150)</f>
        <v xml:space="preserve"> </v>
      </c>
      <c r="U151" s="10">
        <f>IF(COUNTIF(Accounts!$F:$H,T151),VLOOKUP(T151,Accounts!$F:$H,2,FALSE),"-")</f>
        <v>0</v>
      </c>
      <c r="V151" s="37" t="str">
        <f ca="1">IF(scratch!$B$55=TRUE,IF(X151="","",X151/(1+(IF(COUNTIF(Accounts!$F:$H,T151),VLOOKUP(T151,Accounts!$F:$H,3,FALSE),0)/100))),scratch!$B$52)</f>
        <v>Locked</v>
      </c>
      <c r="W151" s="37" t="str">
        <f ca="1">IF(scratch!$B$55=TRUE,IF(X151="","",X151-V151),scratch!$B$52)</f>
        <v>Locked</v>
      </c>
      <c r="X151" s="51" t="str">
        <f ca="1">IF(scratch!$B$55=TRUE,SUMIF(B$7:B$1007,T151,G$7:G$1007)+SUMIF(H$7:H$1007,T151,M$7:M$1007)+SUMIF(N$7:N$1007,T151,S$7:S$1007),scratch!$B$52)</f>
        <v>Locked</v>
      </c>
      <c r="AB151" s="10" t="str">
        <f>IF(ISBLANK(Z151),"",IF(COUNTIF(Accounts!$F:$H,Z151),VLOOKUP(Z151,Accounts!$F:$H,2,FALSE),"-"))</f>
        <v/>
      </c>
      <c r="AC151" s="37" t="str">
        <f>IF(AE151="","",AE151/(1+(IF(COUNTIF(Accounts!$F:$H,Z151),VLOOKUP(Z151,Accounts!$F:$H,3,FALSE),0)/100)))</f>
        <v/>
      </c>
      <c r="AD151" s="37" t="str">
        <f t="shared" si="25"/>
        <v/>
      </c>
      <c r="AE151" s="7"/>
      <c r="AF151" s="6"/>
      <c r="AH151" s="10" t="str">
        <f>IF(ISBLANK(AF151),"",IF(COUNTIF(Accounts!$F:$H,AF151),VLOOKUP(AF151,Accounts!$F:$H,2,FALSE),"-"))</f>
        <v/>
      </c>
      <c r="AI151" s="37" t="str">
        <f>IF(AK151="","",AK151/(1+(IF(COUNTIF(Accounts!$F:$H,AF151),VLOOKUP(AF151,Accounts!$F:$H,3,FALSE),0)/100)))</f>
        <v/>
      </c>
      <c r="AJ151" s="37" t="str">
        <f t="shared" si="26"/>
        <v/>
      </c>
      <c r="AK151" s="7"/>
      <c r="AL151" s="6"/>
      <c r="AN151" s="10" t="str">
        <f>IF(ISBLANK(AL151),"",IF(COUNTIF(Accounts!$F:$H,AL151),VLOOKUP(AL151,Accounts!$F:$H,2,FALSE),"-"))</f>
        <v/>
      </c>
      <c r="AO151" s="37" t="str">
        <f>IF(AQ151="","",AQ151/(1+(IF(COUNTIF(Accounts!$F:$H,AL151),VLOOKUP(AL151,Accounts!$F:$H,3,FALSE),0)/100)))</f>
        <v/>
      </c>
      <c r="AP151" s="37" t="str">
        <f t="shared" si="27"/>
        <v/>
      </c>
      <c r="AQ151" s="7"/>
      <c r="AR151" s="40" t="str">
        <f>IF(Accounts!$F150="","-",Accounts!$F150)</f>
        <v xml:space="preserve"> </v>
      </c>
      <c r="AS151" s="10">
        <f>IF(COUNTIF(Accounts!$F:$H,AR151),VLOOKUP(AR151,Accounts!$F:$H,2,FALSE),"-")</f>
        <v>0</v>
      </c>
      <c r="AT151" s="37" t="str">
        <f ca="1">IF(scratch!$B$55=TRUE,IF(AV151="","",AV151/(1+(IF(COUNTIF(Accounts!$F:$H,AR151),VLOOKUP(AR151,Accounts!$F:$H,3,FALSE),0)/100))),scratch!$B$52)</f>
        <v>Locked</v>
      </c>
      <c r="AU151" s="37" t="str">
        <f ca="1">IF(scratch!$B$55=TRUE,IF(AV151="","",AV151-AT151),scratch!$B$52)</f>
        <v>Locked</v>
      </c>
      <c r="AV151" s="51" t="str">
        <f ca="1">IF(scratch!$B$55=TRUE,SUMIF(Z$7:Z$1007,AR151,AE$7:AE$1007)+SUMIF(AF$7:AF$1007,AR151,AK$7:AK$1007)+SUMIF(AL$7:AL$1007,AR151,AQ$7:AQ$1007),scratch!$B$52)</f>
        <v>Locked</v>
      </c>
      <c r="AZ151" s="10" t="str">
        <f>IF(ISBLANK(AX151),"",IF(COUNTIF(Accounts!$F:$H,AX151),VLOOKUP(AX151,Accounts!$F:$H,2,FALSE),"-"))</f>
        <v/>
      </c>
      <c r="BA151" s="37" t="str">
        <f>IF(BC151="","",BC151/(1+(IF(COUNTIF(Accounts!$F:$H,AX151),VLOOKUP(AX151,Accounts!$F:$H,3,FALSE),0)/100)))</f>
        <v/>
      </c>
      <c r="BB151" s="37" t="str">
        <f t="shared" si="28"/>
        <v/>
      </c>
      <c r="BC151" s="7"/>
      <c r="BD151" s="6"/>
      <c r="BF151" s="10" t="str">
        <f>IF(ISBLANK(BD151),"",IF(COUNTIF(Accounts!$F:$H,BD151),VLOOKUP(BD151,Accounts!$F:$H,2,FALSE),"-"))</f>
        <v/>
      </c>
      <c r="BG151" s="37" t="str">
        <f>IF(BI151="","",BI151/(1+(IF(COUNTIF(Accounts!$F:$H,BD151),VLOOKUP(BD151,Accounts!$F:$H,3,FALSE),0)/100)))</f>
        <v/>
      </c>
      <c r="BH151" s="37" t="str">
        <f t="shared" si="29"/>
        <v/>
      </c>
      <c r="BI151" s="7"/>
      <c r="BJ151" s="6"/>
      <c r="BL151" s="10" t="str">
        <f>IF(ISBLANK(BJ151),"",IF(COUNTIF(Accounts!$F:$H,BJ151),VLOOKUP(BJ151,Accounts!$F:$H,2,FALSE),"-"))</f>
        <v/>
      </c>
      <c r="BM151" s="37" t="str">
        <f>IF(BO151="","",BO151/(1+(IF(COUNTIF(Accounts!$F:$H,BJ151),VLOOKUP(BJ151,Accounts!$F:$H,3,FALSE),0)/100)))</f>
        <v/>
      </c>
      <c r="BN151" s="37" t="str">
        <f t="shared" si="30"/>
        <v/>
      </c>
      <c r="BO151" s="7"/>
      <c r="BP151" s="40" t="str">
        <f>IF(Accounts!$F150="","-",Accounts!$F150)</f>
        <v xml:space="preserve"> </v>
      </c>
      <c r="BQ151" s="10">
        <f>IF(COUNTIF(Accounts!$F:$H,BP151),VLOOKUP(BP151,Accounts!$F:$H,2,FALSE),"-")</f>
        <v>0</v>
      </c>
      <c r="BR151" s="37" t="str">
        <f ca="1">IF(scratch!$B$55=TRUE,IF(BT151="","",BT151/(1+(IF(COUNTIF(Accounts!$F:$H,BP151),VLOOKUP(BP151,Accounts!$F:$H,3,FALSE),0)/100))),scratch!$B$52)</f>
        <v>Locked</v>
      </c>
      <c r="BS151" s="37" t="str">
        <f ca="1">IF(scratch!$B$55=TRUE,IF(BT151="","",BT151-BR151),scratch!$B$52)</f>
        <v>Locked</v>
      </c>
      <c r="BT151" s="51" t="str">
        <f ca="1">IF(scratch!$B$55=TRUE,SUMIF(AX$7:AX$1007,BP151,BC$7:BC$1007)+SUMIF(BD$7:BD$1007,BP151,BI$7:BI$1007)+SUMIF(BJ$7:BJ$1007,BP151,BO$7:BO$1007),scratch!$B$52)</f>
        <v>Locked</v>
      </c>
      <c r="BX151" s="10" t="str">
        <f>IF(ISBLANK(BV151),"",IF(COUNTIF(Accounts!$F:$H,BV151),VLOOKUP(BV151,Accounts!$F:$H,2,FALSE),"-"))</f>
        <v/>
      </c>
      <c r="BY151" s="37" t="str">
        <f>IF(CA151="","",CA151/(1+(IF(COUNTIF(Accounts!$F:$H,BV151),VLOOKUP(BV151,Accounts!$F:$H,3,FALSE),0)/100)))</f>
        <v/>
      </c>
      <c r="BZ151" s="37" t="str">
        <f t="shared" si="31"/>
        <v/>
      </c>
      <c r="CA151" s="7"/>
      <c r="CB151" s="6"/>
      <c r="CD151" s="10" t="str">
        <f>IF(ISBLANK(CB151),"",IF(COUNTIF(Accounts!$F:$H,CB151),VLOOKUP(CB151,Accounts!$F:$H,2,FALSE),"-"))</f>
        <v/>
      </c>
      <c r="CE151" s="37" t="str">
        <f>IF(CG151="","",CG151/(1+(IF(COUNTIF(Accounts!$F:$H,CB151),VLOOKUP(CB151,Accounts!$F:$H,3,FALSE),0)/100)))</f>
        <v/>
      </c>
      <c r="CF151" s="37" t="str">
        <f t="shared" si="32"/>
        <v/>
      </c>
      <c r="CG151" s="7"/>
      <c r="CH151" s="6"/>
      <c r="CJ151" s="10" t="str">
        <f>IF(ISBLANK(CH151),"",IF(COUNTIF(Accounts!$F:$H,CH151),VLOOKUP(CH151,Accounts!$F:$H,2,FALSE),"-"))</f>
        <v/>
      </c>
      <c r="CK151" s="37" t="str">
        <f>IF(CM151="","",CM151/(1+(IF(COUNTIF(Accounts!$F:$H,CH151),VLOOKUP(CH151,Accounts!$F:$H,3,FALSE),0)/100)))</f>
        <v/>
      </c>
      <c r="CL151" s="37" t="str">
        <f t="shared" si="33"/>
        <v/>
      </c>
      <c r="CM151" s="7"/>
      <c r="CN151" s="40" t="str">
        <f>IF(Accounts!$F150="","-",Accounts!$F150)</f>
        <v xml:space="preserve"> </v>
      </c>
      <c r="CO151" s="10">
        <f>IF(COUNTIF(Accounts!$F:$H,CN151),VLOOKUP(CN151,Accounts!$F:$H,2,FALSE),"-")</f>
        <v>0</v>
      </c>
      <c r="CP151" s="37" t="str">
        <f ca="1">IF(scratch!$B$55=TRUE,IF(CR151="","",CR151/(1+(IF(COUNTIF(Accounts!$F:$H,CN151),VLOOKUP(CN151,Accounts!$F:$H,3,FALSE),0)/100))),scratch!$B$52)</f>
        <v>Locked</v>
      </c>
      <c r="CQ151" s="37" t="str">
        <f ca="1">IF(scratch!$B$55=TRUE,IF(CR151="","",CR151-CP151),scratch!$B$52)</f>
        <v>Locked</v>
      </c>
      <c r="CR151" s="51" t="str">
        <f ca="1">IF(scratch!$B$55=TRUE,SUMIF(BV$7:BV$1007,CN151,CA$7:CA$1007)+SUMIF(CB$7:CB$1007,CN151,CG$7:CG$1007)+SUMIF(CH$7:CH$1007,CN151,CM$7:CM$1007),scratch!$B$52)</f>
        <v>Locked</v>
      </c>
      <c r="CT151" s="40" t="str">
        <f>IF(Accounts!$F150="","-",Accounts!$F150)</f>
        <v xml:space="preserve"> </v>
      </c>
      <c r="CU151" s="10">
        <f>IF(COUNTIF(Accounts!$F:$H,CT151),VLOOKUP(CT151,Accounts!$F:$H,2,FALSE),"-")</f>
        <v>0</v>
      </c>
      <c r="CV151" s="37" t="str">
        <f ca="1">IF(scratch!$B$55=TRUE,IF(CX151="","",CX151/(1+(IF(COUNTIF(Accounts!$F:$H,CT151),VLOOKUP(CT151,Accounts!$F:$H,3,FALSE),0)/100))),scratch!$B$52)</f>
        <v>Locked</v>
      </c>
      <c r="CW151" s="37" t="str">
        <f ca="1">IF(scratch!$B$55=TRUE,IF(CX151="","",CX151-CV151),scratch!$B$52)</f>
        <v>Locked</v>
      </c>
      <c r="CX151" s="51" t="str">
        <f ca="1">IF(scratch!$B$55=TRUE,SUMIF(T$7:T$1007,CT151,X$7:X1151)+SUMIF(AR$7:AR$1007,CT151,AV$7:AV$1007)+SUMIF(BP$7:BP$1007,CT151,BT$7:BT$1007)+SUMIF(CN$7:CN$1007,CT151,CR$7:CR$1007),scratch!$B$52)</f>
        <v>Locked</v>
      </c>
    </row>
    <row r="152" spans="4:102" x14ac:dyDescent="0.2">
      <c r="D152" s="10" t="str">
        <f>IF(ISBLANK(B152),"",IF(COUNTIF(Accounts!$F:$H,B152),VLOOKUP(B152,Accounts!$F:$H,2,FALSE),"-"))</f>
        <v/>
      </c>
      <c r="E152" s="37" t="str">
        <f>IF(G152="","",G152/(1+(IF(COUNTIF(Accounts!$F:$H,B152),VLOOKUP(B152,Accounts!$F:$H,3,FALSE),0)/100)))</f>
        <v/>
      </c>
      <c r="F152" s="37" t="str">
        <f t="shared" si="34"/>
        <v/>
      </c>
      <c r="G152" s="7"/>
      <c r="H152" s="6"/>
      <c r="J152" s="10" t="str">
        <f>IF(ISBLANK(H152),"",IF(COUNTIF(Accounts!$F:$H,H152),VLOOKUP(H152,Accounts!$F:$H,2,FALSE),"-"))</f>
        <v/>
      </c>
      <c r="K152" s="37" t="str">
        <f>IF(M152="","",M152/(1+(IF(COUNTIF(Accounts!$F:$H,H152),VLOOKUP(H152,Accounts!$F:$H,3,FALSE),0)/100)))</f>
        <v/>
      </c>
      <c r="L152" s="37" t="str">
        <f t="shared" si="35"/>
        <v/>
      </c>
      <c r="M152" s="7"/>
      <c r="N152" s="6"/>
      <c r="P152" s="10" t="str">
        <f>IF(ISBLANK(N152),"",IF(COUNTIF(Accounts!$F:$H,N152),VLOOKUP(N152,Accounts!$F:$H,2,FALSE),"-"))</f>
        <v/>
      </c>
      <c r="Q152" s="37" t="str">
        <f>IF(S152="","",S152/(1+(IF(COUNTIF(Accounts!$F:$H,N152),VLOOKUP(N152,Accounts!$F:$H,3,FALSE),0)/100)))</f>
        <v/>
      </c>
      <c r="R152" s="37" t="str">
        <f t="shared" si="24"/>
        <v/>
      </c>
      <c r="S152" s="7"/>
      <c r="T152" s="40" t="str">
        <f>IF(Accounts!$F151="","-",Accounts!$F151)</f>
        <v xml:space="preserve"> </v>
      </c>
      <c r="U152" s="10">
        <f>IF(COUNTIF(Accounts!$F:$H,T152),VLOOKUP(T152,Accounts!$F:$H,2,FALSE),"-")</f>
        <v>0</v>
      </c>
      <c r="V152" s="37" t="str">
        <f ca="1">IF(scratch!$B$55=TRUE,IF(X152="","",X152/(1+(IF(COUNTIF(Accounts!$F:$H,T152),VLOOKUP(T152,Accounts!$F:$H,3,FALSE),0)/100))),scratch!$B$52)</f>
        <v>Locked</v>
      </c>
      <c r="W152" s="37" t="str">
        <f ca="1">IF(scratch!$B$55=TRUE,IF(X152="","",X152-V152),scratch!$B$52)</f>
        <v>Locked</v>
      </c>
      <c r="X152" s="51" t="str">
        <f ca="1">IF(scratch!$B$55=TRUE,SUMIF(B$7:B$1007,T152,G$7:G$1007)+SUMIF(H$7:H$1007,T152,M$7:M$1007)+SUMIF(N$7:N$1007,T152,S$7:S$1007),scratch!$B$52)</f>
        <v>Locked</v>
      </c>
      <c r="AB152" s="10" t="str">
        <f>IF(ISBLANK(Z152),"",IF(COUNTIF(Accounts!$F:$H,Z152),VLOOKUP(Z152,Accounts!$F:$H,2,FALSE),"-"))</f>
        <v/>
      </c>
      <c r="AC152" s="37" t="str">
        <f>IF(AE152="","",AE152/(1+(IF(COUNTIF(Accounts!$F:$H,Z152),VLOOKUP(Z152,Accounts!$F:$H,3,FALSE),0)/100)))</f>
        <v/>
      </c>
      <c r="AD152" s="37" t="str">
        <f t="shared" si="25"/>
        <v/>
      </c>
      <c r="AE152" s="7"/>
      <c r="AF152" s="6"/>
      <c r="AH152" s="10" t="str">
        <f>IF(ISBLANK(AF152),"",IF(COUNTIF(Accounts!$F:$H,AF152),VLOOKUP(AF152,Accounts!$F:$H,2,FALSE),"-"))</f>
        <v/>
      </c>
      <c r="AI152" s="37" t="str">
        <f>IF(AK152="","",AK152/(1+(IF(COUNTIF(Accounts!$F:$H,AF152),VLOOKUP(AF152,Accounts!$F:$H,3,FALSE),0)/100)))</f>
        <v/>
      </c>
      <c r="AJ152" s="37" t="str">
        <f t="shared" si="26"/>
        <v/>
      </c>
      <c r="AK152" s="7"/>
      <c r="AL152" s="6"/>
      <c r="AN152" s="10" t="str">
        <f>IF(ISBLANK(AL152),"",IF(COUNTIF(Accounts!$F:$H,AL152),VLOOKUP(AL152,Accounts!$F:$H,2,FALSE),"-"))</f>
        <v/>
      </c>
      <c r="AO152" s="37" t="str">
        <f>IF(AQ152="","",AQ152/(1+(IF(COUNTIF(Accounts!$F:$H,AL152),VLOOKUP(AL152,Accounts!$F:$H,3,FALSE),0)/100)))</f>
        <v/>
      </c>
      <c r="AP152" s="37" t="str">
        <f t="shared" si="27"/>
        <v/>
      </c>
      <c r="AQ152" s="7"/>
      <c r="AR152" s="40" t="str">
        <f>IF(Accounts!$F151="","-",Accounts!$F151)</f>
        <v xml:space="preserve"> </v>
      </c>
      <c r="AS152" s="10">
        <f>IF(COUNTIF(Accounts!$F:$H,AR152),VLOOKUP(AR152,Accounts!$F:$H,2,FALSE),"-")</f>
        <v>0</v>
      </c>
      <c r="AT152" s="37" t="str">
        <f ca="1">IF(scratch!$B$55=TRUE,IF(AV152="","",AV152/(1+(IF(COUNTIF(Accounts!$F:$H,AR152),VLOOKUP(AR152,Accounts!$F:$H,3,FALSE),0)/100))),scratch!$B$52)</f>
        <v>Locked</v>
      </c>
      <c r="AU152" s="37" t="str">
        <f ca="1">IF(scratch!$B$55=TRUE,IF(AV152="","",AV152-AT152),scratch!$B$52)</f>
        <v>Locked</v>
      </c>
      <c r="AV152" s="51" t="str">
        <f ca="1">IF(scratch!$B$55=TRUE,SUMIF(Z$7:Z$1007,AR152,AE$7:AE$1007)+SUMIF(AF$7:AF$1007,AR152,AK$7:AK$1007)+SUMIF(AL$7:AL$1007,AR152,AQ$7:AQ$1007),scratch!$B$52)</f>
        <v>Locked</v>
      </c>
      <c r="AZ152" s="10" t="str">
        <f>IF(ISBLANK(AX152),"",IF(COUNTIF(Accounts!$F:$H,AX152),VLOOKUP(AX152,Accounts!$F:$H,2,FALSE),"-"))</f>
        <v/>
      </c>
      <c r="BA152" s="37" t="str">
        <f>IF(BC152="","",BC152/(1+(IF(COUNTIF(Accounts!$F:$H,AX152),VLOOKUP(AX152,Accounts!$F:$H,3,FALSE),0)/100)))</f>
        <v/>
      </c>
      <c r="BB152" s="37" t="str">
        <f t="shared" si="28"/>
        <v/>
      </c>
      <c r="BC152" s="7"/>
      <c r="BD152" s="6"/>
      <c r="BF152" s="10" t="str">
        <f>IF(ISBLANK(BD152),"",IF(COUNTIF(Accounts!$F:$H,BD152),VLOOKUP(BD152,Accounts!$F:$H,2,FALSE),"-"))</f>
        <v/>
      </c>
      <c r="BG152" s="37" t="str">
        <f>IF(BI152="","",BI152/(1+(IF(COUNTIF(Accounts!$F:$H,BD152),VLOOKUP(BD152,Accounts!$F:$H,3,FALSE),0)/100)))</f>
        <v/>
      </c>
      <c r="BH152" s="37" t="str">
        <f t="shared" si="29"/>
        <v/>
      </c>
      <c r="BI152" s="7"/>
      <c r="BJ152" s="6"/>
      <c r="BL152" s="10" t="str">
        <f>IF(ISBLANK(BJ152),"",IF(COUNTIF(Accounts!$F:$H,BJ152),VLOOKUP(BJ152,Accounts!$F:$H,2,FALSE),"-"))</f>
        <v/>
      </c>
      <c r="BM152" s="37" t="str">
        <f>IF(BO152="","",BO152/(1+(IF(COUNTIF(Accounts!$F:$H,BJ152),VLOOKUP(BJ152,Accounts!$F:$H,3,FALSE),0)/100)))</f>
        <v/>
      </c>
      <c r="BN152" s="37" t="str">
        <f t="shared" si="30"/>
        <v/>
      </c>
      <c r="BO152" s="7"/>
      <c r="BP152" s="40" t="str">
        <f>IF(Accounts!$F151="","-",Accounts!$F151)</f>
        <v xml:space="preserve"> </v>
      </c>
      <c r="BQ152" s="10">
        <f>IF(COUNTIF(Accounts!$F:$H,BP152),VLOOKUP(BP152,Accounts!$F:$H,2,FALSE),"-")</f>
        <v>0</v>
      </c>
      <c r="BR152" s="37" t="str">
        <f ca="1">IF(scratch!$B$55=TRUE,IF(BT152="","",BT152/(1+(IF(COUNTIF(Accounts!$F:$H,BP152),VLOOKUP(BP152,Accounts!$F:$H,3,FALSE),0)/100))),scratch!$B$52)</f>
        <v>Locked</v>
      </c>
      <c r="BS152" s="37" t="str">
        <f ca="1">IF(scratch!$B$55=TRUE,IF(BT152="","",BT152-BR152),scratch!$B$52)</f>
        <v>Locked</v>
      </c>
      <c r="BT152" s="51" t="str">
        <f ca="1">IF(scratch!$B$55=TRUE,SUMIF(AX$7:AX$1007,BP152,BC$7:BC$1007)+SUMIF(BD$7:BD$1007,BP152,BI$7:BI$1007)+SUMIF(BJ$7:BJ$1007,BP152,BO$7:BO$1007),scratch!$B$52)</f>
        <v>Locked</v>
      </c>
      <c r="BX152" s="10" t="str">
        <f>IF(ISBLANK(BV152),"",IF(COUNTIF(Accounts!$F:$H,BV152),VLOOKUP(BV152,Accounts!$F:$H,2,FALSE),"-"))</f>
        <v/>
      </c>
      <c r="BY152" s="37" t="str">
        <f>IF(CA152="","",CA152/(1+(IF(COUNTIF(Accounts!$F:$H,BV152),VLOOKUP(BV152,Accounts!$F:$H,3,FALSE),0)/100)))</f>
        <v/>
      </c>
      <c r="BZ152" s="37" t="str">
        <f t="shared" si="31"/>
        <v/>
      </c>
      <c r="CA152" s="7"/>
      <c r="CB152" s="6"/>
      <c r="CD152" s="10" t="str">
        <f>IF(ISBLANK(CB152),"",IF(COUNTIF(Accounts!$F:$H,CB152),VLOOKUP(CB152,Accounts!$F:$H,2,FALSE),"-"))</f>
        <v/>
      </c>
      <c r="CE152" s="37" t="str">
        <f>IF(CG152="","",CG152/(1+(IF(COUNTIF(Accounts!$F:$H,CB152),VLOOKUP(CB152,Accounts!$F:$H,3,FALSE),0)/100)))</f>
        <v/>
      </c>
      <c r="CF152" s="37" t="str">
        <f t="shared" si="32"/>
        <v/>
      </c>
      <c r="CG152" s="7"/>
      <c r="CH152" s="6"/>
      <c r="CJ152" s="10" t="str">
        <f>IF(ISBLANK(CH152),"",IF(COUNTIF(Accounts!$F:$H,CH152),VLOOKUP(CH152,Accounts!$F:$H,2,FALSE),"-"))</f>
        <v/>
      </c>
      <c r="CK152" s="37" t="str">
        <f>IF(CM152="","",CM152/(1+(IF(COUNTIF(Accounts!$F:$H,CH152),VLOOKUP(CH152,Accounts!$F:$H,3,FALSE),0)/100)))</f>
        <v/>
      </c>
      <c r="CL152" s="37" t="str">
        <f t="shared" si="33"/>
        <v/>
      </c>
      <c r="CM152" s="7"/>
      <c r="CN152" s="40" t="str">
        <f>IF(Accounts!$F151="","-",Accounts!$F151)</f>
        <v xml:space="preserve"> </v>
      </c>
      <c r="CO152" s="10">
        <f>IF(COUNTIF(Accounts!$F:$H,CN152),VLOOKUP(CN152,Accounts!$F:$H,2,FALSE),"-")</f>
        <v>0</v>
      </c>
      <c r="CP152" s="37" t="str">
        <f ca="1">IF(scratch!$B$55=TRUE,IF(CR152="","",CR152/(1+(IF(COUNTIF(Accounts!$F:$H,CN152),VLOOKUP(CN152,Accounts!$F:$H,3,FALSE),0)/100))),scratch!$B$52)</f>
        <v>Locked</v>
      </c>
      <c r="CQ152" s="37" t="str">
        <f ca="1">IF(scratch!$B$55=TRUE,IF(CR152="","",CR152-CP152),scratch!$B$52)</f>
        <v>Locked</v>
      </c>
      <c r="CR152" s="51" t="str">
        <f ca="1">IF(scratch!$B$55=TRUE,SUMIF(BV$7:BV$1007,CN152,CA$7:CA$1007)+SUMIF(CB$7:CB$1007,CN152,CG$7:CG$1007)+SUMIF(CH$7:CH$1007,CN152,CM$7:CM$1007),scratch!$B$52)</f>
        <v>Locked</v>
      </c>
      <c r="CT152" s="40" t="str">
        <f>IF(Accounts!$F151="","-",Accounts!$F151)</f>
        <v xml:space="preserve"> </v>
      </c>
      <c r="CU152" s="10">
        <f>IF(COUNTIF(Accounts!$F:$H,CT152),VLOOKUP(CT152,Accounts!$F:$H,2,FALSE),"-")</f>
        <v>0</v>
      </c>
      <c r="CV152" s="37" t="str">
        <f ca="1">IF(scratch!$B$55=TRUE,IF(CX152="","",CX152/(1+(IF(COUNTIF(Accounts!$F:$H,CT152),VLOOKUP(CT152,Accounts!$F:$H,3,FALSE),0)/100))),scratch!$B$52)</f>
        <v>Locked</v>
      </c>
      <c r="CW152" s="37" t="str">
        <f ca="1">IF(scratch!$B$55=TRUE,IF(CX152="","",CX152-CV152),scratch!$B$52)</f>
        <v>Locked</v>
      </c>
      <c r="CX152" s="51" t="str">
        <f ca="1">IF(scratch!$B$55=TRUE,SUMIF(T$7:T$1007,CT152,X$7:X1152)+SUMIF(AR$7:AR$1007,CT152,AV$7:AV$1007)+SUMIF(BP$7:BP$1007,CT152,BT$7:BT$1007)+SUMIF(CN$7:CN$1007,CT152,CR$7:CR$1007),scratch!$B$52)</f>
        <v>Locked</v>
      </c>
    </row>
    <row r="153" spans="4:102" x14ac:dyDescent="0.2">
      <c r="D153" s="10" t="str">
        <f>IF(ISBLANK(B153),"",IF(COUNTIF(Accounts!$F:$H,B153),VLOOKUP(B153,Accounts!$F:$H,2,FALSE),"-"))</f>
        <v/>
      </c>
      <c r="E153" s="37" t="str">
        <f>IF(G153="","",G153/(1+(IF(COUNTIF(Accounts!$F:$H,B153),VLOOKUP(B153,Accounts!$F:$H,3,FALSE),0)/100)))</f>
        <v/>
      </c>
      <c r="F153" s="37" t="str">
        <f t="shared" si="34"/>
        <v/>
      </c>
      <c r="G153" s="7"/>
      <c r="H153" s="6"/>
      <c r="J153" s="10" t="str">
        <f>IF(ISBLANK(H153),"",IF(COUNTIF(Accounts!$F:$H,H153),VLOOKUP(H153,Accounts!$F:$H,2,FALSE),"-"))</f>
        <v/>
      </c>
      <c r="K153" s="37" t="str">
        <f>IF(M153="","",M153/(1+(IF(COUNTIF(Accounts!$F:$H,H153),VLOOKUP(H153,Accounts!$F:$H,3,FALSE),0)/100)))</f>
        <v/>
      </c>
      <c r="L153" s="37" t="str">
        <f t="shared" si="35"/>
        <v/>
      </c>
      <c r="M153" s="7"/>
      <c r="N153" s="6"/>
      <c r="P153" s="10" t="str">
        <f>IF(ISBLANK(N153),"",IF(COUNTIF(Accounts!$F:$H,N153),VLOOKUP(N153,Accounts!$F:$H,2,FALSE),"-"))</f>
        <v/>
      </c>
      <c r="Q153" s="37" t="str">
        <f>IF(S153="","",S153/(1+(IF(COUNTIF(Accounts!$F:$H,N153),VLOOKUP(N153,Accounts!$F:$H,3,FALSE),0)/100)))</f>
        <v/>
      </c>
      <c r="R153" s="37" t="str">
        <f t="shared" si="24"/>
        <v/>
      </c>
      <c r="S153" s="7"/>
      <c r="T153" s="40" t="str">
        <f>IF(Accounts!$F152="","-",Accounts!$F152)</f>
        <v xml:space="preserve"> </v>
      </c>
      <c r="U153" s="10">
        <f>IF(COUNTIF(Accounts!$F:$H,T153),VLOOKUP(T153,Accounts!$F:$H,2,FALSE),"-")</f>
        <v>0</v>
      </c>
      <c r="V153" s="37" t="str">
        <f ca="1">IF(scratch!$B$55=TRUE,IF(X153="","",X153/(1+(IF(COUNTIF(Accounts!$F:$H,T153),VLOOKUP(T153,Accounts!$F:$H,3,FALSE),0)/100))),scratch!$B$52)</f>
        <v>Locked</v>
      </c>
      <c r="W153" s="37" t="str">
        <f ca="1">IF(scratch!$B$55=TRUE,IF(X153="","",X153-V153),scratch!$B$52)</f>
        <v>Locked</v>
      </c>
      <c r="X153" s="51" t="str">
        <f ca="1">IF(scratch!$B$55=TRUE,SUMIF(B$7:B$1007,T153,G$7:G$1007)+SUMIF(H$7:H$1007,T153,M$7:M$1007)+SUMIF(N$7:N$1007,T153,S$7:S$1007),scratch!$B$52)</f>
        <v>Locked</v>
      </c>
      <c r="AB153" s="10" t="str">
        <f>IF(ISBLANK(Z153),"",IF(COUNTIF(Accounts!$F:$H,Z153),VLOOKUP(Z153,Accounts!$F:$H,2,FALSE),"-"))</f>
        <v/>
      </c>
      <c r="AC153" s="37" t="str">
        <f>IF(AE153="","",AE153/(1+(IF(COUNTIF(Accounts!$F:$H,Z153),VLOOKUP(Z153,Accounts!$F:$H,3,FALSE),0)/100)))</f>
        <v/>
      </c>
      <c r="AD153" s="37" t="str">
        <f t="shared" si="25"/>
        <v/>
      </c>
      <c r="AE153" s="7"/>
      <c r="AF153" s="6"/>
      <c r="AH153" s="10" t="str">
        <f>IF(ISBLANK(AF153),"",IF(COUNTIF(Accounts!$F:$H,AF153),VLOOKUP(AF153,Accounts!$F:$H,2,FALSE),"-"))</f>
        <v/>
      </c>
      <c r="AI153" s="37" t="str">
        <f>IF(AK153="","",AK153/(1+(IF(COUNTIF(Accounts!$F:$H,AF153),VLOOKUP(AF153,Accounts!$F:$H,3,FALSE),0)/100)))</f>
        <v/>
      </c>
      <c r="AJ153" s="37" t="str">
        <f t="shared" si="26"/>
        <v/>
      </c>
      <c r="AK153" s="7"/>
      <c r="AL153" s="6"/>
      <c r="AN153" s="10" t="str">
        <f>IF(ISBLANK(AL153),"",IF(COUNTIF(Accounts!$F:$H,AL153),VLOOKUP(AL153,Accounts!$F:$H,2,FALSE),"-"))</f>
        <v/>
      </c>
      <c r="AO153" s="37" t="str">
        <f>IF(AQ153="","",AQ153/(1+(IF(COUNTIF(Accounts!$F:$H,AL153),VLOOKUP(AL153,Accounts!$F:$H,3,FALSE),0)/100)))</f>
        <v/>
      </c>
      <c r="AP153" s="37" t="str">
        <f t="shared" si="27"/>
        <v/>
      </c>
      <c r="AQ153" s="7"/>
      <c r="AR153" s="40" t="str">
        <f>IF(Accounts!$F152="","-",Accounts!$F152)</f>
        <v xml:space="preserve"> </v>
      </c>
      <c r="AS153" s="10">
        <f>IF(COUNTIF(Accounts!$F:$H,AR153),VLOOKUP(AR153,Accounts!$F:$H,2,FALSE),"-")</f>
        <v>0</v>
      </c>
      <c r="AT153" s="37" t="str">
        <f ca="1">IF(scratch!$B$55=TRUE,IF(AV153="","",AV153/(1+(IF(COUNTIF(Accounts!$F:$H,AR153),VLOOKUP(AR153,Accounts!$F:$H,3,FALSE),0)/100))),scratch!$B$52)</f>
        <v>Locked</v>
      </c>
      <c r="AU153" s="37" t="str">
        <f ca="1">IF(scratch!$B$55=TRUE,IF(AV153="","",AV153-AT153),scratch!$B$52)</f>
        <v>Locked</v>
      </c>
      <c r="AV153" s="51" t="str">
        <f ca="1">IF(scratch!$B$55=TRUE,SUMIF(Z$7:Z$1007,AR153,AE$7:AE$1007)+SUMIF(AF$7:AF$1007,AR153,AK$7:AK$1007)+SUMIF(AL$7:AL$1007,AR153,AQ$7:AQ$1007),scratch!$B$52)</f>
        <v>Locked</v>
      </c>
      <c r="AZ153" s="10" t="str">
        <f>IF(ISBLANK(AX153),"",IF(COUNTIF(Accounts!$F:$H,AX153),VLOOKUP(AX153,Accounts!$F:$H,2,FALSE),"-"))</f>
        <v/>
      </c>
      <c r="BA153" s="37" t="str">
        <f>IF(BC153="","",BC153/(1+(IF(COUNTIF(Accounts!$F:$H,AX153),VLOOKUP(AX153,Accounts!$F:$H,3,FALSE),0)/100)))</f>
        <v/>
      </c>
      <c r="BB153" s="37" t="str">
        <f t="shared" si="28"/>
        <v/>
      </c>
      <c r="BC153" s="7"/>
      <c r="BD153" s="6"/>
      <c r="BF153" s="10" t="str">
        <f>IF(ISBLANK(BD153),"",IF(COUNTIF(Accounts!$F:$H,BD153),VLOOKUP(BD153,Accounts!$F:$H,2,FALSE),"-"))</f>
        <v/>
      </c>
      <c r="BG153" s="37" t="str">
        <f>IF(BI153="","",BI153/(1+(IF(COUNTIF(Accounts!$F:$H,BD153),VLOOKUP(BD153,Accounts!$F:$H,3,FALSE),0)/100)))</f>
        <v/>
      </c>
      <c r="BH153" s="37" t="str">
        <f t="shared" si="29"/>
        <v/>
      </c>
      <c r="BI153" s="7"/>
      <c r="BJ153" s="6"/>
      <c r="BL153" s="10" t="str">
        <f>IF(ISBLANK(BJ153),"",IF(COUNTIF(Accounts!$F:$H,BJ153),VLOOKUP(BJ153,Accounts!$F:$H,2,FALSE),"-"))</f>
        <v/>
      </c>
      <c r="BM153" s="37" t="str">
        <f>IF(BO153="","",BO153/(1+(IF(COUNTIF(Accounts!$F:$H,BJ153),VLOOKUP(BJ153,Accounts!$F:$H,3,FALSE),0)/100)))</f>
        <v/>
      </c>
      <c r="BN153" s="37" t="str">
        <f t="shared" si="30"/>
        <v/>
      </c>
      <c r="BO153" s="7"/>
      <c r="BP153" s="40" t="str">
        <f>IF(Accounts!$F152="","-",Accounts!$F152)</f>
        <v xml:space="preserve"> </v>
      </c>
      <c r="BQ153" s="10">
        <f>IF(COUNTIF(Accounts!$F:$H,BP153),VLOOKUP(BP153,Accounts!$F:$H,2,FALSE),"-")</f>
        <v>0</v>
      </c>
      <c r="BR153" s="37" t="str">
        <f ca="1">IF(scratch!$B$55=TRUE,IF(BT153="","",BT153/(1+(IF(COUNTIF(Accounts!$F:$H,BP153),VLOOKUP(BP153,Accounts!$F:$H,3,FALSE),0)/100))),scratch!$B$52)</f>
        <v>Locked</v>
      </c>
      <c r="BS153" s="37" t="str">
        <f ca="1">IF(scratch!$B$55=TRUE,IF(BT153="","",BT153-BR153),scratch!$B$52)</f>
        <v>Locked</v>
      </c>
      <c r="BT153" s="51" t="str">
        <f ca="1">IF(scratch!$B$55=TRUE,SUMIF(AX$7:AX$1007,BP153,BC$7:BC$1007)+SUMIF(BD$7:BD$1007,BP153,BI$7:BI$1007)+SUMIF(BJ$7:BJ$1007,BP153,BO$7:BO$1007),scratch!$B$52)</f>
        <v>Locked</v>
      </c>
      <c r="BX153" s="10" t="str">
        <f>IF(ISBLANK(BV153),"",IF(COUNTIF(Accounts!$F:$H,BV153),VLOOKUP(BV153,Accounts!$F:$H,2,FALSE),"-"))</f>
        <v/>
      </c>
      <c r="BY153" s="37" t="str">
        <f>IF(CA153="","",CA153/(1+(IF(COUNTIF(Accounts!$F:$H,BV153),VLOOKUP(BV153,Accounts!$F:$H,3,FALSE),0)/100)))</f>
        <v/>
      </c>
      <c r="BZ153" s="37" t="str">
        <f t="shared" si="31"/>
        <v/>
      </c>
      <c r="CA153" s="7"/>
      <c r="CB153" s="6"/>
      <c r="CD153" s="10" t="str">
        <f>IF(ISBLANK(CB153),"",IF(COUNTIF(Accounts!$F:$H,CB153),VLOOKUP(CB153,Accounts!$F:$H,2,FALSE),"-"))</f>
        <v/>
      </c>
      <c r="CE153" s="37" t="str">
        <f>IF(CG153="","",CG153/(1+(IF(COUNTIF(Accounts!$F:$H,CB153),VLOOKUP(CB153,Accounts!$F:$H,3,FALSE),0)/100)))</f>
        <v/>
      </c>
      <c r="CF153" s="37" t="str">
        <f t="shared" si="32"/>
        <v/>
      </c>
      <c r="CG153" s="7"/>
      <c r="CH153" s="6"/>
      <c r="CJ153" s="10" t="str">
        <f>IF(ISBLANK(CH153),"",IF(COUNTIF(Accounts!$F:$H,CH153),VLOOKUP(CH153,Accounts!$F:$H,2,FALSE),"-"))</f>
        <v/>
      </c>
      <c r="CK153" s="37" t="str">
        <f>IF(CM153="","",CM153/(1+(IF(COUNTIF(Accounts!$F:$H,CH153),VLOOKUP(CH153,Accounts!$F:$H,3,FALSE),0)/100)))</f>
        <v/>
      </c>
      <c r="CL153" s="37" t="str">
        <f t="shared" si="33"/>
        <v/>
      </c>
      <c r="CM153" s="7"/>
      <c r="CN153" s="40" t="str">
        <f>IF(Accounts!$F152="","-",Accounts!$F152)</f>
        <v xml:space="preserve"> </v>
      </c>
      <c r="CO153" s="10">
        <f>IF(COUNTIF(Accounts!$F:$H,CN153),VLOOKUP(CN153,Accounts!$F:$H,2,FALSE),"-")</f>
        <v>0</v>
      </c>
      <c r="CP153" s="37" t="str">
        <f ca="1">IF(scratch!$B$55=TRUE,IF(CR153="","",CR153/(1+(IF(COUNTIF(Accounts!$F:$H,CN153),VLOOKUP(CN153,Accounts!$F:$H,3,FALSE),0)/100))),scratch!$B$52)</f>
        <v>Locked</v>
      </c>
      <c r="CQ153" s="37" t="str">
        <f ca="1">IF(scratch!$B$55=TRUE,IF(CR153="","",CR153-CP153),scratch!$B$52)</f>
        <v>Locked</v>
      </c>
      <c r="CR153" s="51" t="str">
        <f ca="1">IF(scratch!$B$55=TRUE,SUMIF(BV$7:BV$1007,CN153,CA$7:CA$1007)+SUMIF(CB$7:CB$1007,CN153,CG$7:CG$1007)+SUMIF(CH$7:CH$1007,CN153,CM$7:CM$1007),scratch!$B$52)</f>
        <v>Locked</v>
      </c>
      <c r="CT153" s="40" t="str">
        <f>IF(Accounts!$F152="","-",Accounts!$F152)</f>
        <v xml:space="preserve"> </v>
      </c>
      <c r="CU153" s="10">
        <f>IF(COUNTIF(Accounts!$F:$H,CT153),VLOOKUP(CT153,Accounts!$F:$H,2,FALSE),"-")</f>
        <v>0</v>
      </c>
      <c r="CV153" s="37" t="str">
        <f ca="1">IF(scratch!$B$55=TRUE,IF(CX153="","",CX153/(1+(IF(COUNTIF(Accounts!$F:$H,CT153),VLOOKUP(CT153,Accounts!$F:$H,3,FALSE),0)/100))),scratch!$B$52)</f>
        <v>Locked</v>
      </c>
      <c r="CW153" s="37" t="str">
        <f ca="1">IF(scratch!$B$55=TRUE,IF(CX153="","",CX153-CV153),scratch!$B$52)</f>
        <v>Locked</v>
      </c>
      <c r="CX153" s="51" t="str">
        <f ca="1">IF(scratch!$B$55=TRUE,SUMIF(T$7:T$1007,CT153,X$7:X1153)+SUMIF(AR$7:AR$1007,CT153,AV$7:AV$1007)+SUMIF(BP$7:BP$1007,CT153,BT$7:BT$1007)+SUMIF(CN$7:CN$1007,CT153,CR$7:CR$1007),scratch!$B$52)</f>
        <v>Locked</v>
      </c>
    </row>
    <row r="154" spans="4:102" x14ac:dyDescent="0.2">
      <c r="D154" s="10" t="str">
        <f>IF(ISBLANK(B154),"",IF(COUNTIF(Accounts!$F:$H,B154),VLOOKUP(B154,Accounts!$F:$H,2,FALSE),"-"))</f>
        <v/>
      </c>
      <c r="E154" s="37" t="str">
        <f>IF(G154="","",G154/(1+(IF(COUNTIF(Accounts!$F:$H,B154),VLOOKUP(B154,Accounts!$F:$H,3,FALSE),0)/100)))</f>
        <v/>
      </c>
      <c r="F154" s="37" t="str">
        <f t="shared" si="34"/>
        <v/>
      </c>
      <c r="G154" s="7"/>
      <c r="H154" s="6"/>
      <c r="J154" s="10" t="str">
        <f>IF(ISBLANK(H154),"",IF(COUNTIF(Accounts!$F:$H,H154),VLOOKUP(H154,Accounts!$F:$H,2,FALSE),"-"))</f>
        <v/>
      </c>
      <c r="K154" s="37" t="str">
        <f>IF(M154="","",M154/(1+(IF(COUNTIF(Accounts!$F:$H,H154),VLOOKUP(H154,Accounts!$F:$H,3,FALSE),0)/100)))</f>
        <v/>
      </c>
      <c r="L154" s="37" t="str">
        <f t="shared" si="35"/>
        <v/>
      </c>
      <c r="M154" s="7"/>
      <c r="N154" s="6"/>
      <c r="P154" s="10" t="str">
        <f>IF(ISBLANK(N154),"",IF(COUNTIF(Accounts!$F:$H,N154),VLOOKUP(N154,Accounts!$F:$H,2,FALSE),"-"))</f>
        <v/>
      </c>
      <c r="Q154" s="37" t="str">
        <f>IF(S154="","",S154/(1+(IF(COUNTIF(Accounts!$F:$H,N154),VLOOKUP(N154,Accounts!$F:$H,3,FALSE),0)/100)))</f>
        <v/>
      </c>
      <c r="R154" s="37" t="str">
        <f t="shared" si="24"/>
        <v/>
      </c>
      <c r="S154" s="7"/>
      <c r="T154" s="40" t="str">
        <f>IF(Accounts!$F153="","-",Accounts!$F153)</f>
        <v xml:space="preserve"> </v>
      </c>
      <c r="U154" s="10">
        <f>IF(COUNTIF(Accounts!$F:$H,T154),VLOOKUP(T154,Accounts!$F:$H,2,FALSE),"-")</f>
        <v>0</v>
      </c>
      <c r="V154" s="37" t="str">
        <f ca="1">IF(scratch!$B$55=TRUE,IF(X154="","",X154/(1+(IF(COUNTIF(Accounts!$F:$H,T154),VLOOKUP(T154,Accounts!$F:$H,3,FALSE),0)/100))),scratch!$B$52)</f>
        <v>Locked</v>
      </c>
      <c r="W154" s="37" t="str">
        <f ca="1">IF(scratch!$B$55=TRUE,IF(X154="","",X154-V154),scratch!$B$52)</f>
        <v>Locked</v>
      </c>
      <c r="X154" s="51" t="str">
        <f ca="1">IF(scratch!$B$55=TRUE,SUMIF(B$7:B$1007,T154,G$7:G$1007)+SUMIF(H$7:H$1007,T154,M$7:M$1007)+SUMIF(N$7:N$1007,T154,S$7:S$1007),scratch!$B$52)</f>
        <v>Locked</v>
      </c>
      <c r="AB154" s="10" t="str">
        <f>IF(ISBLANK(Z154),"",IF(COUNTIF(Accounts!$F:$H,Z154),VLOOKUP(Z154,Accounts!$F:$H,2,FALSE),"-"))</f>
        <v/>
      </c>
      <c r="AC154" s="37" t="str">
        <f>IF(AE154="","",AE154/(1+(IF(COUNTIF(Accounts!$F:$H,Z154),VLOOKUP(Z154,Accounts!$F:$H,3,FALSE),0)/100)))</f>
        <v/>
      </c>
      <c r="AD154" s="37" t="str">
        <f t="shared" si="25"/>
        <v/>
      </c>
      <c r="AE154" s="7"/>
      <c r="AF154" s="6"/>
      <c r="AH154" s="10" t="str">
        <f>IF(ISBLANK(AF154),"",IF(COUNTIF(Accounts!$F:$H,AF154),VLOOKUP(AF154,Accounts!$F:$H,2,FALSE),"-"))</f>
        <v/>
      </c>
      <c r="AI154" s="37" t="str">
        <f>IF(AK154="","",AK154/(1+(IF(COUNTIF(Accounts!$F:$H,AF154),VLOOKUP(AF154,Accounts!$F:$H,3,FALSE),0)/100)))</f>
        <v/>
      </c>
      <c r="AJ154" s="37" t="str">
        <f t="shared" si="26"/>
        <v/>
      </c>
      <c r="AK154" s="7"/>
      <c r="AL154" s="6"/>
      <c r="AN154" s="10" t="str">
        <f>IF(ISBLANK(AL154),"",IF(COUNTIF(Accounts!$F:$H,AL154),VLOOKUP(AL154,Accounts!$F:$H,2,FALSE),"-"))</f>
        <v/>
      </c>
      <c r="AO154" s="37" t="str">
        <f>IF(AQ154="","",AQ154/(1+(IF(COUNTIF(Accounts!$F:$H,AL154),VLOOKUP(AL154,Accounts!$F:$H,3,FALSE),0)/100)))</f>
        <v/>
      </c>
      <c r="AP154" s="37" t="str">
        <f t="shared" si="27"/>
        <v/>
      </c>
      <c r="AQ154" s="7"/>
      <c r="AR154" s="40" t="str">
        <f>IF(Accounts!$F153="","-",Accounts!$F153)</f>
        <v xml:space="preserve"> </v>
      </c>
      <c r="AS154" s="10">
        <f>IF(COUNTIF(Accounts!$F:$H,AR154),VLOOKUP(AR154,Accounts!$F:$H,2,FALSE),"-")</f>
        <v>0</v>
      </c>
      <c r="AT154" s="37" t="str">
        <f ca="1">IF(scratch!$B$55=TRUE,IF(AV154="","",AV154/(1+(IF(COUNTIF(Accounts!$F:$H,AR154),VLOOKUP(AR154,Accounts!$F:$H,3,FALSE),0)/100))),scratch!$B$52)</f>
        <v>Locked</v>
      </c>
      <c r="AU154" s="37" t="str">
        <f ca="1">IF(scratch!$B$55=TRUE,IF(AV154="","",AV154-AT154),scratch!$B$52)</f>
        <v>Locked</v>
      </c>
      <c r="AV154" s="51" t="str">
        <f ca="1">IF(scratch!$B$55=TRUE,SUMIF(Z$7:Z$1007,AR154,AE$7:AE$1007)+SUMIF(AF$7:AF$1007,AR154,AK$7:AK$1007)+SUMIF(AL$7:AL$1007,AR154,AQ$7:AQ$1007),scratch!$B$52)</f>
        <v>Locked</v>
      </c>
      <c r="AZ154" s="10" t="str">
        <f>IF(ISBLANK(AX154),"",IF(COUNTIF(Accounts!$F:$H,AX154),VLOOKUP(AX154,Accounts!$F:$H,2,FALSE),"-"))</f>
        <v/>
      </c>
      <c r="BA154" s="37" t="str">
        <f>IF(BC154="","",BC154/(1+(IF(COUNTIF(Accounts!$F:$H,AX154),VLOOKUP(AX154,Accounts!$F:$H,3,FALSE),0)/100)))</f>
        <v/>
      </c>
      <c r="BB154" s="37" t="str">
        <f t="shared" si="28"/>
        <v/>
      </c>
      <c r="BC154" s="7"/>
      <c r="BD154" s="6"/>
      <c r="BF154" s="10" t="str">
        <f>IF(ISBLANK(BD154),"",IF(COUNTIF(Accounts!$F:$H,BD154),VLOOKUP(BD154,Accounts!$F:$H,2,FALSE),"-"))</f>
        <v/>
      </c>
      <c r="BG154" s="37" t="str">
        <f>IF(BI154="","",BI154/(1+(IF(COUNTIF(Accounts!$F:$H,BD154),VLOOKUP(BD154,Accounts!$F:$H,3,FALSE),0)/100)))</f>
        <v/>
      </c>
      <c r="BH154" s="37" t="str">
        <f t="shared" si="29"/>
        <v/>
      </c>
      <c r="BI154" s="7"/>
      <c r="BJ154" s="6"/>
      <c r="BL154" s="10" t="str">
        <f>IF(ISBLANK(BJ154),"",IF(COUNTIF(Accounts!$F:$H,BJ154),VLOOKUP(BJ154,Accounts!$F:$H,2,FALSE),"-"))</f>
        <v/>
      </c>
      <c r="BM154" s="37" t="str">
        <f>IF(BO154="","",BO154/(1+(IF(COUNTIF(Accounts!$F:$H,BJ154),VLOOKUP(BJ154,Accounts!$F:$H,3,FALSE),0)/100)))</f>
        <v/>
      </c>
      <c r="BN154" s="37" t="str">
        <f t="shared" si="30"/>
        <v/>
      </c>
      <c r="BO154" s="7"/>
      <c r="BP154" s="40" t="str">
        <f>IF(Accounts!$F153="","-",Accounts!$F153)</f>
        <v xml:space="preserve"> </v>
      </c>
      <c r="BQ154" s="10">
        <f>IF(COUNTIF(Accounts!$F:$H,BP154),VLOOKUP(BP154,Accounts!$F:$H,2,FALSE),"-")</f>
        <v>0</v>
      </c>
      <c r="BR154" s="37" t="str">
        <f ca="1">IF(scratch!$B$55=TRUE,IF(BT154="","",BT154/(1+(IF(COUNTIF(Accounts!$F:$H,BP154),VLOOKUP(BP154,Accounts!$F:$H,3,FALSE),0)/100))),scratch!$B$52)</f>
        <v>Locked</v>
      </c>
      <c r="BS154" s="37" t="str">
        <f ca="1">IF(scratch!$B$55=TRUE,IF(BT154="","",BT154-BR154),scratch!$B$52)</f>
        <v>Locked</v>
      </c>
      <c r="BT154" s="51" t="str">
        <f ca="1">IF(scratch!$B$55=TRUE,SUMIF(AX$7:AX$1007,BP154,BC$7:BC$1007)+SUMIF(BD$7:BD$1007,BP154,BI$7:BI$1007)+SUMIF(BJ$7:BJ$1007,BP154,BO$7:BO$1007),scratch!$B$52)</f>
        <v>Locked</v>
      </c>
      <c r="BX154" s="10" t="str">
        <f>IF(ISBLANK(BV154),"",IF(COUNTIF(Accounts!$F:$H,BV154),VLOOKUP(BV154,Accounts!$F:$H,2,FALSE),"-"))</f>
        <v/>
      </c>
      <c r="BY154" s="37" t="str">
        <f>IF(CA154="","",CA154/(1+(IF(COUNTIF(Accounts!$F:$H,BV154),VLOOKUP(BV154,Accounts!$F:$H,3,FALSE),0)/100)))</f>
        <v/>
      </c>
      <c r="BZ154" s="37" t="str">
        <f t="shared" si="31"/>
        <v/>
      </c>
      <c r="CA154" s="7"/>
      <c r="CB154" s="6"/>
      <c r="CD154" s="10" t="str">
        <f>IF(ISBLANK(CB154),"",IF(COUNTIF(Accounts!$F:$H,CB154),VLOOKUP(CB154,Accounts!$F:$H,2,FALSE),"-"))</f>
        <v/>
      </c>
      <c r="CE154" s="37" t="str">
        <f>IF(CG154="","",CG154/(1+(IF(COUNTIF(Accounts!$F:$H,CB154),VLOOKUP(CB154,Accounts!$F:$H,3,FALSE),0)/100)))</f>
        <v/>
      </c>
      <c r="CF154" s="37" t="str">
        <f t="shared" si="32"/>
        <v/>
      </c>
      <c r="CG154" s="7"/>
      <c r="CH154" s="6"/>
      <c r="CJ154" s="10" t="str">
        <f>IF(ISBLANK(CH154),"",IF(COUNTIF(Accounts!$F:$H,CH154),VLOOKUP(CH154,Accounts!$F:$H,2,FALSE),"-"))</f>
        <v/>
      </c>
      <c r="CK154" s="37" t="str">
        <f>IF(CM154="","",CM154/(1+(IF(COUNTIF(Accounts!$F:$H,CH154),VLOOKUP(CH154,Accounts!$F:$H,3,FALSE),0)/100)))</f>
        <v/>
      </c>
      <c r="CL154" s="37" t="str">
        <f t="shared" si="33"/>
        <v/>
      </c>
      <c r="CM154" s="7"/>
      <c r="CN154" s="40" t="str">
        <f>IF(Accounts!$F153="","-",Accounts!$F153)</f>
        <v xml:space="preserve"> </v>
      </c>
      <c r="CO154" s="10">
        <f>IF(COUNTIF(Accounts!$F:$H,CN154),VLOOKUP(CN154,Accounts!$F:$H,2,FALSE),"-")</f>
        <v>0</v>
      </c>
      <c r="CP154" s="37" t="str">
        <f ca="1">IF(scratch!$B$55=TRUE,IF(CR154="","",CR154/(1+(IF(COUNTIF(Accounts!$F:$H,CN154),VLOOKUP(CN154,Accounts!$F:$H,3,FALSE),0)/100))),scratch!$B$52)</f>
        <v>Locked</v>
      </c>
      <c r="CQ154" s="37" t="str">
        <f ca="1">IF(scratch!$B$55=TRUE,IF(CR154="","",CR154-CP154),scratch!$B$52)</f>
        <v>Locked</v>
      </c>
      <c r="CR154" s="51" t="str">
        <f ca="1">IF(scratch!$B$55=TRUE,SUMIF(BV$7:BV$1007,CN154,CA$7:CA$1007)+SUMIF(CB$7:CB$1007,CN154,CG$7:CG$1007)+SUMIF(CH$7:CH$1007,CN154,CM$7:CM$1007),scratch!$B$52)</f>
        <v>Locked</v>
      </c>
      <c r="CT154" s="40" t="str">
        <f>IF(Accounts!$F153="","-",Accounts!$F153)</f>
        <v xml:space="preserve"> </v>
      </c>
      <c r="CU154" s="10">
        <f>IF(COUNTIF(Accounts!$F:$H,CT154),VLOOKUP(CT154,Accounts!$F:$H,2,FALSE),"-")</f>
        <v>0</v>
      </c>
      <c r="CV154" s="37" t="str">
        <f ca="1">IF(scratch!$B$55=TRUE,IF(CX154="","",CX154/(1+(IF(COUNTIF(Accounts!$F:$H,CT154),VLOOKUP(CT154,Accounts!$F:$H,3,FALSE),0)/100))),scratch!$B$52)</f>
        <v>Locked</v>
      </c>
      <c r="CW154" s="37" t="str">
        <f ca="1">IF(scratch!$B$55=TRUE,IF(CX154="","",CX154-CV154),scratch!$B$52)</f>
        <v>Locked</v>
      </c>
      <c r="CX154" s="51" t="str">
        <f ca="1">IF(scratch!$B$55=TRUE,SUMIF(T$7:T$1007,CT154,X$7:X1154)+SUMIF(AR$7:AR$1007,CT154,AV$7:AV$1007)+SUMIF(BP$7:BP$1007,CT154,BT$7:BT$1007)+SUMIF(CN$7:CN$1007,CT154,CR$7:CR$1007),scratch!$B$52)</f>
        <v>Locked</v>
      </c>
    </row>
    <row r="155" spans="4:102" x14ac:dyDescent="0.2">
      <c r="D155" s="10" t="str">
        <f>IF(ISBLANK(B155),"",IF(COUNTIF(Accounts!$F:$H,B155),VLOOKUP(B155,Accounts!$F:$H,2,FALSE),"-"))</f>
        <v/>
      </c>
      <c r="E155" s="37" t="str">
        <f>IF(G155="","",G155/(1+(IF(COUNTIF(Accounts!$F:$H,B155),VLOOKUP(B155,Accounts!$F:$H,3,FALSE),0)/100)))</f>
        <v/>
      </c>
      <c r="F155" s="37" t="str">
        <f t="shared" si="34"/>
        <v/>
      </c>
      <c r="G155" s="7"/>
      <c r="H155" s="6"/>
      <c r="J155" s="10" t="str">
        <f>IF(ISBLANK(H155),"",IF(COUNTIF(Accounts!$F:$H,H155),VLOOKUP(H155,Accounts!$F:$H,2,FALSE),"-"))</f>
        <v/>
      </c>
      <c r="K155" s="37" t="str">
        <f>IF(M155="","",M155/(1+(IF(COUNTIF(Accounts!$F:$H,H155),VLOOKUP(H155,Accounts!$F:$H,3,FALSE),0)/100)))</f>
        <v/>
      </c>
      <c r="L155" s="37" t="str">
        <f t="shared" si="35"/>
        <v/>
      </c>
      <c r="M155" s="7"/>
      <c r="N155" s="6"/>
      <c r="P155" s="10" t="str">
        <f>IF(ISBLANK(N155),"",IF(COUNTIF(Accounts!$F:$H,N155),VLOOKUP(N155,Accounts!$F:$H,2,FALSE),"-"))</f>
        <v/>
      </c>
      <c r="Q155" s="37" t="str">
        <f>IF(S155="","",S155/(1+(IF(COUNTIF(Accounts!$F:$H,N155),VLOOKUP(N155,Accounts!$F:$H,3,FALSE),0)/100)))</f>
        <v/>
      </c>
      <c r="R155" s="37" t="str">
        <f t="shared" si="24"/>
        <v/>
      </c>
      <c r="S155" s="7"/>
      <c r="T155" s="40" t="str">
        <f>IF(Accounts!$F154="","-",Accounts!$F154)</f>
        <v xml:space="preserve"> </v>
      </c>
      <c r="U155" s="10">
        <f>IF(COUNTIF(Accounts!$F:$H,T155),VLOOKUP(T155,Accounts!$F:$H,2,FALSE),"-")</f>
        <v>0</v>
      </c>
      <c r="V155" s="37" t="str">
        <f ca="1">IF(scratch!$B$55=TRUE,IF(X155="","",X155/(1+(IF(COUNTIF(Accounts!$F:$H,T155),VLOOKUP(T155,Accounts!$F:$H,3,FALSE),0)/100))),scratch!$B$52)</f>
        <v>Locked</v>
      </c>
      <c r="W155" s="37" t="str">
        <f ca="1">IF(scratch!$B$55=TRUE,IF(X155="","",X155-V155),scratch!$B$52)</f>
        <v>Locked</v>
      </c>
      <c r="X155" s="51" t="str">
        <f ca="1">IF(scratch!$B$55=TRUE,SUMIF(B$7:B$1007,T155,G$7:G$1007)+SUMIF(H$7:H$1007,T155,M$7:M$1007)+SUMIF(N$7:N$1007,T155,S$7:S$1007),scratch!$B$52)</f>
        <v>Locked</v>
      </c>
      <c r="AB155" s="10" t="str">
        <f>IF(ISBLANK(Z155),"",IF(COUNTIF(Accounts!$F:$H,Z155),VLOOKUP(Z155,Accounts!$F:$H,2,FALSE),"-"))</f>
        <v/>
      </c>
      <c r="AC155" s="37" t="str">
        <f>IF(AE155="","",AE155/(1+(IF(COUNTIF(Accounts!$F:$H,Z155),VLOOKUP(Z155,Accounts!$F:$H,3,FALSE),0)/100)))</f>
        <v/>
      </c>
      <c r="AD155" s="37" t="str">
        <f t="shared" si="25"/>
        <v/>
      </c>
      <c r="AE155" s="7"/>
      <c r="AF155" s="6"/>
      <c r="AH155" s="10" t="str">
        <f>IF(ISBLANK(AF155),"",IF(COUNTIF(Accounts!$F:$H,AF155),VLOOKUP(AF155,Accounts!$F:$H,2,FALSE),"-"))</f>
        <v/>
      </c>
      <c r="AI155" s="37" t="str">
        <f>IF(AK155="","",AK155/(1+(IF(COUNTIF(Accounts!$F:$H,AF155),VLOOKUP(AF155,Accounts!$F:$H,3,FALSE),0)/100)))</f>
        <v/>
      </c>
      <c r="AJ155" s="37" t="str">
        <f t="shared" si="26"/>
        <v/>
      </c>
      <c r="AK155" s="7"/>
      <c r="AL155" s="6"/>
      <c r="AN155" s="10" t="str">
        <f>IF(ISBLANK(AL155),"",IF(COUNTIF(Accounts!$F:$H,AL155),VLOOKUP(AL155,Accounts!$F:$H,2,FALSE),"-"))</f>
        <v/>
      </c>
      <c r="AO155" s="37" t="str">
        <f>IF(AQ155="","",AQ155/(1+(IF(COUNTIF(Accounts!$F:$H,AL155),VLOOKUP(AL155,Accounts!$F:$H,3,FALSE),0)/100)))</f>
        <v/>
      </c>
      <c r="AP155" s="37" t="str">
        <f t="shared" si="27"/>
        <v/>
      </c>
      <c r="AQ155" s="7"/>
      <c r="AR155" s="40" t="str">
        <f>IF(Accounts!$F154="","-",Accounts!$F154)</f>
        <v xml:space="preserve"> </v>
      </c>
      <c r="AS155" s="10">
        <f>IF(COUNTIF(Accounts!$F:$H,AR155),VLOOKUP(AR155,Accounts!$F:$H,2,FALSE),"-")</f>
        <v>0</v>
      </c>
      <c r="AT155" s="37" t="str">
        <f ca="1">IF(scratch!$B$55=TRUE,IF(AV155="","",AV155/(1+(IF(COUNTIF(Accounts!$F:$H,AR155),VLOOKUP(AR155,Accounts!$F:$H,3,FALSE),0)/100))),scratch!$B$52)</f>
        <v>Locked</v>
      </c>
      <c r="AU155" s="37" t="str">
        <f ca="1">IF(scratch!$B$55=TRUE,IF(AV155="","",AV155-AT155),scratch!$B$52)</f>
        <v>Locked</v>
      </c>
      <c r="AV155" s="51" t="str">
        <f ca="1">IF(scratch!$B$55=TRUE,SUMIF(Z$7:Z$1007,AR155,AE$7:AE$1007)+SUMIF(AF$7:AF$1007,AR155,AK$7:AK$1007)+SUMIF(AL$7:AL$1007,AR155,AQ$7:AQ$1007),scratch!$B$52)</f>
        <v>Locked</v>
      </c>
      <c r="AZ155" s="10" t="str">
        <f>IF(ISBLANK(AX155),"",IF(COUNTIF(Accounts!$F:$H,AX155),VLOOKUP(AX155,Accounts!$F:$H,2,FALSE),"-"))</f>
        <v/>
      </c>
      <c r="BA155" s="37" t="str">
        <f>IF(BC155="","",BC155/(1+(IF(COUNTIF(Accounts!$F:$H,AX155),VLOOKUP(AX155,Accounts!$F:$H,3,FALSE),0)/100)))</f>
        <v/>
      </c>
      <c r="BB155" s="37" t="str">
        <f t="shared" si="28"/>
        <v/>
      </c>
      <c r="BC155" s="7"/>
      <c r="BD155" s="6"/>
      <c r="BF155" s="10" t="str">
        <f>IF(ISBLANK(BD155),"",IF(COUNTIF(Accounts!$F:$H,BD155),VLOOKUP(BD155,Accounts!$F:$H,2,FALSE),"-"))</f>
        <v/>
      </c>
      <c r="BG155" s="37" t="str">
        <f>IF(BI155="","",BI155/(1+(IF(COUNTIF(Accounts!$F:$H,BD155),VLOOKUP(BD155,Accounts!$F:$H,3,FALSE),0)/100)))</f>
        <v/>
      </c>
      <c r="BH155" s="37" t="str">
        <f t="shared" si="29"/>
        <v/>
      </c>
      <c r="BI155" s="7"/>
      <c r="BJ155" s="6"/>
      <c r="BL155" s="10" t="str">
        <f>IF(ISBLANK(BJ155),"",IF(COUNTIF(Accounts!$F:$H,BJ155),VLOOKUP(BJ155,Accounts!$F:$H,2,FALSE),"-"))</f>
        <v/>
      </c>
      <c r="BM155" s="37" t="str">
        <f>IF(BO155="","",BO155/(1+(IF(COUNTIF(Accounts!$F:$H,BJ155),VLOOKUP(BJ155,Accounts!$F:$H,3,FALSE),0)/100)))</f>
        <v/>
      </c>
      <c r="BN155" s="37" t="str">
        <f t="shared" si="30"/>
        <v/>
      </c>
      <c r="BO155" s="7"/>
      <c r="BP155" s="40" t="str">
        <f>IF(Accounts!$F154="","-",Accounts!$F154)</f>
        <v xml:space="preserve"> </v>
      </c>
      <c r="BQ155" s="10">
        <f>IF(COUNTIF(Accounts!$F:$H,BP155),VLOOKUP(BP155,Accounts!$F:$H,2,FALSE),"-")</f>
        <v>0</v>
      </c>
      <c r="BR155" s="37" t="str">
        <f ca="1">IF(scratch!$B$55=TRUE,IF(BT155="","",BT155/(1+(IF(COUNTIF(Accounts!$F:$H,BP155),VLOOKUP(BP155,Accounts!$F:$H,3,FALSE),0)/100))),scratch!$B$52)</f>
        <v>Locked</v>
      </c>
      <c r="BS155" s="37" t="str">
        <f ca="1">IF(scratch!$B$55=TRUE,IF(BT155="","",BT155-BR155),scratch!$B$52)</f>
        <v>Locked</v>
      </c>
      <c r="BT155" s="51" t="str">
        <f ca="1">IF(scratch!$B$55=TRUE,SUMIF(AX$7:AX$1007,BP155,BC$7:BC$1007)+SUMIF(BD$7:BD$1007,BP155,BI$7:BI$1007)+SUMIF(BJ$7:BJ$1007,BP155,BO$7:BO$1007),scratch!$B$52)</f>
        <v>Locked</v>
      </c>
      <c r="BX155" s="10" t="str">
        <f>IF(ISBLANK(BV155),"",IF(COUNTIF(Accounts!$F:$H,BV155),VLOOKUP(BV155,Accounts!$F:$H,2,FALSE),"-"))</f>
        <v/>
      </c>
      <c r="BY155" s="37" t="str">
        <f>IF(CA155="","",CA155/(1+(IF(COUNTIF(Accounts!$F:$H,BV155),VLOOKUP(BV155,Accounts!$F:$H,3,FALSE),0)/100)))</f>
        <v/>
      </c>
      <c r="BZ155" s="37" t="str">
        <f t="shared" si="31"/>
        <v/>
      </c>
      <c r="CA155" s="7"/>
      <c r="CB155" s="6"/>
      <c r="CD155" s="10" t="str">
        <f>IF(ISBLANK(CB155),"",IF(COUNTIF(Accounts!$F:$H,CB155),VLOOKUP(CB155,Accounts!$F:$H,2,FALSE),"-"))</f>
        <v/>
      </c>
      <c r="CE155" s="37" t="str">
        <f>IF(CG155="","",CG155/(1+(IF(COUNTIF(Accounts!$F:$H,CB155),VLOOKUP(CB155,Accounts!$F:$H,3,FALSE),0)/100)))</f>
        <v/>
      </c>
      <c r="CF155" s="37" t="str">
        <f t="shared" si="32"/>
        <v/>
      </c>
      <c r="CG155" s="7"/>
      <c r="CH155" s="6"/>
      <c r="CJ155" s="10" t="str">
        <f>IF(ISBLANK(CH155),"",IF(COUNTIF(Accounts!$F:$H,CH155),VLOOKUP(CH155,Accounts!$F:$H,2,FALSE),"-"))</f>
        <v/>
      </c>
      <c r="CK155" s="37" t="str">
        <f>IF(CM155="","",CM155/(1+(IF(COUNTIF(Accounts!$F:$H,CH155),VLOOKUP(CH155,Accounts!$F:$H,3,FALSE),0)/100)))</f>
        <v/>
      </c>
      <c r="CL155" s="37" t="str">
        <f t="shared" si="33"/>
        <v/>
      </c>
      <c r="CM155" s="7"/>
      <c r="CN155" s="40" t="str">
        <f>IF(Accounts!$F154="","-",Accounts!$F154)</f>
        <v xml:space="preserve"> </v>
      </c>
      <c r="CO155" s="10">
        <f>IF(COUNTIF(Accounts!$F:$H,CN155),VLOOKUP(CN155,Accounts!$F:$H,2,FALSE),"-")</f>
        <v>0</v>
      </c>
      <c r="CP155" s="37" t="str">
        <f ca="1">IF(scratch!$B$55=TRUE,IF(CR155="","",CR155/(1+(IF(COUNTIF(Accounts!$F:$H,CN155),VLOOKUP(CN155,Accounts!$F:$H,3,FALSE),0)/100))),scratch!$B$52)</f>
        <v>Locked</v>
      </c>
      <c r="CQ155" s="37" t="str">
        <f ca="1">IF(scratch!$B$55=TRUE,IF(CR155="","",CR155-CP155),scratch!$B$52)</f>
        <v>Locked</v>
      </c>
      <c r="CR155" s="51" t="str">
        <f ca="1">IF(scratch!$B$55=TRUE,SUMIF(BV$7:BV$1007,CN155,CA$7:CA$1007)+SUMIF(CB$7:CB$1007,CN155,CG$7:CG$1007)+SUMIF(CH$7:CH$1007,CN155,CM$7:CM$1007),scratch!$B$52)</f>
        <v>Locked</v>
      </c>
      <c r="CT155" s="40" t="str">
        <f>IF(Accounts!$F154="","-",Accounts!$F154)</f>
        <v xml:space="preserve"> </v>
      </c>
      <c r="CU155" s="10">
        <f>IF(COUNTIF(Accounts!$F:$H,CT155),VLOOKUP(CT155,Accounts!$F:$H,2,FALSE),"-")</f>
        <v>0</v>
      </c>
      <c r="CV155" s="37" t="str">
        <f ca="1">IF(scratch!$B$55=TRUE,IF(CX155="","",CX155/(1+(IF(COUNTIF(Accounts!$F:$H,CT155),VLOOKUP(CT155,Accounts!$F:$H,3,FALSE),0)/100))),scratch!$B$52)</f>
        <v>Locked</v>
      </c>
      <c r="CW155" s="37" t="str">
        <f ca="1">IF(scratch!$B$55=TRUE,IF(CX155="","",CX155-CV155),scratch!$B$52)</f>
        <v>Locked</v>
      </c>
      <c r="CX155" s="51" t="str">
        <f ca="1">IF(scratch!$B$55=TRUE,SUMIF(T$7:T$1007,CT155,X$7:X1155)+SUMIF(AR$7:AR$1007,CT155,AV$7:AV$1007)+SUMIF(BP$7:BP$1007,CT155,BT$7:BT$1007)+SUMIF(CN$7:CN$1007,CT155,CR$7:CR$1007),scratch!$B$52)</f>
        <v>Locked</v>
      </c>
    </row>
    <row r="156" spans="4:102" x14ac:dyDescent="0.2">
      <c r="D156" s="10" t="str">
        <f>IF(ISBLANK(B156),"",IF(COUNTIF(Accounts!$F:$H,B156),VLOOKUP(B156,Accounts!$F:$H,2,FALSE),"-"))</f>
        <v/>
      </c>
      <c r="E156" s="37" t="str">
        <f>IF(G156="","",G156/(1+(IF(COUNTIF(Accounts!$F:$H,B156),VLOOKUP(B156,Accounts!$F:$H,3,FALSE),0)/100)))</f>
        <v/>
      </c>
      <c r="F156" s="37" t="str">
        <f t="shared" si="34"/>
        <v/>
      </c>
      <c r="G156" s="7"/>
      <c r="H156" s="6"/>
      <c r="J156" s="10" t="str">
        <f>IF(ISBLANK(H156),"",IF(COUNTIF(Accounts!$F:$H,H156),VLOOKUP(H156,Accounts!$F:$H,2,FALSE),"-"))</f>
        <v/>
      </c>
      <c r="K156" s="37" t="str">
        <f>IF(M156="","",M156/(1+(IF(COUNTIF(Accounts!$F:$H,H156),VLOOKUP(H156,Accounts!$F:$H,3,FALSE),0)/100)))</f>
        <v/>
      </c>
      <c r="L156" s="37" t="str">
        <f t="shared" si="35"/>
        <v/>
      </c>
      <c r="M156" s="7"/>
      <c r="N156" s="6"/>
      <c r="P156" s="10" t="str">
        <f>IF(ISBLANK(N156),"",IF(COUNTIF(Accounts!$F:$H,N156),VLOOKUP(N156,Accounts!$F:$H,2,FALSE),"-"))</f>
        <v/>
      </c>
      <c r="Q156" s="37" t="str">
        <f>IF(S156="","",S156/(1+(IF(COUNTIF(Accounts!$F:$H,N156),VLOOKUP(N156,Accounts!$F:$H,3,FALSE),0)/100)))</f>
        <v/>
      </c>
      <c r="R156" s="37" t="str">
        <f t="shared" si="24"/>
        <v/>
      </c>
      <c r="S156" s="7"/>
      <c r="T156" s="40" t="str">
        <f>IF(Accounts!$F155="","-",Accounts!$F155)</f>
        <v xml:space="preserve"> </v>
      </c>
      <c r="U156" s="10">
        <f>IF(COUNTIF(Accounts!$F:$H,T156),VLOOKUP(T156,Accounts!$F:$H,2,FALSE),"-")</f>
        <v>0</v>
      </c>
      <c r="V156" s="37" t="str">
        <f ca="1">IF(scratch!$B$55=TRUE,IF(X156="","",X156/(1+(IF(COUNTIF(Accounts!$F:$H,T156),VLOOKUP(T156,Accounts!$F:$H,3,FALSE),0)/100))),scratch!$B$52)</f>
        <v>Locked</v>
      </c>
      <c r="W156" s="37" t="str">
        <f ca="1">IF(scratch!$B$55=TRUE,IF(X156="","",X156-V156),scratch!$B$52)</f>
        <v>Locked</v>
      </c>
      <c r="X156" s="51" t="str">
        <f ca="1">IF(scratch!$B$55=TRUE,SUMIF(B$7:B$1007,T156,G$7:G$1007)+SUMIF(H$7:H$1007,T156,M$7:M$1007)+SUMIF(N$7:N$1007,T156,S$7:S$1007),scratch!$B$52)</f>
        <v>Locked</v>
      </c>
      <c r="AB156" s="10" t="str">
        <f>IF(ISBLANK(Z156),"",IF(COUNTIF(Accounts!$F:$H,Z156),VLOOKUP(Z156,Accounts!$F:$H,2,FALSE),"-"))</f>
        <v/>
      </c>
      <c r="AC156" s="37" t="str">
        <f>IF(AE156="","",AE156/(1+(IF(COUNTIF(Accounts!$F:$H,Z156),VLOOKUP(Z156,Accounts!$F:$H,3,FALSE),0)/100)))</f>
        <v/>
      </c>
      <c r="AD156" s="37" t="str">
        <f t="shared" si="25"/>
        <v/>
      </c>
      <c r="AE156" s="7"/>
      <c r="AF156" s="6"/>
      <c r="AH156" s="10" t="str">
        <f>IF(ISBLANK(AF156),"",IF(COUNTIF(Accounts!$F:$H,AF156),VLOOKUP(AF156,Accounts!$F:$H,2,FALSE),"-"))</f>
        <v/>
      </c>
      <c r="AI156" s="37" t="str">
        <f>IF(AK156="","",AK156/(1+(IF(COUNTIF(Accounts!$F:$H,AF156),VLOOKUP(AF156,Accounts!$F:$H,3,FALSE),0)/100)))</f>
        <v/>
      </c>
      <c r="AJ156" s="37" t="str">
        <f t="shared" si="26"/>
        <v/>
      </c>
      <c r="AK156" s="7"/>
      <c r="AL156" s="6"/>
      <c r="AN156" s="10" t="str">
        <f>IF(ISBLANK(AL156),"",IF(COUNTIF(Accounts!$F:$H,AL156),VLOOKUP(AL156,Accounts!$F:$H,2,FALSE),"-"))</f>
        <v/>
      </c>
      <c r="AO156" s="37" t="str">
        <f>IF(AQ156="","",AQ156/(1+(IF(COUNTIF(Accounts!$F:$H,AL156),VLOOKUP(AL156,Accounts!$F:$H,3,FALSE),0)/100)))</f>
        <v/>
      </c>
      <c r="AP156" s="37" t="str">
        <f t="shared" si="27"/>
        <v/>
      </c>
      <c r="AQ156" s="7"/>
      <c r="AR156" s="40" t="str">
        <f>IF(Accounts!$F155="","-",Accounts!$F155)</f>
        <v xml:space="preserve"> </v>
      </c>
      <c r="AS156" s="10">
        <f>IF(COUNTIF(Accounts!$F:$H,AR156),VLOOKUP(AR156,Accounts!$F:$H,2,FALSE),"-")</f>
        <v>0</v>
      </c>
      <c r="AT156" s="37" t="str">
        <f ca="1">IF(scratch!$B$55=TRUE,IF(AV156="","",AV156/(1+(IF(COUNTIF(Accounts!$F:$H,AR156),VLOOKUP(AR156,Accounts!$F:$H,3,FALSE),0)/100))),scratch!$B$52)</f>
        <v>Locked</v>
      </c>
      <c r="AU156" s="37" t="str">
        <f ca="1">IF(scratch!$B$55=TRUE,IF(AV156="","",AV156-AT156),scratch!$B$52)</f>
        <v>Locked</v>
      </c>
      <c r="AV156" s="51" t="str">
        <f ca="1">IF(scratch!$B$55=TRUE,SUMIF(Z$7:Z$1007,AR156,AE$7:AE$1007)+SUMIF(AF$7:AF$1007,AR156,AK$7:AK$1007)+SUMIF(AL$7:AL$1007,AR156,AQ$7:AQ$1007),scratch!$B$52)</f>
        <v>Locked</v>
      </c>
      <c r="AZ156" s="10" t="str">
        <f>IF(ISBLANK(AX156),"",IF(COUNTIF(Accounts!$F:$H,AX156),VLOOKUP(AX156,Accounts!$F:$H,2,FALSE),"-"))</f>
        <v/>
      </c>
      <c r="BA156" s="37" t="str">
        <f>IF(BC156="","",BC156/(1+(IF(COUNTIF(Accounts!$F:$H,AX156),VLOOKUP(AX156,Accounts!$F:$H,3,FALSE),0)/100)))</f>
        <v/>
      </c>
      <c r="BB156" s="37" t="str">
        <f t="shared" si="28"/>
        <v/>
      </c>
      <c r="BC156" s="7"/>
      <c r="BD156" s="6"/>
      <c r="BF156" s="10" t="str">
        <f>IF(ISBLANK(BD156),"",IF(COUNTIF(Accounts!$F:$H,BD156),VLOOKUP(BD156,Accounts!$F:$H,2,FALSE),"-"))</f>
        <v/>
      </c>
      <c r="BG156" s="37" t="str">
        <f>IF(BI156="","",BI156/(1+(IF(COUNTIF(Accounts!$F:$H,BD156),VLOOKUP(BD156,Accounts!$F:$H,3,FALSE),0)/100)))</f>
        <v/>
      </c>
      <c r="BH156" s="37" t="str">
        <f t="shared" si="29"/>
        <v/>
      </c>
      <c r="BI156" s="7"/>
      <c r="BJ156" s="6"/>
      <c r="BL156" s="10" t="str">
        <f>IF(ISBLANK(BJ156),"",IF(COUNTIF(Accounts!$F:$H,BJ156),VLOOKUP(BJ156,Accounts!$F:$H,2,FALSE),"-"))</f>
        <v/>
      </c>
      <c r="BM156" s="37" t="str">
        <f>IF(BO156="","",BO156/(1+(IF(COUNTIF(Accounts!$F:$H,BJ156),VLOOKUP(BJ156,Accounts!$F:$H,3,FALSE),0)/100)))</f>
        <v/>
      </c>
      <c r="BN156" s="37" t="str">
        <f t="shared" si="30"/>
        <v/>
      </c>
      <c r="BO156" s="7"/>
      <c r="BP156" s="40" t="str">
        <f>IF(Accounts!$F155="","-",Accounts!$F155)</f>
        <v xml:space="preserve"> </v>
      </c>
      <c r="BQ156" s="10">
        <f>IF(COUNTIF(Accounts!$F:$H,BP156),VLOOKUP(BP156,Accounts!$F:$H,2,FALSE),"-")</f>
        <v>0</v>
      </c>
      <c r="BR156" s="37" t="str">
        <f ca="1">IF(scratch!$B$55=TRUE,IF(BT156="","",BT156/(1+(IF(COUNTIF(Accounts!$F:$H,BP156),VLOOKUP(BP156,Accounts!$F:$H,3,FALSE),0)/100))),scratch!$B$52)</f>
        <v>Locked</v>
      </c>
      <c r="BS156" s="37" t="str">
        <f ca="1">IF(scratch!$B$55=TRUE,IF(BT156="","",BT156-BR156),scratch!$B$52)</f>
        <v>Locked</v>
      </c>
      <c r="BT156" s="51" t="str">
        <f ca="1">IF(scratch!$B$55=TRUE,SUMIF(AX$7:AX$1007,BP156,BC$7:BC$1007)+SUMIF(BD$7:BD$1007,BP156,BI$7:BI$1007)+SUMIF(BJ$7:BJ$1007,BP156,BO$7:BO$1007),scratch!$B$52)</f>
        <v>Locked</v>
      </c>
      <c r="BX156" s="10" t="str">
        <f>IF(ISBLANK(BV156),"",IF(COUNTIF(Accounts!$F:$H,BV156),VLOOKUP(BV156,Accounts!$F:$H,2,FALSE),"-"))</f>
        <v/>
      </c>
      <c r="BY156" s="37" t="str">
        <f>IF(CA156="","",CA156/(1+(IF(COUNTIF(Accounts!$F:$H,BV156),VLOOKUP(BV156,Accounts!$F:$H,3,FALSE),0)/100)))</f>
        <v/>
      </c>
      <c r="BZ156" s="37" t="str">
        <f t="shared" si="31"/>
        <v/>
      </c>
      <c r="CA156" s="7"/>
      <c r="CB156" s="6"/>
      <c r="CD156" s="10" t="str">
        <f>IF(ISBLANK(CB156),"",IF(COUNTIF(Accounts!$F:$H,CB156),VLOOKUP(CB156,Accounts!$F:$H,2,FALSE),"-"))</f>
        <v/>
      </c>
      <c r="CE156" s="37" t="str">
        <f>IF(CG156="","",CG156/(1+(IF(COUNTIF(Accounts!$F:$H,CB156),VLOOKUP(CB156,Accounts!$F:$H,3,FALSE),0)/100)))</f>
        <v/>
      </c>
      <c r="CF156" s="37" t="str">
        <f t="shared" si="32"/>
        <v/>
      </c>
      <c r="CG156" s="7"/>
      <c r="CH156" s="6"/>
      <c r="CJ156" s="10" t="str">
        <f>IF(ISBLANK(CH156),"",IF(COUNTIF(Accounts!$F:$H,CH156),VLOOKUP(CH156,Accounts!$F:$H,2,FALSE),"-"))</f>
        <v/>
      </c>
      <c r="CK156" s="37" t="str">
        <f>IF(CM156="","",CM156/(1+(IF(COUNTIF(Accounts!$F:$H,CH156),VLOOKUP(CH156,Accounts!$F:$H,3,FALSE),0)/100)))</f>
        <v/>
      </c>
      <c r="CL156" s="37" t="str">
        <f t="shared" si="33"/>
        <v/>
      </c>
      <c r="CM156" s="7"/>
      <c r="CN156" s="40" t="str">
        <f>IF(Accounts!$F155="","-",Accounts!$F155)</f>
        <v xml:space="preserve"> </v>
      </c>
      <c r="CO156" s="10">
        <f>IF(COUNTIF(Accounts!$F:$H,CN156),VLOOKUP(CN156,Accounts!$F:$H,2,FALSE),"-")</f>
        <v>0</v>
      </c>
      <c r="CP156" s="37" t="str">
        <f ca="1">IF(scratch!$B$55=TRUE,IF(CR156="","",CR156/(1+(IF(COUNTIF(Accounts!$F:$H,CN156),VLOOKUP(CN156,Accounts!$F:$H,3,FALSE),0)/100))),scratch!$B$52)</f>
        <v>Locked</v>
      </c>
      <c r="CQ156" s="37" t="str">
        <f ca="1">IF(scratch!$B$55=TRUE,IF(CR156="","",CR156-CP156),scratch!$B$52)</f>
        <v>Locked</v>
      </c>
      <c r="CR156" s="51" t="str">
        <f ca="1">IF(scratch!$B$55=TRUE,SUMIF(BV$7:BV$1007,CN156,CA$7:CA$1007)+SUMIF(CB$7:CB$1007,CN156,CG$7:CG$1007)+SUMIF(CH$7:CH$1007,CN156,CM$7:CM$1007),scratch!$B$52)</f>
        <v>Locked</v>
      </c>
      <c r="CT156" s="40" t="str">
        <f>IF(Accounts!$F155="","-",Accounts!$F155)</f>
        <v xml:space="preserve"> </v>
      </c>
      <c r="CU156" s="10">
        <f>IF(COUNTIF(Accounts!$F:$H,CT156),VLOOKUP(CT156,Accounts!$F:$H,2,FALSE),"-")</f>
        <v>0</v>
      </c>
      <c r="CV156" s="37" t="str">
        <f ca="1">IF(scratch!$B$55=TRUE,IF(CX156="","",CX156/(1+(IF(COUNTIF(Accounts!$F:$H,CT156),VLOOKUP(CT156,Accounts!$F:$H,3,FALSE),0)/100))),scratch!$B$52)</f>
        <v>Locked</v>
      </c>
      <c r="CW156" s="37" t="str">
        <f ca="1">IF(scratch!$B$55=TRUE,IF(CX156="","",CX156-CV156),scratch!$B$52)</f>
        <v>Locked</v>
      </c>
      <c r="CX156" s="51" t="str">
        <f ca="1">IF(scratch!$B$55=TRUE,SUMIF(T$7:T$1007,CT156,X$7:X1156)+SUMIF(AR$7:AR$1007,CT156,AV$7:AV$1007)+SUMIF(BP$7:BP$1007,CT156,BT$7:BT$1007)+SUMIF(CN$7:CN$1007,CT156,CR$7:CR$1007),scratch!$B$52)</f>
        <v>Locked</v>
      </c>
    </row>
    <row r="157" spans="4:102" x14ac:dyDescent="0.2">
      <c r="D157" s="10" t="str">
        <f>IF(ISBLANK(B157),"",IF(COUNTIF(Accounts!$F:$H,B157),VLOOKUP(B157,Accounts!$F:$H,2,FALSE),"-"))</f>
        <v/>
      </c>
      <c r="E157" s="37" t="str">
        <f>IF(G157="","",G157/(1+(IF(COUNTIF(Accounts!$F:$H,B157),VLOOKUP(B157,Accounts!$F:$H,3,FALSE),0)/100)))</f>
        <v/>
      </c>
      <c r="F157" s="37" t="str">
        <f t="shared" si="34"/>
        <v/>
      </c>
      <c r="G157" s="7"/>
      <c r="H157" s="6"/>
      <c r="J157" s="10" t="str">
        <f>IF(ISBLANK(H157),"",IF(COUNTIF(Accounts!$F:$H,H157),VLOOKUP(H157,Accounts!$F:$H,2,FALSE),"-"))</f>
        <v/>
      </c>
      <c r="K157" s="37" t="str">
        <f>IF(M157="","",M157/(1+(IF(COUNTIF(Accounts!$F:$H,H157),VLOOKUP(H157,Accounts!$F:$H,3,FALSE),0)/100)))</f>
        <v/>
      </c>
      <c r="L157" s="37" t="str">
        <f t="shared" si="35"/>
        <v/>
      </c>
      <c r="M157" s="7"/>
      <c r="N157" s="6"/>
      <c r="P157" s="10" t="str">
        <f>IF(ISBLANK(N157),"",IF(COUNTIF(Accounts!$F:$H,N157),VLOOKUP(N157,Accounts!$F:$H,2,FALSE),"-"))</f>
        <v/>
      </c>
      <c r="Q157" s="37" t="str">
        <f>IF(S157="","",S157/(1+(IF(COUNTIF(Accounts!$F:$H,N157),VLOOKUP(N157,Accounts!$F:$H,3,FALSE),0)/100)))</f>
        <v/>
      </c>
      <c r="R157" s="37" t="str">
        <f t="shared" si="24"/>
        <v/>
      </c>
      <c r="S157" s="7"/>
      <c r="T157" s="40" t="str">
        <f>IF(Accounts!$F156="","-",Accounts!$F156)</f>
        <v xml:space="preserve"> </v>
      </c>
      <c r="U157" s="10">
        <f>IF(COUNTIF(Accounts!$F:$H,T157),VLOOKUP(T157,Accounts!$F:$H,2,FALSE),"-")</f>
        <v>0</v>
      </c>
      <c r="V157" s="37" t="str">
        <f ca="1">IF(scratch!$B$55=TRUE,IF(X157="","",X157/(1+(IF(COUNTIF(Accounts!$F:$H,T157),VLOOKUP(T157,Accounts!$F:$H,3,FALSE),0)/100))),scratch!$B$52)</f>
        <v>Locked</v>
      </c>
      <c r="W157" s="37" t="str">
        <f ca="1">IF(scratch!$B$55=TRUE,IF(X157="","",X157-V157),scratch!$B$52)</f>
        <v>Locked</v>
      </c>
      <c r="X157" s="51" t="str">
        <f ca="1">IF(scratch!$B$55=TRUE,SUMIF(B$7:B$1007,T157,G$7:G$1007)+SUMIF(H$7:H$1007,T157,M$7:M$1007)+SUMIF(N$7:N$1007,T157,S$7:S$1007),scratch!$B$52)</f>
        <v>Locked</v>
      </c>
      <c r="AB157" s="10" t="str">
        <f>IF(ISBLANK(Z157),"",IF(COUNTIF(Accounts!$F:$H,Z157),VLOOKUP(Z157,Accounts!$F:$H,2,FALSE),"-"))</f>
        <v/>
      </c>
      <c r="AC157" s="37" t="str">
        <f>IF(AE157="","",AE157/(1+(IF(COUNTIF(Accounts!$F:$H,Z157),VLOOKUP(Z157,Accounts!$F:$H,3,FALSE),0)/100)))</f>
        <v/>
      </c>
      <c r="AD157" s="37" t="str">
        <f t="shared" si="25"/>
        <v/>
      </c>
      <c r="AE157" s="7"/>
      <c r="AF157" s="6"/>
      <c r="AH157" s="10" t="str">
        <f>IF(ISBLANK(AF157),"",IF(COUNTIF(Accounts!$F:$H,AF157),VLOOKUP(AF157,Accounts!$F:$H,2,FALSE),"-"))</f>
        <v/>
      </c>
      <c r="AI157" s="37" t="str">
        <f>IF(AK157="","",AK157/(1+(IF(COUNTIF(Accounts!$F:$H,AF157),VLOOKUP(AF157,Accounts!$F:$H,3,FALSE),0)/100)))</f>
        <v/>
      </c>
      <c r="AJ157" s="37" t="str">
        <f t="shared" si="26"/>
        <v/>
      </c>
      <c r="AK157" s="7"/>
      <c r="AL157" s="6"/>
      <c r="AN157" s="10" t="str">
        <f>IF(ISBLANK(AL157),"",IF(COUNTIF(Accounts!$F:$H,AL157),VLOOKUP(AL157,Accounts!$F:$H,2,FALSE),"-"))</f>
        <v/>
      </c>
      <c r="AO157" s="37" t="str">
        <f>IF(AQ157="","",AQ157/(1+(IF(COUNTIF(Accounts!$F:$H,AL157),VLOOKUP(AL157,Accounts!$F:$H,3,FALSE),0)/100)))</f>
        <v/>
      </c>
      <c r="AP157" s="37" t="str">
        <f t="shared" si="27"/>
        <v/>
      </c>
      <c r="AQ157" s="7"/>
      <c r="AR157" s="40" t="str">
        <f>IF(Accounts!$F156="","-",Accounts!$F156)</f>
        <v xml:space="preserve"> </v>
      </c>
      <c r="AS157" s="10">
        <f>IF(COUNTIF(Accounts!$F:$H,AR157),VLOOKUP(AR157,Accounts!$F:$H,2,FALSE),"-")</f>
        <v>0</v>
      </c>
      <c r="AT157" s="37" t="str">
        <f ca="1">IF(scratch!$B$55=TRUE,IF(AV157="","",AV157/(1+(IF(COUNTIF(Accounts!$F:$H,AR157),VLOOKUP(AR157,Accounts!$F:$H,3,FALSE),0)/100))),scratch!$B$52)</f>
        <v>Locked</v>
      </c>
      <c r="AU157" s="37" t="str">
        <f ca="1">IF(scratch!$B$55=TRUE,IF(AV157="","",AV157-AT157),scratch!$B$52)</f>
        <v>Locked</v>
      </c>
      <c r="AV157" s="51" t="str">
        <f ca="1">IF(scratch!$B$55=TRUE,SUMIF(Z$7:Z$1007,AR157,AE$7:AE$1007)+SUMIF(AF$7:AF$1007,AR157,AK$7:AK$1007)+SUMIF(AL$7:AL$1007,AR157,AQ$7:AQ$1007),scratch!$B$52)</f>
        <v>Locked</v>
      </c>
      <c r="AZ157" s="10" t="str">
        <f>IF(ISBLANK(AX157),"",IF(COUNTIF(Accounts!$F:$H,AX157),VLOOKUP(AX157,Accounts!$F:$H,2,FALSE),"-"))</f>
        <v/>
      </c>
      <c r="BA157" s="37" t="str">
        <f>IF(BC157="","",BC157/(1+(IF(COUNTIF(Accounts!$F:$H,AX157),VLOOKUP(AX157,Accounts!$F:$H,3,FALSE),0)/100)))</f>
        <v/>
      </c>
      <c r="BB157" s="37" t="str">
        <f t="shared" si="28"/>
        <v/>
      </c>
      <c r="BC157" s="7"/>
      <c r="BD157" s="6"/>
      <c r="BF157" s="10" t="str">
        <f>IF(ISBLANK(BD157),"",IF(COUNTIF(Accounts!$F:$H,BD157),VLOOKUP(BD157,Accounts!$F:$H,2,FALSE),"-"))</f>
        <v/>
      </c>
      <c r="BG157" s="37" t="str">
        <f>IF(BI157="","",BI157/(1+(IF(COUNTIF(Accounts!$F:$H,BD157),VLOOKUP(BD157,Accounts!$F:$H,3,FALSE),0)/100)))</f>
        <v/>
      </c>
      <c r="BH157" s="37" t="str">
        <f t="shared" si="29"/>
        <v/>
      </c>
      <c r="BI157" s="7"/>
      <c r="BJ157" s="6"/>
      <c r="BL157" s="10" t="str">
        <f>IF(ISBLANK(BJ157),"",IF(COUNTIF(Accounts!$F:$H,BJ157),VLOOKUP(BJ157,Accounts!$F:$H,2,FALSE),"-"))</f>
        <v/>
      </c>
      <c r="BM157" s="37" t="str">
        <f>IF(BO157="","",BO157/(1+(IF(COUNTIF(Accounts!$F:$H,BJ157),VLOOKUP(BJ157,Accounts!$F:$H,3,FALSE),0)/100)))</f>
        <v/>
      </c>
      <c r="BN157" s="37" t="str">
        <f t="shared" si="30"/>
        <v/>
      </c>
      <c r="BO157" s="7"/>
      <c r="BP157" s="40" t="str">
        <f>IF(Accounts!$F156="","-",Accounts!$F156)</f>
        <v xml:space="preserve"> </v>
      </c>
      <c r="BQ157" s="10">
        <f>IF(COUNTIF(Accounts!$F:$H,BP157),VLOOKUP(BP157,Accounts!$F:$H,2,FALSE),"-")</f>
        <v>0</v>
      </c>
      <c r="BR157" s="37" t="str">
        <f ca="1">IF(scratch!$B$55=TRUE,IF(BT157="","",BT157/(1+(IF(COUNTIF(Accounts!$F:$H,BP157),VLOOKUP(BP157,Accounts!$F:$H,3,FALSE),0)/100))),scratch!$B$52)</f>
        <v>Locked</v>
      </c>
      <c r="BS157" s="37" t="str">
        <f ca="1">IF(scratch!$B$55=TRUE,IF(BT157="","",BT157-BR157),scratch!$B$52)</f>
        <v>Locked</v>
      </c>
      <c r="BT157" s="51" t="str">
        <f ca="1">IF(scratch!$B$55=TRUE,SUMIF(AX$7:AX$1007,BP157,BC$7:BC$1007)+SUMIF(BD$7:BD$1007,BP157,BI$7:BI$1007)+SUMIF(BJ$7:BJ$1007,BP157,BO$7:BO$1007),scratch!$B$52)</f>
        <v>Locked</v>
      </c>
      <c r="BX157" s="10" t="str">
        <f>IF(ISBLANK(BV157),"",IF(COUNTIF(Accounts!$F:$H,BV157),VLOOKUP(BV157,Accounts!$F:$H,2,FALSE),"-"))</f>
        <v/>
      </c>
      <c r="BY157" s="37" t="str">
        <f>IF(CA157="","",CA157/(1+(IF(COUNTIF(Accounts!$F:$H,BV157),VLOOKUP(BV157,Accounts!$F:$H,3,FALSE),0)/100)))</f>
        <v/>
      </c>
      <c r="BZ157" s="37" t="str">
        <f t="shared" si="31"/>
        <v/>
      </c>
      <c r="CA157" s="7"/>
      <c r="CB157" s="6"/>
      <c r="CD157" s="10" t="str">
        <f>IF(ISBLANK(CB157),"",IF(COUNTIF(Accounts!$F:$H,CB157),VLOOKUP(CB157,Accounts!$F:$H,2,FALSE),"-"))</f>
        <v/>
      </c>
      <c r="CE157" s="37" t="str">
        <f>IF(CG157="","",CG157/(1+(IF(COUNTIF(Accounts!$F:$H,CB157),VLOOKUP(CB157,Accounts!$F:$H,3,FALSE),0)/100)))</f>
        <v/>
      </c>
      <c r="CF157" s="37" t="str">
        <f t="shared" si="32"/>
        <v/>
      </c>
      <c r="CG157" s="7"/>
      <c r="CH157" s="6"/>
      <c r="CJ157" s="10" t="str">
        <f>IF(ISBLANK(CH157),"",IF(COUNTIF(Accounts!$F:$H,CH157),VLOOKUP(CH157,Accounts!$F:$H,2,FALSE),"-"))</f>
        <v/>
      </c>
      <c r="CK157" s="37" t="str">
        <f>IF(CM157="","",CM157/(1+(IF(COUNTIF(Accounts!$F:$H,CH157),VLOOKUP(CH157,Accounts!$F:$H,3,FALSE),0)/100)))</f>
        <v/>
      </c>
      <c r="CL157" s="37" t="str">
        <f t="shared" si="33"/>
        <v/>
      </c>
      <c r="CM157" s="7"/>
      <c r="CN157" s="40" t="str">
        <f>IF(Accounts!$F156="","-",Accounts!$F156)</f>
        <v xml:space="preserve"> </v>
      </c>
      <c r="CO157" s="10">
        <f>IF(COUNTIF(Accounts!$F:$H,CN157),VLOOKUP(CN157,Accounts!$F:$H,2,FALSE),"-")</f>
        <v>0</v>
      </c>
      <c r="CP157" s="37" t="str">
        <f ca="1">IF(scratch!$B$55=TRUE,IF(CR157="","",CR157/(1+(IF(COUNTIF(Accounts!$F:$H,CN157),VLOOKUP(CN157,Accounts!$F:$H,3,FALSE),0)/100))),scratch!$B$52)</f>
        <v>Locked</v>
      </c>
      <c r="CQ157" s="37" t="str">
        <f ca="1">IF(scratch!$B$55=TRUE,IF(CR157="","",CR157-CP157),scratch!$B$52)</f>
        <v>Locked</v>
      </c>
      <c r="CR157" s="51" t="str">
        <f ca="1">IF(scratch!$B$55=TRUE,SUMIF(BV$7:BV$1007,CN157,CA$7:CA$1007)+SUMIF(CB$7:CB$1007,CN157,CG$7:CG$1007)+SUMIF(CH$7:CH$1007,CN157,CM$7:CM$1007),scratch!$B$52)</f>
        <v>Locked</v>
      </c>
      <c r="CT157" s="40" t="str">
        <f>IF(Accounts!$F156="","-",Accounts!$F156)</f>
        <v xml:space="preserve"> </v>
      </c>
      <c r="CU157" s="10">
        <f>IF(COUNTIF(Accounts!$F:$H,CT157),VLOOKUP(CT157,Accounts!$F:$H,2,FALSE),"-")</f>
        <v>0</v>
      </c>
      <c r="CV157" s="37" t="str">
        <f ca="1">IF(scratch!$B$55=TRUE,IF(CX157="","",CX157/(1+(IF(COUNTIF(Accounts!$F:$H,CT157),VLOOKUP(CT157,Accounts!$F:$H,3,FALSE),0)/100))),scratch!$B$52)</f>
        <v>Locked</v>
      </c>
      <c r="CW157" s="37" t="str">
        <f ca="1">IF(scratch!$B$55=TRUE,IF(CX157="","",CX157-CV157),scratch!$B$52)</f>
        <v>Locked</v>
      </c>
      <c r="CX157" s="51" t="str">
        <f ca="1">IF(scratch!$B$55=TRUE,SUMIF(T$7:T$1007,CT157,X$7:X1157)+SUMIF(AR$7:AR$1007,CT157,AV$7:AV$1007)+SUMIF(BP$7:BP$1007,CT157,BT$7:BT$1007)+SUMIF(CN$7:CN$1007,CT157,CR$7:CR$1007),scratch!$B$52)</f>
        <v>Locked</v>
      </c>
    </row>
    <row r="158" spans="4:102" x14ac:dyDescent="0.2">
      <c r="D158" s="10" t="str">
        <f>IF(ISBLANK(B158),"",IF(COUNTIF(Accounts!$F:$H,B158),VLOOKUP(B158,Accounts!$F:$H,2,FALSE),"-"))</f>
        <v/>
      </c>
      <c r="E158" s="37" t="str">
        <f>IF(G158="","",G158/(1+(IF(COUNTIF(Accounts!$F:$H,B158),VLOOKUP(B158,Accounts!$F:$H,3,FALSE),0)/100)))</f>
        <v/>
      </c>
      <c r="F158" s="37" t="str">
        <f t="shared" si="34"/>
        <v/>
      </c>
      <c r="G158" s="7"/>
      <c r="H158" s="6"/>
      <c r="J158" s="10" t="str">
        <f>IF(ISBLANK(H158),"",IF(COUNTIF(Accounts!$F:$H,H158),VLOOKUP(H158,Accounts!$F:$H,2,FALSE),"-"))</f>
        <v/>
      </c>
      <c r="K158" s="37" t="str">
        <f>IF(M158="","",M158/(1+(IF(COUNTIF(Accounts!$F:$H,H158),VLOOKUP(H158,Accounts!$F:$H,3,FALSE),0)/100)))</f>
        <v/>
      </c>
      <c r="L158" s="37" t="str">
        <f t="shared" si="35"/>
        <v/>
      </c>
      <c r="M158" s="7"/>
      <c r="N158" s="6"/>
      <c r="P158" s="10" t="str">
        <f>IF(ISBLANK(N158),"",IF(COUNTIF(Accounts!$F:$H,N158),VLOOKUP(N158,Accounts!$F:$H,2,FALSE),"-"))</f>
        <v/>
      </c>
      <c r="Q158" s="37" t="str">
        <f>IF(S158="","",S158/(1+(IF(COUNTIF(Accounts!$F:$H,N158),VLOOKUP(N158,Accounts!$F:$H,3,FALSE),0)/100)))</f>
        <v/>
      </c>
      <c r="R158" s="37" t="str">
        <f t="shared" si="24"/>
        <v/>
      </c>
      <c r="S158" s="7"/>
      <c r="T158" s="40" t="str">
        <f>IF(Accounts!$F157="","-",Accounts!$F157)</f>
        <v xml:space="preserve"> </v>
      </c>
      <c r="U158" s="10">
        <f>IF(COUNTIF(Accounts!$F:$H,T158),VLOOKUP(T158,Accounts!$F:$H,2,FALSE),"-")</f>
        <v>0</v>
      </c>
      <c r="V158" s="37" t="str">
        <f ca="1">IF(scratch!$B$55=TRUE,IF(X158="","",X158/(1+(IF(COUNTIF(Accounts!$F:$H,T158),VLOOKUP(T158,Accounts!$F:$H,3,FALSE),0)/100))),scratch!$B$52)</f>
        <v>Locked</v>
      </c>
      <c r="W158" s="37" t="str">
        <f ca="1">IF(scratch!$B$55=TRUE,IF(X158="","",X158-V158),scratch!$B$52)</f>
        <v>Locked</v>
      </c>
      <c r="X158" s="51" t="str">
        <f ca="1">IF(scratch!$B$55=TRUE,SUMIF(B$7:B$1007,T158,G$7:G$1007)+SUMIF(H$7:H$1007,T158,M$7:M$1007)+SUMIF(N$7:N$1007,T158,S$7:S$1007),scratch!$B$52)</f>
        <v>Locked</v>
      </c>
      <c r="AB158" s="10" t="str">
        <f>IF(ISBLANK(Z158),"",IF(COUNTIF(Accounts!$F:$H,Z158),VLOOKUP(Z158,Accounts!$F:$H,2,FALSE),"-"))</f>
        <v/>
      </c>
      <c r="AC158" s="37" t="str">
        <f>IF(AE158="","",AE158/(1+(IF(COUNTIF(Accounts!$F:$H,Z158),VLOOKUP(Z158,Accounts!$F:$H,3,FALSE),0)/100)))</f>
        <v/>
      </c>
      <c r="AD158" s="37" t="str">
        <f t="shared" si="25"/>
        <v/>
      </c>
      <c r="AE158" s="7"/>
      <c r="AF158" s="6"/>
      <c r="AH158" s="10" t="str">
        <f>IF(ISBLANK(AF158),"",IF(COUNTIF(Accounts!$F:$H,AF158),VLOOKUP(AF158,Accounts!$F:$H,2,FALSE),"-"))</f>
        <v/>
      </c>
      <c r="AI158" s="37" t="str">
        <f>IF(AK158="","",AK158/(1+(IF(COUNTIF(Accounts!$F:$H,AF158),VLOOKUP(AF158,Accounts!$F:$H,3,FALSE),0)/100)))</f>
        <v/>
      </c>
      <c r="AJ158" s="37" t="str">
        <f t="shared" si="26"/>
        <v/>
      </c>
      <c r="AK158" s="7"/>
      <c r="AL158" s="6"/>
      <c r="AN158" s="10" t="str">
        <f>IF(ISBLANK(AL158),"",IF(COUNTIF(Accounts!$F:$H,AL158),VLOOKUP(AL158,Accounts!$F:$H,2,FALSE),"-"))</f>
        <v/>
      </c>
      <c r="AO158" s="37" t="str">
        <f>IF(AQ158="","",AQ158/(1+(IF(COUNTIF(Accounts!$F:$H,AL158),VLOOKUP(AL158,Accounts!$F:$H,3,FALSE),0)/100)))</f>
        <v/>
      </c>
      <c r="AP158" s="37" t="str">
        <f t="shared" si="27"/>
        <v/>
      </c>
      <c r="AQ158" s="7"/>
      <c r="AR158" s="40" t="str">
        <f>IF(Accounts!$F157="","-",Accounts!$F157)</f>
        <v xml:space="preserve"> </v>
      </c>
      <c r="AS158" s="10">
        <f>IF(COUNTIF(Accounts!$F:$H,AR158),VLOOKUP(AR158,Accounts!$F:$H,2,FALSE),"-")</f>
        <v>0</v>
      </c>
      <c r="AT158" s="37" t="str">
        <f ca="1">IF(scratch!$B$55=TRUE,IF(AV158="","",AV158/(1+(IF(COUNTIF(Accounts!$F:$H,AR158),VLOOKUP(AR158,Accounts!$F:$H,3,FALSE),0)/100))),scratch!$B$52)</f>
        <v>Locked</v>
      </c>
      <c r="AU158" s="37" t="str">
        <f ca="1">IF(scratch!$B$55=TRUE,IF(AV158="","",AV158-AT158),scratch!$B$52)</f>
        <v>Locked</v>
      </c>
      <c r="AV158" s="51" t="str">
        <f ca="1">IF(scratch!$B$55=TRUE,SUMIF(Z$7:Z$1007,AR158,AE$7:AE$1007)+SUMIF(AF$7:AF$1007,AR158,AK$7:AK$1007)+SUMIF(AL$7:AL$1007,AR158,AQ$7:AQ$1007),scratch!$B$52)</f>
        <v>Locked</v>
      </c>
      <c r="AZ158" s="10" t="str">
        <f>IF(ISBLANK(AX158),"",IF(COUNTIF(Accounts!$F:$H,AX158),VLOOKUP(AX158,Accounts!$F:$H,2,FALSE),"-"))</f>
        <v/>
      </c>
      <c r="BA158" s="37" t="str">
        <f>IF(BC158="","",BC158/(1+(IF(COUNTIF(Accounts!$F:$H,AX158),VLOOKUP(AX158,Accounts!$F:$H,3,FALSE),0)/100)))</f>
        <v/>
      </c>
      <c r="BB158" s="37" t="str">
        <f t="shared" si="28"/>
        <v/>
      </c>
      <c r="BC158" s="7"/>
      <c r="BD158" s="6"/>
      <c r="BF158" s="10" t="str">
        <f>IF(ISBLANK(BD158),"",IF(COUNTIF(Accounts!$F:$H,BD158),VLOOKUP(BD158,Accounts!$F:$H,2,FALSE),"-"))</f>
        <v/>
      </c>
      <c r="BG158" s="37" t="str">
        <f>IF(BI158="","",BI158/(1+(IF(COUNTIF(Accounts!$F:$H,BD158),VLOOKUP(BD158,Accounts!$F:$H,3,FALSE),0)/100)))</f>
        <v/>
      </c>
      <c r="BH158" s="37" t="str">
        <f t="shared" si="29"/>
        <v/>
      </c>
      <c r="BI158" s="7"/>
      <c r="BJ158" s="6"/>
      <c r="BL158" s="10" t="str">
        <f>IF(ISBLANK(BJ158),"",IF(COUNTIF(Accounts!$F:$H,BJ158),VLOOKUP(BJ158,Accounts!$F:$H,2,FALSE),"-"))</f>
        <v/>
      </c>
      <c r="BM158" s="37" t="str">
        <f>IF(BO158="","",BO158/(1+(IF(COUNTIF(Accounts!$F:$H,BJ158),VLOOKUP(BJ158,Accounts!$F:$H,3,FALSE),0)/100)))</f>
        <v/>
      </c>
      <c r="BN158" s="37" t="str">
        <f t="shared" si="30"/>
        <v/>
      </c>
      <c r="BO158" s="7"/>
      <c r="BP158" s="40" t="str">
        <f>IF(Accounts!$F157="","-",Accounts!$F157)</f>
        <v xml:space="preserve"> </v>
      </c>
      <c r="BQ158" s="10">
        <f>IF(COUNTIF(Accounts!$F:$H,BP158),VLOOKUP(BP158,Accounts!$F:$H,2,FALSE),"-")</f>
        <v>0</v>
      </c>
      <c r="BR158" s="37" t="str">
        <f ca="1">IF(scratch!$B$55=TRUE,IF(BT158="","",BT158/(1+(IF(COUNTIF(Accounts!$F:$H,BP158),VLOOKUP(BP158,Accounts!$F:$H,3,FALSE),0)/100))),scratch!$B$52)</f>
        <v>Locked</v>
      </c>
      <c r="BS158" s="37" t="str">
        <f ca="1">IF(scratch!$B$55=TRUE,IF(BT158="","",BT158-BR158),scratch!$B$52)</f>
        <v>Locked</v>
      </c>
      <c r="BT158" s="51" t="str">
        <f ca="1">IF(scratch!$B$55=TRUE,SUMIF(AX$7:AX$1007,BP158,BC$7:BC$1007)+SUMIF(BD$7:BD$1007,BP158,BI$7:BI$1007)+SUMIF(BJ$7:BJ$1007,BP158,BO$7:BO$1007),scratch!$B$52)</f>
        <v>Locked</v>
      </c>
      <c r="BX158" s="10" t="str">
        <f>IF(ISBLANK(BV158),"",IF(COUNTIF(Accounts!$F:$H,BV158),VLOOKUP(BV158,Accounts!$F:$H,2,FALSE),"-"))</f>
        <v/>
      </c>
      <c r="BY158" s="37" t="str">
        <f>IF(CA158="","",CA158/(1+(IF(COUNTIF(Accounts!$F:$H,BV158),VLOOKUP(BV158,Accounts!$F:$H,3,FALSE),0)/100)))</f>
        <v/>
      </c>
      <c r="BZ158" s="37" t="str">
        <f t="shared" si="31"/>
        <v/>
      </c>
      <c r="CA158" s="7"/>
      <c r="CB158" s="6"/>
      <c r="CD158" s="10" t="str">
        <f>IF(ISBLANK(CB158),"",IF(COUNTIF(Accounts!$F:$H,CB158),VLOOKUP(CB158,Accounts!$F:$H,2,FALSE),"-"))</f>
        <v/>
      </c>
      <c r="CE158" s="37" t="str">
        <f>IF(CG158="","",CG158/(1+(IF(COUNTIF(Accounts!$F:$H,CB158),VLOOKUP(CB158,Accounts!$F:$H,3,FALSE),0)/100)))</f>
        <v/>
      </c>
      <c r="CF158" s="37" t="str">
        <f t="shared" si="32"/>
        <v/>
      </c>
      <c r="CG158" s="7"/>
      <c r="CH158" s="6"/>
      <c r="CJ158" s="10" t="str">
        <f>IF(ISBLANK(CH158),"",IF(COUNTIF(Accounts!$F:$H,CH158),VLOOKUP(CH158,Accounts!$F:$H,2,FALSE),"-"))</f>
        <v/>
      </c>
      <c r="CK158" s="37" t="str">
        <f>IF(CM158="","",CM158/(1+(IF(COUNTIF(Accounts!$F:$H,CH158),VLOOKUP(CH158,Accounts!$F:$H,3,FALSE),0)/100)))</f>
        <v/>
      </c>
      <c r="CL158" s="37" t="str">
        <f t="shared" si="33"/>
        <v/>
      </c>
      <c r="CM158" s="7"/>
      <c r="CN158" s="40" t="str">
        <f>IF(Accounts!$F157="","-",Accounts!$F157)</f>
        <v xml:space="preserve"> </v>
      </c>
      <c r="CO158" s="10">
        <f>IF(COUNTIF(Accounts!$F:$H,CN158),VLOOKUP(CN158,Accounts!$F:$H,2,FALSE),"-")</f>
        <v>0</v>
      </c>
      <c r="CP158" s="37" t="str">
        <f ca="1">IF(scratch!$B$55=TRUE,IF(CR158="","",CR158/(1+(IF(COUNTIF(Accounts!$F:$H,CN158),VLOOKUP(CN158,Accounts!$F:$H,3,FALSE),0)/100))),scratch!$B$52)</f>
        <v>Locked</v>
      </c>
      <c r="CQ158" s="37" t="str">
        <f ca="1">IF(scratch!$B$55=TRUE,IF(CR158="","",CR158-CP158),scratch!$B$52)</f>
        <v>Locked</v>
      </c>
      <c r="CR158" s="51" t="str">
        <f ca="1">IF(scratch!$B$55=TRUE,SUMIF(BV$7:BV$1007,CN158,CA$7:CA$1007)+SUMIF(CB$7:CB$1007,CN158,CG$7:CG$1007)+SUMIF(CH$7:CH$1007,CN158,CM$7:CM$1007),scratch!$B$52)</f>
        <v>Locked</v>
      </c>
      <c r="CT158" s="40" t="str">
        <f>IF(Accounts!$F157="","-",Accounts!$F157)</f>
        <v xml:space="preserve"> </v>
      </c>
      <c r="CU158" s="10">
        <f>IF(COUNTIF(Accounts!$F:$H,CT158),VLOOKUP(CT158,Accounts!$F:$H,2,FALSE),"-")</f>
        <v>0</v>
      </c>
      <c r="CV158" s="37" t="str">
        <f ca="1">IF(scratch!$B$55=TRUE,IF(CX158="","",CX158/(1+(IF(COUNTIF(Accounts!$F:$H,CT158),VLOOKUP(CT158,Accounts!$F:$H,3,FALSE),0)/100))),scratch!$B$52)</f>
        <v>Locked</v>
      </c>
      <c r="CW158" s="37" t="str">
        <f ca="1">IF(scratch!$B$55=TRUE,IF(CX158="","",CX158-CV158),scratch!$B$52)</f>
        <v>Locked</v>
      </c>
      <c r="CX158" s="51" t="str">
        <f ca="1">IF(scratch!$B$55=TRUE,SUMIF(T$7:T$1007,CT158,X$7:X1158)+SUMIF(AR$7:AR$1007,CT158,AV$7:AV$1007)+SUMIF(BP$7:BP$1007,CT158,BT$7:BT$1007)+SUMIF(CN$7:CN$1007,CT158,CR$7:CR$1007),scratch!$B$52)</f>
        <v>Locked</v>
      </c>
    </row>
    <row r="159" spans="4:102" x14ac:dyDescent="0.2">
      <c r="D159" s="10" t="str">
        <f>IF(ISBLANK(B159),"",IF(COUNTIF(Accounts!$F:$H,B159),VLOOKUP(B159,Accounts!$F:$H,2,FALSE),"-"))</f>
        <v/>
      </c>
      <c r="E159" s="37" t="str">
        <f>IF(G159="","",G159/(1+(IF(COUNTIF(Accounts!$F:$H,B159),VLOOKUP(B159,Accounts!$F:$H,3,FALSE),0)/100)))</f>
        <v/>
      </c>
      <c r="F159" s="37" t="str">
        <f t="shared" si="34"/>
        <v/>
      </c>
      <c r="G159" s="7"/>
      <c r="H159" s="6"/>
      <c r="J159" s="10" t="str">
        <f>IF(ISBLANK(H159),"",IF(COUNTIF(Accounts!$F:$H,H159),VLOOKUP(H159,Accounts!$F:$H,2,FALSE),"-"))</f>
        <v/>
      </c>
      <c r="K159" s="37" t="str">
        <f>IF(M159="","",M159/(1+(IF(COUNTIF(Accounts!$F:$H,H159),VLOOKUP(H159,Accounts!$F:$H,3,FALSE),0)/100)))</f>
        <v/>
      </c>
      <c r="L159" s="37" t="str">
        <f t="shared" si="35"/>
        <v/>
      </c>
      <c r="M159" s="7"/>
      <c r="N159" s="6"/>
      <c r="P159" s="10" t="str">
        <f>IF(ISBLANK(N159),"",IF(COUNTIF(Accounts!$F:$H,N159),VLOOKUP(N159,Accounts!$F:$H,2,FALSE),"-"))</f>
        <v/>
      </c>
      <c r="Q159" s="37" t="str">
        <f>IF(S159="","",S159/(1+(IF(COUNTIF(Accounts!$F:$H,N159),VLOOKUP(N159,Accounts!$F:$H,3,FALSE),0)/100)))</f>
        <v/>
      </c>
      <c r="R159" s="37" t="str">
        <f t="shared" si="24"/>
        <v/>
      </c>
      <c r="S159" s="7"/>
      <c r="T159" s="40" t="str">
        <f>IF(Accounts!$F158="","-",Accounts!$F158)</f>
        <v xml:space="preserve"> </v>
      </c>
      <c r="U159" s="10">
        <f>IF(COUNTIF(Accounts!$F:$H,T159),VLOOKUP(T159,Accounts!$F:$H,2,FALSE),"-")</f>
        <v>0</v>
      </c>
      <c r="V159" s="37" t="str">
        <f ca="1">IF(scratch!$B$55=TRUE,IF(X159="","",X159/(1+(IF(COUNTIF(Accounts!$F:$H,T159),VLOOKUP(T159,Accounts!$F:$H,3,FALSE),0)/100))),scratch!$B$52)</f>
        <v>Locked</v>
      </c>
      <c r="W159" s="37" t="str">
        <f ca="1">IF(scratch!$B$55=TRUE,IF(X159="","",X159-V159),scratch!$B$52)</f>
        <v>Locked</v>
      </c>
      <c r="X159" s="51" t="str">
        <f ca="1">IF(scratch!$B$55=TRUE,SUMIF(B$7:B$1007,T159,G$7:G$1007)+SUMIF(H$7:H$1007,T159,M$7:M$1007)+SUMIF(N$7:N$1007,T159,S$7:S$1007),scratch!$B$52)</f>
        <v>Locked</v>
      </c>
      <c r="AB159" s="10" t="str">
        <f>IF(ISBLANK(Z159),"",IF(COUNTIF(Accounts!$F:$H,Z159),VLOOKUP(Z159,Accounts!$F:$H,2,FALSE),"-"))</f>
        <v/>
      </c>
      <c r="AC159" s="37" t="str">
        <f>IF(AE159="","",AE159/(1+(IF(COUNTIF(Accounts!$F:$H,Z159),VLOOKUP(Z159,Accounts!$F:$H,3,FALSE),0)/100)))</f>
        <v/>
      </c>
      <c r="AD159" s="37" t="str">
        <f t="shared" si="25"/>
        <v/>
      </c>
      <c r="AE159" s="7"/>
      <c r="AF159" s="6"/>
      <c r="AH159" s="10" t="str">
        <f>IF(ISBLANK(AF159),"",IF(COUNTIF(Accounts!$F:$H,AF159),VLOOKUP(AF159,Accounts!$F:$H,2,FALSE),"-"))</f>
        <v/>
      </c>
      <c r="AI159" s="37" t="str">
        <f>IF(AK159="","",AK159/(1+(IF(COUNTIF(Accounts!$F:$H,AF159),VLOOKUP(AF159,Accounts!$F:$H,3,FALSE),0)/100)))</f>
        <v/>
      </c>
      <c r="AJ159" s="37" t="str">
        <f t="shared" si="26"/>
        <v/>
      </c>
      <c r="AK159" s="7"/>
      <c r="AL159" s="6"/>
      <c r="AN159" s="10" t="str">
        <f>IF(ISBLANK(AL159),"",IF(COUNTIF(Accounts!$F:$H,AL159),VLOOKUP(AL159,Accounts!$F:$H,2,FALSE),"-"))</f>
        <v/>
      </c>
      <c r="AO159" s="37" t="str">
        <f>IF(AQ159="","",AQ159/(1+(IF(COUNTIF(Accounts!$F:$H,AL159),VLOOKUP(AL159,Accounts!$F:$H,3,FALSE),0)/100)))</f>
        <v/>
      </c>
      <c r="AP159" s="37" t="str">
        <f t="shared" si="27"/>
        <v/>
      </c>
      <c r="AQ159" s="7"/>
      <c r="AR159" s="40" t="str">
        <f>IF(Accounts!$F158="","-",Accounts!$F158)</f>
        <v xml:space="preserve"> </v>
      </c>
      <c r="AS159" s="10">
        <f>IF(COUNTIF(Accounts!$F:$H,AR159),VLOOKUP(AR159,Accounts!$F:$H,2,FALSE),"-")</f>
        <v>0</v>
      </c>
      <c r="AT159" s="37" t="str">
        <f ca="1">IF(scratch!$B$55=TRUE,IF(AV159="","",AV159/(1+(IF(COUNTIF(Accounts!$F:$H,AR159),VLOOKUP(AR159,Accounts!$F:$H,3,FALSE),0)/100))),scratch!$B$52)</f>
        <v>Locked</v>
      </c>
      <c r="AU159" s="37" t="str">
        <f ca="1">IF(scratch!$B$55=TRUE,IF(AV159="","",AV159-AT159),scratch!$B$52)</f>
        <v>Locked</v>
      </c>
      <c r="AV159" s="51" t="str">
        <f ca="1">IF(scratch!$B$55=TRUE,SUMIF(Z$7:Z$1007,AR159,AE$7:AE$1007)+SUMIF(AF$7:AF$1007,AR159,AK$7:AK$1007)+SUMIF(AL$7:AL$1007,AR159,AQ$7:AQ$1007),scratch!$B$52)</f>
        <v>Locked</v>
      </c>
      <c r="AZ159" s="10" t="str">
        <f>IF(ISBLANK(AX159),"",IF(COUNTIF(Accounts!$F:$H,AX159),VLOOKUP(AX159,Accounts!$F:$H,2,FALSE),"-"))</f>
        <v/>
      </c>
      <c r="BA159" s="37" t="str">
        <f>IF(BC159="","",BC159/(1+(IF(COUNTIF(Accounts!$F:$H,AX159),VLOOKUP(AX159,Accounts!$F:$H,3,FALSE),0)/100)))</f>
        <v/>
      </c>
      <c r="BB159" s="37" t="str">
        <f t="shared" si="28"/>
        <v/>
      </c>
      <c r="BC159" s="7"/>
      <c r="BD159" s="6"/>
      <c r="BF159" s="10" t="str">
        <f>IF(ISBLANK(BD159),"",IF(COUNTIF(Accounts!$F:$H,BD159),VLOOKUP(BD159,Accounts!$F:$H,2,FALSE),"-"))</f>
        <v/>
      </c>
      <c r="BG159" s="37" t="str">
        <f>IF(BI159="","",BI159/(1+(IF(COUNTIF(Accounts!$F:$H,BD159),VLOOKUP(BD159,Accounts!$F:$H,3,FALSE),0)/100)))</f>
        <v/>
      </c>
      <c r="BH159" s="37" t="str">
        <f t="shared" si="29"/>
        <v/>
      </c>
      <c r="BI159" s="7"/>
      <c r="BJ159" s="6"/>
      <c r="BL159" s="10" t="str">
        <f>IF(ISBLANK(BJ159),"",IF(COUNTIF(Accounts!$F:$H,BJ159),VLOOKUP(BJ159,Accounts!$F:$H,2,FALSE),"-"))</f>
        <v/>
      </c>
      <c r="BM159" s="37" t="str">
        <f>IF(BO159="","",BO159/(1+(IF(COUNTIF(Accounts!$F:$H,BJ159),VLOOKUP(BJ159,Accounts!$F:$H,3,FALSE),0)/100)))</f>
        <v/>
      </c>
      <c r="BN159" s="37" t="str">
        <f t="shared" si="30"/>
        <v/>
      </c>
      <c r="BO159" s="7"/>
      <c r="BP159" s="40" t="str">
        <f>IF(Accounts!$F158="","-",Accounts!$F158)</f>
        <v xml:space="preserve"> </v>
      </c>
      <c r="BQ159" s="10">
        <f>IF(COUNTIF(Accounts!$F:$H,BP159),VLOOKUP(BP159,Accounts!$F:$H,2,FALSE),"-")</f>
        <v>0</v>
      </c>
      <c r="BR159" s="37" t="str">
        <f ca="1">IF(scratch!$B$55=TRUE,IF(BT159="","",BT159/(1+(IF(COUNTIF(Accounts!$F:$H,BP159),VLOOKUP(BP159,Accounts!$F:$H,3,FALSE),0)/100))),scratch!$B$52)</f>
        <v>Locked</v>
      </c>
      <c r="BS159" s="37" t="str">
        <f ca="1">IF(scratch!$B$55=TRUE,IF(BT159="","",BT159-BR159),scratch!$B$52)</f>
        <v>Locked</v>
      </c>
      <c r="BT159" s="51" t="str">
        <f ca="1">IF(scratch!$B$55=TRUE,SUMIF(AX$7:AX$1007,BP159,BC$7:BC$1007)+SUMIF(BD$7:BD$1007,BP159,BI$7:BI$1007)+SUMIF(BJ$7:BJ$1007,BP159,BO$7:BO$1007),scratch!$B$52)</f>
        <v>Locked</v>
      </c>
      <c r="BX159" s="10" t="str">
        <f>IF(ISBLANK(BV159),"",IF(COUNTIF(Accounts!$F:$H,BV159),VLOOKUP(BV159,Accounts!$F:$H,2,FALSE),"-"))</f>
        <v/>
      </c>
      <c r="BY159" s="37" t="str">
        <f>IF(CA159="","",CA159/(1+(IF(COUNTIF(Accounts!$F:$H,BV159),VLOOKUP(BV159,Accounts!$F:$H,3,FALSE),0)/100)))</f>
        <v/>
      </c>
      <c r="BZ159" s="37" t="str">
        <f t="shared" si="31"/>
        <v/>
      </c>
      <c r="CA159" s="7"/>
      <c r="CB159" s="6"/>
      <c r="CD159" s="10" t="str">
        <f>IF(ISBLANK(CB159),"",IF(COUNTIF(Accounts!$F:$H,CB159),VLOOKUP(CB159,Accounts!$F:$H,2,FALSE),"-"))</f>
        <v/>
      </c>
      <c r="CE159" s="37" t="str">
        <f>IF(CG159="","",CG159/(1+(IF(COUNTIF(Accounts!$F:$H,CB159),VLOOKUP(CB159,Accounts!$F:$H,3,FALSE),0)/100)))</f>
        <v/>
      </c>
      <c r="CF159" s="37" t="str">
        <f t="shared" si="32"/>
        <v/>
      </c>
      <c r="CG159" s="7"/>
      <c r="CH159" s="6"/>
      <c r="CJ159" s="10" t="str">
        <f>IF(ISBLANK(CH159),"",IF(COUNTIF(Accounts!$F:$H,CH159),VLOOKUP(CH159,Accounts!$F:$H,2,FALSE),"-"))</f>
        <v/>
      </c>
      <c r="CK159" s="37" t="str">
        <f>IF(CM159="","",CM159/(1+(IF(COUNTIF(Accounts!$F:$H,CH159),VLOOKUP(CH159,Accounts!$F:$H,3,FALSE),0)/100)))</f>
        <v/>
      </c>
      <c r="CL159" s="37" t="str">
        <f t="shared" si="33"/>
        <v/>
      </c>
      <c r="CM159" s="7"/>
      <c r="CN159" s="40" t="str">
        <f>IF(Accounts!$F158="","-",Accounts!$F158)</f>
        <v xml:space="preserve"> </v>
      </c>
      <c r="CO159" s="10">
        <f>IF(COUNTIF(Accounts!$F:$H,CN159),VLOOKUP(CN159,Accounts!$F:$H,2,FALSE),"-")</f>
        <v>0</v>
      </c>
      <c r="CP159" s="37" t="str">
        <f ca="1">IF(scratch!$B$55=TRUE,IF(CR159="","",CR159/(1+(IF(COUNTIF(Accounts!$F:$H,CN159),VLOOKUP(CN159,Accounts!$F:$H,3,FALSE),0)/100))),scratch!$B$52)</f>
        <v>Locked</v>
      </c>
      <c r="CQ159" s="37" t="str">
        <f ca="1">IF(scratch!$B$55=TRUE,IF(CR159="","",CR159-CP159),scratch!$B$52)</f>
        <v>Locked</v>
      </c>
      <c r="CR159" s="51" t="str">
        <f ca="1">IF(scratch!$B$55=TRUE,SUMIF(BV$7:BV$1007,CN159,CA$7:CA$1007)+SUMIF(CB$7:CB$1007,CN159,CG$7:CG$1007)+SUMIF(CH$7:CH$1007,CN159,CM$7:CM$1007),scratch!$B$52)</f>
        <v>Locked</v>
      </c>
      <c r="CT159" s="40" t="str">
        <f>IF(Accounts!$F158="","-",Accounts!$F158)</f>
        <v xml:space="preserve"> </v>
      </c>
      <c r="CU159" s="10">
        <f>IF(COUNTIF(Accounts!$F:$H,CT159),VLOOKUP(CT159,Accounts!$F:$H,2,FALSE),"-")</f>
        <v>0</v>
      </c>
      <c r="CV159" s="37" t="str">
        <f ca="1">IF(scratch!$B$55=TRUE,IF(CX159="","",CX159/(1+(IF(COUNTIF(Accounts!$F:$H,CT159),VLOOKUP(CT159,Accounts!$F:$H,3,FALSE),0)/100))),scratch!$B$52)</f>
        <v>Locked</v>
      </c>
      <c r="CW159" s="37" t="str">
        <f ca="1">IF(scratch!$B$55=TRUE,IF(CX159="","",CX159-CV159),scratch!$B$52)</f>
        <v>Locked</v>
      </c>
      <c r="CX159" s="51" t="str">
        <f ca="1">IF(scratch!$B$55=TRUE,SUMIF(T$7:T$1007,CT159,X$7:X1159)+SUMIF(AR$7:AR$1007,CT159,AV$7:AV$1007)+SUMIF(BP$7:BP$1007,CT159,BT$7:BT$1007)+SUMIF(CN$7:CN$1007,CT159,CR$7:CR$1007),scratch!$B$52)</f>
        <v>Locked</v>
      </c>
    </row>
    <row r="160" spans="4:102" x14ac:dyDescent="0.2">
      <c r="D160" s="10" t="str">
        <f>IF(ISBLANK(B160),"",IF(COUNTIF(Accounts!$F:$H,B160),VLOOKUP(B160,Accounts!$F:$H,2,FALSE),"-"))</f>
        <v/>
      </c>
      <c r="E160" s="37" t="str">
        <f>IF(G160="","",G160/(1+(IF(COUNTIF(Accounts!$F:$H,B160),VLOOKUP(B160,Accounts!$F:$H,3,FALSE),0)/100)))</f>
        <v/>
      </c>
      <c r="F160" s="37" t="str">
        <f t="shared" si="34"/>
        <v/>
      </c>
      <c r="G160" s="7"/>
      <c r="H160" s="6"/>
      <c r="J160" s="10" t="str">
        <f>IF(ISBLANK(H160),"",IF(COUNTIF(Accounts!$F:$H,H160),VLOOKUP(H160,Accounts!$F:$H,2,FALSE),"-"))</f>
        <v/>
      </c>
      <c r="K160" s="37" t="str">
        <f>IF(M160="","",M160/(1+(IF(COUNTIF(Accounts!$F:$H,H160),VLOOKUP(H160,Accounts!$F:$H,3,FALSE),0)/100)))</f>
        <v/>
      </c>
      <c r="L160" s="37" t="str">
        <f t="shared" si="35"/>
        <v/>
      </c>
      <c r="M160" s="7"/>
      <c r="N160" s="6"/>
      <c r="P160" s="10" t="str">
        <f>IF(ISBLANK(N160),"",IF(COUNTIF(Accounts!$F:$H,N160),VLOOKUP(N160,Accounts!$F:$H,2,FALSE),"-"))</f>
        <v/>
      </c>
      <c r="Q160" s="37" t="str">
        <f>IF(S160="","",S160/(1+(IF(COUNTIF(Accounts!$F:$H,N160),VLOOKUP(N160,Accounts!$F:$H,3,FALSE),0)/100)))</f>
        <v/>
      </c>
      <c r="R160" s="37" t="str">
        <f t="shared" si="24"/>
        <v/>
      </c>
      <c r="S160" s="7"/>
      <c r="T160" s="40" t="str">
        <f>IF(Accounts!$F159="","-",Accounts!$F159)</f>
        <v xml:space="preserve"> </v>
      </c>
      <c r="U160" s="10">
        <f>IF(COUNTIF(Accounts!$F:$H,T160),VLOOKUP(T160,Accounts!$F:$H,2,FALSE),"-")</f>
        <v>0</v>
      </c>
      <c r="V160" s="37" t="str">
        <f ca="1">IF(scratch!$B$55=TRUE,IF(X160="","",X160/(1+(IF(COUNTIF(Accounts!$F:$H,T160),VLOOKUP(T160,Accounts!$F:$H,3,FALSE),0)/100))),scratch!$B$52)</f>
        <v>Locked</v>
      </c>
      <c r="W160" s="37" t="str">
        <f ca="1">IF(scratch!$B$55=TRUE,IF(X160="","",X160-V160),scratch!$B$52)</f>
        <v>Locked</v>
      </c>
      <c r="X160" s="51" t="str">
        <f ca="1">IF(scratch!$B$55=TRUE,SUMIF(B$7:B$1007,T160,G$7:G$1007)+SUMIF(H$7:H$1007,T160,M$7:M$1007)+SUMIF(N$7:N$1007,T160,S$7:S$1007),scratch!$B$52)</f>
        <v>Locked</v>
      </c>
      <c r="AB160" s="10" t="str">
        <f>IF(ISBLANK(Z160),"",IF(COUNTIF(Accounts!$F:$H,Z160),VLOOKUP(Z160,Accounts!$F:$H,2,FALSE),"-"))</f>
        <v/>
      </c>
      <c r="AC160" s="37" t="str">
        <f>IF(AE160="","",AE160/(1+(IF(COUNTIF(Accounts!$F:$H,Z160),VLOOKUP(Z160,Accounts!$F:$H,3,FALSE),0)/100)))</f>
        <v/>
      </c>
      <c r="AD160" s="37" t="str">
        <f t="shared" si="25"/>
        <v/>
      </c>
      <c r="AE160" s="7"/>
      <c r="AF160" s="6"/>
      <c r="AH160" s="10" t="str">
        <f>IF(ISBLANK(AF160),"",IF(COUNTIF(Accounts!$F:$H,AF160),VLOOKUP(AF160,Accounts!$F:$H,2,FALSE),"-"))</f>
        <v/>
      </c>
      <c r="AI160" s="37" t="str">
        <f>IF(AK160="","",AK160/(1+(IF(COUNTIF(Accounts!$F:$H,AF160),VLOOKUP(AF160,Accounts!$F:$H,3,FALSE),0)/100)))</f>
        <v/>
      </c>
      <c r="AJ160" s="37" t="str">
        <f t="shared" si="26"/>
        <v/>
      </c>
      <c r="AK160" s="7"/>
      <c r="AL160" s="6"/>
      <c r="AN160" s="10" t="str">
        <f>IF(ISBLANK(AL160),"",IF(COUNTIF(Accounts!$F:$H,AL160),VLOOKUP(AL160,Accounts!$F:$H,2,FALSE),"-"))</f>
        <v/>
      </c>
      <c r="AO160" s="37" t="str">
        <f>IF(AQ160="","",AQ160/(1+(IF(COUNTIF(Accounts!$F:$H,AL160),VLOOKUP(AL160,Accounts!$F:$H,3,FALSE),0)/100)))</f>
        <v/>
      </c>
      <c r="AP160" s="37" t="str">
        <f t="shared" si="27"/>
        <v/>
      </c>
      <c r="AQ160" s="7"/>
      <c r="AR160" s="40" t="str">
        <f>IF(Accounts!$F159="","-",Accounts!$F159)</f>
        <v xml:space="preserve"> </v>
      </c>
      <c r="AS160" s="10">
        <f>IF(COUNTIF(Accounts!$F:$H,AR160),VLOOKUP(AR160,Accounts!$F:$H,2,FALSE),"-")</f>
        <v>0</v>
      </c>
      <c r="AT160" s="37" t="str">
        <f ca="1">IF(scratch!$B$55=TRUE,IF(AV160="","",AV160/(1+(IF(COUNTIF(Accounts!$F:$H,AR160),VLOOKUP(AR160,Accounts!$F:$H,3,FALSE),0)/100))),scratch!$B$52)</f>
        <v>Locked</v>
      </c>
      <c r="AU160" s="37" t="str">
        <f ca="1">IF(scratch!$B$55=TRUE,IF(AV160="","",AV160-AT160),scratch!$B$52)</f>
        <v>Locked</v>
      </c>
      <c r="AV160" s="51" t="str">
        <f ca="1">IF(scratch!$B$55=TRUE,SUMIF(Z$7:Z$1007,AR160,AE$7:AE$1007)+SUMIF(AF$7:AF$1007,AR160,AK$7:AK$1007)+SUMIF(AL$7:AL$1007,AR160,AQ$7:AQ$1007),scratch!$B$52)</f>
        <v>Locked</v>
      </c>
      <c r="AZ160" s="10" t="str">
        <f>IF(ISBLANK(AX160),"",IF(COUNTIF(Accounts!$F:$H,AX160),VLOOKUP(AX160,Accounts!$F:$H,2,FALSE),"-"))</f>
        <v/>
      </c>
      <c r="BA160" s="37" t="str">
        <f>IF(BC160="","",BC160/(1+(IF(COUNTIF(Accounts!$F:$H,AX160),VLOOKUP(AX160,Accounts!$F:$H,3,FALSE),0)/100)))</f>
        <v/>
      </c>
      <c r="BB160" s="37" t="str">
        <f t="shared" si="28"/>
        <v/>
      </c>
      <c r="BC160" s="7"/>
      <c r="BD160" s="6"/>
      <c r="BF160" s="10" t="str">
        <f>IF(ISBLANK(BD160),"",IF(COUNTIF(Accounts!$F:$H,BD160),VLOOKUP(BD160,Accounts!$F:$H,2,FALSE),"-"))</f>
        <v/>
      </c>
      <c r="BG160" s="37" t="str">
        <f>IF(BI160="","",BI160/(1+(IF(COUNTIF(Accounts!$F:$H,BD160),VLOOKUP(BD160,Accounts!$F:$H,3,FALSE),0)/100)))</f>
        <v/>
      </c>
      <c r="BH160" s="37" t="str">
        <f t="shared" si="29"/>
        <v/>
      </c>
      <c r="BI160" s="7"/>
      <c r="BJ160" s="6"/>
      <c r="BL160" s="10" t="str">
        <f>IF(ISBLANK(BJ160),"",IF(COUNTIF(Accounts!$F:$H,BJ160),VLOOKUP(BJ160,Accounts!$F:$H,2,FALSE),"-"))</f>
        <v/>
      </c>
      <c r="BM160" s="37" t="str">
        <f>IF(BO160="","",BO160/(1+(IF(COUNTIF(Accounts!$F:$H,BJ160),VLOOKUP(BJ160,Accounts!$F:$H,3,FALSE),0)/100)))</f>
        <v/>
      </c>
      <c r="BN160" s="37" t="str">
        <f t="shared" si="30"/>
        <v/>
      </c>
      <c r="BO160" s="7"/>
      <c r="BP160" s="40" t="str">
        <f>IF(Accounts!$F159="","-",Accounts!$F159)</f>
        <v xml:space="preserve"> </v>
      </c>
      <c r="BQ160" s="10">
        <f>IF(COUNTIF(Accounts!$F:$H,BP160),VLOOKUP(BP160,Accounts!$F:$H,2,FALSE),"-")</f>
        <v>0</v>
      </c>
      <c r="BR160" s="37" t="str">
        <f ca="1">IF(scratch!$B$55=TRUE,IF(BT160="","",BT160/(1+(IF(COUNTIF(Accounts!$F:$H,BP160),VLOOKUP(BP160,Accounts!$F:$H,3,FALSE),0)/100))),scratch!$B$52)</f>
        <v>Locked</v>
      </c>
      <c r="BS160" s="37" t="str">
        <f ca="1">IF(scratch!$B$55=TRUE,IF(BT160="","",BT160-BR160),scratch!$B$52)</f>
        <v>Locked</v>
      </c>
      <c r="BT160" s="51" t="str">
        <f ca="1">IF(scratch!$B$55=TRUE,SUMIF(AX$7:AX$1007,BP160,BC$7:BC$1007)+SUMIF(BD$7:BD$1007,BP160,BI$7:BI$1007)+SUMIF(BJ$7:BJ$1007,BP160,BO$7:BO$1007),scratch!$B$52)</f>
        <v>Locked</v>
      </c>
      <c r="BX160" s="10" t="str">
        <f>IF(ISBLANK(BV160),"",IF(COUNTIF(Accounts!$F:$H,BV160),VLOOKUP(BV160,Accounts!$F:$H,2,FALSE),"-"))</f>
        <v/>
      </c>
      <c r="BY160" s="37" t="str">
        <f>IF(CA160="","",CA160/(1+(IF(COUNTIF(Accounts!$F:$H,BV160),VLOOKUP(BV160,Accounts!$F:$H,3,FALSE),0)/100)))</f>
        <v/>
      </c>
      <c r="BZ160" s="37" t="str">
        <f t="shared" si="31"/>
        <v/>
      </c>
      <c r="CA160" s="7"/>
      <c r="CB160" s="6"/>
      <c r="CD160" s="10" t="str">
        <f>IF(ISBLANK(CB160),"",IF(COUNTIF(Accounts!$F:$H,CB160),VLOOKUP(CB160,Accounts!$F:$H,2,FALSE),"-"))</f>
        <v/>
      </c>
      <c r="CE160" s="37" t="str">
        <f>IF(CG160="","",CG160/(1+(IF(COUNTIF(Accounts!$F:$H,CB160),VLOOKUP(CB160,Accounts!$F:$H,3,FALSE),0)/100)))</f>
        <v/>
      </c>
      <c r="CF160" s="37" t="str">
        <f t="shared" si="32"/>
        <v/>
      </c>
      <c r="CG160" s="7"/>
      <c r="CH160" s="6"/>
      <c r="CJ160" s="10" t="str">
        <f>IF(ISBLANK(CH160),"",IF(COUNTIF(Accounts!$F:$H,CH160),VLOOKUP(CH160,Accounts!$F:$H,2,FALSE),"-"))</f>
        <v/>
      </c>
      <c r="CK160" s="37" t="str">
        <f>IF(CM160="","",CM160/(1+(IF(COUNTIF(Accounts!$F:$H,CH160),VLOOKUP(CH160,Accounts!$F:$H,3,FALSE),0)/100)))</f>
        <v/>
      </c>
      <c r="CL160" s="37" t="str">
        <f t="shared" si="33"/>
        <v/>
      </c>
      <c r="CM160" s="7"/>
      <c r="CN160" s="40" t="str">
        <f>IF(Accounts!$F159="","-",Accounts!$F159)</f>
        <v xml:space="preserve"> </v>
      </c>
      <c r="CO160" s="10">
        <f>IF(COUNTIF(Accounts!$F:$H,CN160),VLOOKUP(CN160,Accounts!$F:$H,2,FALSE),"-")</f>
        <v>0</v>
      </c>
      <c r="CP160" s="37" t="str">
        <f ca="1">IF(scratch!$B$55=TRUE,IF(CR160="","",CR160/(1+(IF(COUNTIF(Accounts!$F:$H,CN160),VLOOKUP(CN160,Accounts!$F:$H,3,FALSE),0)/100))),scratch!$B$52)</f>
        <v>Locked</v>
      </c>
      <c r="CQ160" s="37" t="str">
        <f ca="1">IF(scratch!$B$55=TRUE,IF(CR160="","",CR160-CP160),scratch!$B$52)</f>
        <v>Locked</v>
      </c>
      <c r="CR160" s="51" t="str">
        <f ca="1">IF(scratch!$B$55=TRUE,SUMIF(BV$7:BV$1007,CN160,CA$7:CA$1007)+SUMIF(CB$7:CB$1007,CN160,CG$7:CG$1007)+SUMIF(CH$7:CH$1007,CN160,CM$7:CM$1007),scratch!$B$52)</f>
        <v>Locked</v>
      </c>
      <c r="CT160" s="40" t="str">
        <f>IF(Accounts!$F159="","-",Accounts!$F159)</f>
        <v xml:space="preserve"> </v>
      </c>
      <c r="CU160" s="10">
        <f>IF(COUNTIF(Accounts!$F:$H,CT160),VLOOKUP(CT160,Accounts!$F:$H,2,FALSE),"-")</f>
        <v>0</v>
      </c>
      <c r="CV160" s="37" t="str">
        <f ca="1">IF(scratch!$B$55=TRUE,IF(CX160="","",CX160/(1+(IF(COUNTIF(Accounts!$F:$H,CT160),VLOOKUP(CT160,Accounts!$F:$H,3,FALSE),0)/100))),scratch!$B$52)</f>
        <v>Locked</v>
      </c>
      <c r="CW160" s="37" t="str">
        <f ca="1">IF(scratch!$B$55=TRUE,IF(CX160="","",CX160-CV160),scratch!$B$52)</f>
        <v>Locked</v>
      </c>
      <c r="CX160" s="51" t="str">
        <f ca="1">IF(scratch!$B$55=TRUE,SUMIF(T$7:T$1007,CT160,X$7:X1160)+SUMIF(AR$7:AR$1007,CT160,AV$7:AV$1007)+SUMIF(BP$7:BP$1007,CT160,BT$7:BT$1007)+SUMIF(CN$7:CN$1007,CT160,CR$7:CR$1007),scratch!$B$52)</f>
        <v>Locked</v>
      </c>
    </row>
    <row r="161" spans="4:102" x14ac:dyDescent="0.2">
      <c r="D161" s="10" t="str">
        <f>IF(ISBLANK(B161),"",IF(COUNTIF(Accounts!$F:$H,B161),VLOOKUP(B161,Accounts!$F:$H,2,FALSE),"-"))</f>
        <v/>
      </c>
      <c r="E161" s="37" t="str">
        <f>IF(G161="","",G161/(1+(IF(COUNTIF(Accounts!$F:$H,B161),VLOOKUP(B161,Accounts!$F:$H,3,FALSE),0)/100)))</f>
        <v/>
      </c>
      <c r="F161" s="37" t="str">
        <f t="shared" si="34"/>
        <v/>
      </c>
      <c r="G161" s="7"/>
      <c r="H161" s="6"/>
      <c r="J161" s="10" t="str">
        <f>IF(ISBLANK(H161),"",IF(COUNTIF(Accounts!$F:$H,H161),VLOOKUP(H161,Accounts!$F:$H,2,FALSE),"-"))</f>
        <v/>
      </c>
      <c r="K161" s="37" t="str">
        <f>IF(M161="","",M161/(1+(IF(COUNTIF(Accounts!$F:$H,H161),VLOOKUP(H161,Accounts!$F:$H,3,FALSE),0)/100)))</f>
        <v/>
      </c>
      <c r="L161" s="37" t="str">
        <f t="shared" si="35"/>
        <v/>
      </c>
      <c r="M161" s="7"/>
      <c r="N161" s="6"/>
      <c r="P161" s="10" t="str">
        <f>IF(ISBLANK(N161),"",IF(COUNTIF(Accounts!$F:$H,N161),VLOOKUP(N161,Accounts!$F:$H,2,FALSE),"-"))</f>
        <v/>
      </c>
      <c r="Q161" s="37" t="str">
        <f>IF(S161="","",S161/(1+(IF(COUNTIF(Accounts!$F:$H,N161),VLOOKUP(N161,Accounts!$F:$H,3,FALSE),0)/100)))</f>
        <v/>
      </c>
      <c r="R161" s="37" t="str">
        <f t="shared" si="24"/>
        <v/>
      </c>
      <c r="S161" s="7"/>
      <c r="T161" s="40" t="str">
        <f>IF(Accounts!$F160="","-",Accounts!$F160)</f>
        <v xml:space="preserve"> </v>
      </c>
      <c r="U161" s="10">
        <f>IF(COUNTIF(Accounts!$F:$H,T161),VLOOKUP(T161,Accounts!$F:$H,2,FALSE),"-")</f>
        <v>0</v>
      </c>
      <c r="V161" s="37" t="str">
        <f ca="1">IF(scratch!$B$55=TRUE,IF(X161="","",X161/(1+(IF(COUNTIF(Accounts!$F:$H,T161),VLOOKUP(T161,Accounts!$F:$H,3,FALSE),0)/100))),scratch!$B$52)</f>
        <v>Locked</v>
      </c>
      <c r="W161" s="37" t="str">
        <f ca="1">IF(scratch!$B$55=TRUE,IF(X161="","",X161-V161),scratch!$B$52)</f>
        <v>Locked</v>
      </c>
      <c r="X161" s="51" t="str">
        <f ca="1">IF(scratch!$B$55=TRUE,SUMIF(B$7:B$1007,T161,G$7:G$1007)+SUMIF(H$7:H$1007,T161,M$7:M$1007)+SUMIF(N$7:N$1007,T161,S$7:S$1007),scratch!$B$52)</f>
        <v>Locked</v>
      </c>
      <c r="AB161" s="10" t="str">
        <f>IF(ISBLANK(Z161),"",IF(COUNTIF(Accounts!$F:$H,Z161),VLOOKUP(Z161,Accounts!$F:$H,2,FALSE),"-"))</f>
        <v/>
      </c>
      <c r="AC161" s="37" t="str">
        <f>IF(AE161="","",AE161/(1+(IF(COUNTIF(Accounts!$F:$H,Z161),VLOOKUP(Z161,Accounts!$F:$H,3,FALSE),0)/100)))</f>
        <v/>
      </c>
      <c r="AD161" s="37" t="str">
        <f t="shared" si="25"/>
        <v/>
      </c>
      <c r="AE161" s="7"/>
      <c r="AF161" s="6"/>
      <c r="AH161" s="10" t="str">
        <f>IF(ISBLANK(AF161),"",IF(COUNTIF(Accounts!$F:$H,AF161),VLOOKUP(AF161,Accounts!$F:$H,2,FALSE),"-"))</f>
        <v/>
      </c>
      <c r="AI161" s="37" t="str">
        <f>IF(AK161="","",AK161/(1+(IF(COUNTIF(Accounts!$F:$H,AF161),VLOOKUP(AF161,Accounts!$F:$H,3,FALSE),0)/100)))</f>
        <v/>
      </c>
      <c r="AJ161" s="37" t="str">
        <f t="shared" si="26"/>
        <v/>
      </c>
      <c r="AK161" s="7"/>
      <c r="AL161" s="6"/>
      <c r="AN161" s="10" t="str">
        <f>IF(ISBLANK(AL161),"",IF(COUNTIF(Accounts!$F:$H,AL161),VLOOKUP(AL161,Accounts!$F:$H,2,FALSE),"-"))</f>
        <v/>
      </c>
      <c r="AO161" s="37" t="str">
        <f>IF(AQ161="","",AQ161/(1+(IF(COUNTIF(Accounts!$F:$H,AL161),VLOOKUP(AL161,Accounts!$F:$H,3,FALSE),0)/100)))</f>
        <v/>
      </c>
      <c r="AP161" s="37" t="str">
        <f t="shared" si="27"/>
        <v/>
      </c>
      <c r="AQ161" s="7"/>
      <c r="AR161" s="40" t="str">
        <f>IF(Accounts!$F160="","-",Accounts!$F160)</f>
        <v xml:space="preserve"> </v>
      </c>
      <c r="AS161" s="10">
        <f>IF(COUNTIF(Accounts!$F:$H,AR161),VLOOKUP(AR161,Accounts!$F:$H,2,FALSE),"-")</f>
        <v>0</v>
      </c>
      <c r="AT161" s="37" t="str">
        <f ca="1">IF(scratch!$B$55=TRUE,IF(AV161="","",AV161/(1+(IF(COUNTIF(Accounts!$F:$H,AR161),VLOOKUP(AR161,Accounts!$F:$H,3,FALSE),0)/100))),scratch!$B$52)</f>
        <v>Locked</v>
      </c>
      <c r="AU161" s="37" t="str">
        <f ca="1">IF(scratch!$B$55=TRUE,IF(AV161="","",AV161-AT161),scratch!$B$52)</f>
        <v>Locked</v>
      </c>
      <c r="AV161" s="51" t="str">
        <f ca="1">IF(scratch!$B$55=TRUE,SUMIF(Z$7:Z$1007,AR161,AE$7:AE$1007)+SUMIF(AF$7:AF$1007,AR161,AK$7:AK$1007)+SUMIF(AL$7:AL$1007,AR161,AQ$7:AQ$1007),scratch!$B$52)</f>
        <v>Locked</v>
      </c>
      <c r="AZ161" s="10" t="str">
        <f>IF(ISBLANK(AX161),"",IF(COUNTIF(Accounts!$F:$H,AX161),VLOOKUP(AX161,Accounts!$F:$H,2,FALSE),"-"))</f>
        <v/>
      </c>
      <c r="BA161" s="37" t="str">
        <f>IF(BC161="","",BC161/(1+(IF(COUNTIF(Accounts!$F:$H,AX161),VLOOKUP(AX161,Accounts!$F:$H,3,FALSE),0)/100)))</f>
        <v/>
      </c>
      <c r="BB161" s="37" t="str">
        <f t="shared" si="28"/>
        <v/>
      </c>
      <c r="BC161" s="7"/>
      <c r="BD161" s="6"/>
      <c r="BF161" s="10" t="str">
        <f>IF(ISBLANK(BD161),"",IF(COUNTIF(Accounts!$F:$H,BD161),VLOOKUP(BD161,Accounts!$F:$H,2,FALSE),"-"))</f>
        <v/>
      </c>
      <c r="BG161" s="37" t="str">
        <f>IF(BI161="","",BI161/(1+(IF(COUNTIF(Accounts!$F:$H,BD161),VLOOKUP(BD161,Accounts!$F:$H,3,FALSE),0)/100)))</f>
        <v/>
      </c>
      <c r="BH161" s="37" t="str">
        <f t="shared" si="29"/>
        <v/>
      </c>
      <c r="BI161" s="7"/>
      <c r="BJ161" s="6"/>
      <c r="BL161" s="10" t="str">
        <f>IF(ISBLANK(BJ161),"",IF(COUNTIF(Accounts!$F:$H,BJ161),VLOOKUP(BJ161,Accounts!$F:$H,2,FALSE),"-"))</f>
        <v/>
      </c>
      <c r="BM161" s="37" t="str">
        <f>IF(BO161="","",BO161/(1+(IF(COUNTIF(Accounts!$F:$H,BJ161),VLOOKUP(BJ161,Accounts!$F:$H,3,FALSE),0)/100)))</f>
        <v/>
      </c>
      <c r="BN161" s="37" t="str">
        <f t="shared" si="30"/>
        <v/>
      </c>
      <c r="BO161" s="7"/>
      <c r="BP161" s="40" t="str">
        <f>IF(Accounts!$F160="","-",Accounts!$F160)</f>
        <v xml:space="preserve"> </v>
      </c>
      <c r="BQ161" s="10">
        <f>IF(COUNTIF(Accounts!$F:$H,BP161),VLOOKUP(BP161,Accounts!$F:$H,2,FALSE),"-")</f>
        <v>0</v>
      </c>
      <c r="BR161" s="37" t="str">
        <f ca="1">IF(scratch!$B$55=TRUE,IF(BT161="","",BT161/(1+(IF(COUNTIF(Accounts!$F:$H,BP161),VLOOKUP(BP161,Accounts!$F:$H,3,FALSE),0)/100))),scratch!$B$52)</f>
        <v>Locked</v>
      </c>
      <c r="BS161" s="37" t="str">
        <f ca="1">IF(scratch!$B$55=TRUE,IF(BT161="","",BT161-BR161),scratch!$B$52)</f>
        <v>Locked</v>
      </c>
      <c r="BT161" s="51" t="str">
        <f ca="1">IF(scratch!$B$55=TRUE,SUMIF(AX$7:AX$1007,BP161,BC$7:BC$1007)+SUMIF(BD$7:BD$1007,BP161,BI$7:BI$1007)+SUMIF(BJ$7:BJ$1007,BP161,BO$7:BO$1007),scratch!$B$52)</f>
        <v>Locked</v>
      </c>
      <c r="BX161" s="10" t="str">
        <f>IF(ISBLANK(BV161),"",IF(COUNTIF(Accounts!$F:$H,BV161),VLOOKUP(BV161,Accounts!$F:$H,2,FALSE),"-"))</f>
        <v/>
      </c>
      <c r="BY161" s="37" t="str">
        <f>IF(CA161="","",CA161/(1+(IF(COUNTIF(Accounts!$F:$H,BV161),VLOOKUP(BV161,Accounts!$F:$H,3,FALSE),0)/100)))</f>
        <v/>
      </c>
      <c r="BZ161" s="37" t="str">
        <f t="shared" si="31"/>
        <v/>
      </c>
      <c r="CA161" s="7"/>
      <c r="CB161" s="6"/>
      <c r="CD161" s="10" t="str">
        <f>IF(ISBLANK(CB161),"",IF(COUNTIF(Accounts!$F:$H,CB161),VLOOKUP(CB161,Accounts!$F:$H,2,FALSE),"-"))</f>
        <v/>
      </c>
      <c r="CE161" s="37" t="str">
        <f>IF(CG161="","",CG161/(1+(IF(COUNTIF(Accounts!$F:$H,CB161),VLOOKUP(CB161,Accounts!$F:$H,3,FALSE),0)/100)))</f>
        <v/>
      </c>
      <c r="CF161" s="37" t="str">
        <f t="shared" si="32"/>
        <v/>
      </c>
      <c r="CG161" s="7"/>
      <c r="CH161" s="6"/>
      <c r="CJ161" s="10" t="str">
        <f>IF(ISBLANK(CH161),"",IF(COUNTIF(Accounts!$F:$H,CH161),VLOOKUP(CH161,Accounts!$F:$H,2,FALSE),"-"))</f>
        <v/>
      </c>
      <c r="CK161" s="37" t="str">
        <f>IF(CM161="","",CM161/(1+(IF(COUNTIF(Accounts!$F:$H,CH161),VLOOKUP(CH161,Accounts!$F:$H,3,FALSE),0)/100)))</f>
        <v/>
      </c>
      <c r="CL161" s="37" t="str">
        <f t="shared" si="33"/>
        <v/>
      </c>
      <c r="CM161" s="7"/>
      <c r="CN161" s="40" t="str">
        <f>IF(Accounts!$F160="","-",Accounts!$F160)</f>
        <v xml:space="preserve"> </v>
      </c>
      <c r="CO161" s="10">
        <f>IF(COUNTIF(Accounts!$F:$H,CN161),VLOOKUP(CN161,Accounts!$F:$H,2,FALSE),"-")</f>
        <v>0</v>
      </c>
      <c r="CP161" s="37" t="str">
        <f ca="1">IF(scratch!$B$55=TRUE,IF(CR161="","",CR161/(1+(IF(COUNTIF(Accounts!$F:$H,CN161),VLOOKUP(CN161,Accounts!$F:$H,3,FALSE),0)/100))),scratch!$B$52)</f>
        <v>Locked</v>
      </c>
      <c r="CQ161" s="37" t="str">
        <f ca="1">IF(scratch!$B$55=TRUE,IF(CR161="","",CR161-CP161),scratch!$B$52)</f>
        <v>Locked</v>
      </c>
      <c r="CR161" s="51" t="str">
        <f ca="1">IF(scratch!$B$55=TRUE,SUMIF(BV$7:BV$1007,CN161,CA$7:CA$1007)+SUMIF(CB$7:CB$1007,CN161,CG$7:CG$1007)+SUMIF(CH$7:CH$1007,CN161,CM$7:CM$1007),scratch!$B$52)</f>
        <v>Locked</v>
      </c>
      <c r="CT161" s="40" t="str">
        <f>IF(Accounts!$F160="","-",Accounts!$F160)</f>
        <v xml:space="preserve"> </v>
      </c>
      <c r="CU161" s="10">
        <f>IF(COUNTIF(Accounts!$F:$H,CT161),VLOOKUP(CT161,Accounts!$F:$H,2,FALSE),"-")</f>
        <v>0</v>
      </c>
      <c r="CV161" s="37" t="str">
        <f ca="1">IF(scratch!$B$55=TRUE,IF(CX161="","",CX161/(1+(IF(COUNTIF(Accounts!$F:$H,CT161),VLOOKUP(CT161,Accounts!$F:$H,3,FALSE),0)/100))),scratch!$B$52)</f>
        <v>Locked</v>
      </c>
      <c r="CW161" s="37" t="str">
        <f ca="1">IF(scratch!$B$55=TRUE,IF(CX161="","",CX161-CV161),scratch!$B$52)</f>
        <v>Locked</v>
      </c>
      <c r="CX161" s="51" t="str">
        <f ca="1">IF(scratch!$B$55=TRUE,SUMIF(T$7:T$1007,CT161,X$7:X1161)+SUMIF(AR$7:AR$1007,CT161,AV$7:AV$1007)+SUMIF(BP$7:BP$1007,CT161,BT$7:BT$1007)+SUMIF(CN$7:CN$1007,CT161,CR$7:CR$1007),scratch!$B$52)</f>
        <v>Locked</v>
      </c>
    </row>
    <row r="162" spans="4:102" x14ac:dyDescent="0.2">
      <c r="D162" s="10" t="str">
        <f>IF(ISBLANK(B162),"",IF(COUNTIF(Accounts!$F:$H,B162),VLOOKUP(B162,Accounts!$F:$H,2,FALSE),"-"))</f>
        <v/>
      </c>
      <c r="E162" s="37" t="str">
        <f>IF(G162="","",G162/(1+(IF(COUNTIF(Accounts!$F:$H,B162),VLOOKUP(B162,Accounts!$F:$H,3,FALSE),0)/100)))</f>
        <v/>
      </c>
      <c r="F162" s="37" t="str">
        <f t="shared" si="34"/>
        <v/>
      </c>
      <c r="G162" s="7"/>
      <c r="H162" s="6"/>
      <c r="J162" s="10" t="str">
        <f>IF(ISBLANK(H162),"",IF(COUNTIF(Accounts!$F:$H,H162),VLOOKUP(H162,Accounts!$F:$H,2,FALSE),"-"))</f>
        <v/>
      </c>
      <c r="K162" s="37" t="str">
        <f>IF(M162="","",M162/(1+(IF(COUNTIF(Accounts!$F:$H,H162),VLOOKUP(H162,Accounts!$F:$H,3,FALSE),0)/100)))</f>
        <v/>
      </c>
      <c r="L162" s="37" t="str">
        <f t="shared" si="35"/>
        <v/>
      </c>
      <c r="M162" s="7"/>
      <c r="N162" s="6"/>
      <c r="P162" s="10" t="str">
        <f>IF(ISBLANK(N162),"",IF(COUNTIF(Accounts!$F:$H,N162),VLOOKUP(N162,Accounts!$F:$H,2,FALSE),"-"))</f>
        <v/>
      </c>
      <c r="Q162" s="37" t="str">
        <f>IF(S162="","",S162/(1+(IF(COUNTIF(Accounts!$F:$H,N162),VLOOKUP(N162,Accounts!$F:$H,3,FALSE),0)/100)))</f>
        <v/>
      </c>
      <c r="R162" s="37" t="str">
        <f t="shared" si="24"/>
        <v/>
      </c>
      <c r="S162" s="7"/>
      <c r="T162" s="40" t="str">
        <f>IF(Accounts!$F161="","-",Accounts!$F161)</f>
        <v xml:space="preserve"> </v>
      </c>
      <c r="U162" s="10">
        <f>IF(COUNTIF(Accounts!$F:$H,T162),VLOOKUP(T162,Accounts!$F:$H,2,FALSE),"-")</f>
        <v>0</v>
      </c>
      <c r="V162" s="37" t="str">
        <f ca="1">IF(scratch!$B$55=TRUE,IF(X162="","",X162/(1+(IF(COUNTIF(Accounts!$F:$H,T162),VLOOKUP(T162,Accounts!$F:$H,3,FALSE),0)/100))),scratch!$B$52)</f>
        <v>Locked</v>
      </c>
      <c r="W162" s="37" t="str">
        <f ca="1">IF(scratch!$B$55=TRUE,IF(X162="","",X162-V162),scratch!$B$52)</f>
        <v>Locked</v>
      </c>
      <c r="X162" s="51" t="str">
        <f ca="1">IF(scratch!$B$55=TRUE,SUMIF(B$7:B$1007,T162,G$7:G$1007)+SUMIF(H$7:H$1007,T162,M$7:M$1007)+SUMIF(N$7:N$1007,T162,S$7:S$1007),scratch!$B$52)</f>
        <v>Locked</v>
      </c>
      <c r="AB162" s="10" t="str">
        <f>IF(ISBLANK(Z162),"",IF(COUNTIF(Accounts!$F:$H,Z162),VLOOKUP(Z162,Accounts!$F:$H,2,FALSE),"-"))</f>
        <v/>
      </c>
      <c r="AC162" s="37" t="str">
        <f>IF(AE162="","",AE162/(1+(IF(COUNTIF(Accounts!$F:$H,Z162),VLOOKUP(Z162,Accounts!$F:$H,3,FALSE),0)/100)))</f>
        <v/>
      </c>
      <c r="AD162" s="37" t="str">
        <f t="shared" si="25"/>
        <v/>
      </c>
      <c r="AE162" s="7"/>
      <c r="AF162" s="6"/>
      <c r="AH162" s="10" t="str">
        <f>IF(ISBLANK(AF162),"",IF(COUNTIF(Accounts!$F:$H,AF162),VLOOKUP(AF162,Accounts!$F:$H,2,FALSE),"-"))</f>
        <v/>
      </c>
      <c r="AI162" s="37" t="str">
        <f>IF(AK162="","",AK162/(1+(IF(COUNTIF(Accounts!$F:$H,AF162),VLOOKUP(AF162,Accounts!$F:$H,3,FALSE),0)/100)))</f>
        <v/>
      </c>
      <c r="AJ162" s="37" t="str">
        <f t="shared" si="26"/>
        <v/>
      </c>
      <c r="AK162" s="7"/>
      <c r="AL162" s="6"/>
      <c r="AN162" s="10" t="str">
        <f>IF(ISBLANK(AL162),"",IF(COUNTIF(Accounts!$F:$H,AL162),VLOOKUP(AL162,Accounts!$F:$H,2,FALSE),"-"))</f>
        <v/>
      </c>
      <c r="AO162" s="37" t="str">
        <f>IF(AQ162="","",AQ162/(1+(IF(COUNTIF(Accounts!$F:$H,AL162),VLOOKUP(AL162,Accounts!$F:$H,3,FALSE),0)/100)))</f>
        <v/>
      </c>
      <c r="AP162" s="37" t="str">
        <f t="shared" si="27"/>
        <v/>
      </c>
      <c r="AQ162" s="7"/>
      <c r="AR162" s="40" t="str">
        <f>IF(Accounts!$F161="","-",Accounts!$F161)</f>
        <v xml:space="preserve"> </v>
      </c>
      <c r="AS162" s="10">
        <f>IF(COUNTIF(Accounts!$F:$H,AR162),VLOOKUP(AR162,Accounts!$F:$H,2,FALSE),"-")</f>
        <v>0</v>
      </c>
      <c r="AT162" s="37" t="str">
        <f ca="1">IF(scratch!$B$55=TRUE,IF(AV162="","",AV162/(1+(IF(COUNTIF(Accounts!$F:$H,AR162),VLOOKUP(AR162,Accounts!$F:$H,3,FALSE),0)/100))),scratch!$B$52)</f>
        <v>Locked</v>
      </c>
      <c r="AU162" s="37" t="str">
        <f ca="1">IF(scratch!$B$55=TRUE,IF(AV162="","",AV162-AT162),scratch!$B$52)</f>
        <v>Locked</v>
      </c>
      <c r="AV162" s="51" t="str">
        <f ca="1">IF(scratch!$B$55=TRUE,SUMIF(Z$7:Z$1007,AR162,AE$7:AE$1007)+SUMIF(AF$7:AF$1007,AR162,AK$7:AK$1007)+SUMIF(AL$7:AL$1007,AR162,AQ$7:AQ$1007),scratch!$B$52)</f>
        <v>Locked</v>
      </c>
      <c r="AZ162" s="10" t="str">
        <f>IF(ISBLANK(AX162),"",IF(COUNTIF(Accounts!$F:$H,AX162),VLOOKUP(AX162,Accounts!$F:$H,2,FALSE),"-"))</f>
        <v/>
      </c>
      <c r="BA162" s="37" t="str">
        <f>IF(BC162="","",BC162/(1+(IF(COUNTIF(Accounts!$F:$H,AX162),VLOOKUP(AX162,Accounts!$F:$H,3,FALSE),0)/100)))</f>
        <v/>
      </c>
      <c r="BB162" s="37" t="str">
        <f t="shared" si="28"/>
        <v/>
      </c>
      <c r="BC162" s="7"/>
      <c r="BD162" s="6"/>
      <c r="BF162" s="10" t="str">
        <f>IF(ISBLANK(BD162),"",IF(COUNTIF(Accounts!$F:$H,BD162),VLOOKUP(BD162,Accounts!$F:$H,2,FALSE),"-"))</f>
        <v/>
      </c>
      <c r="BG162" s="37" t="str">
        <f>IF(BI162="","",BI162/(1+(IF(COUNTIF(Accounts!$F:$H,BD162),VLOOKUP(BD162,Accounts!$F:$H,3,FALSE),0)/100)))</f>
        <v/>
      </c>
      <c r="BH162" s="37" t="str">
        <f t="shared" si="29"/>
        <v/>
      </c>
      <c r="BI162" s="7"/>
      <c r="BJ162" s="6"/>
      <c r="BL162" s="10" t="str">
        <f>IF(ISBLANK(BJ162),"",IF(COUNTIF(Accounts!$F:$H,BJ162),VLOOKUP(BJ162,Accounts!$F:$H,2,FALSE),"-"))</f>
        <v/>
      </c>
      <c r="BM162" s="37" t="str">
        <f>IF(BO162="","",BO162/(1+(IF(COUNTIF(Accounts!$F:$H,BJ162),VLOOKUP(BJ162,Accounts!$F:$H,3,FALSE),0)/100)))</f>
        <v/>
      </c>
      <c r="BN162" s="37" t="str">
        <f t="shared" si="30"/>
        <v/>
      </c>
      <c r="BO162" s="7"/>
      <c r="BP162" s="40" t="str">
        <f>IF(Accounts!$F161="","-",Accounts!$F161)</f>
        <v xml:space="preserve"> </v>
      </c>
      <c r="BQ162" s="10">
        <f>IF(COUNTIF(Accounts!$F:$H,BP162),VLOOKUP(BP162,Accounts!$F:$H,2,FALSE),"-")</f>
        <v>0</v>
      </c>
      <c r="BR162" s="37" t="str">
        <f ca="1">IF(scratch!$B$55=TRUE,IF(BT162="","",BT162/(1+(IF(COUNTIF(Accounts!$F:$H,BP162),VLOOKUP(BP162,Accounts!$F:$H,3,FALSE),0)/100))),scratch!$B$52)</f>
        <v>Locked</v>
      </c>
      <c r="BS162" s="37" t="str">
        <f ca="1">IF(scratch!$B$55=TRUE,IF(BT162="","",BT162-BR162),scratch!$B$52)</f>
        <v>Locked</v>
      </c>
      <c r="BT162" s="51" t="str">
        <f ca="1">IF(scratch!$B$55=TRUE,SUMIF(AX$7:AX$1007,BP162,BC$7:BC$1007)+SUMIF(BD$7:BD$1007,BP162,BI$7:BI$1007)+SUMIF(BJ$7:BJ$1007,BP162,BO$7:BO$1007),scratch!$B$52)</f>
        <v>Locked</v>
      </c>
      <c r="BX162" s="10" t="str">
        <f>IF(ISBLANK(BV162),"",IF(COUNTIF(Accounts!$F:$H,BV162),VLOOKUP(BV162,Accounts!$F:$H,2,FALSE),"-"))</f>
        <v/>
      </c>
      <c r="BY162" s="37" t="str">
        <f>IF(CA162="","",CA162/(1+(IF(COUNTIF(Accounts!$F:$H,BV162),VLOOKUP(BV162,Accounts!$F:$H,3,FALSE),0)/100)))</f>
        <v/>
      </c>
      <c r="BZ162" s="37" t="str">
        <f t="shared" si="31"/>
        <v/>
      </c>
      <c r="CA162" s="7"/>
      <c r="CB162" s="6"/>
      <c r="CD162" s="10" t="str">
        <f>IF(ISBLANK(CB162),"",IF(COUNTIF(Accounts!$F:$H,CB162),VLOOKUP(CB162,Accounts!$F:$H,2,FALSE),"-"))</f>
        <v/>
      </c>
      <c r="CE162" s="37" t="str">
        <f>IF(CG162="","",CG162/(1+(IF(COUNTIF(Accounts!$F:$H,CB162),VLOOKUP(CB162,Accounts!$F:$H,3,FALSE),0)/100)))</f>
        <v/>
      </c>
      <c r="CF162" s="37" t="str">
        <f t="shared" si="32"/>
        <v/>
      </c>
      <c r="CG162" s="7"/>
      <c r="CH162" s="6"/>
      <c r="CJ162" s="10" t="str">
        <f>IF(ISBLANK(CH162),"",IF(COUNTIF(Accounts!$F:$H,CH162),VLOOKUP(CH162,Accounts!$F:$H,2,FALSE),"-"))</f>
        <v/>
      </c>
      <c r="CK162" s="37" t="str">
        <f>IF(CM162="","",CM162/(1+(IF(COUNTIF(Accounts!$F:$H,CH162),VLOOKUP(CH162,Accounts!$F:$H,3,FALSE),0)/100)))</f>
        <v/>
      </c>
      <c r="CL162" s="37" t="str">
        <f t="shared" si="33"/>
        <v/>
      </c>
      <c r="CM162" s="7"/>
      <c r="CN162" s="40" t="str">
        <f>IF(Accounts!$F161="","-",Accounts!$F161)</f>
        <v xml:space="preserve"> </v>
      </c>
      <c r="CO162" s="10">
        <f>IF(COUNTIF(Accounts!$F:$H,CN162),VLOOKUP(CN162,Accounts!$F:$H,2,FALSE),"-")</f>
        <v>0</v>
      </c>
      <c r="CP162" s="37" t="str">
        <f ca="1">IF(scratch!$B$55=TRUE,IF(CR162="","",CR162/(1+(IF(COUNTIF(Accounts!$F:$H,CN162),VLOOKUP(CN162,Accounts!$F:$H,3,FALSE),0)/100))),scratch!$B$52)</f>
        <v>Locked</v>
      </c>
      <c r="CQ162" s="37" t="str">
        <f ca="1">IF(scratch!$B$55=TRUE,IF(CR162="","",CR162-CP162),scratch!$B$52)</f>
        <v>Locked</v>
      </c>
      <c r="CR162" s="51" t="str">
        <f ca="1">IF(scratch!$B$55=TRUE,SUMIF(BV$7:BV$1007,CN162,CA$7:CA$1007)+SUMIF(CB$7:CB$1007,CN162,CG$7:CG$1007)+SUMIF(CH$7:CH$1007,CN162,CM$7:CM$1007),scratch!$B$52)</f>
        <v>Locked</v>
      </c>
      <c r="CT162" s="40" t="str">
        <f>IF(Accounts!$F161="","-",Accounts!$F161)</f>
        <v xml:space="preserve"> </v>
      </c>
      <c r="CU162" s="10">
        <f>IF(COUNTIF(Accounts!$F:$H,CT162),VLOOKUP(CT162,Accounts!$F:$H,2,FALSE),"-")</f>
        <v>0</v>
      </c>
      <c r="CV162" s="37" t="str">
        <f ca="1">IF(scratch!$B$55=TRUE,IF(CX162="","",CX162/(1+(IF(COUNTIF(Accounts!$F:$H,CT162),VLOOKUP(CT162,Accounts!$F:$H,3,FALSE),0)/100))),scratch!$B$52)</f>
        <v>Locked</v>
      </c>
      <c r="CW162" s="37" t="str">
        <f ca="1">IF(scratch!$B$55=TRUE,IF(CX162="","",CX162-CV162),scratch!$B$52)</f>
        <v>Locked</v>
      </c>
      <c r="CX162" s="51" t="str">
        <f ca="1">IF(scratch!$B$55=TRUE,SUMIF(T$7:T$1007,CT162,X$7:X1162)+SUMIF(AR$7:AR$1007,CT162,AV$7:AV$1007)+SUMIF(BP$7:BP$1007,CT162,BT$7:BT$1007)+SUMIF(CN$7:CN$1007,CT162,CR$7:CR$1007),scratch!$B$52)</f>
        <v>Locked</v>
      </c>
    </row>
    <row r="163" spans="4:102" x14ac:dyDescent="0.2">
      <c r="D163" s="10" t="str">
        <f>IF(ISBLANK(B163),"",IF(COUNTIF(Accounts!$F:$H,B163),VLOOKUP(B163,Accounts!$F:$H,2,FALSE),"-"))</f>
        <v/>
      </c>
      <c r="E163" s="37" t="str">
        <f>IF(G163="","",G163/(1+(IF(COUNTIF(Accounts!$F:$H,B163),VLOOKUP(B163,Accounts!$F:$H,3,FALSE),0)/100)))</f>
        <v/>
      </c>
      <c r="F163" s="37" t="str">
        <f t="shared" si="34"/>
        <v/>
      </c>
      <c r="G163" s="7"/>
      <c r="H163" s="6"/>
      <c r="J163" s="10" t="str">
        <f>IF(ISBLANK(H163),"",IF(COUNTIF(Accounts!$F:$H,H163),VLOOKUP(H163,Accounts!$F:$H,2,FALSE),"-"))</f>
        <v/>
      </c>
      <c r="K163" s="37" t="str">
        <f>IF(M163="","",M163/(1+(IF(COUNTIF(Accounts!$F:$H,H163),VLOOKUP(H163,Accounts!$F:$H,3,FALSE),0)/100)))</f>
        <v/>
      </c>
      <c r="L163" s="37" t="str">
        <f t="shared" si="35"/>
        <v/>
      </c>
      <c r="M163" s="7"/>
      <c r="N163" s="6"/>
      <c r="P163" s="10" t="str">
        <f>IF(ISBLANK(N163),"",IF(COUNTIF(Accounts!$F:$H,N163),VLOOKUP(N163,Accounts!$F:$H,2,FALSE),"-"))</f>
        <v/>
      </c>
      <c r="Q163" s="37" t="str">
        <f>IF(S163="","",S163/(1+(IF(COUNTIF(Accounts!$F:$H,N163),VLOOKUP(N163,Accounts!$F:$H,3,FALSE),0)/100)))</f>
        <v/>
      </c>
      <c r="R163" s="37" t="str">
        <f t="shared" si="24"/>
        <v/>
      </c>
      <c r="S163" s="7"/>
      <c r="T163" s="40" t="str">
        <f>IF(Accounts!$F162="","-",Accounts!$F162)</f>
        <v xml:space="preserve"> </v>
      </c>
      <c r="U163" s="10">
        <f>IF(COUNTIF(Accounts!$F:$H,T163),VLOOKUP(T163,Accounts!$F:$H,2,FALSE),"-")</f>
        <v>0</v>
      </c>
      <c r="V163" s="37" t="str">
        <f ca="1">IF(scratch!$B$55=TRUE,IF(X163="","",X163/(1+(IF(COUNTIF(Accounts!$F:$H,T163),VLOOKUP(T163,Accounts!$F:$H,3,FALSE),0)/100))),scratch!$B$52)</f>
        <v>Locked</v>
      </c>
      <c r="W163" s="37" t="str">
        <f ca="1">IF(scratch!$B$55=TRUE,IF(X163="","",X163-V163),scratch!$B$52)</f>
        <v>Locked</v>
      </c>
      <c r="X163" s="51" t="str">
        <f ca="1">IF(scratch!$B$55=TRUE,SUMIF(B$7:B$1007,T163,G$7:G$1007)+SUMIF(H$7:H$1007,T163,M$7:M$1007)+SUMIF(N$7:N$1007,T163,S$7:S$1007),scratch!$B$52)</f>
        <v>Locked</v>
      </c>
      <c r="AB163" s="10" t="str">
        <f>IF(ISBLANK(Z163),"",IF(COUNTIF(Accounts!$F:$H,Z163),VLOOKUP(Z163,Accounts!$F:$H,2,FALSE),"-"))</f>
        <v/>
      </c>
      <c r="AC163" s="37" t="str">
        <f>IF(AE163="","",AE163/(1+(IF(COUNTIF(Accounts!$F:$H,Z163),VLOOKUP(Z163,Accounts!$F:$H,3,FALSE),0)/100)))</f>
        <v/>
      </c>
      <c r="AD163" s="37" t="str">
        <f t="shared" si="25"/>
        <v/>
      </c>
      <c r="AE163" s="7"/>
      <c r="AF163" s="6"/>
      <c r="AH163" s="10" t="str">
        <f>IF(ISBLANK(AF163),"",IF(COUNTIF(Accounts!$F:$H,AF163),VLOOKUP(AF163,Accounts!$F:$H,2,FALSE),"-"))</f>
        <v/>
      </c>
      <c r="AI163" s="37" t="str">
        <f>IF(AK163="","",AK163/(1+(IF(COUNTIF(Accounts!$F:$H,AF163),VLOOKUP(AF163,Accounts!$F:$H,3,FALSE),0)/100)))</f>
        <v/>
      </c>
      <c r="AJ163" s="37" t="str">
        <f t="shared" si="26"/>
        <v/>
      </c>
      <c r="AK163" s="7"/>
      <c r="AL163" s="6"/>
      <c r="AN163" s="10" t="str">
        <f>IF(ISBLANK(AL163),"",IF(COUNTIF(Accounts!$F:$H,AL163),VLOOKUP(AL163,Accounts!$F:$H,2,FALSE),"-"))</f>
        <v/>
      </c>
      <c r="AO163" s="37" t="str">
        <f>IF(AQ163="","",AQ163/(1+(IF(COUNTIF(Accounts!$F:$H,AL163),VLOOKUP(AL163,Accounts!$F:$H,3,FALSE),0)/100)))</f>
        <v/>
      </c>
      <c r="AP163" s="37" t="str">
        <f t="shared" si="27"/>
        <v/>
      </c>
      <c r="AQ163" s="7"/>
      <c r="AR163" s="40" t="str">
        <f>IF(Accounts!$F162="","-",Accounts!$F162)</f>
        <v xml:space="preserve"> </v>
      </c>
      <c r="AS163" s="10">
        <f>IF(COUNTIF(Accounts!$F:$H,AR163),VLOOKUP(AR163,Accounts!$F:$H,2,FALSE),"-")</f>
        <v>0</v>
      </c>
      <c r="AT163" s="37" t="str">
        <f ca="1">IF(scratch!$B$55=TRUE,IF(AV163="","",AV163/(1+(IF(COUNTIF(Accounts!$F:$H,AR163),VLOOKUP(AR163,Accounts!$F:$H,3,FALSE),0)/100))),scratch!$B$52)</f>
        <v>Locked</v>
      </c>
      <c r="AU163" s="37" t="str">
        <f ca="1">IF(scratch!$B$55=TRUE,IF(AV163="","",AV163-AT163),scratch!$B$52)</f>
        <v>Locked</v>
      </c>
      <c r="AV163" s="51" t="str">
        <f ca="1">IF(scratch!$B$55=TRUE,SUMIF(Z$7:Z$1007,AR163,AE$7:AE$1007)+SUMIF(AF$7:AF$1007,AR163,AK$7:AK$1007)+SUMIF(AL$7:AL$1007,AR163,AQ$7:AQ$1007),scratch!$B$52)</f>
        <v>Locked</v>
      </c>
      <c r="AZ163" s="10" t="str">
        <f>IF(ISBLANK(AX163),"",IF(COUNTIF(Accounts!$F:$H,AX163),VLOOKUP(AX163,Accounts!$F:$H,2,FALSE),"-"))</f>
        <v/>
      </c>
      <c r="BA163" s="37" t="str">
        <f>IF(BC163="","",BC163/(1+(IF(COUNTIF(Accounts!$F:$H,AX163),VLOOKUP(AX163,Accounts!$F:$H,3,FALSE),0)/100)))</f>
        <v/>
      </c>
      <c r="BB163" s="37" t="str">
        <f t="shared" si="28"/>
        <v/>
      </c>
      <c r="BC163" s="7"/>
      <c r="BD163" s="6"/>
      <c r="BF163" s="10" t="str">
        <f>IF(ISBLANK(BD163),"",IF(COUNTIF(Accounts!$F:$H,BD163),VLOOKUP(BD163,Accounts!$F:$H,2,FALSE),"-"))</f>
        <v/>
      </c>
      <c r="BG163" s="37" t="str">
        <f>IF(BI163="","",BI163/(1+(IF(COUNTIF(Accounts!$F:$H,BD163),VLOOKUP(BD163,Accounts!$F:$H,3,FALSE),0)/100)))</f>
        <v/>
      </c>
      <c r="BH163" s="37" t="str">
        <f t="shared" si="29"/>
        <v/>
      </c>
      <c r="BI163" s="7"/>
      <c r="BJ163" s="6"/>
      <c r="BL163" s="10" t="str">
        <f>IF(ISBLANK(BJ163),"",IF(COUNTIF(Accounts!$F:$H,BJ163),VLOOKUP(BJ163,Accounts!$F:$H,2,FALSE),"-"))</f>
        <v/>
      </c>
      <c r="BM163" s="37" t="str">
        <f>IF(BO163="","",BO163/(1+(IF(COUNTIF(Accounts!$F:$H,BJ163),VLOOKUP(BJ163,Accounts!$F:$H,3,FALSE),0)/100)))</f>
        <v/>
      </c>
      <c r="BN163" s="37" t="str">
        <f t="shared" si="30"/>
        <v/>
      </c>
      <c r="BO163" s="7"/>
      <c r="BP163" s="40" t="str">
        <f>IF(Accounts!$F162="","-",Accounts!$F162)</f>
        <v xml:space="preserve"> </v>
      </c>
      <c r="BQ163" s="10">
        <f>IF(COUNTIF(Accounts!$F:$H,BP163),VLOOKUP(BP163,Accounts!$F:$H,2,FALSE),"-")</f>
        <v>0</v>
      </c>
      <c r="BR163" s="37" t="str">
        <f ca="1">IF(scratch!$B$55=TRUE,IF(BT163="","",BT163/(1+(IF(COUNTIF(Accounts!$F:$H,BP163),VLOOKUP(BP163,Accounts!$F:$H,3,FALSE),0)/100))),scratch!$B$52)</f>
        <v>Locked</v>
      </c>
      <c r="BS163" s="37" t="str">
        <f ca="1">IF(scratch!$B$55=TRUE,IF(BT163="","",BT163-BR163),scratch!$B$52)</f>
        <v>Locked</v>
      </c>
      <c r="BT163" s="51" t="str">
        <f ca="1">IF(scratch!$B$55=TRUE,SUMIF(AX$7:AX$1007,BP163,BC$7:BC$1007)+SUMIF(BD$7:BD$1007,BP163,BI$7:BI$1007)+SUMIF(BJ$7:BJ$1007,BP163,BO$7:BO$1007),scratch!$B$52)</f>
        <v>Locked</v>
      </c>
      <c r="BX163" s="10" t="str">
        <f>IF(ISBLANK(BV163),"",IF(COUNTIF(Accounts!$F:$H,BV163),VLOOKUP(BV163,Accounts!$F:$H,2,FALSE),"-"))</f>
        <v/>
      </c>
      <c r="BY163" s="37" t="str">
        <f>IF(CA163="","",CA163/(1+(IF(COUNTIF(Accounts!$F:$H,BV163),VLOOKUP(BV163,Accounts!$F:$H,3,FALSE),0)/100)))</f>
        <v/>
      </c>
      <c r="BZ163" s="37" t="str">
        <f t="shared" si="31"/>
        <v/>
      </c>
      <c r="CA163" s="7"/>
      <c r="CB163" s="6"/>
      <c r="CD163" s="10" t="str">
        <f>IF(ISBLANK(CB163),"",IF(COUNTIF(Accounts!$F:$H,CB163),VLOOKUP(CB163,Accounts!$F:$H,2,FALSE),"-"))</f>
        <v/>
      </c>
      <c r="CE163" s="37" t="str">
        <f>IF(CG163="","",CG163/(1+(IF(COUNTIF(Accounts!$F:$H,CB163),VLOOKUP(CB163,Accounts!$F:$H,3,FALSE),0)/100)))</f>
        <v/>
      </c>
      <c r="CF163" s="37" t="str">
        <f t="shared" si="32"/>
        <v/>
      </c>
      <c r="CG163" s="7"/>
      <c r="CH163" s="6"/>
      <c r="CJ163" s="10" t="str">
        <f>IF(ISBLANK(CH163),"",IF(COUNTIF(Accounts!$F:$H,CH163),VLOOKUP(CH163,Accounts!$F:$H,2,FALSE),"-"))</f>
        <v/>
      </c>
      <c r="CK163" s="37" t="str">
        <f>IF(CM163="","",CM163/(1+(IF(COUNTIF(Accounts!$F:$H,CH163),VLOOKUP(CH163,Accounts!$F:$H,3,FALSE),0)/100)))</f>
        <v/>
      </c>
      <c r="CL163" s="37" t="str">
        <f t="shared" si="33"/>
        <v/>
      </c>
      <c r="CM163" s="7"/>
      <c r="CN163" s="40" t="str">
        <f>IF(Accounts!$F162="","-",Accounts!$F162)</f>
        <v xml:space="preserve"> </v>
      </c>
      <c r="CO163" s="10">
        <f>IF(COUNTIF(Accounts!$F:$H,CN163),VLOOKUP(CN163,Accounts!$F:$H,2,FALSE),"-")</f>
        <v>0</v>
      </c>
      <c r="CP163" s="37" t="str">
        <f ca="1">IF(scratch!$B$55=TRUE,IF(CR163="","",CR163/(1+(IF(COUNTIF(Accounts!$F:$H,CN163),VLOOKUP(CN163,Accounts!$F:$H,3,FALSE),0)/100))),scratch!$B$52)</f>
        <v>Locked</v>
      </c>
      <c r="CQ163" s="37" t="str">
        <f ca="1">IF(scratch!$B$55=TRUE,IF(CR163="","",CR163-CP163),scratch!$B$52)</f>
        <v>Locked</v>
      </c>
      <c r="CR163" s="51" t="str">
        <f ca="1">IF(scratch!$B$55=TRUE,SUMIF(BV$7:BV$1007,CN163,CA$7:CA$1007)+SUMIF(CB$7:CB$1007,CN163,CG$7:CG$1007)+SUMIF(CH$7:CH$1007,CN163,CM$7:CM$1007),scratch!$B$52)</f>
        <v>Locked</v>
      </c>
      <c r="CT163" s="40" t="str">
        <f>IF(Accounts!$F162="","-",Accounts!$F162)</f>
        <v xml:space="preserve"> </v>
      </c>
      <c r="CU163" s="10">
        <f>IF(COUNTIF(Accounts!$F:$H,CT163),VLOOKUP(CT163,Accounts!$F:$H,2,FALSE),"-")</f>
        <v>0</v>
      </c>
      <c r="CV163" s="37" t="str">
        <f ca="1">IF(scratch!$B$55=TRUE,IF(CX163="","",CX163/(1+(IF(COUNTIF(Accounts!$F:$H,CT163),VLOOKUP(CT163,Accounts!$F:$H,3,FALSE),0)/100))),scratch!$B$52)</f>
        <v>Locked</v>
      </c>
      <c r="CW163" s="37" t="str">
        <f ca="1">IF(scratch!$B$55=TRUE,IF(CX163="","",CX163-CV163),scratch!$B$52)</f>
        <v>Locked</v>
      </c>
      <c r="CX163" s="51" t="str">
        <f ca="1">IF(scratch!$B$55=TRUE,SUMIF(T$7:T$1007,CT163,X$7:X1163)+SUMIF(AR$7:AR$1007,CT163,AV$7:AV$1007)+SUMIF(BP$7:BP$1007,CT163,BT$7:BT$1007)+SUMIF(CN$7:CN$1007,CT163,CR$7:CR$1007),scratch!$B$52)</f>
        <v>Locked</v>
      </c>
    </row>
    <row r="164" spans="4:102" x14ac:dyDescent="0.2">
      <c r="D164" s="10" t="str">
        <f>IF(ISBLANK(B164),"",IF(COUNTIF(Accounts!$F:$H,B164),VLOOKUP(B164,Accounts!$F:$H,2,FALSE),"-"))</f>
        <v/>
      </c>
      <c r="E164" s="37" t="str">
        <f>IF(G164="","",G164/(1+(IF(COUNTIF(Accounts!$F:$H,B164),VLOOKUP(B164,Accounts!$F:$H,3,FALSE),0)/100)))</f>
        <v/>
      </c>
      <c r="F164" s="37" t="str">
        <f t="shared" si="34"/>
        <v/>
      </c>
      <c r="G164" s="7"/>
      <c r="H164" s="6"/>
      <c r="J164" s="10" t="str">
        <f>IF(ISBLANK(H164),"",IF(COUNTIF(Accounts!$F:$H,H164),VLOOKUP(H164,Accounts!$F:$H,2,FALSE),"-"))</f>
        <v/>
      </c>
      <c r="K164" s="37" t="str">
        <f>IF(M164="","",M164/(1+(IF(COUNTIF(Accounts!$F:$H,H164),VLOOKUP(H164,Accounts!$F:$H,3,FALSE),0)/100)))</f>
        <v/>
      </c>
      <c r="L164" s="37" t="str">
        <f t="shared" si="35"/>
        <v/>
      </c>
      <c r="M164" s="7"/>
      <c r="N164" s="6"/>
      <c r="P164" s="10" t="str">
        <f>IF(ISBLANK(N164),"",IF(COUNTIF(Accounts!$F:$H,N164),VLOOKUP(N164,Accounts!$F:$H,2,FALSE),"-"))</f>
        <v/>
      </c>
      <c r="Q164" s="37" t="str">
        <f>IF(S164="","",S164/(1+(IF(COUNTIF(Accounts!$F:$H,N164),VLOOKUP(N164,Accounts!$F:$H,3,FALSE),0)/100)))</f>
        <v/>
      </c>
      <c r="R164" s="37" t="str">
        <f t="shared" si="24"/>
        <v/>
      </c>
      <c r="S164" s="7"/>
      <c r="T164" s="40" t="str">
        <f>IF(Accounts!$F163="","-",Accounts!$F163)</f>
        <v xml:space="preserve"> </v>
      </c>
      <c r="U164" s="10">
        <f>IF(COUNTIF(Accounts!$F:$H,T164),VLOOKUP(T164,Accounts!$F:$H,2,FALSE),"-")</f>
        <v>0</v>
      </c>
      <c r="V164" s="37" t="str">
        <f ca="1">IF(scratch!$B$55=TRUE,IF(X164="","",X164/(1+(IF(COUNTIF(Accounts!$F:$H,T164),VLOOKUP(T164,Accounts!$F:$H,3,FALSE),0)/100))),scratch!$B$52)</f>
        <v>Locked</v>
      </c>
      <c r="W164" s="37" t="str">
        <f ca="1">IF(scratch!$B$55=TRUE,IF(X164="","",X164-V164),scratch!$B$52)</f>
        <v>Locked</v>
      </c>
      <c r="X164" s="51" t="str">
        <f ca="1">IF(scratch!$B$55=TRUE,SUMIF(B$7:B$1007,T164,G$7:G$1007)+SUMIF(H$7:H$1007,T164,M$7:M$1007)+SUMIF(N$7:N$1007,T164,S$7:S$1007),scratch!$B$52)</f>
        <v>Locked</v>
      </c>
      <c r="AB164" s="10" t="str">
        <f>IF(ISBLANK(Z164),"",IF(COUNTIF(Accounts!$F:$H,Z164),VLOOKUP(Z164,Accounts!$F:$H,2,FALSE),"-"))</f>
        <v/>
      </c>
      <c r="AC164" s="37" t="str">
        <f>IF(AE164="","",AE164/(1+(IF(COUNTIF(Accounts!$F:$H,Z164),VLOOKUP(Z164,Accounts!$F:$H,3,FALSE),0)/100)))</f>
        <v/>
      </c>
      <c r="AD164" s="37" t="str">
        <f t="shared" si="25"/>
        <v/>
      </c>
      <c r="AE164" s="7"/>
      <c r="AF164" s="6"/>
      <c r="AH164" s="10" t="str">
        <f>IF(ISBLANK(AF164),"",IF(COUNTIF(Accounts!$F:$H,AF164),VLOOKUP(AF164,Accounts!$F:$H,2,FALSE),"-"))</f>
        <v/>
      </c>
      <c r="AI164" s="37" t="str">
        <f>IF(AK164="","",AK164/(1+(IF(COUNTIF(Accounts!$F:$H,AF164),VLOOKUP(AF164,Accounts!$F:$H,3,FALSE),0)/100)))</f>
        <v/>
      </c>
      <c r="AJ164" s="37" t="str">
        <f t="shared" si="26"/>
        <v/>
      </c>
      <c r="AK164" s="7"/>
      <c r="AL164" s="6"/>
      <c r="AN164" s="10" t="str">
        <f>IF(ISBLANK(AL164),"",IF(COUNTIF(Accounts!$F:$H,AL164),VLOOKUP(AL164,Accounts!$F:$H,2,FALSE),"-"))</f>
        <v/>
      </c>
      <c r="AO164" s="37" t="str">
        <f>IF(AQ164="","",AQ164/(1+(IF(COUNTIF(Accounts!$F:$H,AL164),VLOOKUP(AL164,Accounts!$F:$H,3,FALSE),0)/100)))</f>
        <v/>
      </c>
      <c r="AP164" s="37" t="str">
        <f t="shared" si="27"/>
        <v/>
      </c>
      <c r="AQ164" s="7"/>
      <c r="AR164" s="40" t="str">
        <f>IF(Accounts!$F163="","-",Accounts!$F163)</f>
        <v xml:space="preserve"> </v>
      </c>
      <c r="AS164" s="10">
        <f>IF(COUNTIF(Accounts!$F:$H,AR164),VLOOKUP(AR164,Accounts!$F:$H,2,FALSE),"-")</f>
        <v>0</v>
      </c>
      <c r="AT164" s="37" t="str">
        <f ca="1">IF(scratch!$B$55=TRUE,IF(AV164="","",AV164/(1+(IF(COUNTIF(Accounts!$F:$H,AR164),VLOOKUP(AR164,Accounts!$F:$H,3,FALSE),0)/100))),scratch!$B$52)</f>
        <v>Locked</v>
      </c>
      <c r="AU164" s="37" t="str">
        <f ca="1">IF(scratch!$B$55=TRUE,IF(AV164="","",AV164-AT164),scratch!$B$52)</f>
        <v>Locked</v>
      </c>
      <c r="AV164" s="51" t="str">
        <f ca="1">IF(scratch!$B$55=TRUE,SUMIF(Z$7:Z$1007,AR164,AE$7:AE$1007)+SUMIF(AF$7:AF$1007,AR164,AK$7:AK$1007)+SUMIF(AL$7:AL$1007,AR164,AQ$7:AQ$1007),scratch!$B$52)</f>
        <v>Locked</v>
      </c>
      <c r="AZ164" s="10" t="str">
        <f>IF(ISBLANK(AX164),"",IF(COUNTIF(Accounts!$F:$H,AX164),VLOOKUP(AX164,Accounts!$F:$H,2,FALSE),"-"))</f>
        <v/>
      </c>
      <c r="BA164" s="37" t="str">
        <f>IF(BC164="","",BC164/(1+(IF(COUNTIF(Accounts!$F:$H,AX164),VLOOKUP(AX164,Accounts!$F:$H,3,FALSE),0)/100)))</f>
        <v/>
      </c>
      <c r="BB164" s="37" t="str">
        <f t="shared" si="28"/>
        <v/>
      </c>
      <c r="BC164" s="7"/>
      <c r="BD164" s="6"/>
      <c r="BF164" s="10" t="str">
        <f>IF(ISBLANK(BD164),"",IF(COUNTIF(Accounts!$F:$H,BD164),VLOOKUP(BD164,Accounts!$F:$H,2,FALSE),"-"))</f>
        <v/>
      </c>
      <c r="BG164" s="37" t="str">
        <f>IF(BI164="","",BI164/(1+(IF(COUNTIF(Accounts!$F:$H,BD164),VLOOKUP(BD164,Accounts!$F:$H,3,FALSE),0)/100)))</f>
        <v/>
      </c>
      <c r="BH164" s="37" t="str">
        <f t="shared" si="29"/>
        <v/>
      </c>
      <c r="BI164" s="7"/>
      <c r="BJ164" s="6"/>
      <c r="BL164" s="10" t="str">
        <f>IF(ISBLANK(BJ164),"",IF(COUNTIF(Accounts!$F:$H,BJ164),VLOOKUP(BJ164,Accounts!$F:$H,2,FALSE),"-"))</f>
        <v/>
      </c>
      <c r="BM164" s="37" t="str">
        <f>IF(BO164="","",BO164/(1+(IF(COUNTIF(Accounts!$F:$H,BJ164),VLOOKUP(BJ164,Accounts!$F:$H,3,FALSE),0)/100)))</f>
        <v/>
      </c>
      <c r="BN164" s="37" t="str">
        <f t="shared" si="30"/>
        <v/>
      </c>
      <c r="BO164" s="7"/>
      <c r="BP164" s="40" t="str">
        <f>IF(Accounts!$F163="","-",Accounts!$F163)</f>
        <v xml:space="preserve"> </v>
      </c>
      <c r="BQ164" s="10">
        <f>IF(COUNTIF(Accounts!$F:$H,BP164),VLOOKUP(BP164,Accounts!$F:$H,2,FALSE),"-")</f>
        <v>0</v>
      </c>
      <c r="BR164" s="37" t="str">
        <f ca="1">IF(scratch!$B$55=TRUE,IF(BT164="","",BT164/(1+(IF(COUNTIF(Accounts!$F:$H,BP164),VLOOKUP(BP164,Accounts!$F:$H,3,FALSE),0)/100))),scratch!$B$52)</f>
        <v>Locked</v>
      </c>
      <c r="BS164" s="37" t="str">
        <f ca="1">IF(scratch!$B$55=TRUE,IF(BT164="","",BT164-BR164),scratch!$B$52)</f>
        <v>Locked</v>
      </c>
      <c r="BT164" s="51" t="str">
        <f ca="1">IF(scratch!$B$55=TRUE,SUMIF(AX$7:AX$1007,BP164,BC$7:BC$1007)+SUMIF(BD$7:BD$1007,BP164,BI$7:BI$1007)+SUMIF(BJ$7:BJ$1007,BP164,BO$7:BO$1007),scratch!$B$52)</f>
        <v>Locked</v>
      </c>
      <c r="BX164" s="10" t="str">
        <f>IF(ISBLANK(BV164),"",IF(COUNTIF(Accounts!$F:$H,BV164),VLOOKUP(BV164,Accounts!$F:$H,2,FALSE),"-"))</f>
        <v/>
      </c>
      <c r="BY164" s="37" t="str">
        <f>IF(CA164="","",CA164/(1+(IF(COUNTIF(Accounts!$F:$H,BV164),VLOOKUP(BV164,Accounts!$F:$H,3,FALSE),0)/100)))</f>
        <v/>
      </c>
      <c r="BZ164" s="37" t="str">
        <f t="shared" si="31"/>
        <v/>
      </c>
      <c r="CA164" s="7"/>
      <c r="CB164" s="6"/>
      <c r="CD164" s="10" t="str">
        <f>IF(ISBLANK(CB164),"",IF(COUNTIF(Accounts!$F:$H,CB164),VLOOKUP(CB164,Accounts!$F:$H,2,FALSE),"-"))</f>
        <v/>
      </c>
      <c r="CE164" s="37" t="str">
        <f>IF(CG164="","",CG164/(1+(IF(COUNTIF(Accounts!$F:$H,CB164),VLOOKUP(CB164,Accounts!$F:$H,3,FALSE),0)/100)))</f>
        <v/>
      </c>
      <c r="CF164" s="37" t="str">
        <f t="shared" si="32"/>
        <v/>
      </c>
      <c r="CG164" s="7"/>
      <c r="CH164" s="6"/>
      <c r="CJ164" s="10" t="str">
        <f>IF(ISBLANK(CH164),"",IF(COUNTIF(Accounts!$F:$H,CH164),VLOOKUP(CH164,Accounts!$F:$H,2,FALSE),"-"))</f>
        <v/>
      </c>
      <c r="CK164" s="37" t="str">
        <f>IF(CM164="","",CM164/(1+(IF(COUNTIF(Accounts!$F:$H,CH164),VLOOKUP(CH164,Accounts!$F:$H,3,FALSE),0)/100)))</f>
        <v/>
      </c>
      <c r="CL164" s="37" t="str">
        <f t="shared" si="33"/>
        <v/>
      </c>
      <c r="CM164" s="7"/>
      <c r="CN164" s="40" t="str">
        <f>IF(Accounts!$F163="","-",Accounts!$F163)</f>
        <v xml:space="preserve"> </v>
      </c>
      <c r="CO164" s="10">
        <f>IF(COUNTIF(Accounts!$F:$H,CN164),VLOOKUP(CN164,Accounts!$F:$H,2,FALSE),"-")</f>
        <v>0</v>
      </c>
      <c r="CP164" s="37" t="str">
        <f ca="1">IF(scratch!$B$55=TRUE,IF(CR164="","",CR164/(1+(IF(COUNTIF(Accounts!$F:$H,CN164),VLOOKUP(CN164,Accounts!$F:$H,3,FALSE),0)/100))),scratch!$B$52)</f>
        <v>Locked</v>
      </c>
      <c r="CQ164" s="37" t="str">
        <f ca="1">IF(scratch!$B$55=TRUE,IF(CR164="","",CR164-CP164),scratch!$B$52)</f>
        <v>Locked</v>
      </c>
      <c r="CR164" s="51" t="str">
        <f ca="1">IF(scratch!$B$55=TRUE,SUMIF(BV$7:BV$1007,CN164,CA$7:CA$1007)+SUMIF(CB$7:CB$1007,CN164,CG$7:CG$1007)+SUMIF(CH$7:CH$1007,CN164,CM$7:CM$1007),scratch!$B$52)</f>
        <v>Locked</v>
      </c>
      <c r="CT164" s="40" t="str">
        <f>IF(Accounts!$F163="","-",Accounts!$F163)</f>
        <v xml:space="preserve"> </v>
      </c>
      <c r="CU164" s="10">
        <f>IF(COUNTIF(Accounts!$F:$H,CT164),VLOOKUP(CT164,Accounts!$F:$H,2,FALSE),"-")</f>
        <v>0</v>
      </c>
      <c r="CV164" s="37" t="str">
        <f ca="1">IF(scratch!$B$55=TRUE,IF(CX164="","",CX164/(1+(IF(COUNTIF(Accounts!$F:$H,CT164),VLOOKUP(CT164,Accounts!$F:$H,3,FALSE),0)/100))),scratch!$B$52)</f>
        <v>Locked</v>
      </c>
      <c r="CW164" s="37" t="str">
        <f ca="1">IF(scratch!$B$55=TRUE,IF(CX164="","",CX164-CV164),scratch!$B$52)</f>
        <v>Locked</v>
      </c>
      <c r="CX164" s="51" t="str">
        <f ca="1">IF(scratch!$B$55=TRUE,SUMIF(T$7:T$1007,CT164,X$7:X1164)+SUMIF(AR$7:AR$1007,CT164,AV$7:AV$1007)+SUMIF(BP$7:BP$1007,CT164,BT$7:BT$1007)+SUMIF(CN$7:CN$1007,CT164,CR$7:CR$1007),scratch!$B$52)</f>
        <v>Locked</v>
      </c>
    </row>
    <row r="165" spans="4:102" x14ac:dyDescent="0.2">
      <c r="D165" s="10" t="str">
        <f>IF(ISBLANK(B165),"",IF(COUNTIF(Accounts!$F:$H,B165),VLOOKUP(B165,Accounts!$F:$H,2,FALSE),"-"))</f>
        <v/>
      </c>
      <c r="E165" s="37" t="str">
        <f>IF(G165="","",G165/(1+(IF(COUNTIF(Accounts!$F:$H,B165),VLOOKUP(B165,Accounts!$F:$H,3,FALSE),0)/100)))</f>
        <v/>
      </c>
      <c r="F165" s="37" t="str">
        <f t="shared" si="34"/>
        <v/>
      </c>
      <c r="G165" s="7"/>
      <c r="H165" s="6"/>
      <c r="J165" s="10" t="str">
        <f>IF(ISBLANK(H165),"",IF(COUNTIF(Accounts!$F:$H,H165),VLOOKUP(H165,Accounts!$F:$H,2,FALSE),"-"))</f>
        <v/>
      </c>
      <c r="K165" s="37" t="str">
        <f>IF(M165="","",M165/(1+(IF(COUNTIF(Accounts!$F:$H,H165),VLOOKUP(H165,Accounts!$F:$H,3,FALSE),0)/100)))</f>
        <v/>
      </c>
      <c r="L165" s="37" t="str">
        <f t="shared" si="35"/>
        <v/>
      </c>
      <c r="M165" s="7"/>
      <c r="N165" s="6"/>
      <c r="P165" s="10" t="str">
        <f>IF(ISBLANK(N165),"",IF(COUNTIF(Accounts!$F:$H,N165),VLOOKUP(N165,Accounts!$F:$H,2,FALSE),"-"))</f>
        <v/>
      </c>
      <c r="Q165" s="37" t="str">
        <f>IF(S165="","",S165/(1+(IF(COUNTIF(Accounts!$F:$H,N165),VLOOKUP(N165,Accounts!$F:$H,3,FALSE),0)/100)))</f>
        <v/>
      </c>
      <c r="R165" s="37" t="str">
        <f t="shared" si="24"/>
        <v/>
      </c>
      <c r="S165" s="7"/>
      <c r="T165" s="40" t="str">
        <f>IF(Accounts!$F164="","-",Accounts!$F164)</f>
        <v xml:space="preserve"> </v>
      </c>
      <c r="U165" s="10">
        <f>IF(COUNTIF(Accounts!$F:$H,T165),VLOOKUP(T165,Accounts!$F:$H,2,FALSE),"-")</f>
        <v>0</v>
      </c>
      <c r="V165" s="37" t="str">
        <f ca="1">IF(scratch!$B$55=TRUE,IF(X165="","",X165/(1+(IF(COUNTIF(Accounts!$F:$H,T165),VLOOKUP(T165,Accounts!$F:$H,3,FALSE),0)/100))),scratch!$B$52)</f>
        <v>Locked</v>
      </c>
      <c r="W165" s="37" t="str">
        <f ca="1">IF(scratch!$B$55=TRUE,IF(X165="","",X165-V165),scratch!$B$52)</f>
        <v>Locked</v>
      </c>
      <c r="X165" s="51" t="str">
        <f ca="1">IF(scratch!$B$55=TRUE,SUMIF(B$7:B$1007,T165,G$7:G$1007)+SUMIF(H$7:H$1007,T165,M$7:M$1007)+SUMIF(N$7:N$1007,T165,S$7:S$1007),scratch!$B$52)</f>
        <v>Locked</v>
      </c>
      <c r="AB165" s="10" t="str">
        <f>IF(ISBLANK(Z165),"",IF(COUNTIF(Accounts!$F:$H,Z165),VLOOKUP(Z165,Accounts!$F:$H,2,FALSE),"-"))</f>
        <v/>
      </c>
      <c r="AC165" s="37" t="str">
        <f>IF(AE165="","",AE165/(1+(IF(COUNTIF(Accounts!$F:$H,Z165),VLOOKUP(Z165,Accounts!$F:$H,3,FALSE),0)/100)))</f>
        <v/>
      </c>
      <c r="AD165" s="37" t="str">
        <f t="shared" si="25"/>
        <v/>
      </c>
      <c r="AE165" s="7"/>
      <c r="AF165" s="6"/>
      <c r="AH165" s="10" t="str">
        <f>IF(ISBLANK(AF165),"",IF(COUNTIF(Accounts!$F:$H,AF165),VLOOKUP(AF165,Accounts!$F:$H,2,FALSE),"-"))</f>
        <v/>
      </c>
      <c r="AI165" s="37" t="str">
        <f>IF(AK165="","",AK165/(1+(IF(COUNTIF(Accounts!$F:$H,AF165),VLOOKUP(AF165,Accounts!$F:$H,3,FALSE),0)/100)))</f>
        <v/>
      </c>
      <c r="AJ165" s="37" t="str">
        <f t="shared" si="26"/>
        <v/>
      </c>
      <c r="AK165" s="7"/>
      <c r="AL165" s="6"/>
      <c r="AN165" s="10" t="str">
        <f>IF(ISBLANK(AL165),"",IF(COUNTIF(Accounts!$F:$H,AL165),VLOOKUP(AL165,Accounts!$F:$H,2,FALSE),"-"))</f>
        <v/>
      </c>
      <c r="AO165" s="37" t="str">
        <f>IF(AQ165="","",AQ165/(1+(IF(COUNTIF(Accounts!$F:$H,AL165),VLOOKUP(AL165,Accounts!$F:$H,3,FALSE),0)/100)))</f>
        <v/>
      </c>
      <c r="AP165" s="37" t="str">
        <f t="shared" si="27"/>
        <v/>
      </c>
      <c r="AQ165" s="7"/>
      <c r="AR165" s="40" t="str">
        <f>IF(Accounts!$F164="","-",Accounts!$F164)</f>
        <v xml:space="preserve"> </v>
      </c>
      <c r="AS165" s="10">
        <f>IF(COUNTIF(Accounts!$F:$H,AR165),VLOOKUP(AR165,Accounts!$F:$H,2,FALSE),"-")</f>
        <v>0</v>
      </c>
      <c r="AT165" s="37" t="str">
        <f ca="1">IF(scratch!$B$55=TRUE,IF(AV165="","",AV165/(1+(IF(COUNTIF(Accounts!$F:$H,AR165),VLOOKUP(AR165,Accounts!$F:$H,3,FALSE),0)/100))),scratch!$B$52)</f>
        <v>Locked</v>
      </c>
      <c r="AU165" s="37" t="str">
        <f ca="1">IF(scratch!$B$55=TRUE,IF(AV165="","",AV165-AT165),scratch!$B$52)</f>
        <v>Locked</v>
      </c>
      <c r="AV165" s="51" t="str">
        <f ca="1">IF(scratch!$B$55=TRUE,SUMIF(Z$7:Z$1007,AR165,AE$7:AE$1007)+SUMIF(AF$7:AF$1007,AR165,AK$7:AK$1007)+SUMIF(AL$7:AL$1007,AR165,AQ$7:AQ$1007),scratch!$B$52)</f>
        <v>Locked</v>
      </c>
      <c r="AZ165" s="10" t="str">
        <f>IF(ISBLANK(AX165),"",IF(COUNTIF(Accounts!$F:$H,AX165),VLOOKUP(AX165,Accounts!$F:$H,2,FALSE),"-"))</f>
        <v/>
      </c>
      <c r="BA165" s="37" t="str">
        <f>IF(BC165="","",BC165/(1+(IF(COUNTIF(Accounts!$F:$H,AX165),VLOOKUP(AX165,Accounts!$F:$H,3,FALSE),0)/100)))</f>
        <v/>
      </c>
      <c r="BB165" s="37" t="str">
        <f t="shared" si="28"/>
        <v/>
      </c>
      <c r="BC165" s="7"/>
      <c r="BD165" s="6"/>
      <c r="BF165" s="10" t="str">
        <f>IF(ISBLANK(BD165),"",IF(COUNTIF(Accounts!$F:$H,BD165),VLOOKUP(BD165,Accounts!$F:$H,2,FALSE),"-"))</f>
        <v/>
      </c>
      <c r="BG165" s="37" t="str">
        <f>IF(BI165="","",BI165/(1+(IF(COUNTIF(Accounts!$F:$H,BD165),VLOOKUP(BD165,Accounts!$F:$H,3,FALSE),0)/100)))</f>
        <v/>
      </c>
      <c r="BH165" s="37" t="str">
        <f t="shared" si="29"/>
        <v/>
      </c>
      <c r="BI165" s="7"/>
      <c r="BJ165" s="6"/>
      <c r="BL165" s="10" t="str">
        <f>IF(ISBLANK(BJ165),"",IF(COUNTIF(Accounts!$F:$H,BJ165),VLOOKUP(BJ165,Accounts!$F:$H,2,FALSE),"-"))</f>
        <v/>
      </c>
      <c r="BM165" s="37" t="str">
        <f>IF(BO165="","",BO165/(1+(IF(COUNTIF(Accounts!$F:$H,BJ165),VLOOKUP(BJ165,Accounts!$F:$H,3,FALSE),0)/100)))</f>
        <v/>
      </c>
      <c r="BN165" s="37" t="str">
        <f t="shared" si="30"/>
        <v/>
      </c>
      <c r="BO165" s="7"/>
      <c r="BP165" s="40" t="str">
        <f>IF(Accounts!$F164="","-",Accounts!$F164)</f>
        <v xml:space="preserve"> </v>
      </c>
      <c r="BQ165" s="10">
        <f>IF(COUNTIF(Accounts!$F:$H,BP165),VLOOKUP(BP165,Accounts!$F:$H,2,FALSE),"-")</f>
        <v>0</v>
      </c>
      <c r="BR165" s="37" t="str">
        <f ca="1">IF(scratch!$B$55=TRUE,IF(BT165="","",BT165/(1+(IF(COUNTIF(Accounts!$F:$H,BP165),VLOOKUP(BP165,Accounts!$F:$H,3,FALSE),0)/100))),scratch!$B$52)</f>
        <v>Locked</v>
      </c>
      <c r="BS165" s="37" t="str">
        <f ca="1">IF(scratch!$B$55=TRUE,IF(BT165="","",BT165-BR165),scratch!$B$52)</f>
        <v>Locked</v>
      </c>
      <c r="BT165" s="51" t="str">
        <f ca="1">IF(scratch!$B$55=TRUE,SUMIF(AX$7:AX$1007,BP165,BC$7:BC$1007)+SUMIF(BD$7:BD$1007,BP165,BI$7:BI$1007)+SUMIF(BJ$7:BJ$1007,BP165,BO$7:BO$1007),scratch!$B$52)</f>
        <v>Locked</v>
      </c>
      <c r="BX165" s="10" t="str">
        <f>IF(ISBLANK(BV165),"",IF(COUNTIF(Accounts!$F:$H,BV165),VLOOKUP(BV165,Accounts!$F:$H,2,FALSE),"-"))</f>
        <v/>
      </c>
      <c r="BY165" s="37" t="str">
        <f>IF(CA165="","",CA165/(1+(IF(COUNTIF(Accounts!$F:$H,BV165),VLOOKUP(BV165,Accounts!$F:$H,3,FALSE),0)/100)))</f>
        <v/>
      </c>
      <c r="BZ165" s="37" t="str">
        <f t="shared" si="31"/>
        <v/>
      </c>
      <c r="CA165" s="7"/>
      <c r="CB165" s="6"/>
      <c r="CD165" s="10" t="str">
        <f>IF(ISBLANK(CB165),"",IF(COUNTIF(Accounts!$F:$H,CB165),VLOOKUP(CB165,Accounts!$F:$H,2,FALSE),"-"))</f>
        <v/>
      </c>
      <c r="CE165" s="37" t="str">
        <f>IF(CG165="","",CG165/(1+(IF(COUNTIF(Accounts!$F:$H,CB165),VLOOKUP(CB165,Accounts!$F:$H,3,FALSE),0)/100)))</f>
        <v/>
      </c>
      <c r="CF165" s="37" t="str">
        <f t="shared" si="32"/>
        <v/>
      </c>
      <c r="CG165" s="7"/>
      <c r="CH165" s="6"/>
      <c r="CJ165" s="10" t="str">
        <f>IF(ISBLANK(CH165),"",IF(COUNTIF(Accounts!$F:$H,CH165),VLOOKUP(CH165,Accounts!$F:$H,2,FALSE),"-"))</f>
        <v/>
      </c>
      <c r="CK165" s="37" t="str">
        <f>IF(CM165="","",CM165/(1+(IF(COUNTIF(Accounts!$F:$H,CH165),VLOOKUP(CH165,Accounts!$F:$H,3,FALSE),0)/100)))</f>
        <v/>
      </c>
      <c r="CL165" s="37" t="str">
        <f t="shared" si="33"/>
        <v/>
      </c>
      <c r="CM165" s="7"/>
      <c r="CN165" s="40" t="str">
        <f>IF(Accounts!$F164="","-",Accounts!$F164)</f>
        <v xml:space="preserve"> </v>
      </c>
      <c r="CO165" s="10">
        <f>IF(COUNTIF(Accounts!$F:$H,CN165),VLOOKUP(CN165,Accounts!$F:$H,2,FALSE),"-")</f>
        <v>0</v>
      </c>
      <c r="CP165" s="37" t="str">
        <f ca="1">IF(scratch!$B$55=TRUE,IF(CR165="","",CR165/(1+(IF(COUNTIF(Accounts!$F:$H,CN165),VLOOKUP(CN165,Accounts!$F:$H,3,FALSE),0)/100))),scratch!$B$52)</f>
        <v>Locked</v>
      </c>
      <c r="CQ165" s="37" t="str">
        <f ca="1">IF(scratch!$B$55=TRUE,IF(CR165="","",CR165-CP165),scratch!$B$52)</f>
        <v>Locked</v>
      </c>
      <c r="CR165" s="51" t="str">
        <f ca="1">IF(scratch!$B$55=TRUE,SUMIF(BV$7:BV$1007,CN165,CA$7:CA$1007)+SUMIF(CB$7:CB$1007,CN165,CG$7:CG$1007)+SUMIF(CH$7:CH$1007,CN165,CM$7:CM$1007),scratch!$B$52)</f>
        <v>Locked</v>
      </c>
      <c r="CT165" s="40" t="str">
        <f>IF(Accounts!$F164="","-",Accounts!$F164)</f>
        <v xml:space="preserve"> </v>
      </c>
      <c r="CU165" s="10">
        <f>IF(COUNTIF(Accounts!$F:$H,CT165),VLOOKUP(CT165,Accounts!$F:$H,2,FALSE),"-")</f>
        <v>0</v>
      </c>
      <c r="CV165" s="37" t="str">
        <f ca="1">IF(scratch!$B$55=TRUE,IF(CX165="","",CX165/(1+(IF(COUNTIF(Accounts!$F:$H,CT165),VLOOKUP(CT165,Accounts!$F:$H,3,FALSE),0)/100))),scratch!$B$52)</f>
        <v>Locked</v>
      </c>
      <c r="CW165" s="37" t="str">
        <f ca="1">IF(scratch!$B$55=TRUE,IF(CX165="","",CX165-CV165),scratch!$B$52)</f>
        <v>Locked</v>
      </c>
      <c r="CX165" s="51" t="str">
        <f ca="1">IF(scratch!$B$55=TRUE,SUMIF(T$7:T$1007,CT165,X$7:X1165)+SUMIF(AR$7:AR$1007,CT165,AV$7:AV$1007)+SUMIF(BP$7:BP$1007,CT165,BT$7:BT$1007)+SUMIF(CN$7:CN$1007,CT165,CR$7:CR$1007),scratch!$B$52)</f>
        <v>Locked</v>
      </c>
    </row>
    <row r="166" spans="4:102" x14ac:dyDescent="0.2">
      <c r="D166" s="10" t="str">
        <f>IF(ISBLANK(B166),"",IF(COUNTIF(Accounts!$F:$H,B166),VLOOKUP(B166,Accounts!$F:$H,2,FALSE),"-"))</f>
        <v/>
      </c>
      <c r="E166" s="37" t="str">
        <f>IF(G166="","",G166/(1+(IF(COUNTIF(Accounts!$F:$H,B166),VLOOKUP(B166,Accounts!$F:$H,3,FALSE),0)/100)))</f>
        <v/>
      </c>
      <c r="F166" s="37" t="str">
        <f t="shared" si="34"/>
        <v/>
      </c>
      <c r="G166" s="7"/>
      <c r="H166" s="6"/>
      <c r="J166" s="10" t="str">
        <f>IF(ISBLANK(H166),"",IF(COUNTIF(Accounts!$F:$H,H166),VLOOKUP(H166,Accounts!$F:$H,2,FALSE),"-"))</f>
        <v/>
      </c>
      <c r="K166" s="37" t="str">
        <f>IF(M166="","",M166/(1+(IF(COUNTIF(Accounts!$F:$H,H166),VLOOKUP(H166,Accounts!$F:$H,3,FALSE),0)/100)))</f>
        <v/>
      </c>
      <c r="L166" s="37" t="str">
        <f t="shared" si="35"/>
        <v/>
      </c>
      <c r="M166" s="7"/>
      <c r="N166" s="6"/>
      <c r="P166" s="10" t="str">
        <f>IF(ISBLANK(N166),"",IF(COUNTIF(Accounts!$F:$H,N166),VLOOKUP(N166,Accounts!$F:$H,2,FALSE),"-"))</f>
        <v/>
      </c>
      <c r="Q166" s="37" t="str">
        <f>IF(S166="","",S166/(1+(IF(COUNTIF(Accounts!$F:$H,N166),VLOOKUP(N166,Accounts!$F:$H,3,FALSE),0)/100)))</f>
        <v/>
      </c>
      <c r="R166" s="37" t="str">
        <f t="shared" si="24"/>
        <v/>
      </c>
      <c r="S166" s="7"/>
      <c r="T166" s="40" t="str">
        <f>IF(Accounts!$F165="","-",Accounts!$F165)</f>
        <v xml:space="preserve"> </v>
      </c>
      <c r="U166" s="10">
        <f>IF(COUNTIF(Accounts!$F:$H,T166),VLOOKUP(T166,Accounts!$F:$H,2,FALSE),"-")</f>
        <v>0</v>
      </c>
      <c r="V166" s="37" t="str">
        <f ca="1">IF(scratch!$B$55=TRUE,IF(X166="","",X166/(1+(IF(COUNTIF(Accounts!$F:$H,T166),VLOOKUP(T166,Accounts!$F:$H,3,FALSE),0)/100))),scratch!$B$52)</f>
        <v>Locked</v>
      </c>
      <c r="W166" s="37" t="str">
        <f ca="1">IF(scratch!$B$55=TRUE,IF(X166="","",X166-V166),scratch!$B$52)</f>
        <v>Locked</v>
      </c>
      <c r="X166" s="51" t="str">
        <f ca="1">IF(scratch!$B$55=TRUE,SUMIF(B$7:B$1007,T166,G$7:G$1007)+SUMIF(H$7:H$1007,T166,M$7:M$1007)+SUMIF(N$7:N$1007,T166,S$7:S$1007),scratch!$B$52)</f>
        <v>Locked</v>
      </c>
      <c r="AB166" s="10" t="str">
        <f>IF(ISBLANK(Z166),"",IF(COUNTIF(Accounts!$F:$H,Z166),VLOOKUP(Z166,Accounts!$F:$H,2,FALSE),"-"))</f>
        <v/>
      </c>
      <c r="AC166" s="37" t="str">
        <f>IF(AE166="","",AE166/(1+(IF(COUNTIF(Accounts!$F:$H,Z166),VLOOKUP(Z166,Accounts!$F:$H,3,FALSE),0)/100)))</f>
        <v/>
      </c>
      <c r="AD166" s="37" t="str">
        <f t="shared" si="25"/>
        <v/>
      </c>
      <c r="AE166" s="7"/>
      <c r="AF166" s="6"/>
      <c r="AH166" s="10" t="str">
        <f>IF(ISBLANK(AF166),"",IF(COUNTIF(Accounts!$F:$H,AF166),VLOOKUP(AF166,Accounts!$F:$H,2,FALSE),"-"))</f>
        <v/>
      </c>
      <c r="AI166" s="37" t="str">
        <f>IF(AK166="","",AK166/(1+(IF(COUNTIF(Accounts!$F:$H,AF166),VLOOKUP(AF166,Accounts!$F:$H,3,FALSE),0)/100)))</f>
        <v/>
      </c>
      <c r="AJ166" s="37" t="str">
        <f t="shared" si="26"/>
        <v/>
      </c>
      <c r="AK166" s="7"/>
      <c r="AL166" s="6"/>
      <c r="AN166" s="10" t="str">
        <f>IF(ISBLANK(AL166),"",IF(COUNTIF(Accounts!$F:$H,AL166),VLOOKUP(AL166,Accounts!$F:$H,2,FALSE),"-"))</f>
        <v/>
      </c>
      <c r="AO166" s="37" t="str">
        <f>IF(AQ166="","",AQ166/(1+(IF(COUNTIF(Accounts!$F:$H,AL166),VLOOKUP(AL166,Accounts!$F:$H,3,FALSE),0)/100)))</f>
        <v/>
      </c>
      <c r="AP166" s="37" t="str">
        <f t="shared" si="27"/>
        <v/>
      </c>
      <c r="AQ166" s="7"/>
      <c r="AR166" s="40" t="str">
        <f>IF(Accounts!$F165="","-",Accounts!$F165)</f>
        <v xml:space="preserve"> </v>
      </c>
      <c r="AS166" s="10">
        <f>IF(COUNTIF(Accounts!$F:$H,AR166),VLOOKUP(AR166,Accounts!$F:$H,2,FALSE),"-")</f>
        <v>0</v>
      </c>
      <c r="AT166" s="37" t="str">
        <f ca="1">IF(scratch!$B$55=TRUE,IF(AV166="","",AV166/(1+(IF(COUNTIF(Accounts!$F:$H,AR166),VLOOKUP(AR166,Accounts!$F:$H,3,FALSE),0)/100))),scratch!$B$52)</f>
        <v>Locked</v>
      </c>
      <c r="AU166" s="37" t="str">
        <f ca="1">IF(scratch!$B$55=TRUE,IF(AV166="","",AV166-AT166),scratch!$B$52)</f>
        <v>Locked</v>
      </c>
      <c r="AV166" s="51" t="str">
        <f ca="1">IF(scratch!$B$55=TRUE,SUMIF(Z$7:Z$1007,AR166,AE$7:AE$1007)+SUMIF(AF$7:AF$1007,AR166,AK$7:AK$1007)+SUMIF(AL$7:AL$1007,AR166,AQ$7:AQ$1007),scratch!$B$52)</f>
        <v>Locked</v>
      </c>
      <c r="AZ166" s="10" t="str">
        <f>IF(ISBLANK(AX166),"",IF(COUNTIF(Accounts!$F:$H,AX166),VLOOKUP(AX166,Accounts!$F:$H,2,FALSE),"-"))</f>
        <v/>
      </c>
      <c r="BA166" s="37" t="str">
        <f>IF(BC166="","",BC166/(1+(IF(COUNTIF(Accounts!$F:$H,AX166),VLOOKUP(AX166,Accounts!$F:$H,3,FALSE),0)/100)))</f>
        <v/>
      </c>
      <c r="BB166" s="37" t="str">
        <f t="shared" si="28"/>
        <v/>
      </c>
      <c r="BC166" s="7"/>
      <c r="BD166" s="6"/>
      <c r="BF166" s="10" t="str">
        <f>IF(ISBLANK(BD166),"",IF(COUNTIF(Accounts!$F:$H,BD166),VLOOKUP(BD166,Accounts!$F:$H,2,FALSE),"-"))</f>
        <v/>
      </c>
      <c r="BG166" s="37" t="str">
        <f>IF(BI166="","",BI166/(1+(IF(COUNTIF(Accounts!$F:$H,BD166),VLOOKUP(BD166,Accounts!$F:$H,3,FALSE),0)/100)))</f>
        <v/>
      </c>
      <c r="BH166" s="37" t="str">
        <f t="shared" si="29"/>
        <v/>
      </c>
      <c r="BI166" s="7"/>
      <c r="BJ166" s="6"/>
      <c r="BL166" s="10" t="str">
        <f>IF(ISBLANK(BJ166),"",IF(COUNTIF(Accounts!$F:$H,BJ166),VLOOKUP(BJ166,Accounts!$F:$H,2,FALSE),"-"))</f>
        <v/>
      </c>
      <c r="BM166" s="37" t="str">
        <f>IF(BO166="","",BO166/(1+(IF(COUNTIF(Accounts!$F:$H,BJ166),VLOOKUP(BJ166,Accounts!$F:$H,3,FALSE),0)/100)))</f>
        <v/>
      </c>
      <c r="BN166" s="37" t="str">
        <f t="shared" si="30"/>
        <v/>
      </c>
      <c r="BO166" s="7"/>
      <c r="BP166" s="40" t="str">
        <f>IF(Accounts!$F165="","-",Accounts!$F165)</f>
        <v xml:space="preserve"> </v>
      </c>
      <c r="BQ166" s="10">
        <f>IF(COUNTIF(Accounts!$F:$H,BP166),VLOOKUP(BP166,Accounts!$F:$H,2,FALSE),"-")</f>
        <v>0</v>
      </c>
      <c r="BR166" s="37" t="str">
        <f ca="1">IF(scratch!$B$55=TRUE,IF(BT166="","",BT166/(1+(IF(COUNTIF(Accounts!$F:$H,BP166),VLOOKUP(BP166,Accounts!$F:$H,3,FALSE),0)/100))),scratch!$B$52)</f>
        <v>Locked</v>
      </c>
      <c r="BS166" s="37" t="str">
        <f ca="1">IF(scratch!$B$55=TRUE,IF(BT166="","",BT166-BR166),scratch!$B$52)</f>
        <v>Locked</v>
      </c>
      <c r="BT166" s="51" t="str">
        <f ca="1">IF(scratch!$B$55=TRUE,SUMIF(AX$7:AX$1007,BP166,BC$7:BC$1007)+SUMIF(BD$7:BD$1007,BP166,BI$7:BI$1007)+SUMIF(BJ$7:BJ$1007,BP166,BO$7:BO$1007),scratch!$B$52)</f>
        <v>Locked</v>
      </c>
      <c r="BX166" s="10" t="str">
        <f>IF(ISBLANK(BV166),"",IF(COUNTIF(Accounts!$F:$H,BV166),VLOOKUP(BV166,Accounts!$F:$H,2,FALSE),"-"))</f>
        <v/>
      </c>
      <c r="BY166" s="37" t="str">
        <f>IF(CA166="","",CA166/(1+(IF(COUNTIF(Accounts!$F:$H,BV166),VLOOKUP(BV166,Accounts!$F:$H,3,FALSE),0)/100)))</f>
        <v/>
      </c>
      <c r="BZ166" s="37" t="str">
        <f t="shared" si="31"/>
        <v/>
      </c>
      <c r="CA166" s="7"/>
      <c r="CB166" s="6"/>
      <c r="CD166" s="10" t="str">
        <f>IF(ISBLANK(CB166),"",IF(COUNTIF(Accounts!$F:$H,CB166),VLOOKUP(CB166,Accounts!$F:$H,2,FALSE),"-"))</f>
        <v/>
      </c>
      <c r="CE166" s="37" t="str">
        <f>IF(CG166="","",CG166/(1+(IF(COUNTIF(Accounts!$F:$H,CB166),VLOOKUP(CB166,Accounts!$F:$H,3,FALSE),0)/100)))</f>
        <v/>
      </c>
      <c r="CF166" s="37" t="str">
        <f t="shared" si="32"/>
        <v/>
      </c>
      <c r="CG166" s="7"/>
      <c r="CH166" s="6"/>
      <c r="CJ166" s="10" t="str">
        <f>IF(ISBLANK(CH166),"",IF(COUNTIF(Accounts!$F:$H,CH166),VLOOKUP(CH166,Accounts!$F:$H,2,FALSE),"-"))</f>
        <v/>
      </c>
      <c r="CK166" s="37" t="str">
        <f>IF(CM166="","",CM166/(1+(IF(COUNTIF(Accounts!$F:$H,CH166),VLOOKUP(CH166,Accounts!$F:$H,3,FALSE),0)/100)))</f>
        <v/>
      </c>
      <c r="CL166" s="37" t="str">
        <f t="shared" si="33"/>
        <v/>
      </c>
      <c r="CM166" s="7"/>
      <c r="CN166" s="40" t="str">
        <f>IF(Accounts!$F165="","-",Accounts!$F165)</f>
        <v xml:space="preserve"> </v>
      </c>
      <c r="CO166" s="10">
        <f>IF(COUNTIF(Accounts!$F:$H,CN166),VLOOKUP(CN166,Accounts!$F:$H,2,FALSE),"-")</f>
        <v>0</v>
      </c>
      <c r="CP166" s="37" t="str">
        <f ca="1">IF(scratch!$B$55=TRUE,IF(CR166="","",CR166/(1+(IF(COUNTIF(Accounts!$F:$H,CN166),VLOOKUP(CN166,Accounts!$F:$H,3,FALSE),0)/100))),scratch!$B$52)</f>
        <v>Locked</v>
      </c>
      <c r="CQ166" s="37" t="str">
        <f ca="1">IF(scratch!$B$55=TRUE,IF(CR166="","",CR166-CP166),scratch!$B$52)</f>
        <v>Locked</v>
      </c>
      <c r="CR166" s="51" t="str">
        <f ca="1">IF(scratch!$B$55=TRUE,SUMIF(BV$7:BV$1007,CN166,CA$7:CA$1007)+SUMIF(CB$7:CB$1007,CN166,CG$7:CG$1007)+SUMIF(CH$7:CH$1007,CN166,CM$7:CM$1007),scratch!$B$52)</f>
        <v>Locked</v>
      </c>
      <c r="CT166" s="40" t="str">
        <f>IF(Accounts!$F165="","-",Accounts!$F165)</f>
        <v xml:space="preserve"> </v>
      </c>
      <c r="CU166" s="10">
        <f>IF(COUNTIF(Accounts!$F:$H,CT166),VLOOKUP(CT166,Accounts!$F:$H,2,FALSE),"-")</f>
        <v>0</v>
      </c>
      <c r="CV166" s="37" t="str">
        <f ca="1">IF(scratch!$B$55=TRUE,IF(CX166="","",CX166/(1+(IF(COUNTIF(Accounts!$F:$H,CT166),VLOOKUP(CT166,Accounts!$F:$H,3,FALSE),0)/100))),scratch!$B$52)</f>
        <v>Locked</v>
      </c>
      <c r="CW166" s="37" t="str">
        <f ca="1">IF(scratch!$B$55=TRUE,IF(CX166="","",CX166-CV166),scratch!$B$52)</f>
        <v>Locked</v>
      </c>
      <c r="CX166" s="51" t="str">
        <f ca="1">IF(scratch!$B$55=TRUE,SUMIF(T$7:T$1007,CT166,X$7:X1166)+SUMIF(AR$7:AR$1007,CT166,AV$7:AV$1007)+SUMIF(BP$7:BP$1007,CT166,BT$7:BT$1007)+SUMIF(CN$7:CN$1007,CT166,CR$7:CR$1007),scratch!$B$52)</f>
        <v>Locked</v>
      </c>
    </row>
    <row r="167" spans="4:102" x14ac:dyDescent="0.2">
      <c r="D167" s="10" t="str">
        <f>IF(ISBLANK(B167),"",IF(COUNTIF(Accounts!$F:$H,B167),VLOOKUP(B167,Accounts!$F:$H,2,FALSE),"-"))</f>
        <v/>
      </c>
      <c r="E167" s="37" t="str">
        <f>IF(G167="","",G167/(1+(IF(COUNTIF(Accounts!$F:$H,B167),VLOOKUP(B167,Accounts!$F:$H,3,FALSE),0)/100)))</f>
        <v/>
      </c>
      <c r="F167" s="37" t="str">
        <f t="shared" si="34"/>
        <v/>
      </c>
      <c r="G167" s="7"/>
      <c r="H167" s="6"/>
      <c r="J167" s="10" t="str">
        <f>IF(ISBLANK(H167),"",IF(COUNTIF(Accounts!$F:$H,H167),VLOOKUP(H167,Accounts!$F:$H,2,FALSE),"-"))</f>
        <v/>
      </c>
      <c r="K167" s="37" t="str">
        <f>IF(M167="","",M167/(1+(IF(COUNTIF(Accounts!$F:$H,H167),VLOOKUP(H167,Accounts!$F:$H,3,FALSE),0)/100)))</f>
        <v/>
      </c>
      <c r="L167" s="37" t="str">
        <f t="shared" si="35"/>
        <v/>
      </c>
      <c r="M167" s="7"/>
      <c r="N167" s="6"/>
      <c r="P167" s="10" t="str">
        <f>IF(ISBLANK(N167),"",IF(COUNTIF(Accounts!$F:$H,N167),VLOOKUP(N167,Accounts!$F:$H,2,FALSE),"-"))</f>
        <v/>
      </c>
      <c r="Q167" s="37" t="str">
        <f>IF(S167="","",S167/(1+(IF(COUNTIF(Accounts!$F:$H,N167),VLOOKUP(N167,Accounts!$F:$H,3,FALSE),0)/100)))</f>
        <v/>
      </c>
      <c r="R167" s="37" t="str">
        <f t="shared" si="24"/>
        <v/>
      </c>
      <c r="S167" s="7"/>
      <c r="T167" s="40" t="str">
        <f>IF(Accounts!$F166="","-",Accounts!$F166)</f>
        <v xml:space="preserve"> </v>
      </c>
      <c r="U167" s="10">
        <f>IF(COUNTIF(Accounts!$F:$H,T167),VLOOKUP(T167,Accounts!$F:$H,2,FALSE),"-")</f>
        <v>0</v>
      </c>
      <c r="V167" s="37" t="str">
        <f ca="1">IF(scratch!$B$55=TRUE,IF(X167="","",X167/(1+(IF(COUNTIF(Accounts!$F:$H,T167),VLOOKUP(T167,Accounts!$F:$H,3,FALSE),0)/100))),scratch!$B$52)</f>
        <v>Locked</v>
      </c>
      <c r="W167" s="37" t="str">
        <f ca="1">IF(scratch!$B$55=TRUE,IF(X167="","",X167-V167),scratch!$B$52)</f>
        <v>Locked</v>
      </c>
      <c r="X167" s="51" t="str">
        <f ca="1">IF(scratch!$B$55=TRUE,SUMIF(B$7:B$1007,T167,G$7:G$1007)+SUMIF(H$7:H$1007,T167,M$7:M$1007)+SUMIF(N$7:N$1007,T167,S$7:S$1007),scratch!$B$52)</f>
        <v>Locked</v>
      </c>
      <c r="AB167" s="10" t="str">
        <f>IF(ISBLANK(Z167),"",IF(COUNTIF(Accounts!$F:$H,Z167),VLOOKUP(Z167,Accounts!$F:$H,2,FALSE),"-"))</f>
        <v/>
      </c>
      <c r="AC167" s="37" t="str">
        <f>IF(AE167="","",AE167/(1+(IF(COUNTIF(Accounts!$F:$H,Z167),VLOOKUP(Z167,Accounts!$F:$H,3,FALSE),0)/100)))</f>
        <v/>
      </c>
      <c r="AD167" s="37" t="str">
        <f t="shared" si="25"/>
        <v/>
      </c>
      <c r="AE167" s="7"/>
      <c r="AF167" s="6"/>
      <c r="AH167" s="10" t="str">
        <f>IF(ISBLANK(AF167),"",IF(COUNTIF(Accounts!$F:$H,AF167),VLOOKUP(AF167,Accounts!$F:$H,2,FALSE),"-"))</f>
        <v/>
      </c>
      <c r="AI167" s="37" t="str">
        <f>IF(AK167="","",AK167/(1+(IF(COUNTIF(Accounts!$F:$H,AF167),VLOOKUP(AF167,Accounts!$F:$H,3,FALSE),0)/100)))</f>
        <v/>
      </c>
      <c r="AJ167" s="37" t="str">
        <f t="shared" si="26"/>
        <v/>
      </c>
      <c r="AK167" s="7"/>
      <c r="AL167" s="6"/>
      <c r="AN167" s="10" t="str">
        <f>IF(ISBLANK(AL167),"",IF(COUNTIF(Accounts!$F:$H,AL167),VLOOKUP(AL167,Accounts!$F:$H,2,FALSE),"-"))</f>
        <v/>
      </c>
      <c r="AO167" s="37" t="str">
        <f>IF(AQ167="","",AQ167/(1+(IF(COUNTIF(Accounts!$F:$H,AL167),VLOOKUP(AL167,Accounts!$F:$H,3,FALSE),0)/100)))</f>
        <v/>
      </c>
      <c r="AP167" s="37" t="str">
        <f t="shared" si="27"/>
        <v/>
      </c>
      <c r="AQ167" s="7"/>
      <c r="AR167" s="40" t="str">
        <f>IF(Accounts!$F166="","-",Accounts!$F166)</f>
        <v xml:space="preserve"> </v>
      </c>
      <c r="AS167" s="10">
        <f>IF(COUNTIF(Accounts!$F:$H,AR167),VLOOKUP(AR167,Accounts!$F:$H,2,FALSE),"-")</f>
        <v>0</v>
      </c>
      <c r="AT167" s="37" t="str">
        <f ca="1">IF(scratch!$B$55=TRUE,IF(AV167="","",AV167/(1+(IF(COUNTIF(Accounts!$F:$H,AR167),VLOOKUP(AR167,Accounts!$F:$H,3,FALSE),0)/100))),scratch!$B$52)</f>
        <v>Locked</v>
      </c>
      <c r="AU167" s="37" t="str">
        <f ca="1">IF(scratch!$B$55=TRUE,IF(AV167="","",AV167-AT167),scratch!$B$52)</f>
        <v>Locked</v>
      </c>
      <c r="AV167" s="51" t="str">
        <f ca="1">IF(scratch!$B$55=TRUE,SUMIF(Z$7:Z$1007,AR167,AE$7:AE$1007)+SUMIF(AF$7:AF$1007,AR167,AK$7:AK$1007)+SUMIF(AL$7:AL$1007,AR167,AQ$7:AQ$1007),scratch!$B$52)</f>
        <v>Locked</v>
      </c>
      <c r="AZ167" s="10" t="str">
        <f>IF(ISBLANK(AX167),"",IF(COUNTIF(Accounts!$F:$H,AX167),VLOOKUP(AX167,Accounts!$F:$H,2,FALSE),"-"))</f>
        <v/>
      </c>
      <c r="BA167" s="37" t="str">
        <f>IF(BC167="","",BC167/(1+(IF(COUNTIF(Accounts!$F:$H,AX167),VLOOKUP(AX167,Accounts!$F:$H,3,FALSE),0)/100)))</f>
        <v/>
      </c>
      <c r="BB167" s="37" t="str">
        <f t="shared" si="28"/>
        <v/>
      </c>
      <c r="BC167" s="7"/>
      <c r="BD167" s="6"/>
      <c r="BF167" s="10" t="str">
        <f>IF(ISBLANK(BD167),"",IF(COUNTIF(Accounts!$F:$H,BD167),VLOOKUP(BD167,Accounts!$F:$H,2,FALSE),"-"))</f>
        <v/>
      </c>
      <c r="BG167" s="37" t="str">
        <f>IF(BI167="","",BI167/(1+(IF(COUNTIF(Accounts!$F:$H,BD167),VLOOKUP(BD167,Accounts!$F:$H,3,FALSE),0)/100)))</f>
        <v/>
      </c>
      <c r="BH167" s="37" t="str">
        <f t="shared" si="29"/>
        <v/>
      </c>
      <c r="BI167" s="7"/>
      <c r="BJ167" s="6"/>
      <c r="BL167" s="10" t="str">
        <f>IF(ISBLANK(BJ167),"",IF(COUNTIF(Accounts!$F:$H,BJ167),VLOOKUP(BJ167,Accounts!$F:$H,2,FALSE),"-"))</f>
        <v/>
      </c>
      <c r="BM167" s="37" t="str">
        <f>IF(BO167="","",BO167/(1+(IF(COUNTIF(Accounts!$F:$H,BJ167),VLOOKUP(BJ167,Accounts!$F:$H,3,FALSE),0)/100)))</f>
        <v/>
      </c>
      <c r="BN167" s="37" t="str">
        <f t="shared" si="30"/>
        <v/>
      </c>
      <c r="BO167" s="7"/>
      <c r="BP167" s="40" t="str">
        <f>IF(Accounts!$F166="","-",Accounts!$F166)</f>
        <v xml:space="preserve"> </v>
      </c>
      <c r="BQ167" s="10">
        <f>IF(COUNTIF(Accounts!$F:$H,BP167),VLOOKUP(BP167,Accounts!$F:$H,2,FALSE),"-")</f>
        <v>0</v>
      </c>
      <c r="BR167" s="37" t="str">
        <f ca="1">IF(scratch!$B$55=TRUE,IF(BT167="","",BT167/(1+(IF(COUNTIF(Accounts!$F:$H,BP167),VLOOKUP(BP167,Accounts!$F:$H,3,FALSE),0)/100))),scratch!$B$52)</f>
        <v>Locked</v>
      </c>
      <c r="BS167" s="37" t="str">
        <f ca="1">IF(scratch!$B$55=TRUE,IF(BT167="","",BT167-BR167),scratch!$B$52)</f>
        <v>Locked</v>
      </c>
      <c r="BT167" s="51" t="str">
        <f ca="1">IF(scratch!$B$55=TRUE,SUMIF(AX$7:AX$1007,BP167,BC$7:BC$1007)+SUMIF(BD$7:BD$1007,BP167,BI$7:BI$1007)+SUMIF(BJ$7:BJ$1007,BP167,BO$7:BO$1007),scratch!$B$52)</f>
        <v>Locked</v>
      </c>
      <c r="BX167" s="10" t="str">
        <f>IF(ISBLANK(BV167),"",IF(COUNTIF(Accounts!$F:$H,BV167),VLOOKUP(BV167,Accounts!$F:$H,2,FALSE),"-"))</f>
        <v/>
      </c>
      <c r="BY167" s="37" t="str">
        <f>IF(CA167="","",CA167/(1+(IF(COUNTIF(Accounts!$F:$H,BV167),VLOOKUP(BV167,Accounts!$F:$H,3,FALSE),0)/100)))</f>
        <v/>
      </c>
      <c r="BZ167" s="37" t="str">
        <f t="shared" si="31"/>
        <v/>
      </c>
      <c r="CA167" s="7"/>
      <c r="CB167" s="6"/>
      <c r="CD167" s="10" t="str">
        <f>IF(ISBLANK(CB167),"",IF(COUNTIF(Accounts!$F:$H,CB167),VLOOKUP(CB167,Accounts!$F:$H,2,FALSE),"-"))</f>
        <v/>
      </c>
      <c r="CE167" s="37" t="str">
        <f>IF(CG167="","",CG167/(1+(IF(COUNTIF(Accounts!$F:$H,CB167),VLOOKUP(CB167,Accounts!$F:$H,3,FALSE),0)/100)))</f>
        <v/>
      </c>
      <c r="CF167" s="37" t="str">
        <f t="shared" si="32"/>
        <v/>
      </c>
      <c r="CG167" s="7"/>
      <c r="CH167" s="6"/>
      <c r="CJ167" s="10" t="str">
        <f>IF(ISBLANK(CH167),"",IF(COUNTIF(Accounts!$F:$H,CH167),VLOOKUP(CH167,Accounts!$F:$H,2,FALSE),"-"))</f>
        <v/>
      </c>
      <c r="CK167" s="37" t="str">
        <f>IF(CM167="","",CM167/(1+(IF(COUNTIF(Accounts!$F:$H,CH167),VLOOKUP(CH167,Accounts!$F:$H,3,FALSE),0)/100)))</f>
        <v/>
      </c>
      <c r="CL167" s="37" t="str">
        <f t="shared" si="33"/>
        <v/>
      </c>
      <c r="CM167" s="7"/>
      <c r="CN167" s="40" t="str">
        <f>IF(Accounts!$F166="","-",Accounts!$F166)</f>
        <v xml:space="preserve"> </v>
      </c>
      <c r="CO167" s="10">
        <f>IF(COUNTIF(Accounts!$F:$H,CN167),VLOOKUP(CN167,Accounts!$F:$H,2,FALSE),"-")</f>
        <v>0</v>
      </c>
      <c r="CP167" s="37" t="str">
        <f ca="1">IF(scratch!$B$55=TRUE,IF(CR167="","",CR167/(1+(IF(COUNTIF(Accounts!$F:$H,CN167),VLOOKUP(CN167,Accounts!$F:$H,3,FALSE),0)/100))),scratch!$B$52)</f>
        <v>Locked</v>
      </c>
      <c r="CQ167" s="37" t="str">
        <f ca="1">IF(scratch!$B$55=TRUE,IF(CR167="","",CR167-CP167),scratch!$B$52)</f>
        <v>Locked</v>
      </c>
      <c r="CR167" s="51" t="str">
        <f ca="1">IF(scratch!$B$55=TRUE,SUMIF(BV$7:BV$1007,CN167,CA$7:CA$1007)+SUMIF(CB$7:CB$1007,CN167,CG$7:CG$1007)+SUMIF(CH$7:CH$1007,CN167,CM$7:CM$1007),scratch!$B$52)</f>
        <v>Locked</v>
      </c>
      <c r="CT167" s="40" t="str">
        <f>IF(Accounts!$F166="","-",Accounts!$F166)</f>
        <v xml:space="preserve"> </v>
      </c>
      <c r="CU167" s="10">
        <f>IF(COUNTIF(Accounts!$F:$H,CT167),VLOOKUP(CT167,Accounts!$F:$H,2,FALSE),"-")</f>
        <v>0</v>
      </c>
      <c r="CV167" s="37" t="str">
        <f ca="1">IF(scratch!$B$55=TRUE,IF(CX167="","",CX167/(1+(IF(COUNTIF(Accounts!$F:$H,CT167),VLOOKUP(CT167,Accounts!$F:$H,3,FALSE),0)/100))),scratch!$B$52)</f>
        <v>Locked</v>
      </c>
      <c r="CW167" s="37" t="str">
        <f ca="1">IF(scratch!$B$55=TRUE,IF(CX167="","",CX167-CV167),scratch!$B$52)</f>
        <v>Locked</v>
      </c>
      <c r="CX167" s="51" t="str">
        <f ca="1">IF(scratch!$B$55=TRUE,SUMIF(T$7:T$1007,CT167,X$7:X1167)+SUMIF(AR$7:AR$1007,CT167,AV$7:AV$1007)+SUMIF(BP$7:BP$1007,CT167,BT$7:BT$1007)+SUMIF(CN$7:CN$1007,CT167,CR$7:CR$1007),scratch!$B$52)</f>
        <v>Locked</v>
      </c>
    </row>
    <row r="168" spans="4:102" x14ac:dyDescent="0.2">
      <c r="D168" s="10" t="str">
        <f>IF(ISBLANK(B168),"",IF(COUNTIF(Accounts!$F:$H,B168),VLOOKUP(B168,Accounts!$F:$H,2,FALSE),"-"))</f>
        <v/>
      </c>
      <c r="E168" s="37" t="str">
        <f>IF(G168="","",G168/(1+(IF(COUNTIF(Accounts!$F:$H,B168),VLOOKUP(B168,Accounts!$F:$H,3,FALSE),0)/100)))</f>
        <v/>
      </c>
      <c r="F168" s="37" t="str">
        <f t="shared" si="34"/>
        <v/>
      </c>
      <c r="G168" s="7"/>
      <c r="H168" s="6"/>
      <c r="J168" s="10" t="str">
        <f>IF(ISBLANK(H168),"",IF(COUNTIF(Accounts!$F:$H,H168),VLOOKUP(H168,Accounts!$F:$H,2,FALSE),"-"))</f>
        <v/>
      </c>
      <c r="K168" s="37" t="str">
        <f>IF(M168="","",M168/(1+(IF(COUNTIF(Accounts!$F:$H,H168),VLOOKUP(H168,Accounts!$F:$H,3,FALSE),0)/100)))</f>
        <v/>
      </c>
      <c r="L168" s="37" t="str">
        <f t="shared" si="35"/>
        <v/>
      </c>
      <c r="M168" s="7"/>
      <c r="N168" s="6"/>
      <c r="P168" s="10" t="str">
        <f>IF(ISBLANK(N168),"",IF(COUNTIF(Accounts!$F:$H,N168),VLOOKUP(N168,Accounts!$F:$H,2,FALSE),"-"))</f>
        <v/>
      </c>
      <c r="Q168" s="37" t="str">
        <f>IF(S168="","",S168/(1+(IF(COUNTIF(Accounts!$F:$H,N168),VLOOKUP(N168,Accounts!$F:$H,3,FALSE),0)/100)))</f>
        <v/>
      </c>
      <c r="R168" s="37" t="str">
        <f t="shared" si="24"/>
        <v/>
      </c>
      <c r="S168" s="7"/>
      <c r="T168" s="40" t="str">
        <f>IF(Accounts!$F167="","-",Accounts!$F167)</f>
        <v xml:space="preserve"> </v>
      </c>
      <c r="U168" s="10">
        <f>IF(COUNTIF(Accounts!$F:$H,T168),VLOOKUP(T168,Accounts!$F:$H,2,FALSE),"-")</f>
        <v>0</v>
      </c>
      <c r="V168" s="37" t="str">
        <f ca="1">IF(scratch!$B$55=TRUE,IF(X168="","",X168/(1+(IF(COUNTIF(Accounts!$F:$H,T168),VLOOKUP(T168,Accounts!$F:$H,3,FALSE),0)/100))),scratch!$B$52)</f>
        <v>Locked</v>
      </c>
      <c r="W168" s="37" t="str">
        <f ca="1">IF(scratch!$B$55=TRUE,IF(X168="","",X168-V168),scratch!$B$52)</f>
        <v>Locked</v>
      </c>
      <c r="X168" s="51" t="str">
        <f ca="1">IF(scratch!$B$55=TRUE,SUMIF(B$7:B$1007,T168,G$7:G$1007)+SUMIF(H$7:H$1007,T168,M$7:M$1007)+SUMIF(N$7:N$1007,T168,S$7:S$1007),scratch!$B$52)</f>
        <v>Locked</v>
      </c>
      <c r="AB168" s="10" t="str">
        <f>IF(ISBLANK(Z168),"",IF(COUNTIF(Accounts!$F:$H,Z168),VLOOKUP(Z168,Accounts!$F:$H,2,FALSE),"-"))</f>
        <v/>
      </c>
      <c r="AC168" s="37" t="str">
        <f>IF(AE168="","",AE168/(1+(IF(COUNTIF(Accounts!$F:$H,Z168),VLOOKUP(Z168,Accounts!$F:$H,3,FALSE),0)/100)))</f>
        <v/>
      </c>
      <c r="AD168" s="37" t="str">
        <f t="shared" si="25"/>
        <v/>
      </c>
      <c r="AE168" s="7"/>
      <c r="AF168" s="6"/>
      <c r="AH168" s="10" t="str">
        <f>IF(ISBLANK(AF168),"",IF(COUNTIF(Accounts!$F:$H,AF168),VLOOKUP(AF168,Accounts!$F:$H,2,FALSE),"-"))</f>
        <v/>
      </c>
      <c r="AI168" s="37" t="str">
        <f>IF(AK168="","",AK168/(1+(IF(COUNTIF(Accounts!$F:$H,AF168),VLOOKUP(AF168,Accounts!$F:$H,3,FALSE),0)/100)))</f>
        <v/>
      </c>
      <c r="AJ168" s="37" t="str">
        <f t="shared" si="26"/>
        <v/>
      </c>
      <c r="AK168" s="7"/>
      <c r="AL168" s="6"/>
      <c r="AN168" s="10" t="str">
        <f>IF(ISBLANK(AL168),"",IF(COUNTIF(Accounts!$F:$H,AL168),VLOOKUP(AL168,Accounts!$F:$H,2,FALSE),"-"))</f>
        <v/>
      </c>
      <c r="AO168" s="37" t="str">
        <f>IF(AQ168="","",AQ168/(1+(IF(COUNTIF(Accounts!$F:$H,AL168),VLOOKUP(AL168,Accounts!$F:$H,3,FALSE),0)/100)))</f>
        <v/>
      </c>
      <c r="AP168" s="37" t="str">
        <f t="shared" si="27"/>
        <v/>
      </c>
      <c r="AQ168" s="7"/>
      <c r="AR168" s="40" t="str">
        <f>IF(Accounts!$F167="","-",Accounts!$F167)</f>
        <v xml:space="preserve"> </v>
      </c>
      <c r="AS168" s="10">
        <f>IF(COUNTIF(Accounts!$F:$H,AR168),VLOOKUP(AR168,Accounts!$F:$H,2,FALSE),"-")</f>
        <v>0</v>
      </c>
      <c r="AT168" s="37" t="str">
        <f ca="1">IF(scratch!$B$55=TRUE,IF(AV168="","",AV168/(1+(IF(COUNTIF(Accounts!$F:$H,AR168),VLOOKUP(AR168,Accounts!$F:$H,3,FALSE),0)/100))),scratch!$B$52)</f>
        <v>Locked</v>
      </c>
      <c r="AU168" s="37" t="str">
        <f ca="1">IF(scratch!$B$55=TRUE,IF(AV168="","",AV168-AT168),scratch!$B$52)</f>
        <v>Locked</v>
      </c>
      <c r="AV168" s="51" t="str">
        <f ca="1">IF(scratch!$B$55=TRUE,SUMIF(Z$7:Z$1007,AR168,AE$7:AE$1007)+SUMIF(AF$7:AF$1007,AR168,AK$7:AK$1007)+SUMIF(AL$7:AL$1007,AR168,AQ$7:AQ$1007),scratch!$B$52)</f>
        <v>Locked</v>
      </c>
      <c r="AZ168" s="10" t="str">
        <f>IF(ISBLANK(AX168),"",IF(COUNTIF(Accounts!$F:$H,AX168),VLOOKUP(AX168,Accounts!$F:$H,2,FALSE),"-"))</f>
        <v/>
      </c>
      <c r="BA168" s="37" t="str">
        <f>IF(BC168="","",BC168/(1+(IF(COUNTIF(Accounts!$F:$H,AX168),VLOOKUP(AX168,Accounts!$F:$H,3,FALSE),0)/100)))</f>
        <v/>
      </c>
      <c r="BB168" s="37" t="str">
        <f t="shared" si="28"/>
        <v/>
      </c>
      <c r="BC168" s="7"/>
      <c r="BD168" s="6"/>
      <c r="BF168" s="10" t="str">
        <f>IF(ISBLANK(BD168),"",IF(COUNTIF(Accounts!$F:$H,BD168),VLOOKUP(BD168,Accounts!$F:$H,2,FALSE),"-"))</f>
        <v/>
      </c>
      <c r="BG168" s="37" t="str">
        <f>IF(BI168="","",BI168/(1+(IF(COUNTIF(Accounts!$F:$H,BD168),VLOOKUP(BD168,Accounts!$F:$H,3,FALSE),0)/100)))</f>
        <v/>
      </c>
      <c r="BH168" s="37" t="str">
        <f t="shared" si="29"/>
        <v/>
      </c>
      <c r="BI168" s="7"/>
      <c r="BJ168" s="6"/>
      <c r="BL168" s="10" t="str">
        <f>IF(ISBLANK(BJ168),"",IF(COUNTIF(Accounts!$F:$H,BJ168),VLOOKUP(BJ168,Accounts!$F:$H,2,FALSE),"-"))</f>
        <v/>
      </c>
      <c r="BM168" s="37" t="str">
        <f>IF(BO168="","",BO168/(1+(IF(COUNTIF(Accounts!$F:$H,BJ168),VLOOKUP(BJ168,Accounts!$F:$H,3,FALSE),0)/100)))</f>
        <v/>
      </c>
      <c r="BN168" s="37" t="str">
        <f t="shared" si="30"/>
        <v/>
      </c>
      <c r="BO168" s="7"/>
      <c r="BP168" s="40" t="str">
        <f>IF(Accounts!$F167="","-",Accounts!$F167)</f>
        <v xml:space="preserve"> </v>
      </c>
      <c r="BQ168" s="10">
        <f>IF(COUNTIF(Accounts!$F:$H,BP168),VLOOKUP(BP168,Accounts!$F:$H,2,FALSE),"-")</f>
        <v>0</v>
      </c>
      <c r="BR168" s="37" t="str">
        <f ca="1">IF(scratch!$B$55=TRUE,IF(BT168="","",BT168/(1+(IF(COUNTIF(Accounts!$F:$H,BP168),VLOOKUP(BP168,Accounts!$F:$H,3,FALSE),0)/100))),scratch!$B$52)</f>
        <v>Locked</v>
      </c>
      <c r="BS168" s="37" t="str">
        <f ca="1">IF(scratch!$B$55=TRUE,IF(BT168="","",BT168-BR168),scratch!$B$52)</f>
        <v>Locked</v>
      </c>
      <c r="BT168" s="51" t="str">
        <f ca="1">IF(scratch!$B$55=TRUE,SUMIF(AX$7:AX$1007,BP168,BC$7:BC$1007)+SUMIF(BD$7:BD$1007,BP168,BI$7:BI$1007)+SUMIF(BJ$7:BJ$1007,BP168,BO$7:BO$1007),scratch!$B$52)</f>
        <v>Locked</v>
      </c>
      <c r="BX168" s="10" t="str">
        <f>IF(ISBLANK(BV168),"",IF(COUNTIF(Accounts!$F:$H,BV168),VLOOKUP(BV168,Accounts!$F:$H,2,FALSE),"-"))</f>
        <v/>
      </c>
      <c r="BY168" s="37" t="str">
        <f>IF(CA168="","",CA168/(1+(IF(COUNTIF(Accounts!$F:$H,BV168),VLOOKUP(BV168,Accounts!$F:$H,3,FALSE),0)/100)))</f>
        <v/>
      </c>
      <c r="BZ168" s="37" t="str">
        <f t="shared" si="31"/>
        <v/>
      </c>
      <c r="CA168" s="7"/>
      <c r="CB168" s="6"/>
      <c r="CD168" s="10" t="str">
        <f>IF(ISBLANK(CB168),"",IF(COUNTIF(Accounts!$F:$H,CB168),VLOOKUP(CB168,Accounts!$F:$H,2,FALSE),"-"))</f>
        <v/>
      </c>
      <c r="CE168" s="37" t="str">
        <f>IF(CG168="","",CG168/(1+(IF(COUNTIF(Accounts!$F:$H,CB168),VLOOKUP(CB168,Accounts!$F:$H,3,FALSE),0)/100)))</f>
        <v/>
      </c>
      <c r="CF168" s="37" t="str">
        <f t="shared" si="32"/>
        <v/>
      </c>
      <c r="CG168" s="7"/>
      <c r="CH168" s="6"/>
      <c r="CJ168" s="10" t="str">
        <f>IF(ISBLANK(CH168),"",IF(COUNTIF(Accounts!$F:$H,CH168),VLOOKUP(CH168,Accounts!$F:$H,2,FALSE),"-"))</f>
        <v/>
      </c>
      <c r="CK168" s="37" t="str">
        <f>IF(CM168="","",CM168/(1+(IF(COUNTIF(Accounts!$F:$H,CH168),VLOOKUP(CH168,Accounts!$F:$H,3,FALSE),0)/100)))</f>
        <v/>
      </c>
      <c r="CL168" s="37" t="str">
        <f t="shared" si="33"/>
        <v/>
      </c>
      <c r="CM168" s="7"/>
      <c r="CN168" s="40" t="str">
        <f>IF(Accounts!$F167="","-",Accounts!$F167)</f>
        <v xml:space="preserve"> </v>
      </c>
      <c r="CO168" s="10">
        <f>IF(COUNTIF(Accounts!$F:$H,CN168),VLOOKUP(CN168,Accounts!$F:$H,2,FALSE),"-")</f>
        <v>0</v>
      </c>
      <c r="CP168" s="37" t="str">
        <f ca="1">IF(scratch!$B$55=TRUE,IF(CR168="","",CR168/(1+(IF(COUNTIF(Accounts!$F:$H,CN168),VLOOKUP(CN168,Accounts!$F:$H,3,FALSE),0)/100))),scratch!$B$52)</f>
        <v>Locked</v>
      </c>
      <c r="CQ168" s="37" t="str">
        <f ca="1">IF(scratch!$B$55=TRUE,IF(CR168="","",CR168-CP168),scratch!$B$52)</f>
        <v>Locked</v>
      </c>
      <c r="CR168" s="51" t="str">
        <f ca="1">IF(scratch!$B$55=TRUE,SUMIF(BV$7:BV$1007,CN168,CA$7:CA$1007)+SUMIF(CB$7:CB$1007,CN168,CG$7:CG$1007)+SUMIF(CH$7:CH$1007,CN168,CM$7:CM$1007),scratch!$B$52)</f>
        <v>Locked</v>
      </c>
      <c r="CT168" s="40" t="str">
        <f>IF(Accounts!$F167="","-",Accounts!$F167)</f>
        <v xml:space="preserve"> </v>
      </c>
      <c r="CU168" s="10">
        <f>IF(COUNTIF(Accounts!$F:$H,CT168),VLOOKUP(CT168,Accounts!$F:$H,2,FALSE),"-")</f>
        <v>0</v>
      </c>
      <c r="CV168" s="37" t="str">
        <f ca="1">IF(scratch!$B$55=TRUE,IF(CX168="","",CX168/(1+(IF(COUNTIF(Accounts!$F:$H,CT168),VLOOKUP(CT168,Accounts!$F:$H,3,FALSE),0)/100))),scratch!$B$52)</f>
        <v>Locked</v>
      </c>
      <c r="CW168" s="37" t="str">
        <f ca="1">IF(scratch!$B$55=TRUE,IF(CX168="","",CX168-CV168),scratch!$B$52)</f>
        <v>Locked</v>
      </c>
      <c r="CX168" s="51" t="str">
        <f ca="1">IF(scratch!$B$55=TRUE,SUMIF(T$7:T$1007,CT168,X$7:X1168)+SUMIF(AR$7:AR$1007,CT168,AV$7:AV$1007)+SUMIF(BP$7:BP$1007,CT168,BT$7:BT$1007)+SUMIF(CN$7:CN$1007,CT168,CR$7:CR$1007),scratch!$B$52)</f>
        <v>Locked</v>
      </c>
    </row>
    <row r="169" spans="4:102" x14ac:dyDescent="0.2">
      <c r="D169" s="10" t="str">
        <f>IF(ISBLANK(B169),"",IF(COUNTIF(Accounts!$F:$H,B169),VLOOKUP(B169,Accounts!$F:$H,2,FALSE),"-"))</f>
        <v/>
      </c>
      <c r="E169" s="37" t="str">
        <f>IF(G169="","",G169/(1+(IF(COUNTIF(Accounts!$F:$H,B169),VLOOKUP(B169,Accounts!$F:$H,3,FALSE),0)/100)))</f>
        <v/>
      </c>
      <c r="F169" s="37" t="str">
        <f t="shared" si="34"/>
        <v/>
      </c>
      <c r="G169" s="7"/>
      <c r="H169" s="6"/>
      <c r="J169" s="10" t="str">
        <f>IF(ISBLANK(H169),"",IF(COUNTIF(Accounts!$F:$H,H169),VLOOKUP(H169,Accounts!$F:$H,2,FALSE),"-"))</f>
        <v/>
      </c>
      <c r="K169" s="37" t="str">
        <f>IF(M169="","",M169/(1+(IF(COUNTIF(Accounts!$F:$H,H169),VLOOKUP(H169,Accounts!$F:$H,3,FALSE),0)/100)))</f>
        <v/>
      </c>
      <c r="L169" s="37" t="str">
        <f t="shared" si="35"/>
        <v/>
      </c>
      <c r="M169" s="7"/>
      <c r="N169" s="6"/>
      <c r="P169" s="10" t="str">
        <f>IF(ISBLANK(N169),"",IF(COUNTIF(Accounts!$F:$H,N169),VLOOKUP(N169,Accounts!$F:$H,2,FALSE),"-"))</f>
        <v/>
      </c>
      <c r="Q169" s="37" t="str">
        <f>IF(S169="","",S169/(1+(IF(COUNTIF(Accounts!$F:$H,N169),VLOOKUP(N169,Accounts!$F:$H,3,FALSE),0)/100)))</f>
        <v/>
      </c>
      <c r="R169" s="37" t="str">
        <f t="shared" si="24"/>
        <v/>
      </c>
      <c r="S169" s="7"/>
      <c r="T169" s="40" t="str">
        <f>IF(Accounts!$F168="","-",Accounts!$F168)</f>
        <v xml:space="preserve"> </v>
      </c>
      <c r="U169" s="10">
        <f>IF(COUNTIF(Accounts!$F:$H,T169),VLOOKUP(T169,Accounts!$F:$H,2,FALSE),"-")</f>
        <v>0</v>
      </c>
      <c r="V169" s="37" t="str">
        <f ca="1">IF(scratch!$B$55=TRUE,IF(X169="","",X169/(1+(IF(COUNTIF(Accounts!$F:$H,T169),VLOOKUP(T169,Accounts!$F:$H,3,FALSE),0)/100))),scratch!$B$52)</f>
        <v>Locked</v>
      </c>
      <c r="W169" s="37" t="str">
        <f ca="1">IF(scratch!$B$55=TRUE,IF(X169="","",X169-V169),scratch!$B$52)</f>
        <v>Locked</v>
      </c>
      <c r="X169" s="51" t="str">
        <f ca="1">IF(scratch!$B$55=TRUE,SUMIF(B$7:B$1007,T169,G$7:G$1007)+SUMIF(H$7:H$1007,T169,M$7:M$1007)+SUMIF(N$7:N$1007,T169,S$7:S$1007),scratch!$B$52)</f>
        <v>Locked</v>
      </c>
      <c r="AB169" s="10" t="str">
        <f>IF(ISBLANK(Z169),"",IF(COUNTIF(Accounts!$F:$H,Z169),VLOOKUP(Z169,Accounts!$F:$H,2,FALSE),"-"))</f>
        <v/>
      </c>
      <c r="AC169" s="37" t="str">
        <f>IF(AE169="","",AE169/(1+(IF(COUNTIF(Accounts!$F:$H,Z169),VLOOKUP(Z169,Accounts!$F:$H,3,FALSE),0)/100)))</f>
        <v/>
      </c>
      <c r="AD169" s="37" t="str">
        <f t="shared" si="25"/>
        <v/>
      </c>
      <c r="AE169" s="7"/>
      <c r="AF169" s="6"/>
      <c r="AH169" s="10" t="str">
        <f>IF(ISBLANK(AF169),"",IF(COUNTIF(Accounts!$F:$H,AF169),VLOOKUP(AF169,Accounts!$F:$H,2,FALSE),"-"))</f>
        <v/>
      </c>
      <c r="AI169" s="37" t="str">
        <f>IF(AK169="","",AK169/(1+(IF(COUNTIF(Accounts!$F:$H,AF169),VLOOKUP(AF169,Accounts!$F:$H,3,FALSE),0)/100)))</f>
        <v/>
      </c>
      <c r="AJ169" s="37" t="str">
        <f t="shared" si="26"/>
        <v/>
      </c>
      <c r="AK169" s="7"/>
      <c r="AL169" s="6"/>
      <c r="AN169" s="10" t="str">
        <f>IF(ISBLANK(AL169),"",IF(COUNTIF(Accounts!$F:$H,AL169),VLOOKUP(AL169,Accounts!$F:$H,2,FALSE),"-"))</f>
        <v/>
      </c>
      <c r="AO169" s="37" t="str">
        <f>IF(AQ169="","",AQ169/(1+(IF(COUNTIF(Accounts!$F:$H,AL169),VLOOKUP(AL169,Accounts!$F:$H,3,FALSE),0)/100)))</f>
        <v/>
      </c>
      <c r="AP169" s="37" t="str">
        <f t="shared" si="27"/>
        <v/>
      </c>
      <c r="AQ169" s="7"/>
      <c r="AR169" s="40" t="str">
        <f>IF(Accounts!$F168="","-",Accounts!$F168)</f>
        <v xml:space="preserve"> </v>
      </c>
      <c r="AS169" s="10">
        <f>IF(COUNTIF(Accounts!$F:$H,AR169),VLOOKUP(AR169,Accounts!$F:$H,2,FALSE),"-")</f>
        <v>0</v>
      </c>
      <c r="AT169" s="37" t="str">
        <f ca="1">IF(scratch!$B$55=TRUE,IF(AV169="","",AV169/(1+(IF(COUNTIF(Accounts!$F:$H,AR169),VLOOKUP(AR169,Accounts!$F:$H,3,FALSE),0)/100))),scratch!$B$52)</f>
        <v>Locked</v>
      </c>
      <c r="AU169" s="37" t="str">
        <f ca="1">IF(scratch!$B$55=TRUE,IF(AV169="","",AV169-AT169),scratch!$B$52)</f>
        <v>Locked</v>
      </c>
      <c r="AV169" s="51" t="str">
        <f ca="1">IF(scratch!$B$55=TRUE,SUMIF(Z$7:Z$1007,AR169,AE$7:AE$1007)+SUMIF(AF$7:AF$1007,AR169,AK$7:AK$1007)+SUMIF(AL$7:AL$1007,AR169,AQ$7:AQ$1007),scratch!$B$52)</f>
        <v>Locked</v>
      </c>
      <c r="AZ169" s="10" t="str">
        <f>IF(ISBLANK(AX169),"",IF(COUNTIF(Accounts!$F:$H,AX169),VLOOKUP(AX169,Accounts!$F:$H,2,FALSE),"-"))</f>
        <v/>
      </c>
      <c r="BA169" s="37" t="str">
        <f>IF(BC169="","",BC169/(1+(IF(COUNTIF(Accounts!$F:$H,AX169),VLOOKUP(AX169,Accounts!$F:$H,3,FALSE),0)/100)))</f>
        <v/>
      </c>
      <c r="BB169" s="37" t="str">
        <f t="shared" si="28"/>
        <v/>
      </c>
      <c r="BC169" s="7"/>
      <c r="BD169" s="6"/>
      <c r="BF169" s="10" t="str">
        <f>IF(ISBLANK(BD169),"",IF(COUNTIF(Accounts!$F:$H,BD169),VLOOKUP(BD169,Accounts!$F:$H,2,FALSE),"-"))</f>
        <v/>
      </c>
      <c r="BG169" s="37" t="str">
        <f>IF(BI169="","",BI169/(1+(IF(COUNTIF(Accounts!$F:$H,BD169),VLOOKUP(BD169,Accounts!$F:$H,3,FALSE),0)/100)))</f>
        <v/>
      </c>
      <c r="BH169" s="37" t="str">
        <f t="shared" si="29"/>
        <v/>
      </c>
      <c r="BI169" s="7"/>
      <c r="BJ169" s="6"/>
      <c r="BL169" s="10" t="str">
        <f>IF(ISBLANK(BJ169),"",IF(COUNTIF(Accounts!$F:$H,BJ169),VLOOKUP(BJ169,Accounts!$F:$H,2,FALSE),"-"))</f>
        <v/>
      </c>
      <c r="BM169" s="37" t="str">
        <f>IF(BO169="","",BO169/(1+(IF(COUNTIF(Accounts!$F:$H,BJ169),VLOOKUP(BJ169,Accounts!$F:$H,3,FALSE),0)/100)))</f>
        <v/>
      </c>
      <c r="BN169" s="37" t="str">
        <f t="shared" si="30"/>
        <v/>
      </c>
      <c r="BO169" s="7"/>
      <c r="BP169" s="40" t="str">
        <f>IF(Accounts!$F168="","-",Accounts!$F168)</f>
        <v xml:space="preserve"> </v>
      </c>
      <c r="BQ169" s="10">
        <f>IF(COUNTIF(Accounts!$F:$H,BP169),VLOOKUP(BP169,Accounts!$F:$H,2,FALSE),"-")</f>
        <v>0</v>
      </c>
      <c r="BR169" s="37" t="str">
        <f ca="1">IF(scratch!$B$55=TRUE,IF(BT169="","",BT169/(1+(IF(COUNTIF(Accounts!$F:$H,BP169),VLOOKUP(BP169,Accounts!$F:$H,3,FALSE),0)/100))),scratch!$B$52)</f>
        <v>Locked</v>
      </c>
      <c r="BS169" s="37" t="str">
        <f ca="1">IF(scratch!$B$55=TRUE,IF(BT169="","",BT169-BR169),scratch!$B$52)</f>
        <v>Locked</v>
      </c>
      <c r="BT169" s="51" t="str">
        <f ca="1">IF(scratch!$B$55=TRUE,SUMIF(AX$7:AX$1007,BP169,BC$7:BC$1007)+SUMIF(BD$7:BD$1007,BP169,BI$7:BI$1007)+SUMIF(BJ$7:BJ$1007,BP169,BO$7:BO$1007),scratch!$B$52)</f>
        <v>Locked</v>
      </c>
      <c r="BX169" s="10" t="str">
        <f>IF(ISBLANK(BV169),"",IF(COUNTIF(Accounts!$F:$H,BV169),VLOOKUP(BV169,Accounts!$F:$H,2,FALSE),"-"))</f>
        <v/>
      </c>
      <c r="BY169" s="37" t="str">
        <f>IF(CA169="","",CA169/(1+(IF(COUNTIF(Accounts!$F:$H,BV169),VLOOKUP(BV169,Accounts!$F:$H,3,FALSE),0)/100)))</f>
        <v/>
      </c>
      <c r="BZ169" s="37" t="str">
        <f t="shared" si="31"/>
        <v/>
      </c>
      <c r="CA169" s="7"/>
      <c r="CB169" s="6"/>
      <c r="CD169" s="10" t="str">
        <f>IF(ISBLANK(CB169),"",IF(COUNTIF(Accounts!$F:$H,CB169),VLOOKUP(CB169,Accounts!$F:$H,2,FALSE),"-"))</f>
        <v/>
      </c>
      <c r="CE169" s="37" t="str">
        <f>IF(CG169="","",CG169/(1+(IF(COUNTIF(Accounts!$F:$H,CB169),VLOOKUP(CB169,Accounts!$F:$H,3,FALSE),0)/100)))</f>
        <v/>
      </c>
      <c r="CF169" s="37" t="str">
        <f t="shared" si="32"/>
        <v/>
      </c>
      <c r="CG169" s="7"/>
      <c r="CH169" s="6"/>
      <c r="CJ169" s="10" t="str">
        <f>IF(ISBLANK(CH169),"",IF(COUNTIF(Accounts!$F:$H,CH169),VLOOKUP(CH169,Accounts!$F:$H,2,FALSE),"-"))</f>
        <v/>
      </c>
      <c r="CK169" s="37" t="str">
        <f>IF(CM169="","",CM169/(1+(IF(COUNTIF(Accounts!$F:$H,CH169),VLOOKUP(CH169,Accounts!$F:$H,3,FALSE),0)/100)))</f>
        <v/>
      </c>
      <c r="CL169" s="37" t="str">
        <f t="shared" si="33"/>
        <v/>
      </c>
      <c r="CM169" s="7"/>
      <c r="CN169" s="40" t="str">
        <f>IF(Accounts!$F168="","-",Accounts!$F168)</f>
        <v xml:space="preserve"> </v>
      </c>
      <c r="CO169" s="10">
        <f>IF(COUNTIF(Accounts!$F:$H,CN169),VLOOKUP(CN169,Accounts!$F:$H,2,FALSE),"-")</f>
        <v>0</v>
      </c>
      <c r="CP169" s="37" t="str">
        <f ca="1">IF(scratch!$B$55=TRUE,IF(CR169="","",CR169/(1+(IF(COUNTIF(Accounts!$F:$H,CN169),VLOOKUP(CN169,Accounts!$F:$H,3,FALSE),0)/100))),scratch!$B$52)</f>
        <v>Locked</v>
      </c>
      <c r="CQ169" s="37" t="str">
        <f ca="1">IF(scratch!$B$55=TRUE,IF(CR169="","",CR169-CP169),scratch!$B$52)</f>
        <v>Locked</v>
      </c>
      <c r="CR169" s="51" t="str">
        <f ca="1">IF(scratch!$B$55=TRUE,SUMIF(BV$7:BV$1007,CN169,CA$7:CA$1007)+SUMIF(CB$7:CB$1007,CN169,CG$7:CG$1007)+SUMIF(CH$7:CH$1007,CN169,CM$7:CM$1007),scratch!$B$52)</f>
        <v>Locked</v>
      </c>
      <c r="CT169" s="40" t="str">
        <f>IF(Accounts!$F168="","-",Accounts!$F168)</f>
        <v xml:space="preserve"> </v>
      </c>
      <c r="CU169" s="10">
        <f>IF(COUNTIF(Accounts!$F:$H,CT169),VLOOKUP(CT169,Accounts!$F:$H,2,FALSE),"-")</f>
        <v>0</v>
      </c>
      <c r="CV169" s="37" t="str">
        <f ca="1">IF(scratch!$B$55=TRUE,IF(CX169="","",CX169/(1+(IF(COUNTIF(Accounts!$F:$H,CT169),VLOOKUP(CT169,Accounts!$F:$H,3,FALSE),0)/100))),scratch!$B$52)</f>
        <v>Locked</v>
      </c>
      <c r="CW169" s="37" t="str">
        <f ca="1">IF(scratch!$B$55=TRUE,IF(CX169="","",CX169-CV169),scratch!$B$52)</f>
        <v>Locked</v>
      </c>
      <c r="CX169" s="51" t="str">
        <f ca="1">IF(scratch!$B$55=TRUE,SUMIF(T$7:T$1007,CT169,X$7:X1169)+SUMIF(AR$7:AR$1007,CT169,AV$7:AV$1007)+SUMIF(BP$7:BP$1007,CT169,BT$7:BT$1007)+SUMIF(CN$7:CN$1007,CT169,CR$7:CR$1007),scratch!$B$52)</f>
        <v>Locked</v>
      </c>
    </row>
    <row r="170" spans="4:102" x14ac:dyDescent="0.2">
      <c r="D170" s="10" t="str">
        <f>IF(ISBLANK(B170),"",IF(COUNTIF(Accounts!$F:$H,B170),VLOOKUP(B170,Accounts!$F:$H,2,FALSE),"-"))</f>
        <v/>
      </c>
      <c r="E170" s="37" t="str">
        <f>IF(G170="","",G170/(1+(IF(COUNTIF(Accounts!$F:$H,B170),VLOOKUP(B170,Accounts!$F:$H,3,FALSE),0)/100)))</f>
        <v/>
      </c>
      <c r="F170" s="37" t="str">
        <f t="shared" si="34"/>
        <v/>
      </c>
      <c r="G170" s="7"/>
      <c r="H170" s="6"/>
      <c r="J170" s="10" t="str">
        <f>IF(ISBLANK(H170),"",IF(COUNTIF(Accounts!$F:$H,H170),VLOOKUP(H170,Accounts!$F:$H,2,FALSE),"-"))</f>
        <v/>
      </c>
      <c r="K170" s="37" t="str">
        <f>IF(M170="","",M170/(1+(IF(COUNTIF(Accounts!$F:$H,H170),VLOOKUP(H170,Accounts!$F:$H,3,FALSE),0)/100)))</f>
        <v/>
      </c>
      <c r="L170" s="37" t="str">
        <f t="shared" si="35"/>
        <v/>
      </c>
      <c r="M170" s="7"/>
      <c r="N170" s="6"/>
      <c r="P170" s="10" t="str">
        <f>IF(ISBLANK(N170),"",IF(COUNTIF(Accounts!$F:$H,N170),VLOOKUP(N170,Accounts!$F:$H,2,FALSE),"-"))</f>
        <v/>
      </c>
      <c r="Q170" s="37" t="str">
        <f>IF(S170="","",S170/(1+(IF(COUNTIF(Accounts!$F:$H,N170),VLOOKUP(N170,Accounts!$F:$H,3,FALSE),0)/100)))</f>
        <v/>
      </c>
      <c r="R170" s="37" t="str">
        <f t="shared" si="24"/>
        <v/>
      </c>
      <c r="S170" s="7"/>
      <c r="T170" s="40" t="str">
        <f>IF(Accounts!$F169="","-",Accounts!$F169)</f>
        <v xml:space="preserve"> </v>
      </c>
      <c r="U170" s="10">
        <f>IF(COUNTIF(Accounts!$F:$H,T170),VLOOKUP(T170,Accounts!$F:$H,2,FALSE),"-")</f>
        <v>0</v>
      </c>
      <c r="V170" s="37" t="str">
        <f ca="1">IF(scratch!$B$55=TRUE,IF(X170="","",X170/(1+(IF(COUNTIF(Accounts!$F:$H,T170),VLOOKUP(T170,Accounts!$F:$H,3,FALSE),0)/100))),scratch!$B$52)</f>
        <v>Locked</v>
      </c>
      <c r="W170" s="37" t="str">
        <f ca="1">IF(scratch!$B$55=TRUE,IF(X170="","",X170-V170),scratch!$B$52)</f>
        <v>Locked</v>
      </c>
      <c r="X170" s="51" t="str">
        <f ca="1">IF(scratch!$B$55=TRUE,SUMIF(B$7:B$1007,T170,G$7:G$1007)+SUMIF(H$7:H$1007,T170,M$7:M$1007)+SUMIF(N$7:N$1007,T170,S$7:S$1007),scratch!$B$52)</f>
        <v>Locked</v>
      </c>
      <c r="AB170" s="10" t="str">
        <f>IF(ISBLANK(Z170),"",IF(COUNTIF(Accounts!$F:$H,Z170),VLOOKUP(Z170,Accounts!$F:$H,2,FALSE),"-"))</f>
        <v/>
      </c>
      <c r="AC170" s="37" t="str">
        <f>IF(AE170="","",AE170/(1+(IF(COUNTIF(Accounts!$F:$H,Z170),VLOOKUP(Z170,Accounts!$F:$H,3,FALSE),0)/100)))</f>
        <v/>
      </c>
      <c r="AD170" s="37" t="str">
        <f t="shared" si="25"/>
        <v/>
      </c>
      <c r="AE170" s="7"/>
      <c r="AF170" s="6"/>
      <c r="AH170" s="10" t="str">
        <f>IF(ISBLANK(AF170),"",IF(COUNTIF(Accounts!$F:$H,AF170),VLOOKUP(AF170,Accounts!$F:$H,2,FALSE),"-"))</f>
        <v/>
      </c>
      <c r="AI170" s="37" t="str">
        <f>IF(AK170="","",AK170/(1+(IF(COUNTIF(Accounts!$F:$H,AF170),VLOOKUP(AF170,Accounts!$F:$H,3,FALSE),0)/100)))</f>
        <v/>
      </c>
      <c r="AJ170" s="37" t="str">
        <f t="shared" si="26"/>
        <v/>
      </c>
      <c r="AK170" s="7"/>
      <c r="AL170" s="6"/>
      <c r="AN170" s="10" t="str">
        <f>IF(ISBLANK(AL170),"",IF(COUNTIF(Accounts!$F:$H,AL170),VLOOKUP(AL170,Accounts!$F:$H,2,FALSE),"-"))</f>
        <v/>
      </c>
      <c r="AO170" s="37" t="str">
        <f>IF(AQ170="","",AQ170/(1+(IF(COUNTIF(Accounts!$F:$H,AL170),VLOOKUP(AL170,Accounts!$F:$H,3,FALSE),0)/100)))</f>
        <v/>
      </c>
      <c r="AP170" s="37" t="str">
        <f t="shared" si="27"/>
        <v/>
      </c>
      <c r="AQ170" s="7"/>
      <c r="AR170" s="40" t="str">
        <f>IF(Accounts!$F169="","-",Accounts!$F169)</f>
        <v xml:space="preserve"> </v>
      </c>
      <c r="AS170" s="10">
        <f>IF(COUNTIF(Accounts!$F:$H,AR170),VLOOKUP(AR170,Accounts!$F:$H,2,FALSE),"-")</f>
        <v>0</v>
      </c>
      <c r="AT170" s="37" t="str">
        <f ca="1">IF(scratch!$B$55=TRUE,IF(AV170="","",AV170/(1+(IF(COUNTIF(Accounts!$F:$H,AR170),VLOOKUP(AR170,Accounts!$F:$H,3,FALSE),0)/100))),scratch!$B$52)</f>
        <v>Locked</v>
      </c>
      <c r="AU170" s="37" t="str">
        <f ca="1">IF(scratch!$B$55=TRUE,IF(AV170="","",AV170-AT170),scratch!$B$52)</f>
        <v>Locked</v>
      </c>
      <c r="AV170" s="51" t="str">
        <f ca="1">IF(scratch!$B$55=TRUE,SUMIF(Z$7:Z$1007,AR170,AE$7:AE$1007)+SUMIF(AF$7:AF$1007,AR170,AK$7:AK$1007)+SUMIF(AL$7:AL$1007,AR170,AQ$7:AQ$1007),scratch!$B$52)</f>
        <v>Locked</v>
      </c>
      <c r="AZ170" s="10" t="str">
        <f>IF(ISBLANK(AX170),"",IF(COUNTIF(Accounts!$F:$H,AX170),VLOOKUP(AX170,Accounts!$F:$H,2,FALSE),"-"))</f>
        <v/>
      </c>
      <c r="BA170" s="37" t="str">
        <f>IF(BC170="","",BC170/(1+(IF(COUNTIF(Accounts!$F:$H,AX170),VLOOKUP(AX170,Accounts!$F:$H,3,FALSE),0)/100)))</f>
        <v/>
      </c>
      <c r="BB170" s="37" t="str">
        <f t="shared" si="28"/>
        <v/>
      </c>
      <c r="BC170" s="7"/>
      <c r="BD170" s="6"/>
      <c r="BF170" s="10" t="str">
        <f>IF(ISBLANK(BD170),"",IF(COUNTIF(Accounts!$F:$H,BD170),VLOOKUP(BD170,Accounts!$F:$H,2,FALSE),"-"))</f>
        <v/>
      </c>
      <c r="BG170" s="37" t="str">
        <f>IF(BI170="","",BI170/(1+(IF(COUNTIF(Accounts!$F:$H,BD170),VLOOKUP(BD170,Accounts!$F:$H,3,FALSE),0)/100)))</f>
        <v/>
      </c>
      <c r="BH170" s="37" t="str">
        <f t="shared" si="29"/>
        <v/>
      </c>
      <c r="BI170" s="7"/>
      <c r="BJ170" s="6"/>
      <c r="BL170" s="10" t="str">
        <f>IF(ISBLANK(BJ170),"",IF(COUNTIF(Accounts!$F:$H,BJ170),VLOOKUP(BJ170,Accounts!$F:$H,2,FALSE),"-"))</f>
        <v/>
      </c>
      <c r="BM170" s="37" t="str">
        <f>IF(BO170="","",BO170/(1+(IF(COUNTIF(Accounts!$F:$H,BJ170),VLOOKUP(BJ170,Accounts!$F:$H,3,FALSE),0)/100)))</f>
        <v/>
      </c>
      <c r="BN170" s="37" t="str">
        <f t="shared" si="30"/>
        <v/>
      </c>
      <c r="BO170" s="7"/>
      <c r="BP170" s="40" t="str">
        <f>IF(Accounts!$F169="","-",Accounts!$F169)</f>
        <v xml:space="preserve"> </v>
      </c>
      <c r="BQ170" s="10">
        <f>IF(COUNTIF(Accounts!$F:$H,BP170),VLOOKUP(BP170,Accounts!$F:$H,2,FALSE),"-")</f>
        <v>0</v>
      </c>
      <c r="BR170" s="37" t="str">
        <f ca="1">IF(scratch!$B$55=TRUE,IF(BT170="","",BT170/(1+(IF(COUNTIF(Accounts!$F:$H,BP170),VLOOKUP(BP170,Accounts!$F:$H,3,FALSE),0)/100))),scratch!$B$52)</f>
        <v>Locked</v>
      </c>
      <c r="BS170" s="37" t="str">
        <f ca="1">IF(scratch!$B$55=TRUE,IF(BT170="","",BT170-BR170),scratch!$B$52)</f>
        <v>Locked</v>
      </c>
      <c r="BT170" s="51" t="str">
        <f ca="1">IF(scratch!$B$55=TRUE,SUMIF(AX$7:AX$1007,BP170,BC$7:BC$1007)+SUMIF(BD$7:BD$1007,BP170,BI$7:BI$1007)+SUMIF(BJ$7:BJ$1007,BP170,BO$7:BO$1007),scratch!$B$52)</f>
        <v>Locked</v>
      </c>
      <c r="BX170" s="10" t="str">
        <f>IF(ISBLANK(BV170),"",IF(COUNTIF(Accounts!$F:$H,BV170),VLOOKUP(BV170,Accounts!$F:$H,2,FALSE),"-"))</f>
        <v/>
      </c>
      <c r="BY170" s="37" t="str">
        <f>IF(CA170="","",CA170/(1+(IF(COUNTIF(Accounts!$F:$H,BV170),VLOOKUP(BV170,Accounts!$F:$H,3,FALSE),0)/100)))</f>
        <v/>
      </c>
      <c r="BZ170" s="37" t="str">
        <f t="shared" si="31"/>
        <v/>
      </c>
      <c r="CA170" s="7"/>
      <c r="CB170" s="6"/>
      <c r="CD170" s="10" t="str">
        <f>IF(ISBLANK(CB170),"",IF(COUNTIF(Accounts!$F:$H,CB170),VLOOKUP(CB170,Accounts!$F:$H,2,FALSE),"-"))</f>
        <v/>
      </c>
      <c r="CE170" s="37" t="str">
        <f>IF(CG170="","",CG170/(1+(IF(COUNTIF(Accounts!$F:$H,CB170),VLOOKUP(CB170,Accounts!$F:$H,3,FALSE),0)/100)))</f>
        <v/>
      </c>
      <c r="CF170" s="37" t="str">
        <f t="shared" si="32"/>
        <v/>
      </c>
      <c r="CG170" s="7"/>
      <c r="CH170" s="6"/>
      <c r="CJ170" s="10" t="str">
        <f>IF(ISBLANK(CH170),"",IF(COUNTIF(Accounts!$F:$H,CH170),VLOOKUP(CH170,Accounts!$F:$H,2,FALSE),"-"))</f>
        <v/>
      </c>
      <c r="CK170" s="37" t="str">
        <f>IF(CM170="","",CM170/(1+(IF(COUNTIF(Accounts!$F:$H,CH170),VLOOKUP(CH170,Accounts!$F:$H,3,FALSE),0)/100)))</f>
        <v/>
      </c>
      <c r="CL170" s="37" t="str">
        <f t="shared" si="33"/>
        <v/>
      </c>
      <c r="CM170" s="7"/>
      <c r="CN170" s="40" t="str">
        <f>IF(Accounts!$F169="","-",Accounts!$F169)</f>
        <v xml:space="preserve"> </v>
      </c>
      <c r="CO170" s="10">
        <f>IF(COUNTIF(Accounts!$F:$H,CN170),VLOOKUP(CN170,Accounts!$F:$H,2,FALSE),"-")</f>
        <v>0</v>
      </c>
      <c r="CP170" s="37" t="str">
        <f ca="1">IF(scratch!$B$55=TRUE,IF(CR170="","",CR170/(1+(IF(COUNTIF(Accounts!$F:$H,CN170),VLOOKUP(CN170,Accounts!$F:$H,3,FALSE),0)/100))),scratch!$B$52)</f>
        <v>Locked</v>
      </c>
      <c r="CQ170" s="37" t="str">
        <f ca="1">IF(scratch!$B$55=TRUE,IF(CR170="","",CR170-CP170),scratch!$B$52)</f>
        <v>Locked</v>
      </c>
      <c r="CR170" s="51" t="str">
        <f ca="1">IF(scratch!$B$55=TRUE,SUMIF(BV$7:BV$1007,CN170,CA$7:CA$1007)+SUMIF(CB$7:CB$1007,CN170,CG$7:CG$1007)+SUMIF(CH$7:CH$1007,CN170,CM$7:CM$1007),scratch!$B$52)</f>
        <v>Locked</v>
      </c>
      <c r="CT170" s="40" t="str">
        <f>IF(Accounts!$F169="","-",Accounts!$F169)</f>
        <v xml:space="preserve"> </v>
      </c>
      <c r="CU170" s="10">
        <f>IF(COUNTIF(Accounts!$F:$H,CT170),VLOOKUP(CT170,Accounts!$F:$H,2,FALSE),"-")</f>
        <v>0</v>
      </c>
      <c r="CV170" s="37" t="str">
        <f ca="1">IF(scratch!$B$55=TRUE,IF(CX170="","",CX170/(1+(IF(COUNTIF(Accounts!$F:$H,CT170),VLOOKUP(CT170,Accounts!$F:$H,3,FALSE),0)/100))),scratch!$B$52)</f>
        <v>Locked</v>
      </c>
      <c r="CW170" s="37" t="str">
        <f ca="1">IF(scratch!$B$55=TRUE,IF(CX170="","",CX170-CV170),scratch!$B$52)</f>
        <v>Locked</v>
      </c>
      <c r="CX170" s="51" t="str">
        <f ca="1">IF(scratch!$B$55=TRUE,SUMIF(T$7:T$1007,CT170,X$7:X1170)+SUMIF(AR$7:AR$1007,CT170,AV$7:AV$1007)+SUMIF(BP$7:BP$1007,CT170,BT$7:BT$1007)+SUMIF(CN$7:CN$1007,CT170,CR$7:CR$1007),scratch!$B$52)</f>
        <v>Locked</v>
      </c>
    </row>
    <row r="171" spans="4:102" x14ac:dyDescent="0.2">
      <c r="D171" s="10" t="str">
        <f>IF(ISBLANK(B171),"",IF(COUNTIF(Accounts!$F:$H,B171),VLOOKUP(B171,Accounts!$F:$H,2,FALSE),"-"))</f>
        <v/>
      </c>
      <c r="E171" s="37" t="str">
        <f>IF(G171="","",G171/(1+(IF(COUNTIF(Accounts!$F:$H,B171),VLOOKUP(B171,Accounts!$F:$H,3,FALSE),0)/100)))</f>
        <v/>
      </c>
      <c r="F171" s="37" t="str">
        <f t="shared" si="34"/>
        <v/>
      </c>
      <c r="G171" s="7"/>
      <c r="H171" s="6"/>
      <c r="J171" s="10" t="str">
        <f>IF(ISBLANK(H171),"",IF(COUNTIF(Accounts!$F:$H,H171),VLOOKUP(H171,Accounts!$F:$H,2,FALSE),"-"))</f>
        <v/>
      </c>
      <c r="K171" s="37" t="str">
        <f>IF(M171="","",M171/(1+(IF(COUNTIF(Accounts!$F:$H,H171),VLOOKUP(H171,Accounts!$F:$H,3,FALSE),0)/100)))</f>
        <v/>
      </c>
      <c r="L171" s="37" t="str">
        <f t="shared" si="35"/>
        <v/>
      </c>
      <c r="M171" s="7"/>
      <c r="N171" s="6"/>
      <c r="P171" s="10" t="str">
        <f>IF(ISBLANK(N171),"",IF(COUNTIF(Accounts!$F:$H,N171),VLOOKUP(N171,Accounts!$F:$H,2,FALSE),"-"))</f>
        <v/>
      </c>
      <c r="Q171" s="37" t="str">
        <f>IF(S171="","",S171/(1+(IF(COUNTIF(Accounts!$F:$H,N171),VLOOKUP(N171,Accounts!$F:$H,3,FALSE),0)/100)))</f>
        <v/>
      </c>
      <c r="R171" s="37" t="str">
        <f t="shared" si="24"/>
        <v/>
      </c>
      <c r="S171" s="7"/>
      <c r="T171" s="40" t="str">
        <f>IF(Accounts!$F170="","-",Accounts!$F170)</f>
        <v xml:space="preserve"> </v>
      </c>
      <c r="U171" s="10">
        <f>IF(COUNTIF(Accounts!$F:$H,T171),VLOOKUP(T171,Accounts!$F:$H,2,FALSE),"-")</f>
        <v>0</v>
      </c>
      <c r="V171" s="37" t="str">
        <f ca="1">IF(scratch!$B$55=TRUE,IF(X171="","",X171/(1+(IF(COUNTIF(Accounts!$F:$H,T171),VLOOKUP(T171,Accounts!$F:$H,3,FALSE),0)/100))),scratch!$B$52)</f>
        <v>Locked</v>
      </c>
      <c r="W171" s="37" t="str">
        <f ca="1">IF(scratch!$B$55=TRUE,IF(X171="","",X171-V171),scratch!$B$52)</f>
        <v>Locked</v>
      </c>
      <c r="X171" s="51" t="str">
        <f ca="1">IF(scratch!$B$55=TRUE,SUMIF(B$7:B$1007,T171,G$7:G$1007)+SUMIF(H$7:H$1007,T171,M$7:M$1007)+SUMIF(N$7:N$1007,T171,S$7:S$1007),scratch!$B$52)</f>
        <v>Locked</v>
      </c>
      <c r="AB171" s="10" t="str">
        <f>IF(ISBLANK(Z171),"",IF(COUNTIF(Accounts!$F:$H,Z171),VLOOKUP(Z171,Accounts!$F:$H,2,FALSE),"-"))</f>
        <v/>
      </c>
      <c r="AC171" s="37" t="str">
        <f>IF(AE171="","",AE171/(1+(IF(COUNTIF(Accounts!$F:$H,Z171),VLOOKUP(Z171,Accounts!$F:$H,3,FALSE),0)/100)))</f>
        <v/>
      </c>
      <c r="AD171" s="37" t="str">
        <f t="shared" si="25"/>
        <v/>
      </c>
      <c r="AE171" s="7"/>
      <c r="AF171" s="6"/>
      <c r="AH171" s="10" t="str">
        <f>IF(ISBLANK(AF171),"",IF(COUNTIF(Accounts!$F:$H,AF171),VLOOKUP(AF171,Accounts!$F:$H,2,FALSE),"-"))</f>
        <v/>
      </c>
      <c r="AI171" s="37" t="str">
        <f>IF(AK171="","",AK171/(1+(IF(COUNTIF(Accounts!$F:$H,AF171),VLOOKUP(AF171,Accounts!$F:$H,3,FALSE),0)/100)))</f>
        <v/>
      </c>
      <c r="AJ171" s="37" t="str">
        <f t="shared" si="26"/>
        <v/>
      </c>
      <c r="AK171" s="7"/>
      <c r="AL171" s="6"/>
      <c r="AN171" s="10" t="str">
        <f>IF(ISBLANK(AL171),"",IF(COUNTIF(Accounts!$F:$H,AL171),VLOOKUP(AL171,Accounts!$F:$H,2,FALSE),"-"))</f>
        <v/>
      </c>
      <c r="AO171" s="37" t="str">
        <f>IF(AQ171="","",AQ171/(1+(IF(COUNTIF(Accounts!$F:$H,AL171),VLOOKUP(AL171,Accounts!$F:$H,3,FALSE),0)/100)))</f>
        <v/>
      </c>
      <c r="AP171" s="37" t="str">
        <f t="shared" si="27"/>
        <v/>
      </c>
      <c r="AQ171" s="7"/>
      <c r="AR171" s="40" t="str">
        <f>IF(Accounts!$F170="","-",Accounts!$F170)</f>
        <v xml:space="preserve"> </v>
      </c>
      <c r="AS171" s="10">
        <f>IF(COUNTIF(Accounts!$F:$H,AR171),VLOOKUP(AR171,Accounts!$F:$H,2,FALSE),"-")</f>
        <v>0</v>
      </c>
      <c r="AT171" s="37" t="str">
        <f ca="1">IF(scratch!$B$55=TRUE,IF(AV171="","",AV171/(1+(IF(COUNTIF(Accounts!$F:$H,AR171),VLOOKUP(AR171,Accounts!$F:$H,3,FALSE),0)/100))),scratch!$B$52)</f>
        <v>Locked</v>
      </c>
      <c r="AU171" s="37" t="str">
        <f ca="1">IF(scratch!$B$55=TRUE,IF(AV171="","",AV171-AT171),scratch!$B$52)</f>
        <v>Locked</v>
      </c>
      <c r="AV171" s="51" t="str">
        <f ca="1">IF(scratch!$B$55=TRUE,SUMIF(Z$7:Z$1007,AR171,AE$7:AE$1007)+SUMIF(AF$7:AF$1007,AR171,AK$7:AK$1007)+SUMIF(AL$7:AL$1007,AR171,AQ$7:AQ$1007),scratch!$B$52)</f>
        <v>Locked</v>
      </c>
      <c r="AZ171" s="10" t="str">
        <f>IF(ISBLANK(AX171),"",IF(COUNTIF(Accounts!$F:$H,AX171),VLOOKUP(AX171,Accounts!$F:$H,2,FALSE),"-"))</f>
        <v/>
      </c>
      <c r="BA171" s="37" t="str">
        <f>IF(BC171="","",BC171/(1+(IF(COUNTIF(Accounts!$F:$H,AX171),VLOOKUP(AX171,Accounts!$F:$H,3,FALSE),0)/100)))</f>
        <v/>
      </c>
      <c r="BB171" s="37" t="str">
        <f t="shared" si="28"/>
        <v/>
      </c>
      <c r="BC171" s="7"/>
      <c r="BD171" s="6"/>
      <c r="BF171" s="10" t="str">
        <f>IF(ISBLANK(BD171),"",IF(COUNTIF(Accounts!$F:$H,BD171),VLOOKUP(BD171,Accounts!$F:$H,2,FALSE),"-"))</f>
        <v/>
      </c>
      <c r="BG171" s="37" t="str">
        <f>IF(BI171="","",BI171/(1+(IF(COUNTIF(Accounts!$F:$H,BD171),VLOOKUP(BD171,Accounts!$F:$H,3,FALSE),0)/100)))</f>
        <v/>
      </c>
      <c r="BH171" s="37" t="str">
        <f t="shared" si="29"/>
        <v/>
      </c>
      <c r="BI171" s="7"/>
      <c r="BJ171" s="6"/>
      <c r="BL171" s="10" t="str">
        <f>IF(ISBLANK(BJ171),"",IF(COUNTIF(Accounts!$F:$H,BJ171),VLOOKUP(BJ171,Accounts!$F:$H,2,FALSE),"-"))</f>
        <v/>
      </c>
      <c r="BM171" s="37" t="str">
        <f>IF(BO171="","",BO171/(1+(IF(COUNTIF(Accounts!$F:$H,BJ171),VLOOKUP(BJ171,Accounts!$F:$H,3,FALSE),0)/100)))</f>
        <v/>
      </c>
      <c r="BN171" s="37" t="str">
        <f t="shared" si="30"/>
        <v/>
      </c>
      <c r="BO171" s="7"/>
      <c r="BP171" s="40" t="str">
        <f>IF(Accounts!$F170="","-",Accounts!$F170)</f>
        <v xml:space="preserve"> </v>
      </c>
      <c r="BQ171" s="10">
        <f>IF(COUNTIF(Accounts!$F:$H,BP171),VLOOKUP(BP171,Accounts!$F:$H,2,FALSE),"-")</f>
        <v>0</v>
      </c>
      <c r="BR171" s="37" t="str">
        <f ca="1">IF(scratch!$B$55=TRUE,IF(BT171="","",BT171/(1+(IF(COUNTIF(Accounts!$F:$H,BP171),VLOOKUP(BP171,Accounts!$F:$H,3,FALSE),0)/100))),scratch!$B$52)</f>
        <v>Locked</v>
      </c>
      <c r="BS171" s="37" t="str">
        <f ca="1">IF(scratch!$B$55=TRUE,IF(BT171="","",BT171-BR171),scratch!$B$52)</f>
        <v>Locked</v>
      </c>
      <c r="BT171" s="51" t="str">
        <f ca="1">IF(scratch!$B$55=TRUE,SUMIF(AX$7:AX$1007,BP171,BC$7:BC$1007)+SUMIF(BD$7:BD$1007,BP171,BI$7:BI$1007)+SUMIF(BJ$7:BJ$1007,BP171,BO$7:BO$1007),scratch!$B$52)</f>
        <v>Locked</v>
      </c>
      <c r="BX171" s="10" t="str">
        <f>IF(ISBLANK(BV171),"",IF(COUNTIF(Accounts!$F:$H,BV171),VLOOKUP(BV171,Accounts!$F:$H,2,FALSE),"-"))</f>
        <v/>
      </c>
      <c r="BY171" s="37" t="str">
        <f>IF(CA171="","",CA171/(1+(IF(COUNTIF(Accounts!$F:$H,BV171),VLOOKUP(BV171,Accounts!$F:$H,3,FALSE),0)/100)))</f>
        <v/>
      </c>
      <c r="BZ171" s="37" t="str">
        <f t="shared" si="31"/>
        <v/>
      </c>
      <c r="CA171" s="7"/>
      <c r="CB171" s="6"/>
      <c r="CD171" s="10" t="str">
        <f>IF(ISBLANK(CB171),"",IF(COUNTIF(Accounts!$F:$H,CB171),VLOOKUP(CB171,Accounts!$F:$H,2,FALSE),"-"))</f>
        <v/>
      </c>
      <c r="CE171" s="37" t="str">
        <f>IF(CG171="","",CG171/(1+(IF(COUNTIF(Accounts!$F:$H,CB171),VLOOKUP(CB171,Accounts!$F:$H,3,FALSE),0)/100)))</f>
        <v/>
      </c>
      <c r="CF171" s="37" t="str">
        <f t="shared" si="32"/>
        <v/>
      </c>
      <c r="CG171" s="7"/>
      <c r="CH171" s="6"/>
      <c r="CJ171" s="10" t="str">
        <f>IF(ISBLANK(CH171),"",IF(COUNTIF(Accounts!$F:$H,CH171),VLOOKUP(CH171,Accounts!$F:$H,2,FALSE),"-"))</f>
        <v/>
      </c>
      <c r="CK171" s="37" t="str">
        <f>IF(CM171="","",CM171/(1+(IF(COUNTIF(Accounts!$F:$H,CH171),VLOOKUP(CH171,Accounts!$F:$H,3,FALSE),0)/100)))</f>
        <v/>
      </c>
      <c r="CL171" s="37" t="str">
        <f t="shared" si="33"/>
        <v/>
      </c>
      <c r="CM171" s="7"/>
      <c r="CN171" s="40" t="str">
        <f>IF(Accounts!$F170="","-",Accounts!$F170)</f>
        <v xml:space="preserve"> </v>
      </c>
      <c r="CO171" s="10">
        <f>IF(COUNTIF(Accounts!$F:$H,CN171),VLOOKUP(CN171,Accounts!$F:$H,2,FALSE),"-")</f>
        <v>0</v>
      </c>
      <c r="CP171" s="37" t="str">
        <f ca="1">IF(scratch!$B$55=TRUE,IF(CR171="","",CR171/(1+(IF(COUNTIF(Accounts!$F:$H,CN171),VLOOKUP(CN171,Accounts!$F:$H,3,FALSE),0)/100))),scratch!$B$52)</f>
        <v>Locked</v>
      </c>
      <c r="CQ171" s="37" t="str">
        <f ca="1">IF(scratch!$B$55=TRUE,IF(CR171="","",CR171-CP171),scratch!$B$52)</f>
        <v>Locked</v>
      </c>
      <c r="CR171" s="51" t="str">
        <f ca="1">IF(scratch!$B$55=TRUE,SUMIF(BV$7:BV$1007,CN171,CA$7:CA$1007)+SUMIF(CB$7:CB$1007,CN171,CG$7:CG$1007)+SUMIF(CH$7:CH$1007,CN171,CM$7:CM$1007),scratch!$B$52)</f>
        <v>Locked</v>
      </c>
      <c r="CT171" s="40" t="str">
        <f>IF(Accounts!$F170="","-",Accounts!$F170)</f>
        <v xml:space="preserve"> </v>
      </c>
      <c r="CU171" s="10">
        <f>IF(COUNTIF(Accounts!$F:$H,CT171),VLOOKUP(CT171,Accounts!$F:$H,2,FALSE),"-")</f>
        <v>0</v>
      </c>
      <c r="CV171" s="37" t="str">
        <f ca="1">IF(scratch!$B$55=TRUE,IF(CX171="","",CX171/(1+(IF(COUNTIF(Accounts!$F:$H,CT171),VLOOKUP(CT171,Accounts!$F:$H,3,FALSE),0)/100))),scratch!$B$52)</f>
        <v>Locked</v>
      </c>
      <c r="CW171" s="37" t="str">
        <f ca="1">IF(scratch!$B$55=TRUE,IF(CX171="","",CX171-CV171),scratch!$B$52)</f>
        <v>Locked</v>
      </c>
      <c r="CX171" s="51" t="str">
        <f ca="1">IF(scratch!$B$55=TRUE,SUMIF(T$7:T$1007,CT171,X$7:X1171)+SUMIF(AR$7:AR$1007,CT171,AV$7:AV$1007)+SUMIF(BP$7:BP$1007,CT171,BT$7:BT$1007)+SUMIF(CN$7:CN$1007,CT171,CR$7:CR$1007),scratch!$B$52)</f>
        <v>Locked</v>
      </c>
    </row>
    <row r="172" spans="4:102" x14ac:dyDescent="0.2">
      <c r="D172" s="10" t="str">
        <f>IF(ISBLANK(B172),"",IF(COUNTIF(Accounts!$F:$H,B172),VLOOKUP(B172,Accounts!$F:$H,2,FALSE),"-"))</f>
        <v/>
      </c>
      <c r="E172" s="37" t="str">
        <f>IF(G172="","",G172/(1+(IF(COUNTIF(Accounts!$F:$H,B172),VLOOKUP(B172,Accounts!$F:$H,3,FALSE),0)/100)))</f>
        <v/>
      </c>
      <c r="F172" s="37" t="str">
        <f t="shared" si="34"/>
        <v/>
      </c>
      <c r="G172" s="7"/>
      <c r="H172" s="6"/>
      <c r="J172" s="10" t="str">
        <f>IF(ISBLANK(H172),"",IF(COUNTIF(Accounts!$F:$H,H172),VLOOKUP(H172,Accounts!$F:$H,2,FALSE),"-"))</f>
        <v/>
      </c>
      <c r="K172" s="37" t="str">
        <f>IF(M172="","",M172/(1+(IF(COUNTIF(Accounts!$F:$H,H172),VLOOKUP(H172,Accounts!$F:$H,3,FALSE),0)/100)))</f>
        <v/>
      </c>
      <c r="L172" s="37" t="str">
        <f t="shared" si="35"/>
        <v/>
      </c>
      <c r="M172" s="7"/>
      <c r="N172" s="6"/>
      <c r="P172" s="10" t="str">
        <f>IF(ISBLANK(N172),"",IF(COUNTIF(Accounts!$F:$H,N172),VLOOKUP(N172,Accounts!$F:$H,2,FALSE),"-"))</f>
        <v/>
      </c>
      <c r="Q172" s="37" t="str">
        <f>IF(S172="","",S172/(1+(IF(COUNTIF(Accounts!$F:$H,N172),VLOOKUP(N172,Accounts!$F:$H,3,FALSE),0)/100)))</f>
        <v/>
      </c>
      <c r="R172" s="37" t="str">
        <f t="shared" si="24"/>
        <v/>
      </c>
      <c r="S172" s="7"/>
      <c r="T172" s="40" t="str">
        <f>IF(Accounts!$F171="","-",Accounts!$F171)</f>
        <v xml:space="preserve"> </v>
      </c>
      <c r="U172" s="10">
        <f>IF(COUNTIF(Accounts!$F:$H,T172),VLOOKUP(T172,Accounts!$F:$H,2,FALSE),"-")</f>
        <v>0</v>
      </c>
      <c r="V172" s="37" t="str">
        <f ca="1">IF(scratch!$B$55=TRUE,IF(X172="","",X172/(1+(IF(COUNTIF(Accounts!$F:$H,T172),VLOOKUP(T172,Accounts!$F:$H,3,FALSE),0)/100))),scratch!$B$52)</f>
        <v>Locked</v>
      </c>
      <c r="W172" s="37" t="str">
        <f ca="1">IF(scratch!$B$55=TRUE,IF(X172="","",X172-V172),scratch!$B$52)</f>
        <v>Locked</v>
      </c>
      <c r="X172" s="51" t="str">
        <f ca="1">IF(scratch!$B$55=TRUE,SUMIF(B$7:B$1007,T172,G$7:G$1007)+SUMIF(H$7:H$1007,T172,M$7:M$1007)+SUMIF(N$7:N$1007,T172,S$7:S$1007),scratch!$B$52)</f>
        <v>Locked</v>
      </c>
      <c r="AB172" s="10" t="str">
        <f>IF(ISBLANK(Z172),"",IF(COUNTIF(Accounts!$F:$H,Z172),VLOOKUP(Z172,Accounts!$F:$H,2,FALSE),"-"))</f>
        <v/>
      </c>
      <c r="AC172" s="37" t="str">
        <f>IF(AE172="","",AE172/(1+(IF(COUNTIF(Accounts!$F:$H,Z172),VLOOKUP(Z172,Accounts!$F:$H,3,FALSE),0)/100)))</f>
        <v/>
      </c>
      <c r="AD172" s="37" t="str">
        <f t="shared" si="25"/>
        <v/>
      </c>
      <c r="AE172" s="7"/>
      <c r="AF172" s="6"/>
      <c r="AH172" s="10" t="str">
        <f>IF(ISBLANK(AF172),"",IF(COUNTIF(Accounts!$F:$H,AF172),VLOOKUP(AF172,Accounts!$F:$H,2,FALSE),"-"))</f>
        <v/>
      </c>
      <c r="AI172" s="37" t="str">
        <f>IF(AK172="","",AK172/(1+(IF(COUNTIF(Accounts!$F:$H,AF172),VLOOKUP(AF172,Accounts!$F:$H,3,FALSE),0)/100)))</f>
        <v/>
      </c>
      <c r="AJ172" s="37" t="str">
        <f t="shared" si="26"/>
        <v/>
      </c>
      <c r="AK172" s="7"/>
      <c r="AL172" s="6"/>
      <c r="AN172" s="10" t="str">
        <f>IF(ISBLANK(AL172),"",IF(COUNTIF(Accounts!$F:$H,AL172),VLOOKUP(AL172,Accounts!$F:$H,2,FALSE),"-"))</f>
        <v/>
      </c>
      <c r="AO172" s="37" t="str">
        <f>IF(AQ172="","",AQ172/(1+(IF(COUNTIF(Accounts!$F:$H,AL172),VLOOKUP(AL172,Accounts!$F:$H,3,FALSE),0)/100)))</f>
        <v/>
      </c>
      <c r="AP172" s="37" t="str">
        <f t="shared" si="27"/>
        <v/>
      </c>
      <c r="AQ172" s="7"/>
      <c r="AR172" s="40" t="str">
        <f>IF(Accounts!$F171="","-",Accounts!$F171)</f>
        <v xml:space="preserve"> </v>
      </c>
      <c r="AS172" s="10">
        <f>IF(COUNTIF(Accounts!$F:$H,AR172),VLOOKUP(AR172,Accounts!$F:$H,2,FALSE),"-")</f>
        <v>0</v>
      </c>
      <c r="AT172" s="37" t="str">
        <f ca="1">IF(scratch!$B$55=TRUE,IF(AV172="","",AV172/(1+(IF(COUNTIF(Accounts!$F:$H,AR172),VLOOKUP(AR172,Accounts!$F:$H,3,FALSE),0)/100))),scratch!$B$52)</f>
        <v>Locked</v>
      </c>
      <c r="AU172" s="37" t="str">
        <f ca="1">IF(scratch!$B$55=TRUE,IF(AV172="","",AV172-AT172),scratch!$B$52)</f>
        <v>Locked</v>
      </c>
      <c r="AV172" s="51" t="str">
        <f ca="1">IF(scratch!$B$55=TRUE,SUMIF(Z$7:Z$1007,AR172,AE$7:AE$1007)+SUMIF(AF$7:AF$1007,AR172,AK$7:AK$1007)+SUMIF(AL$7:AL$1007,AR172,AQ$7:AQ$1007),scratch!$B$52)</f>
        <v>Locked</v>
      </c>
      <c r="AZ172" s="10" t="str">
        <f>IF(ISBLANK(AX172),"",IF(COUNTIF(Accounts!$F:$H,AX172),VLOOKUP(AX172,Accounts!$F:$H,2,FALSE),"-"))</f>
        <v/>
      </c>
      <c r="BA172" s="37" t="str">
        <f>IF(BC172="","",BC172/(1+(IF(COUNTIF(Accounts!$F:$H,AX172),VLOOKUP(AX172,Accounts!$F:$H,3,FALSE),0)/100)))</f>
        <v/>
      </c>
      <c r="BB172" s="37" t="str">
        <f t="shared" si="28"/>
        <v/>
      </c>
      <c r="BC172" s="7"/>
      <c r="BD172" s="6"/>
      <c r="BF172" s="10" t="str">
        <f>IF(ISBLANK(BD172),"",IF(COUNTIF(Accounts!$F:$H,BD172),VLOOKUP(BD172,Accounts!$F:$H,2,FALSE),"-"))</f>
        <v/>
      </c>
      <c r="BG172" s="37" t="str">
        <f>IF(BI172="","",BI172/(1+(IF(COUNTIF(Accounts!$F:$H,BD172),VLOOKUP(BD172,Accounts!$F:$H,3,FALSE),0)/100)))</f>
        <v/>
      </c>
      <c r="BH172" s="37" t="str">
        <f t="shared" si="29"/>
        <v/>
      </c>
      <c r="BI172" s="7"/>
      <c r="BJ172" s="6"/>
      <c r="BL172" s="10" t="str">
        <f>IF(ISBLANK(BJ172),"",IF(COUNTIF(Accounts!$F:$H,BJ172),VLOOKUP(BJ172,Accounts!$F:$H,2,FALSE),"-"))</f>
        <v/>
      </c>
      <c r="BM172" s="37" t="str">
        <f>IF(BO172="","",BO172/(1+(IF(COUNTIF(Accounts!$F:$H,BJ172),VLOOKUP(BJ172,Accounts!$F:$H,3,FALSE),0)/100)))</f>
        <v/>
      </c>
      <c r="BN172" s="37" t="str">
        <f t="shared" si="30"/>
        <v/>
      </c>
      <c r="BO172" s="7"/>
      <c r="BP172" s="40" t="str">
        <f>IF(Accounts!$F171="","-",Accounts!$F171)</f>
        <v xml:space="preserve"> </v>
      </c>
      <c r="BQ172" s="10">
        <f>IF(COUNTIF(Accounts!$F:$H,BP172),VLOOKUP(BP172,Accounts!$F:$H,2,FALSE),"-")</f>
        <v>0</v>
      </c>
      <c r="BR172" s="37" t="str">
        <f ca="1">IF(scratch!$B$55=TRUE,IF(BT172="","",BT172/(1+(IF(COUNTIF(Accounts!$F:$H,BP172),VLOOKUP(BP172,Accounts!$F:$H,3,FALSE),0)/100))),scratch!$B$52)</f>
        <v>Locked</v>
      </c>
      <c r="BS172" s="37" t="str">
        <f ca="1">IF(scratch!$B$55=TRUE,IF(BT172="","",BT172-BR172),scratch!$B$52)</f>
        <v>Locked</v>
      </c>
      <c r="BT172" s="51" t="str">
        <f ca="1">IF(scratch!$B$55=TRUE,SUMIF(AX$7:AX$1007,BP172,BC$7:BC$1007)+SUMIF(BD$7:BD$1007,BP172,BI$7:BI$1007)+SUMIF(BJ$7:BJ$1007,BP172,BO$7:BO$1007),scratch!$B$52)</f>
        <v>Locked</v>
      </c>
      <c r="BX172" s="10" t="str">
        <f>IF(ISBLANK(BV172),"",IF(COUNTIF(Accounts!$F:$H,BV172),VLOOKUP(BV172,Accounts!$F:$H,2,FALSE),"-"))</f>
        <v/>
      </c>
      <c r="BY172" s="37" t="str">
        <f>IF(CA172="","",CA172/(1+(IF(COUNTIF(Accounts!$F:$H,BV172),VLOOKUP(BV172,Accounts!$F:$H,3,FALSE),0)/100)))</f>
        <v/>
      </c>
      <c r="BZ172" s="37" t="str">
        <f t="shared" si="31"/>
        <v/>
      </c>
      <c r="CA172" s="7"/>
      <c r="CB172" s="6"/>
      <c r="CD172" s="10" t="str">
        <f>IF(ISBLANK(CB172),"",IF(COUNTIF(Accounts!$F:$H,CB172),VLOOKUP(CB172,Accounts!$F:$H,2,FALSE),"-"))</f>
        <v/>
      </c>
      <c r="CE172" s="37" t="str">
        <f>IF(CG172="","",CG172/(1+(IF(COUNTIF(Accounts!$F:$H,CB172),VLOOKUP(CB172,Accounts!$F:$H,3,FALSE),0)/100)))</f>
        <v/>
      </c>
      <c r="CF172" s="37" t="str">
        <f t="shared" si="32"/>
        <v/>
      </c>
      <c r="CG172" s="7"/>
      <c r="CH172" s="6"/>
      <c r="CJ172" s="10" t="str">
        <f>IF(ISBLANK(CH172),"",IF(COUNTIF(Accounts!$F:$H,CH172),VLOOKUP(CH172,Accounts!$F:$H,2,FALSE),"-"))</f>
        <v/>
      </c>
      <c r="CK172" s="37" t="str">
        <f>IF(CM172="","",CM172/(1+(IF(COUNTIF(Accounts!$F:$H,CH172),VLOOKUP(CH172,Accounts!$F:$H,3,FALSE),0)/100)))</f>
        <v/>
      </c>
      <c r="CL172" s="37" t="str">
        <f t="shared" si="33"/>
        <v/>
      </c>
      <c r="CM172" s="7"/>
      <c r="CN172" s="40" t="str">
        <f>IF(Accounts!$F171="","-",Accounts!$F171)</f>
        <v xml:space="preserve"> </v>
      </c>
      <c r="CO172" s="10">
        <f>IF(COUNTIF(Accounts!$F:$H,CN172),VLOOKUP(CN172,Accounts!$F:$H,2,FALSE),"-")</f>
        <v>0</v>
      </c>
      <c r="CP172" s="37" t="str">
        <f ca="1">IF(scratch!$B$55=TRUE,IF(CR172="","",CR172/(1+(IF(COUNTIF(Accounts!$F:$H,CN172),VLOOKUP(CN172,Accounts!$F:$H,3,FALSE),0)/100))),scratch!$B$52)</f>
        <v>Locked</v>
      </c>
      <c r="CQ172" s="37" t="str">
        <f ca="1">IF(scratch!$B$55=TRUE,IF(CR172="","",CR172-CP172),scratch!$B$52)</f>
        <v>Locked</v>
      </c>
      <c r="CR172" s="51" t="str">
        <f ca="1">IF(scratch!$B$55=TRUE,SUMIF(BV$7:BV$1007,CN172,CA$7:CA$1007)+SUMIF(CB$7:CB$1007,CN172,CG$7:CG$1007)+SUMIF(CH$7:CH$1007,CN172,CM$7:CM$1007),scratch!$B$52)</f>
        <v>Locked</v>
      </c>
      <c r="CT172" s="40" t="str">
        <f>IF(Accounts!$F171="","-",Accounts!$F171)</f>
        <v xml:space="preserve"> </v>
      </c>
      <c r="CU172" s="10">
        <f>IF(COUNTIF(Accounts!$F:$H,CT172),VLOOKUP(CT172,Accounts!$F:$H,2,FALSE),"-")</f>
        <v>0</v>
      </c>
      <c r="CV172" s="37" t="str">
        <f ca="1">IF(scratch!$B$55=TRUE,IF(CX172="","",CX172/(1+(IF(COUNTIF(Accounts!$F:$H,CT172),VLOOKUP(CT172,Accounts!$F:$H,3,FALSE),0)/100))),scratch!$B$52)</f>
        <v>Locked</v>
      </c>
      <c r="CW172" s="37" t="str">
        <f ca="1">IF(scratch!$B$55=TRUE,IF(CX172="","",CX172-CV172),scratch!$B$52)</f>
        <v>Locked</v>
      </c>
      <c r="CX172" s="51" t="str">
        <f ca="1">IF(scratch!$B$55=TRUE,SUMIF(T$7:T$1007,CT172,X$7:X1172)+SUMIF(AR$7:AR$1007,CT172,AV$7:AV$1007)+SUMIF(BP$7:BP$1007,CT172,BT$7:BT$1007)+SUMIF(CN$7:CN$1007,CT172,CR$7:CR$1007),scratch!$B$52)</f>
        <v>Locked</v>
      </c>
    </row>
    <row r="173" spans="4:102" x14ac:dyDescent="0.2">
      <c r="D173" s="10" t="str">
        <f>IF(ISBLANK(B173),"",IF(COUNTIF(Accounts!$F:$H,B173),VLOOKUP(B173,Accounts!$F:$H,2,FALSE),"-"))</f>
        <v/>
      </c>
      <c r="E173" s="37" t="str">
        <f>IF(G173="","",G173/(1+(IF(COUNTIF(Accounts!$F:$H,B173),VLOOKUP(B173,Accounts!$F:$H,3,FALSE),0)/100)))</f>
        <v/>
      </c>
      <c r="F173" s="37" t="str">
        <f t="shared" si="34"/>
        <v/>
      </c>
      <c r="G173" s="7"/>
      <c r="H173" s="6"/>
      <c r="J173" s="10" t="str">
        <f>IF(ISBLANK(H173),"",IF(COUNTIF(Accounts!$F:$H,H173),VLOOKUP(H173,Accounts!$F:$H,2,FALSE),"-"))</f>
        <v/>
      </c>
      <c r="K173" s="37" t="str">
        <f>IF(M173="","",M173/(1+(IF(COUNTIF(Accounts!$F:$H,H173),VLOOKUP(H173,Accounts!$F:$H,3,FALSE),0)/100)))</f>
        <v/>
      </c>
      <c r="L173" s="37" t="str">
        <f t="shared" si="35"/>
        <v/>
      </c>
      <c r="M173" s="7"/>
      <c r="N173" s="6"/>
      <c r="P173" s="10" t="str">
        <f>IF(ISBLANK(N173),"",IF(COUNTIF(Accounts!$F:$H,N173),VLOOKUP(N173,Accounts!$F:$H,2,FALSE),"-"))</f>
        <v/>
      </c>
      <c r="Q173" s="37" t="str">
        <f>IF(S173="","",S173/(1+(IF(COUNTIF(Accounts!$F:$H,N173),VLOOKUP(N173,Accounts!$F:$H,3,FALSE),0)/100)))</f>
        <v/>
      </c>
      <c r="R173" s="37" t="str">
        <f t="shared" si="24"/>
        <v/>
      </c>
      <c r="S173" s="7"/>
      <c r="T173" s="40" t="str">
        <f>IF(Accounts!$F172="","-",Accounts!$F172)</f>
        <v xml:space="preserve"> </v>
      </c>
      <c r="U173" s="10">
        <f>IF(COUNTIF(Accounts!$F:$H,T173),VLOOKUP(T173,Accounts!$F:$H,2,FALSE),"-")</f>
        <v>0</v>
      </c>
      <c r="V173" s="37" t="str">
        <f ca="1">IF(scratch!$B$55=TRUE,IF(X173="","",X173/(1+(IF(COUNTIF(Accounts!$F:$H,T173),VLOOKUP(T173,Accounts!$F:$H,3,FALSE),0)/100))),scratch!$B$52)</f>
        <v>Locked</v>
      </c>
      <c r="W173" s="37" t="str">
        <f ca="1">IF(scratch!$B$55=TRUE,IF(X173="","",X173-V173),scratch!$B$52)</f>
        <v>Locked</v>
      </c>
      <c r="X173" s="51" t="str">
        <f ca="1">IF(scratch!$B$55=TRUE,SUMIF(B$7:B$1007,T173,G$7:G$1007)+SUMIF(H$7:H$1007,T173,M$7:M$1007)+SUMIF(N$7:N$1007,T173,S$7:S$1007),scratch!$B$52)</f>
        <v>Locked</v>
      </c>
      <c r="AB173" s="10" t="str">
        <f>IF(ISBLANK(Z173),"",IF(COUNTIF(Accounts!$F:$H,Z173),VLOOKUP(Z173,Accounts!$F:$H,2,FALSE),"-"))</f>
        <v/>
      </c>
      <c r="AC173" s="37" t="str">
        <f>IF(AE173="","",AE173/(1+(IF(COUNTIF(Accounts!$F:$H,Z173),VLOOKUP(Z173,Accounts!$F:$H,3,FALSE),0)/100)))</f>
        <v/>
      </c>
      <c r="AD173" s="37" t="str">
        <f t="shared" si="25"/>
        <v/>
      </c>
      <c r="AE173" s="7"/>
      <c r="AF173" s="6"/>
      <c r="AH173" s="10" t="str">
        <f>IF(ISBLANK(AF173),"",IF(COUNTIF(Accounts!$F:$H,AF173),VLOOKUP(AF173,Accounts!$F:$H,2,FALSE),"-"))</f>
        <v/>
      </c>
      <c r="AI173" s="37" t="str">
        <f>IF(AK173="","",AK173/(1+(IF(COUNTIF(Accounts!$F:$H,AF173),VLOOKUP(AF173,Accounts!$F:$H,3,FALSE),0)/100)))</f>
        <v/>
      </c>
      <c r="AJ173" s="37" t="str">
        <f t="shared" si="26"/>
        <v/>
      </c>
      <c r="AK173" s="7"/>
      <c r="AL173" s="6"/>
      <c r="AN173" s="10" t="str">
        <f>IF(ISBLANK(AL173),"",IF(COUNTIF(Accounts!$F:$H,AL173),VLOOKUP(AL173,Accounts!$F:$H,2,FALSE),"-"))</f>
        <v/>
      </c>
      <c r="AO173" s="37" t="str">
        <f>IF(AQ173="","",AQ173/(1+(IF(COUNTIF(Accounts!$F:$H,AL173),VLOOKUP(AL173,Accounts!$F:$H,3,FALSE),0)/100)))</f>
        <v/>
      </c>
      <c r="AP173" s="37" t="str">
        <f t="shared" si="27"/>
        <v/>
      </c>
      <c r="AQ173" s="7"/>
      <c r="AR173" s="40" t="str">
        <f>IF(Accounts!$F172="","-",Accounts!$F172)</f>
        <v xml:space="preserve"> </v>
      </c>
      <c r="AS173" s="10">
        <f>IF(COUNTIF(Accounts!$F:$H,AR173),VLOOKUP(AR173,Accounts!$F:$H,2,FALSE),"-")</f>
        <v>0</v>
      </c>
      <c r="AT173" s="37" t="str">
        <f ca="1">IF(scratch!$B$55=TRUE,IF(AV173="","",AV173/(1+(IF(COUNTIF(Accounts!$F:$H,AR173),VLOOKUP(AR173,Accounts!$F:$H,3,FALSE),0)/100))),scratch!$B$52)</f>
        <v>Locked</v>
      </c>
      <c r="AU173" s="37" t="str">
        <f ca="1">IF(scratch!$B$55=TRUE,IF(AV173="","",AV173-AT173),scratch!$B$52)</f>
        <v>Locked</v>
      </c>
      <c r="AV173" s="51" t="str">
        <f ca="1">IF(scratch!$B$55=TRUE,SUMIF(Z$7:Z$1007,AR173,AE$7:AE$1007)+SUMIF(AF$7:AF$1007,AR173,AK$7:AK$1007)+SUMIF(AL$7:AL$1007,AR173,AQ$7:AQ$1007),scratch!$B$52)</f>
        <v>Locked</v>
      </c>
      <c r="AZ173" s="10" t="str">
        <f>IF(ISBLANK(AX173),"",IF(COUNTIF(Accounts!$F:$H,AX173),VLOOKUP(AX173,Accounts!$F:$H,2,FALSE),"-"))</f>
        <v/>
      </c>
      <c r="BA173" s="37" t="str">
        <f>IF(BC173="","",BC173/(1+(IF(COUNTIF(Accounts!$F:$H,AX173),VLOOKUP(AX173,Accounts!$F:$H,3,FALSE),0)/100)))</f>
        <v/>
      </c>
      <c r="BB173" s="37" t="str">
        <f t="shared" si="28"/>
        <v/>
      </c>
      <c r="BC173" s="7"/>
      <c r="BD173" s="6"/>
      <c r="BF173" s="10" t="str">
        <f>IF(ISBLANK(BD173),"",IF(COUNTIF(Accounts!$F:$H,BD173),VLOOKUP(BD173,Accounts!$F:$H,2,FALSE),"-"))</f>
        <v/>
      </c>
      <c r="BG173" s="37" t="str">
        <f>IF(BI173="","",BI173/(1+(IF(COUNTIF(Accounts!$F:$H,BD173),VLOOKUP(BD173,Accounts!$F:$H,3,FALSE),0)/100)))</f>
        <v/>
      </c>
      <c r="BH173" s="37" t="str">
        <f t="shared" si="29"/>
        <v/>
      </c>
      <c r="BI173" s="7"/>
      <c r="BJ173" s="6"/>
      <c r="BL173" s="10" t="str">
        <f>IF(ISBLANK(BJ173),"",IF(COUNTIF(Accounts!$F:$H,BJ173),VLOOKUP(BJ173,Accounts!$F:$H,2,FALSE),"-"))</f>
        <v/>
      </c>
      <c r="BM173" s="37" t="str">
        <f>IF(BO173="","",BO173/(1+(IF(COUNTIF(Accounts!$F:$H,BJ173),VLOOKUP(BJ173,Accounts!$F:$H,3,FALSE),0)/100)))</f>
        <v/>
      </c>
      <c r="BN173" s="37" t="str">
        <f t="shared" si="30"/>
        <v/>
      </c>
      <c r="BO173" s="7"/>
      <c r="BP173" s="40" t="str">
        <f>IF(Accounts!$F172="","-",Accounts!$F172)</f>
        <v xml:space="preserve"> </v>
      </c>
      <c r="BQ173" s="10">
        <f>IF(COUNTIF(Accounts!$F:$H,BP173),VLOOKUP(BP173,Accounts!$F:$H,2,FALSE),"-")</f>
        <v>0</v>
      </c>
      <c r="BR173" s="37" t="str">
        <f ca="1">IF(scratch!$B$55=TRUE,IF(BT173="","",BT173/(1+(IF(COUNTIF(Accounts!$F:$H,BP173),VLOOKUP(BP173,Accounts!$F:$H,3,FALSE),0)/100))),scratch!$B$52)</f>
        <v>Locked</v>
      </c>
      <c r="BS173" s="37" t="str">
        <f ca="1">IF(scratch!$B$55=TRUE,IF(BT173="","",BT173-BR173),scratch!$B$52)</f>
        <v>Locked</v>
      </c>
      <c r="BT173" s="51" t="str">
        <f ca="1">IF(scratch!$B$55=TRUE,SUMIF(AX$7:AX$1007,BP173,BC$7:BC$1007)+SUMIF(BD$7:BD$1007,BP173,BI$7:BI$1007)+SUMIF(BJ$7:BJ$1007,BP173,BO$7:BO$1007),scratch!$B$52)</f>
        <v>Locked</v>
      </c>
      <c r="BX173" s="10" t="str">
        <f>IF(ISBLANK(BV173),"",IF(COUNTIF(Accounts!$F:$H,BV173),VLOOKUP(BV173,Accounts!$F:$H,2,FALSE),"-"))</f>
        <v/>
      </c>
      <c r="BY173" s="37" t="str">
        <f>IF(CA173="","",CA173/(1+(IF(COUNTIF(Accounts!$F:$H,BV173),VLOOKUP(BV173,Accounts!$F:$H,3,FALSE),0)/100)))</f>
        <v/>
      </c>
      <c r="BZ173" s="37" t="str">
        <f t="shared" si="31"/>
        <v/>
      </c>
      <c r="CA173" s="7"/>
      <c r="CB173" s="6"/>
      <c r="CD173" s="10" t="str">
        <f>IF(ISBLANK(CB173),"",IF(COUNTIF(Accounts!$F:$H,CB173),VLOOKUP(CB173,Accounts!$F:$H,2,FALSE),"-"))</f>
        <v/>
      </c>
      <c r="CE173" s="37" t="str">
        <f>IF(CG173="","",CG173/(1+(IF(COUNTIF(Accounts!$F:$H,CB173),VLOOKUP(CB173,Accounts!$F:$H,3,FALSE),0)/100)))</f>
        <v/>
      </c>
      <c r="CF173" s="37" t="str">
        <f t="shared" si="32"/>
        <v/>
      </c>
      <c r="CG173" s="7"/>
      <c r="CH173" s="6"/>
      <c r="CJ173" s="10" t="str">
        <f>IF(ISBLANK(CH173),"",IF(COUNTIF(Accounts!$F:$H,CH173),VLOOKUP(CH173,Accounts!$F:$H,2,FALSE),"-"))</f>
        <v/>
      </c>
      <c r="CK173" s="37" t="str">
        <f>IF(CM173="","",CM173/(1+(IF(COUNTIF(Accounts!$F:$H,CH173),VLOOKUP(CH173,Accounts!$F:$H,3,FALSE),0)/100)))</f>
        <v/>
      </c>
      <c r="CL173" s="37" t="str">
        <f t="shared" si="33"/>
        <v/>
      </c>
      <c r="CM173" s="7"/>
      <c r="CN173" s="40" t="str">
        <f>IF(Accounts!$F172="","-",Accounts!$F172)</f>
        <v xml:space="preserve"> </v>
      </c>
      <c r="CO173" s="10">
        <f>IF(COUNTIF(Accounts!$F:$H,CN173),VLOOKUP(CN173,Accounts!$F:$H,2,FALSE),"-")</f>
        <v>0</v>
      </c>
      <c r="CP173" s="37" t="str">
        <f ca="1">IF(scratch!$B$55=TRUE,IF(CR173="","",CR173/(1+(IF(COUNTIF(Accounts!$F:$H,CN173),VLOOKUP(CN173,Accounts!$F:$H,3,FALSE),0)/100))),scratch!$B$52)</f>
        <v>Locked</v>
      </c>
      <c r="CQ173" s="37" t="str">
        <f ca="1">IF(scratch!$B$55=TRUE,IF(CR173="","",CR173-CP173),scratch!$B$52)</f>
        <v>Locked</v>
      </c>
      <c r="CR173" s="51" t="str">
        <f ca="1">IF(scratch!$B$55=TRUE,SUMIF(BV$7:BV$1007,CN173,CA$7:CA$1007)+SUMIF(CB$7:CB$1007,CN173,CG$7:CG$1007)+SUMIF(CH$7:CH$1007,CN173,CM$7:CM$1007),scratch!$B$52)</f>
        <v>Locked</v>
      </c>
      <c r="CT173" s="40" t="str">
        <f>IF(Accounts!$F172="","-",Accounts!$F172)</f>
        <v xml:space="preserve"> </v>
      </c>
      <c r="CU173" s="10">
        <f>IF(COUNTIF(Accounts!$F:$H,CT173),VLOOKUP(CT173,Accounts!$F:$H,2,FALSE),"-")</f>
        <v>0</v>
      </c>
      <c r="CV173" s="37" t="str">
        <f ca="1">IF(scratch!$B$55=TRUE,IF(CX173="","",CX173/(1+(IF(COUNTIF(Accounts!$F:$H,CT173),VLOOKUP(CT173,Accounts!$F:$H,3,FALSE),0)/100))),scratch!$B$52)</f>
        <v>Locked</v>
      </c>
      <c r="CW173" s="37" t="str">
        <f ca="1">IF(scratch!$B$55=TRUE,IF(CX173="","",CX173-CV173),scratch!$B$52)</f>
        <v>Locked</v>
      </c>
      <c r="CX173" s="51" t="str">
        <f ca="1">IF(scratch!$B$55=TRUE,SUMIF(T$7:T$1007,CT173,X$7:X1173)+SUMIF(AR$7:AR$1007,CT173,AV$7:AV$1007)+SUMIF(BP$7:BP$1007,CT173,BT$7:BT$1007)+SUMIF(CN$7:CN$1007,CT173,CR$7:CR$1007),scratch!$B$52)</f>
        <v>Locked</v>
      </c>
    </row>
    <row r="174" spans="4:102" x14ac:dyDescent="0.2">
      <c r="D174" s="10" t="str">
        <f>IF(ISBLANK(B174),"",IF(COUNTIF(Accounts!$F:$H,B174),VLOOKUP(B174,Accounts!$F:$H,2,FALSE),"-"))</f>
        <v/>
      </c>
      <c r="E174" s="37" t="str">
        <f>IF(G174="","",G174/(1+(IF(COUNTIF(Accounts!$F:$H,B174),VLOOKUP(B174,Accounts!$F:$H,3,FALSE),0)/100)))</f>
        <v/>
      </c>
      <c r="F174" s="37" t="str">
        <f t="shared" si="34"/>
        <v/>
      </c>
      <c r="G174" s="7"/>
      <c r="H174" s="6"/>
      <c r="J174" s="10" t="str">
        <f>IF(ISBLANK(H174),"",IF(COUNTIF(Accounts!$F:$H,H174),VLOOKUP(H174,Accounts!$F:$H,2,FALSE),"-"))</f>
        <v/>
      </c>
      <c r="K174" s="37" t="str">
        <f>IF(M174="","",M174/(1+(IF(COUNTIF(Accounts!$F:$H,H174),VLOOKUP(H174,Accounts!$F:$H,3,FALSE),0)/100)))</f>
        <v/>
      </c>
      <c r="L174" s="37" t="str">
        <f t="shared" si="35"/>
        <v/>
      </c>
      <c r="M174" s="7"/>
      <c r="N174" s="6"/>
      <c r="P174" s="10" t="str">
        <f>IF(ISBLANK(N174),"",IF(COUNTIF(Accounts!$F:$H,N174),VLOOKUP(N174,Accounts!$F:$H,2,FALSE),"-"))</f>
        <v/>
      </c>
      <c r="Q174" s="37" t="str">
        <f>IF(S174="","",S174/(1+(IF(COUNTIF(Accounts!$F:$H,N174),VLOOKUP(N174,Accounts!$F:$H,3,FALSE),0)/100)))</f>
        <v/>
      </c>
      <c r="R174" s="37" t="str">
        <f t="shared" si="24"/>
        <v/>
      </c>
      <c r="S174" s="7"/>
      <c r="T174" s="40" t="str">
        <f>IF(Accounts!$F173="","-",Accounts!$F173)</f>
        <v xml:space="preserve"> </v>
      </c>
      <c r="U174" s="10">
        <f>IF(COUNTIF(Accounts!$F:$H,T174),VLOOKUP(T174,Accounts!$F:$H,2,FALSE),"-")</f>
        <v>0</v>
      </c>
      <c r="V174" s="37" t="str">
        <f ca="1">IF(scratch!$B$55=TRUE,IF(X174="","",X174/(1+(IF(COUNTIF(Accounts!$F:$H,T174),VLOOKUP(T174,Accounts!$F:$H,3,FALSE),0)/100))),scratch!$B$52)</f>
        <v>Locked</v>
      </c>
      <c r="W174" s="37" t="str">
        <f ca="1">IF(scratch!$B$55=TRUE,IF(X174="","",X174-V174),scratch!$B$52)</f>
        <v>Locked</v>
      </c>
      <c r="X174" s="51" t="str">
        <f ca="1">IF(scratch!$B$55=TRUE,SUMIF(B$7:B$1007,T174,G$7:G$1007)+SUMIF(H$7:H$1007,T174,M$7:M$1007)+SUMIF(N$7:N$1007,T174,S$7:S$1007),scratch!$B$52)</f>
        <v>Locked</v>
      </c>
      <c r="AB174" s="10" t="str">
        <f>IF(ISBLANK(Z174),"",IF(COUNTIF(Accounts!$F:$H,Z174),VLOOKUP(Z174,Accounts!$F:$H,2,FALSE),"-"))</f>
        <v/>
      </c>
      <c r="AC174" s="37" t="str">
        <f>IF(AE174="","",AE174/(1+(IF(COUNTIF(Accounts!$F:$H,Z174),VLOOKUP(Z174,Accounts!$F:$H,3,FALSE),0)/100)))</f>
        <v/>
      </c>
      <c r="AD174" s="37" t="str">
        <f t="shared" si="25"/>
        <v/>
      </c>
      <c r="AE174" s="7"/>
      <c r="AF174" s="6"/>
      <c r="AH174" s="10" t="str">
        <f>IF(ISBLANK(AF174),"",IF(COUNTIF(Accounts!$F:$H,AF174),VLOOKUP(AF174,Accounts!$F:$H,2,FALSE),"-"))</f>
        <v/>
      </c>
      <c r="AI174" s="37" t="str">
        <f>IF(AK174="","",AK174/(1+(IF(COUNTIF(Accounts!$F:$H,AF174),VLOOKUP(AF174,Accounts!$F:$H,3,FALSE),0)/100)))</f>
        <v/>
      </c>
      <c r="AJ174" s="37" t="str">
        <f t="shared" si="26"/>
        <v/>
      </c>
      <c r="AK174" s="7"/>
      <c r="AL174" s="6"/>
      <c r="AN174" s="10" t="str">
        <f>IF(ISBLANK(AL174),"",IF(COUNTIF(Accounts!$F:$H,AL174),VLOOKUP(AL174,Accounts!$F:$H,2,FALSE),"-"))</f>
        <v/>
      </c>
      <c r="AO174" s="37" t="str">
        <f>IF(AQ174="","",AQ174/(1+(IF(COUNTIF(Accounts!$F:$H,AL174),VLOOKUP(AL174,Accounts!$F:$H,3,FALSE),0)/100)))</f>
        <v/>
      </c>
      <c r="AP174" s="37" t="str">
        <f t="shared" si="27"/>
        <v/>
      </c>
      <c r="AQ174" s="7"/>
      <c r="AR174" s="40" t="str">
        <f>IF(Accounts!$F173="","-",Accounts!$F173)</f>
        <v xml:space="preserve"> </v>
      </c>
      <c r="AS174" s="10">
        <f>IF(COUNTIF(Accounts!$F:$H,AR174),VLOOKUP(AR174,Accounts!$F:$H,2,FALSE),"-")</f>
        <v>0</v>
      </c>
      <c r="AT174" s="37" t="str">
        <f ca="1">IF(scratch!$B$55=TRUE,IF(AV174="","",AV174/(1+(IF(COUNTIF(Accounts!$F:$H,AR174),VLOOKUP(AR174,Accounts!$F:$H,3,FALSE),0)/100))),scratch!$B$52)</f>
        <v>Locked</v>
      </c>
      <c r="AU174" s="37" t="str">
        <f ca="1">IF(scratch!$B$55=TRUE,IF(AV174="","",AV174-AT174),scratch!$B$52)</f>
        <v>Locked</v>
      </c>
      <c r="AV174" s="51" t="str">
        <f ca="1">IF(scratch!$B$55=TRUE,SUMIF(Z$7:Z$1007,AR174,AE$7:AE$1007)+SUMIF(AF$7:AF$1007,AR174,AK$7:AK$1007)+SUMIF(AL$7:AL$1007,AR174,AQ$7:AQ$1007),scratch!$B$52)</f>
        <v>Locked</v>
      </c>
      <c r="AZ174" s="10" t="str">
        <f>IF(ISBLANK(AX174),"",IF(COUNTIF(Accounts!$F:$H,AX174),VLOOKUP(AX174,Accounts!$F:$H,2,FALSE),"-"))</f>
        <v/>
      </c>
      <c r="BA174" s="37" t="str">
        <f>IF(BC174="","",BC174/(1+(IF(COUNTIF(Accounts!$F:$H,AX174),VLOOKUP(AX174,Accounts!$F:$H,3,FALSE),0)/100)))</f>
        <v/>
      </c>
      <c r="BB174" s="37" t="str">
        <f t="shared" si="28"/>
        <v/>
      </c>
      <c r="BC174" s="7"/>
      <c r="BD174" s="6"/>
      <c r="BF174" s="10" t="str">
        <f>IF(ISBLANK(BD174),"",IF(COUNTIF(Accounts!$F:$H,BD174),VLOOKUP(BD174,Accounts!$F:$H,2,FALSE),"-"))</f>
        <v/>
      </c>
      <c r="BG174" s="37" t="str">
        <f>IF(BI174="","",BI174/(1+(IF(COUNTIF(Accounts!$F:$H,BD174),VLOOKUP(BD174,Accounts!$F:$H,3,FALSE),0)/100)))</f>
        <v/>
      </c>
      <c r="BH174" s="37" t="str">
        <f t="shared" si="29"/>
        <v/>
      </c>
      <c r="BI174" s="7"/>
      <c r="BJ174" s="6"/>
      <c r="BL174" s="10" t="str">
        <f>IF(ISBLANK(BJ174),"",IF(COUNTIF(Accounts!$F:$H,BJ174),VLOOKUP(BJ174,Accounts!$F:$H,2,FALSE),"-"))</f>
        <v/>
      </c>
      <c r="BM174" s="37" t="str">
        <f>IF(BO174="","",BO174/(1+(IF(COUNTIF(Accounts!$F:$H,BJ174),VLOOKUP(BJ174,Accounts!$F:$H,3,FALSE),0)/100)))</f>
        <v/>
      </c>
      <c r="BN174" s="37" t="str">
        <f t="shared" si="30"/>
        <v/>
      </c>
      <c r="BO174" s="7"/>
      <c r="BP174" s="40" t="str">
        <f>IF(Accounts!$F173="","-",Accounts!$F173)</f>
        <v xml:space="preserve"> </v>
      </c>
      <c r="BQ174" s="10">
        <f>IF(COUNTIF(Accounts!$F:$H,BP174),VLOOKUP(BP174,Accounts!$F:$H,2,FALSE),"-")</f>
        <v>0</v>
      </c>
      <c r="BR174" s="37" t="str">
        <f ca="1">IF(scratch!$B$55=TRUE,IF(BT174="","",BT174/(1+(IF(COUNTIF(Accounts!$F:$H,BP174),VLOOKUP(BP174,Accounts!$F:$H,3,FALSE),0)/100))),scratch!$B$52)</f>
        <v>Locked</v>
      </c>
      <c r="BS174" s="37" t="str">
        <f ca="1">IF(scratch!$B$55=TRUE,IF(BT174="","",BT174-BR174),scratch!$B$52)</f>
        <v>Locked</v>
      </c>
      <c r="BT174" s="51" t="str">
        <f ca="1">IF(scratch!$B$55=TRUE,SUMIF(AX$7:AX$1007,BP174,BC$7:BC$1007)+SUMIF(BD$7:BD$1007,BP174,BI$7:BI$1007)+SUMIF(BJ$7:BJ$1007,BP174,BO$7:BO$1007),scratch!$B$52)</f>
        <v>Locked</v>
      </c>
      <c r="BX174" s="10" t="str">
        <f>IF(ISBLANK(BV174),"",IF(COUNTIF(Accounts!$F:$H,BV174),VLOOKUP(BV174,Accounts!$F:$H,2,FALSE),"-"))</f>
        <v/>
      </c>
      <c r="BY174" s="37" t="str">
        <f>IF(CA174="","",CA174/(1+(IF(COUNTIF(Accounts!$F:$H,BV174),VLOOKUP(BV174,Accounts!$F:$H,3,FALSE),0)/100)))</f>
        <v/>
      </c>
      <c r="BZ174" s="37" t="str">
        <f t="shared" si="31"/>
        <v/>
      </c>
      <c r="CA174" s="7"/>
      <c r="CB174" s="6"/>
      <c r="CD174" s="10" t="str">
        <f>IF(ISBLANK(CB174),"",IF(COUNTIF(Accounts!$F:$H,CB174),VLOOKUP(CB174,Accounts!$F:$H,2,FALSE),"-"))</f>
        <v/>
      </c>
      <c r="CE174" s="37" t="str">
        <f>IF(CG174="","",CG174/(1+(IF(COUNTIF(Accounts!$F:$H,CB174),VLOOKUP(CB174,Accounts!$F:$H,3,FALSE),0)/100)))</f>
        <v/>
      </c>
      <c r="CF174" s="37" t="str">
        <f t="shared" si="32"/>
        <v/>
      </c>
      <c r="CG174" s="7"/>
      <c r="CH174" s="6"/>
      <c r="CJ174" s="10" t="str">
        <f>IF(ISBLANK(CH174),"",IF(COUNTIF(Accounts!$F:$H,CH174),VLOOKUP(CH174,Accounts!$F:$H,2,FALSE),"-"))</f>
        <v/>
      </c>
      <c r="CK174" s="37" t="str">
        <f>IF(CM174="","",CM174/(1+(IF(COUNTIF(Accounts!$F:$H,CH174),VLOOKUP(CH174,Accounts!$F:$H,3,FALSE),0)/100)))</f>
        <v/>
      </c>
      <c r="CL174" s="37" t="str">
        <f t="shared" si="33"/>
        <v/>
      </c>
      <c r="CM174" s="7"/>
      <c r="CN174" s="40" t="str">
        <f>IF(Accounts!$F173="","-",Accounts!$F173)</f>
        <v xml:space="preserve"> </v>
      </c>
      <c r="CO174" s="10">
        <f>IF(COUNTIF(Accounts!$F:$H,CN174),VLOOKUP(CN174,Accounts!$F:$H,2,FALSE),"-")</f>
        <v>0</v>
      </c>
      <c r="CP174" s="37" t="str">
        <f ca="1">IF(scratch!$B$55=TRUE,IF(CR174="","",CR174/(1+(IF(COUNTIF(Accounts!$F:$H,CN174),VLOOKUP(CN174,Accounts!$F:$H,3,FALSE),0)/100))),scratch!$B$52)</f>
        <v>Locked</v>
      </c>
      <c r="CQ174" s="37" t="str">
        <f ca="1">IF(scratch!$B$55=TRUE,IF(CR174="","",CR174-CP174),scratch!$B$52)</f>
        <v>Locked</v>
      </c>
      <c r="CR174" s="51" t="str">
        <f ca="1">IF(scratch!$B$55=TRUE,SUMIF(BV$7:BV$1007,CN174,CA$7:CA$1007)+SUMIF(CB$7:CB$1007,CN174,CG$7:CG$1007)+SUMIF(CH$7:CH$1007,CN174,CM$7:CM$1007),scratch!$B$52)</f>
        <v>Locked</v>
      </c>
      <c r="CT174" s="40" t="str">
        <f>IF(Accounts!$F173="","-",Accounts!$F173)</f>
        <v xml:space="preserve"> </v>
      </c>
      <c r="CU174" s="10">
        <f>IF(COUNTIF(Accounts!$F:$H,CT174),VLOOKUP(CT174,Accounts!$F:$H,2,FALSE),"-")</f>
        <v>0</v>
      </c>
      <c r="CV174" s="37" t="str">
        <f ca="1">IF(scratch!$B$55=TRUE,IF(CX174="","",CX174/(1+(IF(COUNTIF(Accounts!$F:$H,CT174),VLOOKUP(CT174,Accounts!$F:$H,3,FALSE),0)/100))),scratch!$B$52)</f>
        <v>Locked</v>
      </c>
      <c r="CW174" s="37" t="str">
        <f ca="1">IF(scratch!$B$55=TRUE,IF(CX174="","",CX174-CV174),scratch!$B$52)</f>
        <v>Locked</v>
      </c>
      <c r="CX174" s="51" t="str">
        <f ca="1">IF(scratch!$B$55=TRUE,SUMIF(T$7:T$1007,CT174,X$7:X1174)+SUMIF(AR$7:AR$1007,CT174,AV$7:AV$1007)+SUMIF(BP$7:BP$1007,CT174,BT$7:BT$1007)+SUMIF(CN$7:CN$1007,CT174,CR$7:CR$1007),scratch!$B$52)</f>
        <v>Locked</v>
      </c>
    </row>
    <row r="175" spans="4:102" x14ac:dyDescent="0.2">
      <c r="D175" s="10" t="str">
        <f>IF(ISBLANK(B175),"",IF(COUNTIF(Accounts!$F:$H,B175),VLOOKUP(B175,Accounts!$F:$H,2,FALSE),"-"))</f>
        <v/>
      </c>
      <c r="E175" s="37" t="str">
        <f>IF(G175="","",G175/(1+(IF(COUNTIF(Accounts!$F:$H,B175),VLOOKUP(B175,Accounts!$F:$H,3,FALSE),0)/100)))</f>
        <v/>
      </c>
      <c r="F175" s="37" t="str">
        <f t="shared" si="34"/>
        <v/>
      </c>
      <c r="G175" s="7"/>
      <c r="H175" s="6"/>
      <c r="J175" s="10" t="str">
        <f>IF(ISBLANK(H175),"",IF(COUNTIF(Accounts!$F:$H,H175),VLOOKUP(H175,Accounts!$F:$H,2,FALSE),"-"))</f>
        <v/>
      </c>
      <c r="K175" s="37" t="str">
        <f>IF(M175="","",M175/(1+(IF(COUNTIF(Accounts!$F:$H,H175),VLOOKUP(H175,Accounts!$F:$H,3,FALSE),0)/100)))</f>
        <v/>
      </c>
      <c r="L175" s="37" t="str">
        <f t="shared" si="35"/>
        <v/>
      </c>
      <c r="M175" s="7"/>
      <c r="N175" s="6"/>
      <c r="P175" s="10" t="str">
        <f>IF(ISBLANK(N175),"",IF(COUNTIF(Accounts!$F:$H,N175),VLOOKUP(N175,Accounts!$F:$H,2,FALSE),"-"))</f>
        <v/>
      </c>
      <c r="Q175" s="37" t="str">
        <f>IF(S175="","",S175/(1+(IF(COUNTIF(Accounts!$F:$H,N175),VLOOKUP(N175,Accounts!$F:$H,3,FALSE),0)/100)))</f>
        <v/>
      </c>
      <c r="R175" s="37" t="str">
        <f t="shared" si="24"/>
        <v/>
      </c>
      <c r="S175" s="7"/>
      <c r="T175" s="40" t="str">
        <f>IF(Accounts!$F174="","-",Accounts!$F174)</f>
        <v xml:space="preserve"> </v>
      </c>
      <c r="U175" s="10">
        <f>IF(COUNTIF(Accounts!$F:$H,T175),VLOOKUP(T175,Accounts!$F:$H,2,FALSE),"-")</f>
        <v>0</v>
      </c>
      <c r="V175" s="37" t="str">
        <f ca="1">IF(scratch!$B$55=TRUE,IF(X175="","",X175/(1+(IF(COUNTIF(Accounts!$F:$H,T175),VLOOKUP(T175,Accounts!$F:$H,3,FALSE),0)/100))),scratch!$B$52)</f>
        <v>Locked</v>
      </c>
      <c r="W175" s="37" t="str">
        <f ca="1">IF(scratch!$B$55=TRUE,IF(X175="","",X175-V175),scratch!$B$52)</f>
        <v>Locked</v>
      </c>
      <c r="X175" s="51" t="str">
        <f ca="1">IF(scratch!$B$55=TRUE,SUMIF(B$7:B$1007,T175,G$7:G$1007)+SUMIF(H$7:H$1007,T175,M$7:M$1007)+SUMIF(N$7:N$1007,T175,S$7:S$1007),scratch!$B$52)</f>
        <v>Locked</v>
      </c>
      <c r="AB175" s="10" t="str">
        <f>IF(ISBLANK(Z175),"",IF(COUNTIF(Accounts!$F:$H,Z175),VLOOKUP(Z175,Accounts!$F:$H,2,FALSE),"-"))</f>
        <v/>
      </c>
      <c r="AC175" s="37" t="str">
        <f>IF(AE175="","",AE175/(1+(IF(COUNTIF(Accounts!$F:$H,Z175),VLOOKUP(Z175,Accounts!$F:$H,3,FALSE),0)/100)))</f>
        <v/>
      </c>
      <c r="AD175" s="37" t="str">
        <f t="shared" si="25"/>
        <v/>
      </c>
      <c r="AE175" s="7"/>
      <c r="AF175" s="6"/>
      <c r="AH175" s="10" t="str">
        <f>IF(ISBLANK(AF175),"",IF(COUNTIF(Accounts!$F:$H,AF175),VLOOKUP(AF175,Accounts!$F:$H,2,FALSE),"-"))</f>
        <v/>
      </c>
      <c r="AI175" s="37" t="str">
        <f>IF(AK175="","",AK175/(1+(IF(COUNTIF(Accounts!$F:$H,AF175),VLOOKUP(AF175,Accounts!$F:$H,3,FALSE),0)/100)))</f>
        <v/>
      </c>
      <c r="AJ175" s="37" t="str">
        <f t="shared" si="26"/>
        <v/>
      </c>
      <c r="AK175" s="7"/>
      <c r="AL175" s="6"/>
      <c r="AN175" s="10" t="str">
        <f>IF(ISBLANK(AL175),"",IF(COUNTIF(Accounts!$F:$H,AL175),VLOOKUP(AL175,Accounts!$F:$H,2,FALSE),"-"))</f>
        <v/>
      </c>
      <c r="AO175" s="37" t="str">
        <f>IF(AQ175="","",AQ175/(1+(IF(COUNTIF(Accounts!$F:$H,AL175),VLOOKUP(AL175,Accounts!$F:$H,3,FALSE),0)/100)))</f>
        <v/>
      </c>
      <c r="AP175" s="37" t="str">
        <f t="shared" si="27"/>
        <v/>
      </c>
      <c r="AQ175" s="7"/>
      <c r="AR175" s="40" t="str">
        <f>IF(Accounts!$F174="","-",Accounts!$F174)</f>
        <v xml:space="preserve"> </v>
      </c>
      <c r="AS175" s="10">
        <f>IF(COUNTIF(Accounts!$F:$H,AR175),VLOOKUP(AR175,Accounts!$F:$H,2,FALSE),"-")</f>
        <v>0</v>
      </c>
      <c r="AT175" s="37" t="str">
        <f ca="1">IF(scratch!$B$55=TRUE,IF(AV175="","",AV175/(1+(IF(COUNTIF(Accounts!$F:$H,AR175),VLOOKUP(AR175,Accounts!$F:$H,3,FALSE),0)/100))),scratch!$B$52)</f>
        <v>Locked</v>
      </c>
      <c r="AU175" s="37" t="str">
        <f ca="1">IF(scratch!$B$55=TRUE,IF(AV175="","",AV175-AT175),scratch!$B$52)</f>
        <v>Locked</v>
      </c>
      <c r="AV175" s="51" t="str">
        <f ca="1">IF(scratch!$B$55=TRUE,SUMIF(Z$7:Z$1007,AR175,AE$7:AE$1007)+SUMIF(AF$7:AF$1007,AR175,AK$7:AK$1007)+SUMIF(AL$7:AL$1007,AR175,AQ$7:AQ$1007),scratch!$B$52)</f>
        <v>Locked</v>
      </c>
      <c r="AZ175" s="10" t="str">
        <f>IF(ISBLANK(AX175),"",IF(COUNTIF(Accounts!$F:$H,AX175),VLOOKUP(AX175,Accounts!$F:$H,2,FALSE),"-"))</f>
        <v/>
      </c>
      <c r="BA175" s="37" t="str">
        <f>IF(BC175="","",BC175/(1+(IF(COUNTIF(Accounts!$F:$H,AX175),VLOOKUP(AX175,Accounts!$F:$H,3,FALSE),0)/100)))</f>
        <v/>
      </c>
      <c r="BB175" s="37" t="str">
        <f t="shared" si="28"/>
        <v/>
      </c>
      <c r="BC175" s="7"/>
      <c r="BD175" s="6"/>
      <c r="BF175" s="10" t="str">
        <f>IF(ISBLANK(BD175),"",IF(COUNTIF(Accounts!$F:$H,BD175),VLOOKUP(BD175,Accounts!$F:$H,2,FALSE),"-"))</f>
        <v/>
      </c>
      <c r="BG175" s="37" t="str">
        <f>IF(BI175="","",BI175/(1+(IF(COUNTIF(Accounts!$F:$H,BD175),VLOOKUP(BD175,Accounts!$F:$H,3,FALSE),0)/100)))</f>
        <v/>
      </c>
      <c r="BH175" s="37" t="str">
        <f t="shared" si="29"/>
        <v/>
      </c>
      <c r="BI175" s="7"/>
      <c r="BJ175" s="6"/>
      <c r="BL175" s="10" t="str">
        <f>IF(ISBLANK(BJ175),"",IF(COUNTIF(Accounts!$F:$H,BJ175),VLOOKUP(BJ175,Accounts!$F:$H,2,FALSE),"-"))</f>
        <v/>
      </c>
      <c r="BM175" s="37" t="str">
        <f>IF(BO175="","",BO175/(1+(IF(COUNTIF(Accounts!$F:$H,BJ175),VLOOKUP(BJ175,Accounts!$F:$H,3,FALSE),0)/100)))</f>
        <v/>
      </c>
      <c r="BN175" s="37" t="str">
        <f t="shared" si="30"/>
        <v/>
      </c>
      <c r="BO175" s="7"/>
      <c r="BP175" s="40" t="str">
        <f>IF(Accounts!$F174="","-",Accounts!$F174)</f>
        <v xml:space="preserve"> </v>
      </c>
      <c r="BQ175" s="10">
        <f>IF(COUNTIF(Accounts!$F:$H,BP175),VLOOKUP(BP175,Accounts!$F:$H,2,FALSE),"-")</f>
        <v>0</v>
      </c>
      <c r="BR175" s="37" t="str">
        <f ca="1">IF(scratch!$B$55=TRUE,IF(BT175="","",BT175/(1+(IF(COUNTIF(Accounts!$F:$H,BP175),VLOOKUP(BP175,Accounts!$F:$H,3,FALSE),0)/100))),scratch!$B$52)</f>
        <v>Locked</v>
      </c>
      <c r="BS175" s="37" t="str">
        <f ca="1">IF(scratch!$B$55=TRUE,IF(BT175="","",BT175-BR175),scratch!$B$52)</f>
        <v>Locked</v>
      </c>
      <c r="BT175" s="51" t="str">
        <f ca="1">IF(scratch!$B$55=TRUE,SUMIF(AX$7:AX$1007,BP175,BC$7:BC$1007)+SUMIF(BD$7:BD$1007,BP175,BI$7:BI$1007)+SUMIF(BJ$7:BJ$1007,BP175,BO$7:BO$1007),scratch!$B$52)</f>
        <v>Locked</v>
      </c>
      <c r="BX175" s="10" t="str">
        <f>IF(ISBLANK(BV175),"",IF(COUNTIF(Accounts!$F:$H,BV175),VLOOKUP(BV175,Accounts!$F:$H,2,FALSE),"-"))</f>
        <v/>
      </c>
      <c r="BY175" s="37" t="str">
        <f>IF(CA175="","",CA175/(1+(IF(COUNTIF(Accounts!$F:$H,BV175),VLOOKUP(BV175,Accounts!$F:$H,3,FALSE),0)/100)))</f>
        <v/>
      </c>
      <c r="BZ175" s="37" t="str">
        <f t="shared" si="31"/>
        <v/>
      </c>
      <c r="CA175" s="7"/>
      <c r="CB175" s="6"/>
      <c r="CD175" s="10" t="str">
        <f>IF(ISBLANK(CB175),"",IF(COUNTIF(Accounts!$F:$H,CB175),VLOOKUP(CB175,Accounts!$F:$H,2,FALSE),"-"))</f>
        <v/>
      </c>
      <c r="CE175" s="37" t="str">
        <f>IF(CG175="","",CG175/(1+(IF(COUNTIF(Accounts!$F:$H,CB175),VLOOKUP(CB175,Accounts!$F:$H,3,FALSE),0)/100)))</f>
        <v/>
      </c>
      <c r="CF175" s="37" t="str">
        <f t="shared" si="32"/>
        <v/>
      </c>
      <c r="CG175" s="7"/>
      <c r="CH175" s="6"/>
      <c r="CJ175" s="10" t="str">
        <f>IF(ISBLANK(CH175),"",IF(COUNTIF(Accounts!$F:$H,CH175),VLOOKUP(CH175,Accounts!$F:$H,2,FALSE),"-"))</f>
        <v/>
      </c>
      <c r="CK175" s="37" t="str">
        <f>IF(CM175="","",CM175/(1+(IF(COUNTIF(Accounts!$F:$H,CH175),VLOOKUP(CH175,Accounts!$F:$H,3,FALSE),0)/100)))</f>
        <v/>
      </c>
      <c r="CL175" s="37" t="str">
        <f t="shared" si="33"/>
        <v/>
      </c>
      <c r="CM175" s="7"/>
      <c r="CN175" s="40" t="str">
        <f>IF(Accounts!$F174="","-",Accounts!$F174)</f>
        <v xml:space="preserve"> </v>
      </c>
      <c r="CO175" s="10">
        <f>IF(COUNTIF(Accounts!$F:$H,CN175),VLOOKUP(CN175,Accounts!$F:$H,2,FALSE),"-")</f>
        <v>0</v>
      </c>
      <c r="CP175" s="37" t="str">
        <f ca="1">IF(scratch!$B$55=TRUE,IF(CR175="","",CR175/(1+(IF(COUNTIF(Accounts!$F:$H,CN175),VLOOKUP(CN175,Accounts!$F:$H,3,FALSE),0)/100))),scratch!$B$52)</f>
        <v>Locked</v>
      </c>
      <c r="CQ175" s="37" t="str">
        <f ca="1">IF(scratch!$B$55=TRUE,IF(CR175="","",CR175-CP175),scratch!$B$52)</f>
        <v>Locked</v>
      </c>
      <c r="CR175" s="51" t="str">
        <f ca="1">IF(scratch!$B$55=TRUE,SUMIF(BV$7:BV$1007,CN175,CA$7:CA$1007)+SUMIF(CB$7:CB$1007,CN175,CG$7:CG$1007)+SUMIF(CH$7:CH$1007,CN175,CM$7:CM$1007),scratch!$B$52)</f>
        <v>Locked</v>
      </c>
      <c r="CT175" s="40" t="str">
        <f>IF(Accounts!$F174="","-",Accounts!$F174)</f>
        <v xml:space="preserve"> </v>
      </c>
      <c r="CU175" s="10">
        <f>IF(COUNTIF(Accounts!$F:$H,CT175),VLOOKUP(CT175,Accounts!$F:$H,2,FALSE),"-")</f>
        <v>0</v>
      </c>
      <c r="CV175" s="37" t="str">
        <f ca="1">IF(scratch!$B$55=TRUE,IF(CX175="","",CX175/(1+(IF(COUNTIF(Accounts!$F:$H,CT175),VLOOKUP(CT175,Accounts!$F:$H,3,FALSE),0)/100))),scratch!$B$52)</f>
        <v>Locked</v>
      </c>
      <c r="CW175" s="37" t="str">
        <f ca="1">IF(scratch!$B$55=TRUE,IF(CX175="","",CX175-CV175),scratch!$B$52)</f>
        <v>Locked</v>
      </c>
      <c r="CX175" s="51" t="str">
        <f ca="1">IF(scratch!$B$55=TRUE,SUMIF(T$7:T$1007,CT175,X$7:X1175)+SUMIF(AR$7:AR$1007,CT175,AV$7:AV$1007)+SUMIF(BP$7:BP$1007,CT175,BT$7:BT$1007)+SUMIF(CN$7:CN$1007,CT175,CR$7:CR$1007),scratch!$B$52)</f>
        <v>Locked</v>
      </c>
    </row>
    <row r="176" spans="4:102" x14ac:dyDescent="0.2">
      <c r="D176" s="10" t="str">
        <f>IF(ISBLANK(B176),"",IF(COUNTIF(Accounts!$F:$H,B176),VLOOKUP(B176,Accounts!$F:$H,2,FALSE),"-"))</f>
        <v/>
      </c>
      <c r="E176" s="37" t="str">
        <f>IF(G176="","",G176/(1+(IF(COUNTIF(Accounts!$F:$H,B176),VLOOKUP(B176,Accounts!$F:$H,3,FALSE),0)/100)))</f>
        <v/>
      </c>
      <c r="F176" s="37" t="str">
        <f t="shared" si="34"/>
        <v/>
      </c>
      <c r="G176" s="7"/>
      <c r="H176" s="6"/>
      <c r="J176" s="10" t="str">
        <f>IF(ISBLANK(H176),"",IF(COUNTIF(Accounts!$F:$H,H176),VLOOKUP(H176,Accounts!$F:$H,2,FALSE),"-"))</f>
        <v/>
      </c>
      <c r="K176" s="37" t="str">
        <f>IF(M176="","",M176/(1+(IF(COUNTIF(Accounts!$F:$H,H176),VLOOKUP(H176,Accounts!$F:$H,3,FALSE),0)/100)))</f>
        <v/>
      </c>
      <c r="L176" s="37" t="str">
        <f t="shared" si="35"/>
        <v/>
      </c>
      <c r="M176" s="7"/>
      <c r="N176" s="6"/>
      <c r="P176" s="10" t="str">
        <f>IF(ISBLANK(N176),"",IF(COUNTIF(Accounts!$F:$H,N176),VLOOKUP(N176,Accounts!$F:$H,2,FALSE),"-"))</f>
        <v/>
      </c>
      <c r="Q176" s="37" t="str">
        <f>IF(S176="","",S176/(1+(IF(COUNTIF(Accounts!$F:$H,N176),VLOOKUP(N176,Accounts!$F:$H,3,FALSE),0)/100)))</f>
        <v/>
      </c>
      <c r="R176" s="37" t="str">
        <f t="shared" si="24"/>
        <v/>
      </c>
      <c r="S176" s="7"/>
      <c r="T176" s="40" t="str">
        <f>IF(Accounts!$F175="","-",Accounts!$F175)</f>
        <v xml:space="preserve"> </v>
      </c>
      <c r="U176" s="10">
        <f>IF(COUNTIF(Accounts!$F:$H,T176),VLOOKUP(T176,Accounts!$F:$H,2,FALSE),"-")</f>
        <v>0</v>
      </c>
      <c r="V176" s="37" t="str">
        <f ca="1">IF(scratch!$B$55=TRUE,IF(X176="","",X176/(1+(IF(COUNTIF(Accounts!$F:$H,T176),VLOOKUP(T176,Accounts!$F:$H,3,FALSE),0)/100))),scratch!$B$52)</f>
        <v>Locked</v>
      </c>
      <c r="W176" s="37" t="str">
        <f ca="1">IF(scratch!$B$55=TRUE,IF(X176="","",X176-V176),scratch!$B$52)</f>
        <v>Locked</v>
      </c>
      <c r="X176" s="51" t="str">
        <f ca="1">IF(scratch!$B$55=TRUE,SUMIF(B$7:B$1007,T176,G$7:G$1007)+SUMIF(H$7:H$1007,T176,M$7:M$1007)+SUMIF(N$7:N$1007,T176,S$7:S$1007),scratch!$B$52)</f>
        <v>Locked</v>
      </c>
      <c r="AB176" s="10" t="str">
        <f>IF(ISBLANK(Z176),"",IF(COUNTIF(Accounts!$F:$H,Z176),VLOOKUP(Z176,Accounts!$F:$H,2,FALSE),"-"))</f>
        <v/>
      </c>
      <c r="AC176" s="37" t="str">
        <f>IF(AE176="","",AE176/(1+(IF(COUNTIF(Accounts!$F:$H,Z176),VLOOKUP(Z176,Accounts!$F:$H,3,FALSE),0)/100)))</f>
        <v/>
      </c>
      <c r="AD176" s="37" t="str">
        <f t="shared" si="25"/>
        <v/>
      </c>
      <c r="AE176" s="7"/>
      <c r="AF176" s="6"/>
      <c r="AH176" s="10" t="str">
        <f>IF(ISBLANK(AF176),"",IF(COUNTIF(Accounts!$F:$H,AF176),VLOOKUP(AF176,Accounts!$F:$H,2,FALSE),"-"))</f>
        <v/>
      </c>
      <c r="AI176" s="37" t="str">
        <f>IF(AK176="","",AK176/(1+(IF(COUNTIF(Accounts!$F:$H,AF176),VLOOKUP(AF176,Accounts!$F:$H,3,FALSE),0)/100)))</f>
        <v/>
      </c>
      <c r="AJ176" s="37" t="str">
        <f t="shared" si="26"/>
        <v/>
      </c>
      <c r="AK176" s="7"/>
      <c r="AL176" s="6"/>
      <c r="AN176" s="10" t="str">
        <f>IF(ISBLANK(AL176),"",IF(COUNTIF(Accounts!$F:$H,AL176),VLOOKUP(AL176,Accounts!$F:$H,2,FALSE),"-"))</f>
        <v/>
      </c>
      <c r="AO176" s="37" t="str">
        <f>IF(AQ176="","",AQ176/(1+(IF(COUNTIF(Accounts!$F:$H,AL176),VLOOKUP(AL176,Accounts!$F:$H,3,FALSE),0)/100)))</f>
        <v/>
      </c>
      <c r="AP176" s="37" t="str">
        <f t="shared" si="27"/>
        <v/>
      </c>
      <c r="AQ176" s="7"/>
      <c r="AR176" s="40" t="str">
        <f>IF(Accounts!$F175="","-",Accounts!$F175)</f>
        <v xml:space="preserve"> </v>
      </c>
      <c r="AS176" s="10">
        <f>IF(COUNTIF(Accounts!$F:$H,AR176),VLOOKUP(AR176,Accounts!$F:$H,2,FALSE),"-")</f>
        <v>0</v>
      </c>
      <c r="AT176" s="37" t="str">
        <f ca="1">IF(scratch!$B$55=TRUE,IF(AV176="","",AV176/(1+(IF(COUNTIF(Accounts!$F:$H,AR176),VLOOKUP(AR176,Accounts!$F:$H,3,FALSE),0)/100))),scratch!$B$52)</f>
        <v>Locked</v>
      </c>
      <c r="AU176" s="37" t="str">
        <f ca="1">IF(scratch!$B$55=TRUE,IF(AV176="","",AV176-AT176),scratch!$B$52)</f>
        <v>Locked</v>
      </c>
      <c r="AV176" s="51" t="str">
        <f ca="1">IF(scratch!$B$55=TRUE,SUMIF(Z$7:Z$1007,AR176,AE$7:AE$1007)+SUMIF(AF$7:AF$1007,AR176,AK$7:AK$1007)+SUMIF(AL$7:AL$1007,AR176,AQ$7:AQ$1007),scratch!$B$52)</f>
        <v>Locked</v>
      </c>
      <c r="AZ176" s="10" t="str">
        <f>IF(ISBLANK(AX176),"",IF(COUNTIF(Accounts!$F:$H,AX176),VLOOKUP(AX176,Accounts!$F:$H,2,FALSE),"-"))</f>
        <v/>
      </c>
      <c r="BA176" s="37" t="str">
        <f>IF(BC176="","",BC176/(1+(IF(COUNTIF(Accounts!$F:$H,AX176),VLOOKUP(AX176,Accounts!$F:$H,3,FALSE),0)/100)))</f>
        <v/>
      </c>
      <c r="BB176" s="37" t="str">
        <f t="shared" si="28"/>
        <v/>
      </c>
      <c r="BC176" s="7"/>
      <c r="BD176" s="6"/>
      <c r="BF176" s="10" t="str">
        <f>IF(ISBLANK(BD176),"",IF(COUNTIF(Accounts!$F:$H,BD176),VLOOKUP(BD176,Accounts!$F:$H,2,FALSE),"-"))</f>
        <v/>
      </c>
      <c r="BG176" s="37" t="str">
        <f>IF(BI176="","",BI176/(1+(IF(COUNTIF(Accounts!$F:$H,BD176),VLOOKUP(BD176,Accounts!$F:$H,3,FALSE),0)/100)))</f>
        <v/>
      </c>
      <c r="BH176" s="37" t="str">
        <f t="shared" si="29"/>
        <v/>
      </c>
      <c r="BI176" s="7"/>
      <c r="BJ176" s="6"/>
      <c r="BL176" s="10" t="str">
        <f>IF(ISBLANK(BJ176),"",IF(COUNTIF(Accounts!$F:$H,BJ176),VLOOKUP(BJ176,Accounts!$F:$H,2,FALSE),"-"))</f>
        <v/>
      </c>
      <c r="BM176" s="37" t="str">
        <f>IF(BO176="","",BO176/(1+(IF(COUNTIF(Accounts!$F:$H,BJ176),VLOOKUP(BJ176,Accounts!$F:$H,3,FALSE),0)/100)))</f>
        <v/>
      </c>
      <c r="BN176" s="37" t="str">
        <f t="shared" si="30"/>
        <v/>
      </c>
      <c r="BO176" s="7"/>
      <c r="BP176" s="40" t="str">
        <f>IF(Accounts!$F175="","-",Accounts!$F175)</f>
        <v xml:space="preserve"> </v>
      </c>
      <c r="BQ176" s="10">
        <f>IF(COUNTIF(Accounts!$F:$H,BP176),VLOOKUP(BP176,Accounts!$F:$H,2,FALSE),"-")</f>
        <v>0</v>
      </c>
      <c r="BR176" s="37" t="str">
        <f ca="1">IF(scratch!$B$55=TRUE,IF(BT176="","",BT176/(1+(IF(COUNTIF(Accounts!$F:$H,BP176),VLOOKUP(BP176,Accounts!$F:$H,3,FALSE),0)/100))),scratch!$B$52)</f>
        <v>Locked</v>
      </c>
      <c r="BS176" s="37" t="str">
        <f ca="1">IF(scratch!$B$55=TRUE,IF(BT176="","",BT176-BR176),scratch!$B$52)</f>
        <v>Locked</v>
      </c>
      <c r="BT176" s="51" t="str">
        <f ca="1">IF(scratch!$B$55=TRUE,SUMIF(AX$7:AX$1007,BP176,BC$7:BC$1007)+SUMIF(BD$7:BD$1007,BP176,BI$7:BI$1007)+SUMIF(BJ$7:BJ$1007,BP176,BO$7:BO$1007),scratch!$B$52)</f>
        <v>Locked</v>
      </c>
      <c r="BX176" s="10" t="str">
        <f>IF(ISBLANK(BV176),"",IF(COUNTIF(Accounts!$F:$H,BV176),VLOOKUP(BV176,Accounts!$F:$H,2,FALSE),"-"))</f>
        <v/>
      </c>
      <c r="BY176" s="37" t="str">
        <f>IF(CA176="","",CA176/(1+(IF(COUNTIF(Accounts!$F:$H,BV176),VLOOKUP(BV176,Accounts!$F:$H,3,FALSE),0)/100)))</f>
        <v/>
      </c>
      <c r="BZ176" s="37" t="str">
        <f t="shared" si="31"/>
        <v/>
      </c>
      <c r="CA176" s="7"/>
      <c r="CB176" s="6"/>
      <c r="CD176" s="10" t="str">
        <f>IF(ISBLANK(CB176),"",IF(COUNTIF(Accounts!$F:$H,CB176),VLOOKUP(CB176,Accounts!$F:$H,2,FALSE),"-"))</f>
        <v/>
      </c>
      <c r="CE176" s="37" t="str">
        <f>IF(CG176="","",CG176/(1+(IF(COUNTIF(Accounts!$F:$H,CB176),VLOOKUP(CB176,Accounts!$F:$H,3,FALSE),0)/100)))</f>
        <v/>
      </c>
      <c r="CF176" s="37" t="str">
        <f t="shared" si="32"/>
        <v/>
      </c>
      <c r="CG176" s="7"/>
      <c r="CH176" s="6"/>
      <c r="CJ176" s="10" t="str">
        <f>IF(ISBLANK(CH176),"",IF(COUNTIF(Accounts!$F:$H,CH176),VLOOKUP(CH176,Accounts!$F:$H,2,FALSE),"-"))</f>
        <v/>
      </c>
      <c r="CK176" s="37" t="str">
        <f>IF(CM176="","",CM176/(1+(IF(COUNTIF(Accounts!$F:$H,CH176),VLOOKUP(CH176,Accounts!$F:$H,3,FALSE),0)/100)))</f>
        <v/>
      </c>
      <c r="CL176" s="37" t="str">
        <f t="shared" si="33"/>
        <v/>
      </c>
      <c r="CM176" s="7"/>
      <c r="CN176" s="40" t="str">
        <f>IF(Accounts!$F175="","-",Accounts!$F175)</f>
        <v xml:space="preserve"> </v>
      </c>
      <c r="CO176" s="10">
        <f>IF(COUNTIF(Accounts!$F:$H,CN176),VLOOKUP(CN176,Accounts!$F:$H,2,FALSE),"-")</f>
        <v>0</v>
      </c>
      <c r="CP176" s="37" t="str">
        <f ca="1">IF(scratch!$B$55=TRUE,IF(CR176="","",CR176/(1+(IF(COUNTIF(Accounts!$F:$H,CN176),VLOOKUP(CN176,Accounts!$F:$H,3,FALSE),0)/100))),scratch!$B$52)</f>
        <v>Locked</v>
      </c>
      <c r="CQ176" s="37" t="str">
        <f ca="1">IF(scratch!$B$55=TRUE,IF(CR176="","",CR176-CP176),scratch!$B$52)</f>
        <v>Locked</v>
      </c>
      <c r="CR176" s="51" t="str">
        <f ca="1">IF(scratch!$B$55=TRUE,SUMIF(BV$7:BV$1007,CN176,CA$7:CA$1007)+SUMIF(CB$7:CB$1007,CN176,CG$7:CG$1007)+SUMIF(CH$7:CH$1007,CN176,CM$7:CM$1007),scratch!$B$52)</f>
        <v>Locked</v>
      </c>
      <c r="CT176" s="40" t="str">
        <f>IF(Accounts!$F175="","-",Accounts!$F175)</f>
        <v xml:space="preserve"> </v>
      </c>
      <c r="CU176" s="10">
        <f>IF(COUNTIF(Accounts!$F:$H,CT176),VLOOKUP(CT176,Accounts!$F:$H,2,FALSE),"-")</f>
        <v>0</v>
      </c>
      <c r="CV176" s="37" t="str">
        <f ca="1">IF(scratch!$B$55=TRUE,IF(CX176="","",CX176/(1+(IF(COUNTIF(Accounts!$F:$H,CT176),VLOOKUP(CT176,Accounts!$F:$H,3,FALSE),0)/100))),scratch!$B$52)</f>
        <v>Locked</v>
      </c>
      <c r="CW176" s="37" t="str">
        <f ca="1">IF(scratch!$B$55=TRUE,IF(CX176="","",CX176-CV176),scratch!$B$52)</f>
        <v>Locked</v>
      </c>
      <c r="CX176" s="51" t="str">
        <f ca="1">IF(scratch!$B$55=TRUE,SUMIF(T$7:T$1007,CT176,X$7:X1176)+SUMIF(AR$7:AR$1007,CT176,AV$7:AV$1007)+SUMIF(BP$7:BP$1007,CT176,BT$7:BT$1007)+SUMIF(CN$7:CN$1007,CT176,CR$7:CR$1007),scratch!$B$52)</f>
        <v>Locked</v>
      </c>
    </row>
    <row r="177" spans="4:102" x14ac:dyDescent="0.2">
      <c r="D177" s="10" t="str">
        <f>IF(ISBLANK(B177),"",IF(COUNTIF(Accounts!$F:$H,B177),VLOOKUP(B177,Accounts!$F:$H,2,FALSE),"-"))</f>
        <v/>
      </c>
      <c r="E177" s="37" t="str">
        <f>IF(G177="","",G177/(1+(IF(COUNTIF(Accounts!$F:$H,B177),VLOOKUP(B177,Accounts!$F:$H,3,FALSE),0)/100)))</f>
        <v/>
      </c>
      <c r="F177" s="37" t="str">
        <f t="shared" si="34"/>
        <v/>
      </c>
      <c r="G177" s="7"/>
      <c r="H177" s="6"/>
      <c r="J177" s="10" t="str">
        <f>IF(ISBLANK(H177),"",IF(COUNTIF(Accounts!$F:$H,H177),VLOOKUP(H177,Accounts!$F:$H,2,FALSE),"-"))</f>
        <v/>
      </c>
      <c r="K177" s="37" t="str">
        <f>IF(M177="","",M177/(1+(IF(COUNTIF(Accounts!$F:$H,H177),VLOOKUP(H177,Accounts!$F:$H,3,FALSE),0)/100)))</f>
        <v/>
      </c>
      <c r="L177" s="37" t="str">
        <f t="shared" si="35"/>
        <v/>
      </c>
      <c r="M177" s="7"/>
      <c r="N177" s="6"/>
      <c r="P177" s="10" t="str">
        <f>IF(ISBLANK(N177),"",IF(COUNTIF(Accounts!$F:$H,N177),VLOOKUP(N177,Accounts!$F:$H,2,FALSE),"-"))</f>
        <v/>
      </c>
      <c r="Q177" s="37" t="str">
        <f>IF(S177="","",S177/(1+(IF(COUNTIF(Accounts!$F:$H,N177),VLOOKUP(N177,Accounts!$F:$H,3,FALSE),0)/100)))</f>
        <v/>
      </c>
      <c r="R177" s="37" t="str">
        <f t="shared" si="24"/>
        <v/>
      </c>
      <c r="S177" s="7"/>
      <c r="T177" s="40" t="str">
        <f>IF(Accounts!$F176="","-",Accounts!$F176)</f>
        <v xml:space="preserve"> </v>
      </c>
      <c r="U177" s="10">
        <f>IF(COUNTIF(Accounts!$F:$H,T177),VLOOKUP(T177,Accounts!$F:$H,2,FALSE),"-")</f>
        <v>0</v>
      </c>
      <c r="V177" s="37" t="str">
        <f ca="1">IF(scratch!$B$55=TRUE,IF(X177="","",X177/(1+(IF(COUNTIF(Accounts!$F:$H,T177),VLOOKUP(T177,Accounts!$F:$H,3,FALSE),0)/100))),scratch!$B$52)</f>
        <v>Locked</v>
      </c>
      <c r="W177" s="37" t="str">
        <f ca="1">IF(scratch!$B$55=TRUE,IF(X177="","",X177-V177),scratch!$B$52)</f>
        <v>Locked</v>
      </c>
      <c r="X177" s="51" t="str">
        <f ca="1">IF(scratch!$B$55=TRUE,SUMIF(B$7:B$1007,T177,G$7:G$1007)+SUMIF(H$7:H$1007,T177,M$7:M$1007)+SUMIF(N$7:N$1007,T177,S$7:S$1007),scratch!$B$52)</f>
        <v>Locked</v>
      </c>
      <c r="AB177" s="10" t="str">
        <f>IF(ISBLANK(Z177),"",IF(COUNTIF(Accounts!$F:$H,Z177),VLOOKUP(Z177,Accounts!$F:$H,2,FALSE),"-"))</f>
        <v/>
      </c>
      <c r="AC177" s="37" t="str">
        <f>IF(AE177="","",AE177/(1+(IF(COUNTIF(Accounts!$F:$H,Z177),VLOOKUP(Z177,Accounts!$F:$H,3,FALSE),0)/100)))</f>
        <v/>
      </c>
      <c r="AD177" s="37" t="str">
        <f t="shared" si="25"/>
        <v/>
      </c>
      <c r="AE177" s="7"/>
      <c r="AF177" s="6"/>
      <c r="AH177" s="10" t="str">
        <f>IF(ISBLANK(AF177),"",IF(COUNTIF(Accounts!$F:$H,AF177),VLOOKUP(AF177,Accounts!$F:$H,2,FALSE),"-"))</f>
        <v/>
      </c>
      <c r="AI177" s="37" t="str">
        <f>IF(AK177="","",AK177/(1+(IF(COUNTIF(Accounts!$F:$H,AF177),VLOOKUP(AF177,Accounts!$F:$H,3,FALSE),0)/100)))</f>
        <v/>
      </c>
      <c r="AJ177" s="37" t="str">
        <f t="shared" si="26"/>
        <v/>
      </c>
      <c r="AK177" s="7"/>
      <c r="AL177" s="6"/>
      <c r="AN177" s="10" t="str">
        <f>IF(ISBLANK(AL177),"",IF(COUNTIF(Accounts!$F:$H,AL177),VLOOKUP(AL177,Accounts!$F:$H,2,FALSE),"-"))</f>
        <v/>
      </c>
      <c r="AO177" s="37" t="str">
        <f>IF(AQ177="","",AQ177/(1+(IF(COUNTIF(Accounts!$F:$H,AL177),VLOOKUP(AL177,Accounts!$F:$H,3,FALSE),0)/100)))</f>
        <v/>
      </c>
      <c r="AP177" s="37" t="str">
        <f t="shared" si="27"/>
        <v/>
      </c>
      <c r="AQ177" s="7"/>
      <c r="AR177" s="40" t="str">
        <f>IF(Accounts!$F176="","-",Accounts!$F176)</f>
        <v xml:space="preserve"> </v>
      </c>
      <c r="AS177" s="10">
        <f>IF(COUNTIF(Accounts!$F:$H,AR177),VLOOKUP(AR177,Accounts!$F:$H,2,FALSE),"-")</f>
        <v>0</v>
      </c>
      <c r="AT177" s="37" t="str">
        <f ca="1">IF(scratch!$B$55=TRUE,IF(AV177="","",AV177/(1+(IF(COUNTIF(Accounts!$F:$H,AR177),VLOOKUP(AR177,Accounts!$F:$H,3,FALSE),0)/100))),scratch!$B$52)</f>
        <v>Locked</v>
      </c>
      <c r="AU177" s="37" t="str">
        <f ca="1">IF(scratch!$B$55=TRUE,IF(AV177="","",AV177-AT177),scratch!$B$52)</f>
        <v>Locked</v>
      </c>
      <c r="AV177" s="51" t="str">
        <f ca="1">IF(scratch!$B$55=TRUE,SUMIF(Z$7:Z$1007,AR177,AE$7:AE$1007)+SUMIF(AF$7:AF$1007,AR177,AK$7:AK$1007)+SUMIF(AL$7:AL$1007,AR177,AQ$7:AQ$1007),scratch!$B$52)</f>
        <v>Locked</v>
      </c>
      <c r="AZ177" s="10" t="str">
        <f>IF(ISBLANK(AX177),"",IF(COUNTIF(Accounts!$F:$H,AX177),VLOOKUP(AX177,Accounts!$F:$H,2,FALSE),"-"))</f>
        <v/>
      </c>
      <c r="BA177" s="37" t="str">
        <f>IF(BC177="","",BC177/(1+(IF(COUNTIF(Accounts!$F:$H,AX177),VLOOKUP(AX177,Accounts!$F:$H,3,FALSE),0)/100)))</f>
        <v/>
      </c>
      <c r="BB177" s="37" t="str">
        <f t="shared" si="28"/>
        <v/>
      </c>
      <c r="BC177" s="7"/>
      <c r="BD177" s="6"/>
      <c r="BF177" s="10" t="str">
        <f>IF(ISBLANK(BD177),"",IF(COUNTIF(Accounts!$F:$H,BD177),VLOOKUP(BD177,Accounts!$F:$H,2,FALSE),"-"))</f>
        <v/>
      </c>
      <c r="BG177" s="37" t="str">
        <f>IF(BI177="","",BI177/(1+(IF(COUNTIF(Accounts!$F:$H,BD177),VLOOKUP(BD177,Accounts!$F:$H,3,FALSE),0)/100)))</f>
        <v/>
      </c>
      <c r="BH177" s="37" t="str">
        <f t="shared" si="29"/>
        <v/>
      </c>
      <c r="BI177" s="7"/>
      <c r="BJ177" s="6"/>
      <c r="BL177" s="10" t="str">
        <f>IF(ISBLANK(BJ177),"",IF(COUNTIF(Accounts!$F:$H,BJ177),VLOOKUP(BJ177,Accounts!$F:$H,2,FALSE),"-"))</f>
        <v/>
      </c>
      <c r="BM177" s="37" t="str">
        <f>IF(BO177="","",BO177/(1+(IF(COUNTIF(Accounts!$F:$H,BJ177),VLOOKUP(BJ177,Accounts!$F:$H,3,FALSE),0)/100)))</f>
        <v/>
      </c>
      <c r="BN177" s="37" t="str">
        <f t="shared" si="30"/>
        <v/>
      </c>
      <c r="BO177" s="7"/>
      <c r="BP177" s="40" t="str">
        <f>IF(Accounts!$F176="","-",Accounts!$F176)</f>
        <v xml:space="preserve"> </v>
      </c>
      <c r="BQ177" s="10">
        <f>IF(COUNTIF(Accounts!$F:$H,BP177),VLOOKUP(BP177,Accounts!$F:$H,2,FALSE),"-")</f>
        <v>0</v>
      </c>
      <c r="BR177" s="37" t="str">
        <f ca="1">IF(scratch!$B$55=TRUE,IF(BT177="","",BT177/(1+(IF(COUNTIF(Accounts!$F:$H,BP177),VLOOKUP(BP177,Accounts!$F:$H,3,FALSE),0)/100))),scratch!$B$52)</f>
        <v>Locked</v>
      </c>
      <c r="BS177" s="37" t="str">
        <f ca="1">IF(scratch!$B$55=TRUE,IF(BT177="","",BT177-BR177),scratch!$B$52)</f>
        <v>Locked</v>
      </c>
      <c r="BT177" s="51" t="str">
        <f ca="1">IF(scratch!$B$55=TRUE,SUMIF(AX$7:AX$1007,BP177,BC$7:BC$1007)+SUMIF(BD$7:BD$1007,BP177,BI$7:BI$1007)+SUMIF(BJ$7:BJ$1007,BP177,BO$7:BO$1007),scratch!$B$52)</f>
        <v>Locked</v>
      </c>
      <c r="BX177" s="10" t="str">
        <f>IF(ISBLANK(BV177),"",IF(COUNTIF(Accounts!$F:$H,BV177),VLOOKUP(BV177,Accounts!$F:$H,2,FALSE),"-"))</f>
        <v/>
      </c>
      <c r="BY177" s="37" t="str">
        <f>IF(CA177="","",CA177/(1+(IF(COUNTIF(Accounts!$F:$H,BV177),VLOOKUP(BV177,Accounts!$F:$H,3,FALSE),0)/100)))</f>
        <v/>
      </c>
      <c r="BZ177" s="37" t="str">
        <f t="shared" si="31"/>
        <v/>
      </c>
      <c r="CA177" s="7"/>
      <c r="CB177" s="6"/>
      <c r="CD177" s="10" t="str">
        <f>IF(ISBLANK(CB177),"",IF(COUNTIF(Accounts!$F:$H,CB177),VLOOKUP(CB177,Accounts!$F:$H,2,FALSE),"-"))</f>
        <v/>
      </c>
      <c r="CE177" s="37" t="str">
        <f>IF(CG177="","",CG177/(1+(IF(COUNTIF(Accounts!$F:$H,CB177),VLOOKUP(CB177,Accounts!$F:$H,3,FALSE),0)/100)))</f>
        <v/>
      </c>
      <c r="CF177" s="37" t="str">
        <f t="shared" si="32"/>
        <v/>
      </c>
      <c r="CG177" s="7"/>
      <c r="CH177" s="6"/>
      <c r="CJ177" s="10" t="str">
        <f>IF(ISBLANK(CH177),"",IF(COUNTIF(Accounts!$F:$H,CH177),VLOOKUP(CH177,Accounts!$F:$H,2,FALSE),"-"))</f>
        <v/>
      </c>
      <c r="CK177" s="37" t="str">
        <f>IF(CM177="","",CM177/(1+(IF(COUNTIF(Accounts!$F:$H,CH177),VLOOKUP(CH177,Accounts!$F:$H,3,FALSE),0)/100)))</f>
        <v/>
      </c>
      <c r="CL177" s="37" t="str">
        <f t="shared" si="33"/>
        <v/>
      </c>
      <c r="CM177" s="7"/>
      <c r="CN177" s="40" t="str">
        <f>IF(Accounts!$F176="","-",Accounts!$F176)</f>
        <v xml:space="preserve"> </v>
      </c>
      <c r="CO177" s="10">
        <f>IF(COUNTIF(Accounts!$F:$H,CN177),VLOOKUP(CN177,Accounts!$F:$H,2,FALSE),"-")</f>
        <v>0</v>
      </c>
      <c r="CP177" s="37" t="str">
        <f ca="1">IF(scratch!$B$55=TRUE,IF(CR177="","",CR177/(1+(IF(COUNTIF(Accounts!$F:$H,CN177),VLOOKUP(CN177,Accounts!$F:$H,3,FALSE),0)/100))),scratch!$B$52)</f>
        <v>Locked</v>
      </c>
      <c r="CQ177" s="37" t="str">
        <f ca="1">IF(scratch!$B$55=TRUE,IF(CR177="","",CR177-CP177),scratch!$B$52)</f>
        <v>Locked</v>
      </c>
      <c r="CR177" s="51" t="str">
        <f ca="1">IF(scratch!$B$55=TRUE,SUMIF(BV$7:BV$1007,CN177,CA$7:CA$1007)+SUMIF(CB$7:CB$1007,CN177,CG$7:CG$1007)+SUMIF(CH$7:CH$1007,CN177,CM$7:CM$1007),scratch!$B$52)</f>
        <v>Locked</v>
      </c>
      <c r="CT177" s="40" t="str">
        <f>IF(Accounts!$F176="","-",Accounts!$F176)</f>
        <v xml:space="preserve"> </v>
      </c>
      <c r="CU177" s="10">
        <f>IF(COUNTIF(Accounts!$F:$H,CT177),VLOOKUP(CT177,Accounts!$F:$H,2,FALSE),"-")</f>
        <v>0</v>
      </c>
      <c r="CV177" s="37" t="str">
        <f ca="1">IF(scratch!$B$55=TRUE,IF(CX177="","",CX177/(1+(IF(COUNTIF(Accounts!$F:$H,CT177),VLOOKUP(CT177,Accounts!$F:$H,3,FALSE),0)/100))),scratch!$B$52)</f>
        <v>Locked</v>
      </c>
      <c r="CW177" s="37" t="str">
        <f ca="1">IF(scratch!$B$55=TRUE,IF(CX177="","",CX177-CV177),scratch!$B$52)</f>
        <v>Locked</v>
      </c>
      <c r="CX177" s="51" t="str">
        <f ca="1">IF(scratch!$B$55=TRUE,SUMIF(T$7:T$1007,CT177,X$7:X1177)+SUMIF(AR$7:AR$1007,CT177,AV$7:AV$1007)+SUMIF(BP$7:BP$1007,CT177,BT$7:BT$1007)+SUMIF(CN$7:CN$1007,CT177,CR$7:CR$1007),scratch!$B$52)</f>
        <v>Locked</v>
      </c>
    </row>
    <row r="178" spans="4:102" x14ac:dyDescent="0.2">
      <c r="D178" s="10" t="str">
        <f>IF(ISBLANK(B178),"",IF(COUNTIF(Accounts!$F:$H,B178),VLOOKUP(B178,Accounts!$F:$H,2,FALSE),"-"))</f>
        <v/>
      </c>
      <c r="E178" s="37" t="str">
        <f>IF(G178="","",G178/(1+(IF(COUNTIF(Accounts!$F:$H,B178),VLOOKUP(B178,Accounts!$F:$H,3,FALSE),0)/100)))</f>
        <v/>
      </c>
      <c r="F178" s="37" t="str">
        <f t="shared" si="34"/>
        <v/>
      </c>
      <c r="G178" s="7"/>
      <c r="H178" s="6"/>
      <c r="J178" s="10" t="str">
        <f>IF(ISBLANK(H178),"",IF(COUNTIF(Accounts!$F:$H,H178),VLOOKUP(H178,Accounts!$F:$H,2,FALSE),"-"))</f>
        <v/>
      </c>
      <c r="K178" s="37" t="str">
        <f>IF(M178="","",M178/(1+(IF(COUNTIF(Accounts!$F:$H,H178),VLOOKUP(H178,Accounts!$F:$H,3,FALSE),0)/100)))</f>
        <v/>
      </c>
      <c r="L178" s="37" t="str">
        <f t="shared" si="35"/>
        <v/>
      </c>
      <c r="M178" s="7"/>
      <c r="N178" s="6"/>
      <c r="P178" s="10" t="str">
        <f>IF(ISBLANK(N178),"",IF(COUNTIF(Accounts!$F:$H,N178),VLOOKUP(N178,Accounts!$F:$H,2,FALSE),"-"))</f>
        <v/>
      </c>
      <c r="Q178" s="37" t="str">
        <f>IF(S178="","",S178/(1+(IF(COUNTIF(Accounts!$F:$H,N178),VLOOKUP(N178,Accounts!$F:$H,3,FALSE),0)/100)))</f>
        <v/>
      </c>
      <c r="R178" s="37" t="str">
        <f t="shared" si="24"/>
        <v/>
      </c>
      <c r="S178" s="7"/>
      <c r="T178" s="40" t="str">
        <f>IF(Accounts!$F177="","-",Accounts!$F177)</f>
        <v xml:space="preserve"> </v>
      </c>
      <c r="U178" s="10">
        <f>IF(COUNTIF(Accounts!$F:$H,T178),VLOOKUP(T178,Accounts!$F:$H,2,FALSE),"-")</f>
        <v>0</v>
      </c>
      <c r="V178" s="37" t="str">
        <f ca="1">IF(scratch!$B$55=TRUE,IF(X178="","",X178/(1+(IF(COUNTIF(Accounts!$F:$H,T178),VLOOKUP(T178,Accounts!$F:$H,3,FALSE),0)/100))),scratch!$B$52)</f>
        <v>Locked</v>
      </c>
      <c r="W178" s="37" t="str">
        <f ca="1">IF(scratch!$B$55=TRUE,IF(X178="","",X178-V178),scratch!$B$52)</f>
        <v>Locked</v>
      </c>
      <c r="X178" s="51" t="str">
        <f ca="1">IF(scratch!$B$55=TRUE,SUMIF(B$7:B$1007,T178,G$7:G$1007)+SUMIF(H$7:H$1007,T178,M$7:M$1007)+SUMIF(N$7:N$1007,T178,S$7:S$1007),scratch!$B$52)</f>
        <v>Locked</v>
      </c>
      <c r="AB178" s="10" t="str">
        <f>IF(ISBLANK(Z178),"",IF(COUNTIF(Accounts!$F:$H,Z178),VLOOKUP(Z178,Accounts!$F:$H,2,FALSE),"-"))</f>
        <v/>
      </c>
      <c r="AC178" s="37" t="str">
        <f>IF(AE178="","",AE178/(1+(IF(COUNTIF(Accounts!$F:$H,Z178),VLOOKUP(Z178,Accounts!$F:$H,3,FALSE),0)/100)))</f>
        <v/>
      </c>
      <c r="AD178" s="37" t="str">
        <f t="shared" si="25"/>
        <v/>
      </c>
      <c r="AE178" s="7"/>
      <c r="AF178" s="6"/>
      <c r="AH178" s="10" t="str">
        <f>IF(ISBLANK(AF178),"",IF(COUNTIF(Accounts!$F:$H,AF178),VLOOKUP(AF178,Accounts!$F:$H,2,FALSE),"-"))</f>
        <v/>
      </c>
      <c r="AI178" s="37" t="str">
        <f>IF(AK178="","",AK178/(1+(IF(COUNTIF(Accounts!$F:$H,AF178),VLOOKUP(AF178,Accounts!$F:$H,3,FALSE),0)/100)))</f>
        <v/>
      </c>
      <c r="AJ178" s="37" t="str">
        <f t="shared" si="26"/>
        <v/>
      </c>
      <c r="AK178" s="7"/>
      <c r="AL178" s="6"/>
      <c r="AN178" s="10" t="str">
        <f>IF(ISBLANK(AL178),"",IF(COUNTIF(Accounts!$F:$H,AL178),VLOOKUP(AL178,Accounts!$F:$H,2,FALSE),"-"))</f>
        <v/>
      </c>
      <c r="AO178" s="37" t="str">
        <f>IF(AQ178="","",AQ178/(1+(IF(COUNTIF(Accounts!$F:$H,AL178),VLOOKUP(AL178,Accounts!$F:$H,3,FALSE),0)/100)))</f>
        <v/>
      </c>
      <c r="AP178" s="37" t="str">
        <f t="shared" si="27"/>
        <v/>
      </c>
      <c r="AQ178" s="7"/>
      <c r="AR178" s="40" t="str">
        <f>IF(Accounts!$F177="","-",Accounts!$F177)</f>
        <v xml:space="preserve"> </v>
      </c>
      <c r="AS178" s="10">
        <f>IF(COUNTIF(Accounts!$F:$H,AR178),VLOOKUP(AR178,Accounts!$F:$H,2,FALSE),"-")</f>
        <v>0</v>
      </c>
      <c r="AT178" s="37" t="str">
        <f ca="1">IF(scratch!$B$55=TRUE,IF(AV178="","",AV178/(1+(IF(COUNTIF(Accounts!$F:$H,AR178),VLOOKUP(AR178,Accounts!$F:$H,3,FALSE),0)/100))),scratch!$B$52)</f>
        <v>Locked</v>
      </c>
      <c r="AU178" s="37" t="str">
        <f ca="1">IF(scratch!$B$55=TRUE,IF(AV178="","",AV178-AT178),scratch!$B$52)</f>
        <v>Locked</v>
      </c>
      <c r="AV178" s="51" t="str">
        <f ca="1">IF(scratch!$B$55=TRUE,SUMIF(Z$7:Z$1007,AR178,AE$7:AE$1007)+SUMIF(AF$7:AF$1007,AR178,AK$7:AK$1007)+SUMIF(AL$7:AL$1007,AR178,AQ$7:AQ$1007),scratch!$B$52)</f>
        <v>Locked</v>
      </c>
      <c r="AZ178" s="10" t="str">
        <f>IF(ISBLANK(AX178),"",IF(COUNTIF(Accounts!$F:$H,AX178),VLOOKUP(AX178,Accounts!$F:$H,2,FALSE),"-"))</f>
        <v/>
      </c>
      <c r="BA178" s="37" t="str">
        <f>IF(BC178="","",BC178/(1+(IF(COUNTIF(Accounts!$F:$H,AX178),VLOOKUP(AX178,Accounts!$F:$H,3,FALSE),0)/100)))</f>
        <v/>
      </c>
      <c r="BB178" s="37" t="str">
        <f t="shared" si="28"/>
        <v/>
      </c>
      <c r="BC178" s="7"/>
      <c r="BD178" s="6"/>
      <c r="BF178" s="10" t="str">
        <f>IF(ISBLANK(BD178),"",IF(COUNTIF(Accounts!$F:$H,BD178),VLOOKUP(BD178,Accounts!$F:$H,2,FALSE),"-"))</f>
        <v/>
      </c>
      <c r="BG178" s="37" t="str">
        <f>IF(BI178="","",BI178/(1+(IF(COUNTIF(Accounts!$F:$H,BD178),VLOOKUP(BD178,Accounts!$F:$H,3,FALSE),0)/100)))</f>
        <v/>
      </c>
      <c r="BH178" s="37" t="str">
        <f t="shared" si="29"/>
        <v/>
      </c>
      <c r="BI178" s="7"/>
      <c r="BJ178" s="6"/>
      <c r="BL178" s="10" t="str">
        <f>IF(ISBLANK(BJ178),"",IF(COUNTIF(Accounts!$F:$H,BJ178),VLOOKUP(BJ178,Accounts!$F:$H,2,FALSE),"-"))</f>
        <v/>
      </c>
      <c r="BM178" s="37" t="str">
        <f>IF(BO178="","",BO178/(1+(IF(COUNTIF(Accounts!$F:$H,BJ178),VLOOKUP(BJ178,Accounts!$F:$H,3,FALSE),0)/100)))</f>
        <v/>
      </c>
      <c r="BN178" s="37" t="str">
        <f t="shared" si="30"/>
        <v/>
      </c>
      <c r="BO178" s="7"/>
      <c r="BP178" s="40" t="str">
        <f>IF(Accounts!$F177="","-",Accounts!$F177)</f>
        <v xml:space="preserve"> </v>
      </c>
      <c r="BQ178" s="10">
        <f>IF(COUNTIF(Accounts!$F:$H,BP178),VLOOKUP(BP178,Accounts!$F:$H,2,FALSE),"-")</f>
        <v>0</v>
      </c>
      <c r="BR178" s="37" t="str">
        <f ca="1">IF(scratch!$B$55=TRUE,IF(BT178="","",BT178/(1+(IF(COUNTIF(Accounts!$F:$H,BP178),VLOOKUP(BP178,Accounts!$F:$H,3,FALSE),0)/100))),scratch!$B$52)</f>
        <v>Locked</v>
      </c>
      <c r="BS178" s="37" t="str">
        <f ca="1">IF(scratch!$B$55=TRUE,IF(BT178="","",BT178-BR178),scratch!$B$52)</f>
        <v>Locked</v>
      </c>
      <c r="BT178" s="51" t="str">
        <f ca="1">IF(scratch!$B$55=TRUE,SUMIF(AX$7:AX$1007,BP178,BC$7:BC$1007)+SUMIF(BD$7:BD$1007,BP178,BI$7:BI$1007)+SUMIF(BJ$7:BJ$1007,BP178,BO$7:BO$1007),scratch!$B$52)</f>
        <v>Locked</v>
      </c>
      <c r="BX178" s="10" t="str">
        <f>IF(ISBLANK(BV178),"",IF(COUNTIF(Accounts!$F:$H,BV178),VLOOKUP(BV178,Accounts!$F:$H,2,FALSE),"-"))</f>
        <v/>
      </c>
      <c r="BY178" s="37" t="str">
        <f>IF(CA178="","",CA178/(1+(IF(COUNTIF(Accounts!$F:$H,BV178),VLOOKUP(BV178,Accounts!$F:$H,3,FALSE),0)/100)))</f>
        <v/>
      </c>
      <c r="BZ178" s="37" t="str">
        <f t="shared" si="31"/>
        <v/>
      </c>
      <c r="CA178" s="7"/>
      <c r="CB178" s="6"/>
      <c r="CD178" s="10" t="str">
        <f>IF(ISBLANK(CB178),"",IF(COUNTIF(Accounts!$F:$H,CB178),VLOOKUP(CB178,Accounts!$F:$H,2,FALSE),"-"))</f>
        <v/>
      </c>
      <c r="CE178" s="37" t="str">
        <f>IF(CG178="","",CG178/(1+(IF(COUNTIF(Accounts!$F:$H,CB178),VLOOKUP(CB178,Accounts!$F:$H,3,FALSE),0)/100)))</f>
        <v/>
      </c>
      <c r="CF178" s="37" t="str">
        <f t="shared" si="32"/>
        <v/>
      </c>
      <c r="CG178" s="7"/>
      <c r="CH178" s="6"/>
      <c r="CJ178" s="10" t="str">
        <f>IF(ISBLANK(CH178),"",IF(COUNTIF(Accounts!$F:$H,CH178),VLOOKUP(CH178,Accounts!$F:$H,2,FALSE),"-"))</f>
        <v/>
      </c>
      <c r="CK178" s="37" t="str">
        <f>IF(CM178="","",CM178/(1+(IF(COUNTIF(Accounts!$F:$H,CH178),VLOOKUP(CH178,Accounts!$F:$H,3,FALSE),0)/100)))</f>
        <v/>
      </c>
      <c r="CL178" s="37" t="str">
        <f t="shared" si="33"/>
        <v/>
      </c>
      <c r="CM178" s="7"/>
      <c r="CN178" s="40" t="str">
        <f>IF(Accounts!$F177="","-",Accounts!$F177)</f>
        <v xml:space="preserve"> </v>
      </c>
      <c r="CO178" s="10">
        <f>IF(COUNTIF(Accounts!$F:$H,CN178),VLOOKUP(CN178,Accounts!$F:$H,2,FALSE),"-")</f>
        <v>0</v>
      </c>
      <c r="CP178" s="37" t="str">
        <f ca="1">IF(scratch!$B$55=TRUE,IF(CR178="","",CR178/(1+(IF(COUNTIF(Accounts!$F:$H,CN178),VLOOKUP(CN178,Accounts!$F:$H,3,FALSE),0)/100))),scratch!$B$52)</f>
        <v>Locked</v>
      </c>
      <c r="CQ178" s="37" t="str">
        <f ca="1">IF(scratch!$B$55=TRUE,IF(CR178="","",CR178-CP178),scratch!$B$52)</f>
        <v>Locked</v>
      </c>
      <c r="CR178" s="51" t="str">
        <f ca="1">IF(scratch!$B$55=TRUE,SUMIF(BV$7:BV$1007,CN178,CA$7:CA$1007)+SUMIF(CB$7:CB$1007,CN178,CG$7:CG$1007)+SUMIF(CH$7:CH$1007,CN178,CM$7:CM$1007),scratch!$B$52)</f>
        <v>Locked</v>
      </c>
      <c r="CT178" s="40" t="str">
        <f>IF(Accounts!$F177="","-",Accounts!$F177)</f>
        <v xml:space="preserve"> </v>
      </c>
      <c r="CU178" s="10">
        <f>IF(COUNTIF(Accounts!$F:$H,CT178),VLOOKUP(CT178,Accounts!$F:$H,2,FALSE),"-")</f>
        <v>0</v>
      </c>
      <c r="CV178" s="37" t="str">
        <f ca="1">IF(scratch!$B$55=TRUE,IF(CX178="","",CX178/(1+(IF(COUNTIF(Accounts!$F:$H,CT178),VLOOKUP(CT178,Accounts!$F:$H,3,FALSE),0)/100))),scratch!$B$52)</f>
        <v>Locked</v>
      </c>
      <c r="CW178" s="37" t="str">
        <f ca="1">IF(scratch!$B$55=TRUE,IF(CX178="","",CX178-CV178),scratch!$B$52)</f>
        <v>Locked</v>
      </c>
      <c r="CX178" s="51" t="str">
        <f ca="1">IF(scratch!$B$55=TRUE,SUMIF(T$7:T$1007,CT178,X$7:X1178)+SUMIF(AR$7:AR$1007,CT178,AV$7:AV$1007)+SUMIF(BP$7:BP$1007,CT178,BT$7:BT$1007)+SUMIF(CN$7:CN$1007,CT178,CR$7:CR$1007),scratch!$B$52)</f>
        <v>Locked</v>
      </c>
    </row>
    <row r="179" spans="4:102" x14ac:dyDescent="0.2">
      <c r="D179" s="10" t="str">
        <f>IF(ISBLANK(B179),"",IF(COUNTIF(Accounts!$F:$H,B179),VLOOKUP(B179,Accounts!$F:$H,2,FALSE),"-"))</f>
        <v/>
      </c>
      <c r="E179" s="37" t="str">
        <f>IF(G179="","",G179/(1+(IF(COUNTIF(Accounts!$F:$H,B179),VLOOKUP(B179,Accounts!$F:$H,3,FALSE),0)/100)))</f>
        <v/>
      </c>
      <c r="F179" s="37" t="str">
        <f t="shared" si="34"/>
        <v/>
      </c>
      <c r="G179" s="7"/>
      <c r="H179" s="6"/>
      <c r="J179" s="10" t="str">
        <f>IF(ISBLANK(H179),"",IF(COUNTIF(Accounts!$F:$H,H179),VLOOKUP(H179,Accounts!$F:$H,2,FALSE),"-"))</f>
        <v/>
      </c>
      <c r="K179" s="37" t="str">
        <f>IF(M179="","",M179/(1+(IF(COUNTIF(Accounts!$F:$H,H179),VLOOKUP(H179,Accounts!$F:$H,3,FALSE),0)/100)))</f>
        <v/>
      </c>
      <c r="L179" s="37" t="str">
        <f t="shared" si="35"/>
        <v/>
      </c>
      <c r="M179" s="7"/>
      <c r="N179" s="6"/>
      <c r="P179" s="10" t="str">
        <f>IF(ISBLANK(N179),"",IF(COUNTIF(Accounts!$F:$H,N179),VLOOKUP(N179,Accounts!$F:$H,2,FALSE),"-"))</f>
        <v/>
      </c>
      <c r="Q179" s="37" t="str">
        <f>IF(S179="","",S179/(1+(IF(COUNTIF(Accounts!$F:$H,N179),VLOOKUP(N179,Accounts!$F:$H,3,FALSE),0)/100)))</f>
        <v/>
      </c>
      <c r="R179" s="37" t="str">
        <f t="shared" si="24"/>
        <v/>
      </c>
      <c r="S179" s="7"/>
      <c r="T179" s="40" t="str">
        <f>IF(Accounts!$F178="","-",Accounts!$F178)</f>
        <v xml:space="preserve"> </v>
      </c>
      <c r="U179" s="10">
        <f>IF(COUNTIF(Accounts!$F:$H,T179),VLOOKUP(T179,Accounts!$F:$H,2,FALSE),"-")</f>
        <v>0</v>
      </c>
      <c r="V179" s="37" t="str">
        <f ca="1">IF(scratch!$B$55=TRUE,IF(X179="","",X179/(1+(IF(COUNTIF(Accounts!$F:$H,T179),VLOOKUP(T179,Accounts!$F:$H,3,FALSE),0)/100))),scratch!$B$52)</f>
        <v>Locked</v>
      </c>
      <c r="W179" s="37" t="str">
        <f ca="1">IF(scratch!$B$55=TRUE,IF(X179="","",X179-V179),scratch!$B$52)</f>
        <v>Locked</v>
      </c>
      <c r="X179" s="51" t="str">
        <f ca="1">IF(scratch!$B$55=TRUE,SUMIF(B$7:B$1007,T179,G$7:G$1007)+SUMIF(H$7:H$1007,T179,M$7:M$1007)+SUMIF(N$7:N$1007,T179,S$7:S$1007),scratch!$B$52)</f>
        <v>Locked</v>
      </c>
      <c r="AB179" s="10" t="str">
        <f>IF(ISBLANK(Z179),"",IF(COUNTIF(Accounts!$F:$H,Z179),VLOOKUP(Z179,Accounts!$F:$H,2,FALSE),"-"))</f>
        <v/>
      </c>
      <c r="AC179" s="37" t="str">
        <f>IF(AE179="","",AE179/(1+(IF(COUNTIF(Accounts!$F:$H,Z179),VLOOKUP(Z179,Accounts!$F:$H,3,FALSE),0)/100)))</f>
        <v/>
      </c>
      <c r="AD179" s="37" t="str">
        <f t="shared" si="25"/>
        <v/>
      </c>
      <c r="AE179" s="7"/>
      <c r="AF179" s="6"/>
      <c r="AH179" s="10" t="str">
        <f>IF(ISBLANK(AF179),"",IF(COUNTIF(Accounts!$F:$H,AF179),VLOOKUP(AF179,Accounts!$F:$H,2,FALSE),"-"))</f>
        <v/>
      </c>
      <c r="AI179" s="37" t="str">
        <f>IF(AK179="","",AK179/(1+(IF(COUNTIF(Accounts!$F:$H,AF179),VLOOKUP(AF179,Accounts!$F:$H,3,FALSE),0)/100)))</f>
        <v/>
      </c>
      <c r="AJ179" s="37" t="str">
        <f t="shared" si="26"/>
        <v/>
      </c>
      <c r="AK179" s="7"/>
      <c r="AL179" s="6"/>
      <c r="AN179" s="10" t="str">
        <f>IF(ISBLANK(AL179),"",IF(COUNTIF(Accounts!$F:$H,AL179),VLOOKUP(AL179,Accounts!$F:$H,2,FALSE),"-"))</f>
        <v/>
      </c>
      <c r="AO179" s="37" t="str">
        <f>IF(AQ179="","",AQ179/(1+(IF(COUNTIF(Accounts!$F:$H,AL179),VLOOKUP(AL179,Accounts!$F:$H,3,FALSE),0)/100)))</f>
        <v/>
      </c>
      <c r="AP179" s="37" t="str">
        <f t="shared" si="27"/>
        <v/>
      </c>
      <c r="AQ179" s="7"/>
      <c r="AR179" s="40" t="str">
        <f>IF(Accounts!$F178="","-",Accounts!$F178)</f>
        <v xml:space="preserve"> </v>
      </c>
      <c r="AS179" s="10">
        <f>IF(COUNTIF(Accounts!$F:$H,AR179),VLOOKUP(AR179,Accounts!$F:$H,2,FALSE),"-")</f>
        <v>0</v>
      </c>
      <c r="AT179" s="37" t="str">
        <f ca="1">IF(scratch!$B$55=TRUE,IF(AV179="","",AV179/(1+(IF(COUNTIF(Accounts!$F:$H,AR179),VLOOKUP(AR179,Accounts!$F:$H,3,FALSE),0)/100))),scratch!$B$52)</f>
        <v>Locked</v>
      </c>
      <c r="AU179" s="37" t="str">
        <f ca="1">IF(scratch!$B$55=TRUE,IF(AV179="","",AV179-AT179),scratch!$B$52)</f>
        <v>Locked</v>
      </c>
      <c r="AV179" s="51" t="str">
        <f ca="1">IF(scratch!$B$55=TRUE,SUMIF(Z$7:Z$1007,AR179,AE$7:AE$1007)+SUMIF(AF$7:AF$1007,AR179,AK$7:AK$1007)+SUMIF(AL$7:AL$1007,AR179,AQ$7:AQ$1007),scratch!$B$52)</f>
        <v>Locked</v>
      </c>
      <c r="AZ179" s="10" t="str">
        <f>IF(ISBLANK(AX179),"",IF(COUNTIF(Accounts!$F:$H,AX179),VLOOKUP(AX179,Accounts!$F:$H,2,FALSE),"-"))</f>
        <v/>
      </c>
      <c r="BA179" s="37" t="str">
        <f>IF(BC179="","",BC179/(1+(IF(COUNTIF(Accounts!$F:$H,AX179),VLOOKUP(AX179,Accounts!$F:$H,3,FALSE),0)/100)))</f>
        <v/>
      </c>
      <c r="BB179" s="37" t="str">
        <f t="shared" si="28"/>
        <v/>
      </c>
      <c r="BC179" s="7"/>
      <c r="BD179" s="6"/>
      <c r="BF179" s="10" t="str">
        <f>IF(ISBLANK(BD179),"",IF(COUNTIF(Accounts!$F:$H,BD179),VLOOKUP(BD179,Accounts!$F:$H,2,FALSE),"-"))</f>
        <v/>
      </c>
      <c r="BG179" s="37" t="str">
        <f>IF(BI179="","",BI179/(1+(IF(COUNTIF(Accounts!$F:$H,BD179),VLOOKUP(BD179,Accounts!$F:$H,3,FALSE),0)/100)))</f>
        <v/>
      </c>
      <c r="BH179" s="37" t="str">
        <f t="shared" si="29"/>
        <v/>
      </c>
      <c r="BI179" s="7"/>
      <c r="BJ179" s="6"/>
      <c r="BL179" s="10" t="str">
        <f>IF(ISBLANK(BJ179),"",IF(COUNTIF(Accounts!$F:$H,BJ179),VLOOKUP(BJ179,Accounts!$F:$H,2,FALSE),"-"))</f>
        <v/>
      </c>
      <c r="BM179" s="37" t="str">
        <f>IF(BO179="","",BO179/(1+(IF(COUNTIF(Accounts!$F:$H,BJ179),VLOOKUP(BJ179,Accounts!$F:$H,3,FALSE),0)/100)))</f>
        <v/>
      </c>
      <c r="BN179" s="37" t="str">
        <f t="shared" si="30"/>
        <v/>
      </c>
      <c r="BO179" s="7"/>
      <c r="BP179" s="40" t="str">
        <f>IF(Accounts!$F178="","-",Accounts!$F178)</f>
        <v xml:space="preserve"> </v>
      </c>
      <c r="BQ179" s="10">
        <f>IF(COUNTIF(Accounts!$F:$H,BP179),VLOOKUP(BP179,Accounts!$F:$H,2,FALSE),"-")</f>
        <v>0</v>
      </c>
      <c r="BR179" s="37" t="str">
        <f ca="1">IF(scratch!$B$55=TRUE,IF(BT179="","",BT179/(1+(IF(COUNTIF(Accounts!$F:$H,BP179),VLOOKUP(BP179,Accounts!$F:$H,3,FALSE),0)/100))),scratch!$B$52)</f>
        <v>Locked</v>
      </c>
      <c r="BS179" s="37" t="str">
        <f ca="1">IF(scratch!$B$55=TRUE,IF(BT179="","",BT179-BR179),scratch!$B$52)</f>
        <v>Locked</v>
      </c>
      <c r="BT179" s="51" t="str">
        <f ca="1">IF(scratch!$B$55=TRUE,SUMIF(AX$7:AX$1007,BP179,BC$7:BC$1007)+SUMIF(BD$7:BD$1007,BP179,BI$7:BI$1007)+SUMIF(BJ$7:BJ$1007,BP179,BO$7:BO$1007),scratch!$B$52)</f>
        <v>Locked</v>
      </c>
      <c r="BX179" s="10" t="str">
        <f>IF(ISBLANK(BV179),"",IF(COUNTIF(Accounts!$F:$H,BV179),VLOOKUP(BV179,Accounts!$F:$H,2,FALSE),"-"))</f>
        <v/>
      </c>
      <c r="BY179" s="37" t="str">
        <f>IF(CA179="","",CA179/(1+(IF(COUNTIF(Accounts!$F:$H,BV179),VLOOKUP(BV179,Accounts!$F:$H,3,FALSE),0)/100)))</f>
        <v/>
      </c>
      <c r="BZ179" s="37" t="str">
        <f t="shared" si="31"/>
        <v/>
      </c>
      <c r="CA179" s="7"/>
      <c r="CB179" s="6"/>
      <c r="CD179" s="10" t="str">
        <f>IF(ISBLANK(CB179),"",IF(COUNTIF(Accounts!$F:$H,CB179),VLOOKUP(CB179,Accounts!$F:$H,2,FALSE),"-"))</f>
        <v/>
      </c>
      <c r="CE179" s="37" t="str">
        <f>IF(CG179="","",CG179/(1+(IF(COUNTIF(Accounts!$F:$H,CB179),VLOOKUP(CB179,Accounts!$F:$H,3,FALSE),0)/100)))</f>
        <v/>
      </c>
      <c r="CF179" s="37" t="str">
        <f t="shared" si="32"/>
        <v/>
      </c>
      <c r="CG179" s="7"/>
      <c r="CH179" s="6"/>
      <c r="CJ179" s="10" t="str">
        <f>IF(ISBLANK(CH179),"",IF(COUNTIF(Accounts!$F:$H,CH179),VLOOKUP(CH179,Accounts!$F:$H,2,FALSE),"-"))</f>
        <v/>
      </c>
      <c r="CK179" s="37" t="str">
        <f>IF(CM179="","",CM179/(1+(IF(COUNTIF(Accounts!$F:$H,CH179),VLOOKUP(CH179,Accounts!$F:$H,3,FALSE),0)/100)))</f>
        <v/>
      </c>
      <c r="CL179" s="37" t="str">
        <f t="shared" si="33"/>
        <v/>
      </c>
      <c r="CM179" s="7"/>
      <c r="CN179" s="40" t="str">
        <f>IF(Accounts!$F178="","-",Accounts!$F178)</f>
        <v xml:space="preserve"> </v>
      </c>
      <c r="CO179" s="10">
        <f>IF(COUNTIF(Accounts!$F:$H,CN179),VLOOKUP(CN179,Accounts!$F:$H,2,FALSE),"-")</f>
        <v>0</v>
      </c>
      <c r="CP179" s="37" t="str">
        <f ca="1">IF(scratch!$B$55=TRUE,IF(CR179="","",CR179/(1+(IF(COUNTIF(Accounts!$F:$H,CN179),VLOOKUP(CN179,Accounts!$F:$H,3,FALSE),0)/100))),scratch!$B$52)</f>
        <v>Locked</v>
      </c>
      <c r="CQ179" s="37" t="str">
        <f ca="1">IF(scratch!$B$55=TRUE,IF(CR179="","",CR179-CP179),scratch!$B$52)</f>
        <v>Locked</v>
      </c>
      <c r="CR179" s="51" t="str">
        <f ca="1">IF(scratch!$B$55=TRUE,SUMIF(BV$7:BV$1007,CN179,CA$7:CA$1007)+SUMIF(CB$7:CB$1007,CN179,CG$7:CG$1007)+SUMIF(CH$7:CH$1007,CN179,CM$7:CM$1007),scratch!$B$52)</f>
        <v>Locked</v>
      </c>
      <c r="CT179" s="40" t="str">
        <f>IF(Accounts!$F178="","-",Accounts!$F178)</f>
        <v xml:space="preserve"> </v>
      </c>
      <c r="CU179" s="10">
        <f>IF(COUNTIF(Accounts!$F:$H,CT179),VLOOKUP(CT179,Accounts!$F:$H,2,FALSE),"-")</f>
        <v>0</v>
      </c>
      <c r="CV179" s="37" t="str">
        <f ca="1">IF(scratch!$B$55=TRUE,IF(CX179="","",CX179/(1+(IF(COUNTIF(Accounts!$F:$H,CT179),VLOOKUP(CT179,Accounts!$F:$H,3,FALSE),0)/100))),scratch!$B$52)</f>
        <v>Locked</v>
      </c>
      <c r="CW179" s="37" t="str">
        <f ca="1">IF(scratch!$B$55=TRUE,IF(CX179="","",CX179-CV179),scratch!$B$52)</f>
        <v>Locked</v>
      </c>
      <c r="CX179" s="51" t="str">
        <f ca="1">IF(scratch!$B$55=TRUE,SUMIF(T$7:T$1007,CT179,X$7:X1179)+SUMIF(AR$7:AR$1007,CT179,AV$7:AV$1007)+SUMIF(BP$7:BP$1007,CT179,BT$7:BT$1007)+SUMIF(CN$7:CN$1007,CT179,CR$7:CR$1007),scratch!$B$52)</f>
        <v>Locked</v>
      </c>
    </row>
    <row r="180" spans="4:102" x14ac:dyDescent="0.2">
      <c r="D180" s="10" t="str">
        <f>IF(ISBLANK(B180),"",IF(COUNTIF(Accounts!$F:$H,B180),VLOOKUP(B180,Accounts!$F:$H,2,FALSE),"-"))</f>
        <v/>
      </c>
      <c r="E180" s="37" t="str">
        <f>IF(G180="","",G180/(1+(IF(COUNTIF(Accounts!$F:$H,B180),VLOOKUP(B180,Accounts!$F:$H,3,FALSE),0)/100)))</f>
        <v/>
      </c>
      <c r="F180" s="37" t="str">
        <f t="shared" si="34"/>
        <v/>
      </c>
      <c r="G180" s="7"/>
      <c r="H180" s="6"/>
      <c r="J180" s="10" t="str">
        <f>IF(ISBLANK(H180),"",IF(COUNTIF(Accounts!$F:$H,H180),VLOOKUP(H180,Accounts!$F:$H,2,FALSE),"-"))</f>
        <v/>
      </c>
      <c r="K180" s="37" t="str">
        <f>IF(M180="","",M180/(1+(IF(COUNTIF(Accounts!$F:$H,H180),VLOOKUP(H180,Accounts!$F:$H,3,FALSE),0)/100)))</f>
        <v/>
      </c>
      <c r="L180" s="37" t="str">
        <f t="shared" si="35"/>
        <v/>
      </c>
      <c r="M180" s="7"/>
      <c r="N180" s="6"/>
      <c r="P180" s="10" t="str">
        <f>IF(ISBLANK(N180),"",IF(COUNTIF(Accounts!$F:$H,N180),VLOOKUP(N180,Accounts!$F:$H,2,FALSE),"-"))</f>
        <v/>
      </c>
      <c r="Q180" s="37" t="str">
        <f>IF(S180="","",S180/(1+(IF(COUNTIF(Accounts!$F:$H,N180),VLOOKUP(N180,Accounts!$F:$H,3,FALSE),0)/100)))</f>
        <v/>
      </c>
      <c r="R180" s="37" t="str">
        <f t="shared" si="24"/>
        <v/>
      </c>
      <c r="S180" s="7"/>
      <c r="T180" s="40" t="str">
        <f>IF(Accounts!$F179="","-",Accounts!$F179)</f>
        <v xml:space="preserve"> </v>
      </c>
      <c r="U180" s="10">
        <f>IF(COUNTIF(Accounts!$F:$H,T180),VLOOKUP(T180,Accounts!$F:$H,2,FALSE),"-")</f>
        <v>0</v>
      </c>
      <c r="V180" s="37" t="str">
        <f ca="1">IF(scratch!$B$55=TRUE,IF(X180="","",X180/(1+(IF(COUNTIF(Accounts!$F:$H,T180),VLOOKUP(T180,Accounts!$F:$H,3,FALSE),0)/100))),scratch!$B$52)</f>
        <v>Locked</v>
      </c>
      <c r="W180" s="37" t="str">
        <f ca="1">IF(scratch!$B$55=TRUE,IF(X180="","",X180-V180),scratch!$B$52)</f>
        <v>Locked</v>
      </c>
      <c r="X180" s="51" t="str">
        <f ca="1">IF(scratch!$B$55=TRUE,SUMIF(B$7:B$1007,T180,G$7:G$1007)+SUMIF(H$7:H$1007,T180,M$7:M$1007)+SUMIF(N$7:N$1007,T180,S$7:S$1007),scratch!$B$52)</f>
        <v>Locked</v>
      </c>
      <c r="AB180" s="10" t="str">
        <f>IF(ISBLANK(Z180),"",IF(COUNTIF(Accounts!$F:$H,Z180),VLOOKUP(Z180,Accounts!$F:$H,2,FALSE),"-"))</f>
        <v/>
      </c>
      <c r="AC180" s="37" t="str">
        <f>IF(AE180="","",AE180/(1+(IF(COUNTIF(Accounts!$F:$H,Z180),VLOOKUP(Z180,Accounts!$F:$H,3,FALSE),0)/100)))</f>
        <v/>
      </c>
      <c r="AD180" s="37" t="str">
        <f t="shared" si="25"/>
        <v/>
      </c>
      <c r="AE180" s="7"/>
      <c r="AF180" s="6"/>
      <c r="AH180" s="10" t="str">
        <f>IF(ISBLANK(AF180),"",IF(COUNTIF(Accounts!$F:$H,AF180),VLOOKUP(AF180,Accounts!$F:$H,2,FALSE),"-"))</f>
        <v/>
      </c>
      <c r="AI180" s="37" t="str">
        <f>IF(AK180="","",AK180/(1+(IF(COUNTIF(Accounts!$F:$H,AF180),VLOOKUP(AF180,Accounts!$F:$H,3,FALSE),0)/100)))</f>
        <v/>
      </c>
      <c r="AJ180" s="37" t="str">
        <f t="shared" si="26"/>
        <v/>
      </c>
      <c r="AK180" s="7"/>
      <c r="AL180" s="6"/>
      <c r="AN180" s="10" t="str">
        <f>IF(ISBLANK(AL180),"",IF(COUNTIF(Accounts!$F:$H,AL180),VLOOKUP(AL180,Accounts!$F:$H,2,FALSE),"-"))</f>
        <v/>
      </c>
      <c r="AO180" s="37" t="str">
        <f>IF(AQ180="","",AQ180/(1+(IF(COUNTIF(Accounts!$F:$H,AL180),VLOOKUP(AL180,Accounts!$F:$H,3,FALSE),0)/100)))</f>
        <v/>
      </c>
      <c r="AP180" s="37" t="str">
        <f t="shared" si="27"/>
        <v/>
      </c>
      <c r="AQ180" s="7"/>
      <c r="AR180" s="40" t="str">
        <f>IF(Accounts!$F179="","-",Accounts!$F179)</f>
        <v xml:space="preserve"> </v>
      </c>
      <c r="AS180" s="10">
        <f>IF(COUNTIF(Accounts!$F:$H,AR180),VLOOKUP(AR180,Accounts!$F:$H,2,FALSE),"-")</f>
        <v>0</v>
      </c>
      <c r="AT180" s="37" t="str">
        <f ca="1">IF(scratch!$B$55=TRUE,IF(AV180="","",AV180/(1+(IF(COUNTIF(Accounts!$F:$H,AR180),VLOOKUP(AR180,Accounts!$F:$H,3,FALSE),0)/100))),scratch!$B$52)</f>
        <v>Locked</v>
      </c>
      <c r="AU180" s="37" t="str">
        <f ca="1">IF(scratch!$B$55=TRUE,IF(AV180="","",AV180-AT180),scratch!$B$52)</f>
        <v>Locked</v>
      </c>
      <c r="AV180" s="51" t="str">
        <f ca="1">IF(scratch!$B$55=TRUE,SUMIF(Z$7:Z$1007,AR180,AE$7:AE$1007)+SUMIF(AF$7:AF$1007,AR180,AK$7:AK$1007)+SUMIF(AL$7:AL$1007,AR180,AQ$7:AQ$1007),scratch!$B$52)</f>
        <v>Locked</v>
      </c>
      <c r="AZ180" s="10" t="str">
        <f>IF(ISBLANK(AX180),"",IF(COUNTIF(Accounts!$F:$H,AX180),VLOOKUP(AX180,Accounts!$F:$H,2,FALSE),"-"))</f>
        <v/>
      </c>
      <c r="BA180" s="37" t="str">
        <f>IF(BC180="","",BC180/(1+(IF(COUNTIF(Accounts!$F:$H,AX180),VLOOKUP(AX180,Accounts!$F:$H,3,FALSE),0)/100)))</f>
        <v/>
      </c>
      <c r="BB180" s="37" t="str">
        <f t="shared" si="28"/>
        <v/>
      </c>
      <c r="BC180" s="7"/>
      <c r="BD180" s="6"/>
      <c r="BF180" s="10" t="str">
        <f>IF(ISBLANK(BD180),"",IF(COUNTIF(Accounts!$F:$H,BD180),VLOOKUP(BD180,Accounts!$F:$H,2,FALSE),"-"))</f>
        <v/>
      </c>
      <c r="BG180" s="37" t="str">
        <f>IF(BI180="","",BI180/(1+(IF(COUNTIF(Accounts!$F:$H,BD180),VLOOKUP(BD180,Accounts!$F:$H,3,FALSE),0)/100)))</f>
        <v/>
      </c>
      <c r="BH180" s="37" t="str">
        <f t="shared" si="29"/>
        <v/>
      </c>
      <c r="BI180" s="7"/>
      <c r="BJ180" s="6"/>
      <c r="BL180" s="10" t="str">
        <f>IF(ISBLANK(BJ180),"",IF(COUNTIF(Accounts!$F:$H,BJ180),VLOOKUP(BJ180,Accounts!$F:$H,2,FALSE),"-"))</f>
        <v/>
      </c>
      <c r="BM180" s="37" t="str">
        <f>IF(BO180="","",BO180/(1+(IF(COUNTIF(Accounts!$F:$H,BJ180),VLOOKUP(BJ180,Accounts!$F:$H,3,FALSE),0)/100)))</f>
        <v/>
      </c>
      <c r="BN180" s="37" t="str">
        <f t="shared" si="30"/>
        <v/>
      </c>
      <c r="BO180" s="7"/>
      <c r="BP180" s="40" t="str">
        <f>IF(Accounts!$F179="","-",Accounts!$F179)</f>
        <v xml:space="preserve"> </v>
      </c>
      <c r="BQ180" s="10">
        <f>IF(COUNTIF(Accounts!$F:$H,BP180),VLOOKUP(BP180,Accounts!$F:$H,2,FALSE),"-")</f>
        <v>0</v>
      </c>
      <c r="BR180" s="37" t="str">
        <f ca="1">IF(scratch!$B$55=TRUE,IF(BT180="","",BT180/(1+(IF(COUNTIF(Accounts!$F:$H,BP180),VLOOKUP(BP180,Accounts!$F:$H,3,FALSE),0)/100))),scratch!$B$52)</f>
        <v>Locked</v>
      </c>
      <c r="BS180" s="37" t="str">
        <f ca="1">IF(scratch!$B$55=TRUE,IF(BT180="","",BT180-BR180),scratch!$B$52)</f>
        <v>Locked</v>
      </c>
      <c r="BT180" s="51" t="str">
        <f ca="1">IF(scratch!$B$55=TRUE,SUMIF(AX$7:AX$1007,BP180,BC$7:BC$1007)+SUMIF(BD$7:BD$1007,BP180,BI$7:BI$1007)+SUMIF(BJ$7:BJ$1007,BP180,BO$7:BO$1007),scratch!$B$52)</f>
        <v>Locked</v>
      </c>
      <c r="BX180" s="10" t="str">
        <f>IF(ISBLANK(BV180),"",IF(COUNTIF(Accounts!$F:$H,BV180),VLOOKUP(BV180,Accounts!$F:$H,2,FALSE),"-"))</f>
        <v/>
      </c>
      <c r="BY180" s="37" t="str">
        <f>IF(CA180="","",CA180/(1+(IF(COUNTIF(Accounts!$F:$H,BV180),VLOOKUP(BV180,Accounts!$F:$H,3,FALSE),0)/100)))</f>
        <v/>
      </c>
      <c r="BZ180" s="37" t="str">
        <f t="shared" si="31"/>
        <v/>
      </c>
      <c r="CA180" s="7"/>
      <c r="CB180" s="6"/>
      <c r="CD180" s="10" t="str">
        <f>IF(ISBLANK(CB180),"",IF(COUNTIF(Accounts!$F:$H,CB180),VLOOKUP(CB180,Accounts!$F:$H,2,FALSE),"-"))</f>
        <v/>
      </c>
      <c r="CE180" s="37" t="str">
        <f>IF(CG180="","",CG180/(1+(IF(COUNTIF(Accounts!$F:$H,CB180),VLOOKUP(CB180,Accounts!$F:$H,3,FALSE),0)/100)))</f>
        <v/>
      </c>
      <c r="CF180" s="37" t="str">
        <f t="shared" si="32"/>
        <v/>
      </c>
      <c r="CG180" s="7"/>
      <c r="CH180" s="6"/>
      <c r="CJ180" s="10" t="str">
        <f>IF(ISBLANK(CH180),"",IF(COUNTIF(Accounts!$F:$H,CH180),VLOOKUP(CH180,Accounts!$F:$H,2,FALSE),"-"))</f>
        <v/>
      </c>
      <c r="CK180" s="37" t="str">
        <f>IF(CM180="","",CM180/(1+(IF(COUNTIF(Accounts!$F:$H,CH180),VLOOKUP(CH180,Accounts!$F:$H,3,FALSE),0)/100)))</f>
        <v/>
      </c>
      <c r="CL180" s="37" t="str">
        <f t="shared" si="33"/>
        <v/>
      </c>
      <c r="CM180" s="7"/>
      <c r="CN180" s="40" t="str">
        <f>IF(Accounts!$F179="","-",Accounts!$F179)</f>
        <v xml:space="preserve"> </v>
      </c>
      <c r="CO180" s="10">
        <f>IF(COUNTIF(Accounts!$F:$H,CN180),VLOOKUP(CN180,Accounts!$F:$H,2,FALSE),"-")</f>
        <v>0</v>
      </c>
      <c r="CP180" s="37" t="str">
        <f ca="1">IF(scratch!$B$55=TRUE,IF(CR180="","",CR180/(1+(IF(COUNTIF(Accounts!$F:$H,CN180),VLOOKUP(CN180,Accounts!$F:$H,3,FALSE),0)/100))),scratch!$B$52)</f>
        <v>Locked</v>
      </c>
      <c r="CQ180" s="37" t="str">
        <f ca="1">IF(scratch!$B$55=TRUE,IF(CR180="","",CR180-CP180),scratch!$B$52)</f>
        <v>Locked</v>
      </c>
      <c r="CR180" s="51" t="str">
        <f ca="1">IF(scratch!$B$55=TRUE,SUMIF(BV$7:BV$1007,CN180,CA$7:CA$1007)+SUMIF(CB$7:CB$1007,CN180,CG$7:CG$1007)+SUMIF(CH$7:CH$1007,CN180,CM$7:CM$1007),scratch!$B$52)</f>
        <v>Locked</v>
      </c>
      <c r="CT180" s="40" t="str">
        <f>IF(Accounts!$F179="","-",Accounts!$F179)</f>
        <v xml:space="preserve"> </v>
      </c>
      <c r="CU180" s="10">
        <f>IF(COUNTIF(Accounts!$F:$H,CT180),VLOOKUP(CT180,Accounts!$F:$H,2,FALSE),"-")</f>
        <v>0</v>
      </c>
      <c r="CV180" s="37" t="str">
        <f ca="1">IF(scratch!$B$55=TRUE,IF(CX180="","",CX180/(1+(IF(COUNTIF(Accounts!$F:$H,CT180),VLOOKUP(CT180,Accounts!$F:$H,3,FALSE),0)/100))),scratch!$B$52)</f>
        <v>Locked</v>
      </c>
      <c r="CW180" s="37" t="str">
        <f ca="1">IF(scratch!$B$55=TRUE,IF(CX180="","",CX180-CV180),scratch!$B$52)</f>
        <v>Locked</v>
      </c>
      <c r="CX180" s="51" t="str">
        <f ca="1">IF(scratch!$B$55=TRUE,SUMIF(T$7:T$1007,CT180,X$7:X1180)+SUMIF(AR$7:AR$1007,CT180,AV$7:AV$1007)+SUMIF(BP$7:BP$1007,CT180,BT$7:BT$1007)+SUMIF(CN$7:CN$1007,CT180,CR$7:CR$1007),scratch!$B$52)</f>
        <v>Locked</v>
      </c>
    </row>
    <row r="181" spans="4:102" x14ac:dyDescent="0.2">
      <c r="D181" s="10" t="str">
        <f>IF(ISBLANK(B181),"",IF(COUNTIF(Accounts!$F:$H,B181),VLOOKUP(B181,Accounts!$F:$H,2,FALSE),"-"))</f>
        <v/>
      </c>
      <c r="E181" s="37" t="str">
        <f>IF(G181="","",G181/(1+(IF(COUNTIF(Accounts!$F:$H,B181),VLOOKUP(B181,Accounts!$F:$H,3,FALSE),0)/100)))</f>
        <v/>
      </c>
      <c r="F181" s="37" t="str">
        <f t="shared" si="34"/>
        <v/>
      </c>
      <c r="G181" s="7"/>
      <c r="H181" s="6"/>
      <c r="J181" s="10" t="str">
        <f>IF(ISBLANK(H181),"",IF(COUNTIF(Accounts!$F:$H,H181),VLOOKUP(H181,Accounts!$F:$H,2,FALSE),"-"))</f>
        <v/>
      </c>
      <c r="K181" s="37" t="str">
        <f>IF(M181="","",M181/(1+(IF(COUNTIF(Accounts!$F:$H,H181),VLOOKUP(H181,Accounts!$F:$H,3,FALSE),0)/100)))</f>
        <v/>
      </c>
      <c r="L181" s="37" t="str">
        <f t="shared" si="35"/>
        <v/>
      </c>
      <c r="M181" s="7"/>
      <c r="N181" s="6"/>
      <c r="P181" s="10" t="str">
        <f>IF(ISBLANK(N181),"",IF(COUNTIF(Accounts!$F:$H,N181),VLOOKUP(N181,Accounts!$F:$H,2,FALSE),"-"))</f>
        <v/>
      </c>
      <c r="Q181" s="37" t="str">
        <f>IF(S181="","",S181/(1+(IF(COUNTIF(Accounts!$F:$H,N181),VLOOKUP(N181,Accounts!$F:$H,3,FALSE),0)/100)))</f>
        <v/>
      </c>
      <c r="R181" s="37" t="str">
        <f t="shared" si="24"/>
        <v/>
      </c>
      <c r="S181" s="7"/>
      <c r="T181" s="40" t="str">
        <f>IF(Accounts!$F180="","-",Accounts!$F180)</f>
        <v xml:space="preserve"> </v>
      </c>
      <c r="U181" s="10">
        <f>IF(COUNTIF(Accounts!$F:$H,T181),VLOOKUP(T181,Accounts!$F:$H,2,FALSE),"-")</f>
        <v>0</v>
      </c>
      <c r="V181" s="37" t="str">
        <f ca="1">IF(scratch!$B$55=TRUE,IF(X181="","",X181/(1+(IF(COUNTIF(Accounts!$F:$H,T181),VLOOKUP(T181,Accounts!$F:$H,3,FALSE),0)/100))),scratch!$B$52)</f>
        <v>Locked</v>
      </c>
      <c r="W181" s="37" t="str">
        <f ca="1">IF(scratch!$B$55=TRUE,IF(X181="","",X181-V181),scratch!$B$52)</f>
        <v>Locked</v>
      </c>
      <c r="X181" s="51" t="str">
        <f ca="1">IF(scratch!$B$55=TRUE,SUMIF(B$7:B$1007,T181,G$7:G$1007)+SUMIF(H$7:H$1007,T181,M$7:M$1007)+SUMIF(N$7:N$1007,T181,S$7:S$1007),scratch!$B$52)</f>
        <v>Locked</v>
      </c>
      <c r="AB181" s="10" t="str">
        <f>IF(ISBLANK(Z181),"",IF(COUNTIF(Accounts!$F:$H,Z181),VLOOKUP(Z181,Accounts!$F:$H,2,FALSE),"-"))</f>
        <v/>
      </c>
      <c r="AC181" s="37" t="str">
        <f>IF(AE181="","",AE181/(1+(IF(COUNTIF(Accounts!$F:$H,Z181),VLOOKUP(Z181,Accounts!$F:$H,3,FALSE),0)/100)))</f>
        <v/>
      </c>
      <c r="AD181" s="37" t="str">
        <f t="shared" si="25"/>
        <v/>
      </c>
      <c r="AE181" s="7"/>
      <c r="AF181" s="6"/>
      <c r="AH181" s="10" t="str">
        <f>IF(ISBLANK(AF181),"",IF(COUNTIF(Accounts!$F:$H,AF181),VLOOKUP(AF181,Accounts!$F:$H,2,FALSE),"-"))</f>
        <v/>
      </c>
      <c r="AI181" s="37" t="str">
        <f>IF(AK181="","",AK181/(1+(IF(COUNTIF(Accounts!$F:$H,AF181),VLOOKUP(AF181,Accounts!$F:$H,3,FALSE),0)/100)))</f>
        <v/>
      </c>
      <c r="AJ181" s="37" t="str">
        <f t="shared" si="26"/>
        <v/>
      </c>
      <c r="AK181" s="7"/>
      <c r="AL181" s="6"/>
      <c r="AN181" s="10" t="str">
        <f>IF(ISBLANK(AL181),"",IF(COUNTIF(Accounts!$F:$H,AL181),VLOOKUP(AL181,Accounts!$F:$H,2,FALSE),"-"))</f>
        <v/>
      </c>
      <c r="AO181" s="37" t="str">
        <f>IF(AQ181="","",AQ181/(1+(IF(COUNTIF(Accounts!$F:$H,AL181),VLOOKUP(AL181,Accounts!$F:$H,3,FALSE),0)/100)))</f>
        <v/>
      </c>
      <c r="AP181" s="37" t="str">
        <f t="shared" si="27"/>
        <v/>
      </c>
      <c r="AQ181" s="7"/>
      <c r="AR181" s="40" t="str">
        <f>IF(Accounts!$F180="","-",Accounts!$F180)</f>
        <v xml:space="preserve"> </v>
      </c>
      <c r="AS181" s="10">
        <f>IF(COUNTIF(Accounts!$F:$H,AR181),VLOOKUP(AR181,Accounts!$F:$H,2,FALSE),"-")</f>
        <v>0</v>
      </c>
      <c r="AT181" s="37" t="str">
        <f ca="1">IF(scratch!$B$55=TRUE,IF(AV181="","",AV181/(1+(IF(COUNTIF(Accounts!$F:$H,AR181),VLOOKUP(AR181,Accounts!$F:$H,3,FALSE),0)/100))),scratch!$B$52)</f>
        <v>Locked</v>
      </c>
      <c r="AU181" s="37" t="str">
        <f ca="1">IF(scratch!$B$55=TRUE,IF(AV181="","",AV181-AT181),scratch!$B$52)</f>
        <v>Locked</v>
      </c>
      <c r="AV181" s="51" t="str">
        <f ca="1">IF(scratch!$B$55=TRUE,SUMIF(Z$7:Z$1007,AR181,AE$7:AE$1007)+SUMIF(AF$7:AF$1007,AR181,AK$7:AK$1007)+SUMIF(AL$7:AL$1007,AR181,AQ$7:AQ$1007),scratch!$B$52)</f>
        <v>Locked</v>
      </c>
      <c r="AZ181" s="10" t="str">
        <f>IF(ISBLANK(AX181),"",IF(COUNTIF(Accounts!$F:$H,AX181),VLOOKUP(AX181,Accounts!$F:$H,2,FALSE),"-"))</f>
        <v/>
      </c>
      <c r="BA181" s="37" t="str">
        <f>IF(BC181="","",BC181/(1+(IF(COUNTIF(Accounts!$F:$H,AX181),VLOOKUP(AX181,Accounts!$F:$H,3,FALSE),0)/100)))</f>
        <v/>
      </c>
      <c r="BB181" s="37" t="str">
        <f t="shared" si="28"/>
        <v/>
      </c>
      <c r="BC181" s="7"/>
      <c r="BD181" s="6"/>
      <c r="BF181" s="10" t="str">
        <f>IF(ISBLANK(BD181),"",IF(COUNTIF(Accounts!$F:$H,BD181),VLOOKUP(BD181,Accounts!$F:$H,2,FALSE),"-"))</f>
        <v/>
      </c>
      <c r="BG181" s="37" t="str">
        <f>IF(BI181="","",BI181/(1+(IF(COUNTIF(Accounts!$F:$H,BD181),VLOOKUP(BD181,Accounts!$F:$H,3,FALSE),0)/100)))</f>
        <v/>
      </c>
      <c r="BH181" s="37" t="str">
        <f t="shared" si="29"/>
        <v/>
      </c>
      <c r="BI181" s="7"/>
      <c r="BJ181" s="6"/>
      <c r="BL181" s="10" t="str">
        <f>IF(ISBLANK(BJ181),"",IF(COUNTIF(Accounts!$F:$H,BJ181),VLOOKUP(BJ181,Accounts!$F:$H,2,FALSE),"-"))</f>
        <v/>
      </c>
      <c r="BM181" s="37" t="str">
        <f>IF(BO181="","",BO181/(1+(IF(COUNTIF(Accounts!$F:$H,BJ181),VLOOKUP(BJ181,Accounts!$F:$H,3,FALSE),0)/100)))</f>
        <v/>
      </c>
      <c r="BN181" s="37" t="str">
        <f t="shared" si="30"/>
        <v/>
      </c>
      <c r="BO181" s="7"/>
      <c r="BP181" s="40" t="str">
        <f>IF(Accounts!$F180="","-",Accounts!$F180)</f>
        <v xml:space="preserve"> </v>
      </c>
      <c r="BQ181" s="10">
        <f>IF(COUNTIF(Accounts!$F:$H,BP181),VLOOKUP(BP181,Accounts!$F:$H,2,FALSE),"-")</f>
        <v>0</v>
      </c>
      <c r="BR181" s="37" t="str">
        <f ca="1">IF(scratch!$B$55=TRUE,IF(BT181="","",BT181/(1+(IF(COUNTIF(Accounts!$F:$H,BP181),VLOOKUP(BP181,Accounts!$F:$H,3,FALSE),0)/100))),scratch!$B$52)</f>
        <v>Locked</v>
      </c>
      <c r="BS181" s="37" t="str">
        <f ca="1">IF(scratch!$B$55=TRUE,IF(BT181="","",BT181-BR181),scratch!$B$52)</f>
        <v>Locked</v>
      </c>
      <c r="BT181" s="51" t="str">
        <f ca="1">IF(scratch!$B$55=TRUE,SUMIF(AX$7:AX$1007,BP181,BC$7:BC$1007)+SUMIF(BD$7:BD$1007,BP181,BI$7:BI$1007)+SUMIF(BJ$7:BJ$1007,BP181,BO$7:BO$1007),scratch!$B$52)</f>
        <v>Locked</v>
      </c>
      <c r="BX181" s="10" t="str">
        <f>IF(ISBLANK(BV181),"",IF(COUNTIF(Accounts!$F:$H,BV181),VLOOKUP(BV181,Accounts!$F:$H,2,FALSE),"-"))</f>
        <v/>
      </c>
      <c r="BY181" s="37" t="str">
        <f>IF(CA181="","",CA181/(1+(IF(COUNTIF(Accounts!$F:$H,BV181),VLOOKUP(BV181,Accounts!$F:$H,3,FALSE),0)/100)))</f>
        <v/>
      </c>
      <c r="BZ181" s="37" t="str">
        <f t="shared" si="31"/>
        <v/>
      </c>
      <c r="CA181" s="7"/>
      <c r="CB181" s="6"/>
      <c r="CD181" s="10" t="str">
        <f>IF(ISBLANK(CB181),"",IF(COUNTIF(Accounts!$F:$H,CB181),VLOOKUP(CB181,Accounts!$F:$H,2,FALSE),"-"))</f>
        <v/>
      </c>
      <c r="CE181" s="37" t="str">
        <f>IF(CG181="","",CG181/(1+(IF(COUNTIF(Accounts!$F:$H,CB181),VLOOKUP(CB181,Accounts!$F:$H,3,FALSE),0)/100)))</f>
        <v/>
      </c>
      <c r="CF181" s="37" t="str">
        <f t="shared" si="32"/>
        <v/>
      </c>
      <c r="CG181" s="7"/>
      <c r="CH181" s="6"/>
      <c r="CJ181" s="10" t="str">
        <f>IF(ISBLANK(CH181),"",IF(COUNTIF(Accounts!$F:$H,CH181),VLOOKUP(CH181,Accounts!$F:$H,2,FALSE),"-"))</f>
        <v/>
      </c>
      <c r="CK181" s="37" t="str">
        <f>IF(CM181="","",CM181/(1+(IF(COUNTIF(Accounts!$F:$H,CH181),VLOOKUP(CH181,Accounts!$F:$H,3,FALSE),0)/100)))</f>
        <v/>
      </c>
      <c r="CL181" s="37" t="str">
        <f t="shared" si="33"/>
        <v/>
      </c>
      <c r="CM181" s="7"/>
      <c r="CN181" s="40" t="str">
        <f>IF(Accounts!$F180="","-",Accounts!$F180)</f>
        <v xml:space="preserve"> </v>
      </c>
      <c r="CO181" s="10">
        <f>IF(COUNTIF(Accounts!$F:$H,CN181),VLOOKUP(CN181,Accounts!$F:$H,2,FALSE),"-")</f>
        <v>0</v>
      </c>
      <c r="CP181" s="37" t="str">
        <f ca="1">IF(scratch!$B$55=TRUE,IF(CR181="","",CR181/(1+(IF(COUNTIF(Accounts!$F:$H,CN181),VLOOKUP(CN181,Accounts!$F:$H,3,FALSE),0)/100))),scratch!$B$52)</f>
        <v>Locked</v>
      </c>
      <c r="CQ181" s="37" t="str">
        <f ca="1">IF(scratch!$B$55=TRUE,IF(CR181="","",CR181-CP181),scratch!$B$52)</f>
        <v>Locked</v>
      </c>
      <c r="CR181" s="51" t="str">
        <f ca="1">IF(scratch!$B$55=TRUE,SUMIF(BV$7:BV$1007,CN181,CA$7:CA$1007)+SUMIF(CB$7:CB$1007,CN181,CG$7:CG$1007)+SUMIF(CH$7:CH$1007,CN181,CM$7:CM$1007),scratch!$B$52)</f>
        <v>Locked</v>
      </c>
      <c r="CT181" s="40" t="str">
        <f>IF(Accounts!$F180="","-",Accounts!$F180)</f>
        <v xml:space="preserve"> </v>
      </c>
      <c r="CU181" s="10">
        <f>IF(COUNTIF(Accounts!$F:$H,CT181),VLOOKUP(CT181,Accounts!$F:$H,2,FALSE),"-")</f>
        <v>0</v>
      </c>
      <c r="CV181" s="37" t="str">
        <f ca="1">IF(scratch!$B$55=TRUE,IF(CX181="","",CX181/(1+(IF(COUNTIF(Accounts!$F:$H,CT181),VLOOKUP(CT181,Accounts!$F:$H,3,FALSE),0)/100))),scratch!$B$52)</f>
        <v>Locked</v>
      </c>
      <c r="CW181" s="37" t="str">
        <f ca="1">IF(scratch!$B$55=TRUE,IF(CX181="","",CX181-CV181),scratch!$B$52)</f>
        <v>Locked</v>
      </c>
      <c r="CX181" s="51" t="str">
        <f ca="1">IF(scratch!$B$55=TRUE,SUMIF(T$7:T$1007,CT181,X$7:X1181)+SUMIF(AR$7:AR$1007,CT181,AV$7:AV$1007)+SUMIF(BP$7:BP$1007,CT181,BT$7:BT$1007)+SUMIF(CN$7:CN$1007,CT181,CR$7:CR$1007),scratch!$B$52)</f>
        <v>Locked</v>
      </c>
    </row>
    <row r="182" spans="4:102" x14ac:dyDescent="0.2">
      <c r="D182" s="10" t="str">
        <f>IF(ISBLANK(B182),"",IF(COUNTIF(Accounts!$F:$H,B182),VLOOKUP(B182,Accounts!$F:$H,2,FALSE),"-"))</f>
        <v/>
      </c>
      <c r="E182" s="37" t="str">
        <f>IF(G182="","",G182/(1+(IF(COUNTIF(Accounts!$F:$H,B182),VLOOKUP(B182,Accounts!$F:$H,3,FALSE),0)/100)))</f>
        <v/>
      </c>
      <c r="F182" s="37" t="str">
        <f t="shared" si="34"/>
        <v/>
      </c>
      <c r="G182" s="7"/>
      <c r="H182" s="6"/>
      <c r="J182" s="10" t="str">
        <f>IF(ISBLANK(H182),"",IF(COUNTIF(Accounts!$F:$H,H182),VLOOKUP(H182,Accounts!$F:$H,2,FALSE),"-"))</f>
        <v/>
      </c>
      <c r="K182" s="37" t="str">
        <f>IF(M182="","",M182/(1+(IF(COUNTIF(Accounts!$F:$H,H182),VLOOKUP(H182,Accounts!$F:$H,3,FALSE),0)/100)))</f>
        <v/>
      </c>
      <c r="L182" s="37" t="str">
        <f t="shared" si="35"/>
        <v/>
      </c>
      <c r="M182" s="7"/>
      <c r="N182" s="6"/>
      <c r="P182" s="10" t="str">
        <f>IF(ISBLANK(N182),"",IF(COUNTIF(Accounts!$F:$H,N182),VLOOKUP(N182,Accounts!$F:$H,2,FALSE),"-"))</f>
        <v/>
      </c>
      <c r="Q182" s="37" t="str">
        <f>IF(S182="","",S182/(1+(IF(COUNTIF(Accounts!$F:$H,N182),VLOOKUP(N182,Accounts!$F:$H,3,FALSE),0)/100)))</f>
        <v/>
      </c>
      <c r="R182" s="37" t="str">
        <f t="shared" si="24"/>
        <v/>
      </c>
      <c r="S182" s="7"/>
      <c r="T182" s="40" t="str">
        <f>IF(Accounts!$F181="","-",Accounts!$F181)</f>
        <v xml:space="preserve"> </v>
      </c>
      <c r="U182" s="10">
        <f>IF(COUNTIF(Accounts!$F:$H,T182),VLOOKUP(T182,Accounts!$F:$H,2,FALSE),"-")</f>
        <v>0</v>
      </c>
      <c r="V182" s="37" t="str">
        <f ca="1">IF(scratch!$B$55=TRUE,IF(X182="","",X182/(1+(IF(COUNTIF(Accounts!$F:$H,T182),VLOOKUP(T182,Accounts!$F:$H,3,FALSE),0)/100))),scratch!$B$52)</f>
        <v>Locked</v>
      </c>
      <c r="W182" s="37" t="str">
        <f ca="1">IF(scratch!$B$55=TRUE,IF(X182="","",X182-V182),scratch!$B$52)</f>
        <v>Locked</v>
      </c>
      <c r="X182" s="51" t="str">
        <f ca="1">IF(scratch!$B$55=TRUE,SUMIF(B$7:B$1007,T182,G$7:G$1007)+SUMIF(H$7:H$1007,T182,M$7:M$1007)+SUMIF(N$7:N$1007,T182,S$7:S$1007),scratch!$B$52)</f>
        <v>Locked</v>
      </c>
      <c r="AB182" s="10" t="str">
        <f>IF(ISBLANK(Z182),"",IF(COUNTIF(Accounts!$F:$H,Z182),VLOOKUP(Z182,Accounts!$F:$H,2,FALSE),"-"))</f>
        <v/>
      </c>
      <c r="AC182" s="37" t="str">
        <f>IF(AE182="","",AE182/(1+(IF(COUNTIF(Accounts!$F:$H,Z182),VLOOKUP(Z182,Accounts!$F:$H,3,FALSE),0)/100)))</f>
        <v/>
      </c>
      <c r="AD182" s="37" t="str">
        <f t="shared" si="25"/>
        <v/>
      </c>
      <c r="AE182" s="7"/>
      <c r="AF182" s="6"/>
      <c r="AH182" s="10" t="str">
        <f>IF(ISBLANK(AF182),"",IF(COUNTIF(Accounts!$F:$H,AF182),VLOOKUP(AF182,Accounts!$F:$H,2,FALSE),"-"))</f>
        <v/>
      </c>
      <c r="AI182" s="37" t="str">
        <f>IF(AK182="","",AK182/(1+(IF(COUNTIF(Accounts!$F:$H,AF182),VLOOKUP(AF182,Accounts!$F:$H,3,FALSE),0)/100)))</f>
        <v/>
      </c>
      <c r="AJ182" s="37" t="str">
        <f t="shared" si="26"/>
        <v/>
      </c>
      <c r="AK182" s="7"/>
      <c r="AL182" s="6"/>
      <c r="AN182" s="10" t="str">
        <f>IF(ISBLANK(AL182),"",IF(COUNTIF(Accounts!$F:$H,AL182),VLOOKUP(AL182,Accounts!$F:$H,2,FALSE),"-"))</f>
        <v/>
      </c>
      <c r="AO182" s="37" t="str">
        <f>IF(AQ182="","",AQ182/(1+(IF(COUNTIF(Accounts!$F:$H,AL182),VLOOKUP(AL182,Accounts!$F:$H,3,FALSE),0)/100)))</f>
        <v/>
      </c>
      <c r="AP182" s="37" t="str">
        <f t="shared" si="27"/>
        <v/>
      </c>
      <c r="AQ182" s="7"/>
      <c r="AR182" s="40" t="str">
        <f>IF(Accounts!$F181="","-",Accounts!$F181)</f>
        <v xml:space="preserve"> </v>
      </c>
      <c r="AS182" s="10">
        <f>IF(COUNTIF(Accounts!$F:$H,AR182),VLOOKUP(AR182,Accounts!$F:$H,2,FALSE),"-")</f>
        <v>0</v>
      </c>
      <c r="AT182" s="37" t="str">
        <f ca="1">IF(scratch!$B$55=TRUE,IF(AV182="","",AV182/(1+(IF(COUNTIF(Accounts!$F:$H,AR182),VLOOKUP(AR182,Accounts!$F:$H,3,FALSE),0)/100))),scratch!$B$52)</f>
        <v>Locked</v>
      </c>
      <c r="AU182" s="37" t="str">
        <f ca="1">IF(scratch!$B$55=TRUE,IF(AV182="","",AV182-AT182),scratch!$B$52)</f>
        <v>Locked</v>
      </c>
      <c r="AV182" s="51" t="str">
        <f ca="1">IF(scratch!$B$55=TRUE,SUMIF(Z$7:Z$1007,AR182,AE$7:AE$1007)+SUMIF(AF$7:AF$1007,AR182,AK$7:AK$1007)+SUMIF(AL$7:AL$1007,AR182,AQ$7:AQ$1007),scratch!$B$52)</f>
        <v>Locked</v>
      </c>
      <c r="AZ182" s="10" t="str">
        <f>IF(ISBLANK(AX182),"",IF(COUNTIF(Accounts!$F:$H,AX182),VLOOKUP(AX182,Accounts!$F:$H,2,FALSE),"-"))</f>
        <v/>
      </c>
      <c r="BA182" s="37" t="str">
        <f>IF(BC182="","",BC182/(1+(IF(COUNTIF(Accounts!$F:$H,AX182),VLOOKUP(AX182,Accounts!$F:$H,3,FALSE),0)/100)))</f>
        <v/>
      </c>
      <c r="BB182" s="37" t="str">
        <f t="shared" si="28"/>
        <v/>
      </c>
      <c r="BC182" s="7"/>
      <c r="BD182" s="6"/>
      <c r="BF182" s="10" t="str">
        <f>IF(ISBLANK(BD182),"",IF(COUNTIF(Accounts!$F:$H,BD182),VLOOKUP(BD182,Accounts!$F:$H,2,FALSE),"-"))</f>
        <v/>
      </c>
      <c r="BG182" s="37" t="str">
        <f>IF(BI182="","",BI182/(1+(IF(COUNTIF(Accounts!$F:$H,BD182),VLOOKUP(BD182,Accounts!$F:$H,3,FALSE),0)/100)))</f>
        <v/>
      </c>
      <c r="BH182" s="37" t="str">
        <f t="shared" si="29"/>
        <v/>
      </c>
      <c r="BI182" s="7"/>
      <c r="BJ182" s="6"/>
      <c r="BL182" s="10" t="str">
        <f>IF(ISBLANK(BJ182),"",IF(COUNTIF(Accounts!$F:$H,BJ182),VLOOKUP(BJ182,Accounts!$F:$H,2,FALSE),"-"))</f>
        <v/>
      </c>
      <c r="BM182" s="37" t="str">
        <f>IF(BO182="","",BO182/(1+(IF(COUNTIF(Accounts!$F:$H,BJ182),VLOOKUP(BJ182,Accounts!$F:$H,3,FALSE),0)/100)))</f>
        <v/>
      </c>
      <c r="BN182" s="37" t="str">
        <f t="shared" si="30"/>
        <v/>
      </c>
      <c r="BO182" s="7"/>
      <c r="BP182" s="40" t="str">
        <f>IF(Accounts!$F181="","-",Accounts!$F181)</f>
        <v xml:space="preserve"> </v>
      </c>
      <c r="BQ182" s="10">
        <f>IF(COUNTIF(Accounts!$F:$H,BP182),VLOOKUP(BP182,Accounts!$F:$H,2,FALSE),"-")</f>
        <v>0</v>
      </c>
      <c r="BR182" s="37" t="str">
        <f ca="1">IF(scratch!$B$55=TRUE,IF(BT182="","",BT182/(1+(IF(COUNTIF(Accounts!$F:$H,BP182),VLOOKUP(BP182,Accounts!$F:$H,3,FALSE),0)/100))),scratch!$B$52)</f>
        <v>Locked</v>
      </c>
      <c r="BS182" s="37" t="str">
        <f ca="1">IF(scratch!$B$55=TRUE,IF(BT182="","",BT182-BR182),scratch!$B$52)</f>
        <v>Locked</v>
      </c>
      <c r="BT182" s="51" t="str">
        <f ca="1">IF(scratch!$B$55=TRUE,SUMIF(AX$7:AX$1007,BP182,BC$7:BC$1007)+SUMIF(BD$7:BD$1007,BP182,BI$7:BI$1007)+SUMIF(BJ$7:BJ$1007,BP182,BO$7:BO$1007),scratch!$B$52)</f>
        <v>Locked</v>
      </c>
      <c r="BX182" s="10" t="str">
        <f>IF(ISBLANK(BV182),"",IF(COUNTIF(Accounts!$F:$H,BV182),VLOOKUP(BV182,Accounts!$F:$H,2,FALSE),"-"))</f>
        <v/>
      </c>
      <c r="BY182" s="37" t="str">
        <f>IF(CA182="","",CA182/(1+(IF(COUNTIF(Accounts!$F:$H,BV182),VLOOKUP(BV182,Accounts!$F:$H,3,FALSE),0)/100)))</f>
        <v/>
      </c>
      <c r="BZ182" s="37" t="str">
        <f t="shared" si="31"/>
        <v/>
      </c>
      <c r="CA182" s="7"/>
      <c r="CB182" s="6"/>
      <c r="CD182" s="10" t="str">
        <f>IF(ISBLANK(CB182),"",IF(COUNTIF(Accounts!$F:$H,CB182),VLOOKUP(CB182,Accounts!$F:$H,2,FALSE),"-"))</f>
        <v/>
      </c>
      <c r="CE182" s="37" t="str">
        <f>IF(CG182="","",CG182/(1+(IF(COUNTIF(Accounts!$F:$H,CB182),VLOOKUP(CB182,Accounts!$F:$H,3,FALSE),0)/100)))</f>
        <v/>
      </c>
      <c r="CF182" s="37" t="str">
        <f t="shared" si="32"/>
        <v/>
      </c>
      <c r="CG182" s="7"/>
      <c r="CH182" s="6"/>
      <c r="CJ182" s="10" t="str">
        <f>IF(ISBLANK(CH182),"",IF(COUNTIF(Accounts!$F:$H,CH182),VLOOKUP(CH182,Accounts!$F:$H,2,FALSE),"-"))</f>
        <v/>
      </c>
      <c r="CK182" s="37" t="str">
        <f>IF(CM182="","",CM182/(1+(IF(COUNTIF(Accounts!$F:$H,CH182),VLOOKUP(CH182,Accounts!$F:$H,3,FALSE),0)/100)))</f>
        <v/>
      </c>
      <c r="CL182" s="37" t="str">
        <f t="shared" si="33"/>
        <v/>
      </c>
      <c r="CM182" s="7"/>
      <c r="CN182" s="40" t="str">
        <f>IF(Accounts!$F181="","-",Accounts!$F181)</f>
        <v xml:space="preserve"> </v>
      </c>
      <c r="CO182" s="10">
        <f>IF(COUNTIF(Accounts!$F:$H,CN182),VLOOKUP(CN182,Accounts!$F:$H,2,FALSE),"-")</f>
        <v>0</v>
      </c>
      <c r="CP182" s="37" t="str">
        <f ca="1">IF(scratch!$B$55=TRUE,IF(CR182="","",CR182/(1+(IF(COUNTIF(Accounts!$F:$H,CN182),VLOOKUP(CN182,Accounts!$F:$H,3,FALSE),0)/100))),scratch!$B$52)</f>
        <v>Locked</v>
      </c>
      <c r="CQ182" s="37" t="str">
        <f ca="1">IF(scratch!$B$55=TRUE,IF(CR182="","",CR182-CP182),scratch!$B$52)</f>
        <v>Locked</v>
      </c>
      <c r="CR182" s="51" t="str">
        <f ca="1">IF(scratch!$B$55=TRUE,SUMIF(BV$7:BV$1007,CN182,CA$7:CA$1007)+SUMIF(CB$7:CB$1007,CN182,CG$7:CG$1007)+SUMIF(CH$7:CH$1007,CN182,CM$7:CM$1007),scratch!$B$52)</f>
        <v>Locked</v>
      </c>
      <c r="CT182" s="40" t="str">
        <f>IF(Accounts!$F181="","-",Accounts!$F181)</f>
        <v xml:space="preserve"> </v>
      </c>
      <c r="CU182" s="10">
        <f>IF(COUNTIF(Accounts!$F:$H,CT182),VLOOKUP(CT182,Accounts!$F:$H,2,FALSE),"-")</f>
        <v>0</v>
      </c>
      <c r="CV182" s="37" t="str">
        <f ca="1">IF(scratch!$B$55=TRUE,IF(CX182="","",CX182/(1+(IF(COUNTIF(Accounts!$F:$H,CT182),VLOOKUP(CT182,Accounts!$F:$H,3,FALSE),0)/100))),scratch!$B$52)</f>
        <v>Locked</v>
      </c>
      <c r="CW182" s="37" t="str">
        <f ca="1">IF(scratch!$B$55=TRUE,IF(CX182="","",CX182-CV182),scratch!$B$52)</f>
        <v>Locked</v>
      </c>
      <c r="CX182" s="51" t="str">
        <f ca="1">IF(scratch!$B$55=TRUE,SUMIF(T$7:T$1007,CT182,X$7:X1182)+SUMIF(AR$7:AR$1007,CT182,AV$7:AV$1007)+SUMIF(BP$7:BP$1007,CT182,BT$7:BT$1007)+SUMIF(CN$7:CN$1007,CT182,CR$7:CR$1007),scratch!$B$52)</f>
        <v>Locked</v>
      </c>
    </row>
    <row r="183" spans="4:102" x14ac:dyDescent="0.2">
      <c r="D183" s="10" t="str">
        <f>IF(ISBLANK(B183),"",IF(COUNTIF(Accounts!$F:$H,B183),VLOOKUP(B183,Accounts!$F:$H,2,FALSE),"-"))</f>
        <v/>
      </c>
      <c r="E183" s="37" t="str">
        <f>IF(G183="","",G183/(1+(IF(COUNTIF(Accounts!$F:$H,B183),VLOOKUP(B183,Accounts!$F:$H,3,FALSE),0)/100)))</f>
        <v/>
      </c>
      <c r="F183" s="37" t="str">
        <f t="shared" si="34"/>
        <v/>
      </c>
      <c r="G183" s="7"/>
      <c r="H183" s="6"/>
      <c r="J183" s="10" t="str">
        <f>IF(ISBLANK(H183),"",IF(COUNTIF(Accounts!$F:$H,H183),VLOOKUP(H183,Accounts!$F:$H,2,FALSE),"-"))</f>
        <v/>
      </c>
      <c r="K183" s="37" t="str">
        <f>IF(M183="","",M183/(1+(IF(COUNTIF(Accounts!$F:$H,H183),VLOOKUP(H183,Accounts!$F:$H,3,FALSE),0)/100)))</f>
        <v/>
      </c>
      <c r="L183" s="37" t="str">
        <f t="shared" si="35"/>
        <v/>
      </c>
      <c r="M183" s="7"/>
      <c r="N183" s="6"/>
      <c r="P183" s="10" t="str">
        <f>IF(ISBLANK(N183),"",IF(COUNTIF(Accounts!$F:$H,N183),VLOOKUP(N183,Accounts!$F:$H,2,FALSE),"-"))</f>
        <v/>
      </c>
      <c r="Q183" s="37" t="str">
        <f>IF(S183="","",S183/(1+(IF(COUNTIF(Accounts!$F:$H,N183),VLOOKUP(N183,Accounts!$F:$H,3,FALSE),0)/100)))</f>
        <v/>
      </c>
      <c r="R183" s="37" t="str">
        <f t="shared" si="24"/>
        <v/>
      </c>
      <c r="S183" s="7"/>
      <c r="T183" s="40" t="str">
        <f>IF(Accounts!$F182="","-",Accounts!$F182)</f>
        <v xml:space="preserve"> </v>
      </c>
      <c r="U183" s="10">
        <f>IF(COUNTIF(Accounts!$F:$H,T183),VLOOKUP(T183,Accounts!$F:$H,2,FALSE),"-")</f>
        <v>0</v>
      </c>
      <c r="V183" s="37" t="str">
        <f ca="1">IF(scratch!$B$55=TRUE,IF(X183="","",X183/(1+(IF(COUNTIF(Accounts!$F:$H,T183),VLOOKUP(T183,Accounts!$F:$H,3,FALSE),0)/100))),scratch!$B$52)</f>
        <v>Locked</v>
      </c>
      <c r="W183" s="37" t="str">
        <f ca="1">IF(scratch!$B$55=TRUE,IF(X183="","",X183-V183),scratch!$B$52)</f>
        <v>Locked</v>
      </c>
      <c r="X183" s="51" t="str">
        <f ca="1">IF(scratch!$B$55=TRUE,SUMIF(B$7:B$1007,T183,G$7:G$1007)+SUMIF(H$7:H$1007,T183,M$7:M$1007)+SUMIF(N$7:N$1007,T183,S$7:S$1007),scratch!$B$52)</f>
        <v>Locked</v>
      </c>
      <c r="AB183" s="10" t="str">
        <f>IF(ISBLANK(Z183),"",IF(COUNTIF(Accounts!$F:$H,Z183),VLOOKUP(Z183,Accounts!$F:$H,2,FALSE),"-"))</f>
        <v/>
      </c>
      <c r="AC183" s="37" t="str">
        <f>IF(AE183="","",AE183/(1+(IF(COUNTIF(Accounts!$F:$H,Z183),VLOOKUP(Z183,Accounts!$F:$H,3,FALSE),0)/100)))</f>
        <v/>
      </c>
      <c r="AD183" s="37" t="str">
        <f t="shared" si="25"/>
        <v/>
      </c>
      <c r="AE183" s="7"/>
      <c r="AF183" s="6"/>
      <c r="AH183" s="10" t="str">
        <f>IF(ISBLANK(AF183),"",IF(COUNTIF(Accounts!$F:$H,AF183),VLOOKUP(AF183,Accounts!$F:$H,2,FALSE),"-"))</f>
        <v/>
      </c>
      <c r="AI183" s="37" t="str">
        <f>IF(AK183="","",AK183/(1+(IF(COUNTIF(Accounts!$F:$H,AF183),VLOOKUP(AF183,Accounts!$F:$H,3,FALSE),0)/100)))</f>
        <v/>
      </c>
      <c r="AJ183" s="37" t="str">
        <f t="shared" si="26"/>
        <v/>
      </c>
      <c r="AK183" s="7"/>
      <c r="AL183" s="6"/>
      <c r="AN183" s="10" t="str">
        <f>IF(ISBLANK(AL183),"",IF(COUNTIF(Accounts!$F:$H,AL183),VLOOKUP(AL183,Accounts!$F:$H,2,FALSE),"-"))</f>
        <v/>
      </c>
      <c r="AO183" s="37" t="str">
        <f>IF(AQ183="","",AQ183/(1+(IF(COUNTIF(Accounts!$F:$H,AL183),VLOOKUP(AL183,Accounts!$F:$H,3,FALSE),0)/100)))</f>
        <v/>
      </c>
      <c r="AP183" s="37" t="str">
        <f t="shared" si="27"/>
        <v/>
      </c>
      <c r="AQ183" s="7"/>
      <c r="AR183" s="40" t="str">
        <f>IF(Accounts!$F182="","-",Accounts!$F182)</f>
        <v xml:space="preserve"> </v>
      </c>
      <c r="AS183" s="10">
        <f>IF(COUNTIF(Accounts!$F:$H,AR183),VLOOKUP(AR183,Accounts!$F:$H,2,FALSE),"-")</f>
        <v>0</v>
      </c>
      <c r="AT183" s="37" t="str">
        <f ca="1">IF(scratch!$B$55=TRUE,IF(AV183="","",AV183/(1+(IF(COUNTIF(Accounts!$F:$H,AR183),VLOOKUP(AR183,Accounts!$F:$H,3,FALSE),0)/100))),scratch!$B$52)</f>
        <v>Locked</v>
      </c>
      <c r="AU183" s="37" t="str">
        <f ca="1">IF(scratch!$B$55=TRUE,IF(AV183="","",AV183-AT183),scratch!$B$52)</f>
        <v>Locked</v>
      </c>
      <c r="AV183" s="51" t="str">
        <f ca="1">IF(scratch!$B$55=TRUE,SUMIF(Z$7:Z$1007,AR183,AE$7:AE$1007)+SUMIF(AF$7:AF$1007,AR183,AK$7:AK$1007)+SUMIF(AL$7:AL$1007,AR183,AQ$7:AQ$1007),scratch!$B$52)</f>
        <v>Locked</v>
      </c>
      <c r="AZ183" s="10" t="str">
        <f>IF(ISBLANK(AX183),"",IF(COUNTIF(Accounts!$F:$H,AX183),VLOOKUP(AX183,Accounts!$F:$H,2,FALSE),"-"))</f>
        <v/>
      </c>
      <c r="BA183" s="37" t="str">
        <f>IF(BC183="","",BC183/(1+(IF(COUNTIF(Accounts!$F:$H,AX183),VLOOKUP(AX183,Accounts!$F:$H,3,FALSE),0)/100)))</f>
        <v/>
      </c>
      <c r="BB183" s="37" t="str">
        <f t="shared" si="28"/>
        <v/>
      </c>
      <c r="BC183" s="7"/>
      <c r="BD183" s="6"/>
      <c r="BF183" s="10" t="str">
        <f>IF(ISBLANK(BD183),"",IF(COUNTIF(Accounts!$F:$H,BD183),VLOOKUP(BD183,Accounts!$F:$H,2,FALSE),"-"))</f>
        <v/>
      </c>
      <c r="BG183" s="37" t="str">
        <f>IF(BI183="","",BI183/(1+(IF(COUNTIF(Accounts!$F:$H,BD183),VLOOKUP(BD183,Accounts!$F:$H,3,FALSE),0)/100)))</f>
        <v/>
      </c>
      <c r="BH183" s="37" t="str">
        <f t="shared" si="29"/>
        <v/>
      </c>
      <c r="BI183" s="7"/>
      <c r="BJ183" s="6"/>
      <c r="BL183" s="10" t="str">
        <f>IF(ISBLANK(BJ183),"",IF(COUNTIF(Accounts!$F:$H,BJ183),VLOOKUP(BJ183,Accounts!$F:$H,2,FALSE),"-"))</f>
        <v/>
      </c>
      <c r="BM183" s="37" t="str">
        <f>IF(BO183="","",BO183/(1+(IF(COUNTIF(Accounts!$F:$H,BJ183),VLOOKUP(BJ183,Accounts!$F:$H,3,FALSE),0)/100)))</f>
        <v/>
      </c>
      <c r="BN183" s="37" t="str">
        <f t="shared" si="30"/>
        <v/>
      </c>
      <c r="BO183" s="7"/>
      <c r="BP183" s="40" t="str">
        <f>IF(Accounts!$F182="","-",Accounts!$F182)</f>
        <v xml:space="preserve"> </v>
      </c>
      <c r="BQ183" s="10">
        <f>IF(COUNTIF(Accounts!$F:$H,BP183),VLOOKUP(BP183,Accounts!$F:$H,2,FALSE),"-")</f>
        <v>0</v>
      </c>
      <c r="BR183" s="37" t="str">
        <f ca="1">IF(scratch!$B$55=TRUE,IF(BT183="","",BT183/(1+(IF(COUNTIF(Accounts!$F:$H,BP183),VLOOKUP(BP183,Accounts!$F:$H,3,FALSE),0)/100))),scratch!$B$52)</f>
        <v>Locked</v>
      </c>
      <c r="BS183" s="37" t="str">
        <f ca="1">IF(scratch!$B$55=TRUE,IF(BT183="","",BT183-BR183),scratch!$B$52)</f>
        <v>Locked</v>
      </c>
      <c r="BT183" s="51" t="str">
        <f ca="1">IF(scratch!$B$55=TRUE,SUMIF(AX$7:AX$1007,BP183,BC$7:BC$1007)+SUMIF(BD$7:BD$1007,BP183,BI$7:BI$1007)+SUMIF(BJ$7:BJ$1007,BP183,BO$7:BO$1007),scratch!$B$52)</f>
        <v>Locked</v>
      </c>
      <c r="BX183" s="10" t="str">
        <f>IF(ISBLANK(BV183),"",IF(COUNTIF(Accounts!$F:$H,BV183),VLOOKUP(BV183,Accounts!$F:$H,2,FALSE),"-"))</f>
        <v/>
      </c>
      <c r="BY183" s="37" t="str">
        <f>IF(CA183="","",CA183/(1+(IF(COUNTIF(Accounts!$F:$H,BV183),VLOOKUP(BV183,Accounts!$F:$H,3,FALSE),0)/100)))</f>
        <v/>
      </c>
      <c r="BZ183" s="37" t="str">
        <f t="shared" si="31"/>
        <v/>
      </c>
      <c r="CA183" s="7"/>
      <c r="CB183" s="6"/>
      <c r="CD183" s="10" t="str">
        <f>IF(ISBLANK(CB183),"",IF(COUNTIF(Accounts!$F:$H,CB183),VLOOKUP(CB183,Accounts!$F:$H,2,FALSE),"-"))</f>
        <v/>
      </c>
      <c r="CE183" s="37" t="str">
        <f>IF(CG183="","",CG183/(1+(IF(COUNTIF(Accounts!$F:$H,CB183),VLOOKUP(CB183,Accounts!$F:$H,3,FALSE),0)/100)))</f>
        <v/>
      </c>
      <c r="CF183" s="37" t="str">
        <f t="shared" si="32"/>
        <v/>
      </c>
      <c r="CG183" s="7"/>
      <c r="CH183" s="6"/>
      <c r="CJ183" s="10" t="str">
        <f>IF(ISBLANK(CH183),"",IF(COUNTIF(Accounts!$F:$H,CH183),VLOOKUP(CH183,Accounts!$F:$H,2,FALSE),"-"))</f>
        <v/>
      </c>
      <c r="CK183" s="37" t="str">
        <f>IF(CM183="","",CM183/(1+(IF(COUNTIF(Accounts!$F:$H,CH183),VLOOKUP(CH183,Accounts!$F:$H,3,FALSE),0)/100)))</f>
        <v/>
      </c>
      <c r="CL183" s="37" t="str">
        <f t="shared" si="33"/>
        <v/>
      </c>
      <c r="CM183" s="7"/>
      <c r="CN183" s="40" t="str">
        <f>IF(Accounts!$F182="","-",Accounts!$F182)</f>
        <v xml:space="preserve"> </v>
      </c>
      <c r="CO183" s="10">
        <f>IF(COUNTIF(Accounts!$F:$H,CN183),VLOOKUP(CN183,Accounts!$F:$H,2,FALSE),"-")</f>
        <v>0</v>
      </c>
      <c r="CP183" s="37" t="str">
        <f ca="1">IF(scratch!$B$55=TRUE,IF(CR183="","",CR183/(1+(IF(COUNTIF(Accounts!$F:$H,CN183),VLOOKUP(CN183,Accounts!$F:$H,3,FALSE),0)/100))),scratch!$B$52)</f>
        <v>Locked</v>
      </c>
      <c r="CQ183" s="37" t="str">
        <f ca="1">IF(scratch!$B$55=TRUE,IF(CR183="","",CR183-CP183),scratch!$B$52)</f>
        <v>Locked</v>
      </c>
      <c r="CR183" s="51" t="str">
        <f ca="1">IF(scratch!$B$55=TRUE,SUMIF(BV$7:BV$1007,CN183,CA$7:CA$1007)+SUMIF(CB$7:CB$1007,CN183,CG$7:CG$1007)+SUMIF(CH$7:CH$1007,CN183,CM$7:CM$1007),scratch!$B$52)</f>
        <v>Locked</v>
      </c>
      <c r="CT183" s="40" t="str">
        <f>IF(Accounts!$F182="","-",Accounts!$F182)</f>
        <v xml:space="preserve"> </v>
      </c>
      <c r="CU183" s="10">
        <f>IF(COUNTIF(Accounts!$F:$H,CT183),VLOOKUP(CT183,Accounts!$F:$H,2,FALSE),"-")</f>
        <v>0</v>
      </c>
      <c r="CV183" s="37" t="str">
        <f ca="1">IF(scratch!$B$55=TRUE,IF(CX183="","",CX183/(1+(IF(COUNTIF(Accounts!$F:$H,CT183),VLOOKUP(CT183,Accounts!$F:$H,3,FALSE),0)/100))),scratch!$B$52)</f>
        <v>Locked</v>
      </c>
      <c r="CW183" s="37" t="str">
        <f ca="1">IF(scratch!$B$55=TRUE,IF(CX183="","",CX183-CV183),scratch!$B$52)</f>
        <v>Locked</v>
      </c>
      <c r="CX183" s="51" t="str">
        <f ca="1">IF(scratch!$B$55=TRUE,SUMIF(T$7:T$1007,CT183,X$7:X1183)+SUMIF(AR$7:AR$1007,CT183,AV$7:AV$1007)+SUMIF(BP$7:BP$1007,CT183,BT$7:BT$1007)+SUMIF(CN$7:CN$1007,CT183,CR$7:CR$1007),scratch!$B$52)</f>
        <v>Locked</v>
      </c>
    </row>
    <row r="184" spans="4:102" x14ac:dyDescent="0.2">
      <c r="D184" s="10" t="str">
        <f>IF(ISBLANK(B184),"",IF(COUNTIF(Accounts!$F:$H,B184),VLOOKUP(B184,Accounts!$F:$H,2,FALSE),"-"))</f>
        <v/>
      </c>
      <c r="E184" s="37" t="str">
        <f>IF(G184="","",G184/(1+(IF(COUNTIF(Accounts!$F:$H,B184),VLOOKUP(B184,Accounts!$F:$H,3,FALSE),0)/100)))</f>
        <v/>
      </c>
      <c r="F184" s="37" t="str">
        <f t="shared" si="34"/>
        <v/>
      </c>
      <c r="G184" s="7"/>
      <c r="H184" s="6"/>
      <c r="J184" s="10" t="str">
        <f>IF(ISBLANK(H184),"",IF(COUNTIF(Accounts!$F:$H,H184),VLOOKUP(H184,Accounts!$F:$H,2,FALSE),"-"))</f>
        <v/>
      </c>
      <c r="K184" s="37" t="str">
        <f>IF(M184="","",M184/(1+(IF(COUNTIF(Accounts!$F:$H,H184),VLOOKUP(H184,Accounts!$F:$H,3,FALSE),0)/100)))</f>
        <v/>
      </c>
      <c r="L184" s="37" t="str">
        <f t="shared" si="35"/>
        <v/>
      </c>
      <c r="M184" s="7"/>
      <c r="N184" s="6"/>
      <c r="P184" s="10" t="str">
        <f>IF(ISBLANK(N184),"",IF(COUNTIF(Accounts!$F:$H,N184),VLOOKUP(N184,Accounts!$F:$H,2,FALSE),"-"))</f>
        <v/>
      </c>
      <c r="Q184" s="37" t="str">
        <f>IF(S184="","",S184/(1+(IF(COUNTIF(Accounts!$F:$H,N184),VLOOKUP(N184,Accounts!$F:$H,3,FALSE),0)/100)))</f>
        <v/>
      </c>
      <c r="R184" s="37" t="str">
        <f t="shared" si="24"/>
        <v/>
      </c>
      <c r="S184" s="7"/>
      <c r="T184" s="40" t="str">
        <f>IF(Accounts!$F183="","-",Accounts!$F183)</f>
        <v xml:space="preserve"> </v>
      </c>
      <c r="U184" s="10">
        <f>IF(COUNTIF(Accounts!$F:$H,T184),VLOOKUP(T184,Accounts!$F:$H,2,FALSE),"-")</f>
        <v>0</v>
      </c>
      <c r="V184" s="37" t="str">
        <f ca="1">IF(scratch!$B$55=TRUE,IF(X184="","",X184/(1+(IF(COUNTIF(Accounts!$F:$H,T184),VLOOKUP(T184,Accounts!$F:$H,3,FALSE),0)/100))),scratch!$B$52)</f>
        <v>Locked</v>
      </c>
      <c r="W184" s="37" t="str">
        <f ca="1">IF(scratch!$B$55=TRUE,IF(X184="","",X184-V184),scratch!$B$52)</f>
        <v>Locked</v>
      </c>
      <c r="X184" s="51" t="str">
        <f ca="1">IF(scratch!$B$55=TRUE,SUMIF(B$7:B$1007,T184,G$7:G$1007)+SUMIF(H$7:H$1007,T184,M$7:M$1007)+SUMIF(N$7:N$1007,T184,S$7:S$1007),scratch!$B$52)</f>
        <v>Locked</v>
      </c>
      <c r="AB184" s="10" t="str">
        <f>IF(ISBLANK(Z184),"",IF(COUNTIF(Accounts!$F:$H,Z184),VLOOKUP(Z184,Accounts!$F:$H,2,FALSE),"-"))</f>
        <v/>
      </c>
      <c r="AC184" s="37" t="str">
        <f>IF(AE184="","",AE184/(1+(IF(COUNTIF(Accounts!$F:$H,Z184),VLOOKUP(Z184,Accounts!$F:$H,3,FALSE),0)/100)))</f>
        <v/>
      </c>
      <c r="AD184" s="37" t="str">
        <f t="shared" si="25"/>
        <v/>
      </c>
      <c r="AE184" s="7"/>
      <c r="AF184" s="6"/>
      <c r="AH184" s="10" t="str">
        <f>IF(ISBLANK(AF184),"",IF(COUNTIF(Accounts!$F:$H,AF184),VLOOKUP(AF184,Accounts!$F:$H,2,FALSE),"-"))</f>
        <v/>
      </c>
      <c r="AI184" s="37" t="str">
        <f>IF(AK184="","",AK184/(1+(IF(COUNTIF(Accounts!$F:$H,AF184),VLOOKUP(AF184,Accounts!$F:$H,3,FALSE),0)/100)))</f>
        <v/>
      </c>
      <c r="AJ184" s="37" t="str">
        <f t="shared" si="26"/>
        <v/>
      </c>
      <c r="AK184" s="7"/>
      <c r="AL184" s="6"/>
      <c r="AN184" s="10" t="str">
        <f>IF(ISBLANK(AL184),"",IF(COUNTIF(Accounts!$F:$H,AL184),VLOOKUP(AL184,Accounts!$F:$H,2,FALSE),"-"))</f>
        <v/>
      </c>
      <c r="AO184" s="37" t="str">
        <f>IF(AQ184="","",AQ184/(1+(IF(COUNTIF(Accounts!$F:$H,AL184),VLOOKUP(AL184,Accounts!$F:$H,3,FALSE),0)/100)))</f>
        <v/>
      </c>
      <c r="AP184" s="37" t="str">
        <f t="shared" si="27"/>
        <v/>
      </c>
      <c r="AQ184" s="7"/>
      <c r="AR184" s="40" t="str">
        <f>IF(Accounts!$F183="","-",Accounts!$F183)</f>
        <v xml:space="preserve"> </v>
      </c>
      <c r="AS184" s="10">
        <f>IF(COUNTIF(Accounts!$F:$H,AR184),VLOOKUP(AR184,Accounts!$F:$H,2,FALSE),"-")</f>
        <v>0</v>
      </c>
      <c r="AT184" s="37" t="str">
        <f ca="1">IF(scratch!$B$55=TRUE,IF(AV184="","",AV184/(1+(IF(COUNTIF(Accounts!$F:$H,AR184),VLOOKUP(AR184,Accounts!$F:$H,3,FALSE),0)/100))),scratch!$B$52)</f>
        <v>Locked</v>
      </c>
      <c r="AU184" s="37" t="str">
        <f ca="1">IF(scratch!$B$55=TRUE,IF(AV184="","",AV184-AT184),scratch!$B$52)</f>
        <v>Locked</v>
      </c>
      <c r="AV184" s="51" t="str">
        <f ca="1">IF(scratch!$B$55=TRUE,SUMIF(Z$7:Z$1007,AR184,AE$7:AE$1007)+SUMIF(AF$7:AF$1007,AR184,AK$7:AK$1007)+SUMIF(AL$7:AL$1007,AR184,AQ$7:AQ$1007),scratch!$B$52)</f>
        <v>Locked</v>
      </c>
      <c r="AZ184" s="10" t="str">
        <f>IF(ISBLANK(AX184),"",IF(COUNTIF(Accounts!$F:$H,AX184),VLOOKUP(AX184,Accounts!$F:$H,2,FALSE),"-"))</f>
        <v/>
      </c>
      <c r="BA184" s="37" t="str">
        <f>IF(BC184="","",BC184/(1+(IF(COUNTIF(Accounts!$F:$H,AX184),VLOOKUP(AX184,Accounts!$F:$H,3,FALSE),0)/100)))</f>
        <v/>
      </c>
      <c r="BB184" s="37" t="str">
        <f t="shared" si="28"/>
        <v/>
      </c>
      <c r="BC184" s="7"/>
      <c r="BD184" s="6"/>
      <c r="BF184" s="10" t="str">
        <f>IF(ISBLANK(BD184),"",IF(COUNTIF(Accounts!$F:$H,BD184),VLOOKUP(BD184,Accounts!$F:$H,2,FALSE),"-"))</f>
        <v/>
      </c>
      <c r="BG184" s="37" t="str">
        <f>IF(BI184="","",BI184/(1+(IF(COUNTIF(Accounts!$F:$H,BD184),VLOOKUP(BD184,Accounts!$F:$H,3,FALSE),0)/100)))</f>
        <v/>
      </c>
      <c r="BH184" s="37" t="str">
        <f t="shared" si="29"/>
        <v/>
      </c>
      <c r="BI184" s="7"/>
      <c r="BJ184" s="6"/>
      <c r="BL184" s="10" t="str">
        <f>IF(ISBLANK(BJ184),"",IF(COUNTIF(Accounts!$F:$H,BJ184),VLOOKUP(BJ184,Accounts!$F:$H,2,FALSE),"-"))</f>
        <v/>
      </c>
      <c r="BM184" s="37" t="str">
        <f>IF(BO184="","",BO184/(1+(IF(COUNTIF(Accounts!$F:$H,BJ184),VLOOKUP(BJ184,Accounts!$F:$H,3,FALSE),0)/100)))</f>
        <v/>
      </c>
      <c r="BN184" s="37" t="str">
        <f t="shared" si="30"/>
        <v/>
      </c>
      <c r="BO184" s="7"/>
      <c r="BP184" s="40" t="str">
        <f>IF(Accounts!$F183="","-",Accounts!$F183)</f>
        <v xml:space="preserve"> </v>
      </c>
      <c r="BQ184" s="10">
        <f>IF(COUNTIF(Accounts!$F:$H,BP184),VLOOKUP(BP184,Accounts!$F:$H,2,FALSE),"-")</f>
        <v>0</v>
      </c>
      <c r="BR184" s="37" t="str">
        <f ca="1">IF(scratch!$B$55=TRUE,IF(BT184="","",BT184/(1+(IF(COUNTIF(Accounts!$F:$H,BP184),VLOOKUP(BP184,Accounts!$F:$H,3,FALSE),0)/100))),scratch!$B$52)</f>
        <v>Locked</v>
      </c>
      <c r="BS184" s="37" t="str">
        <f ca="1">IF(scratch!$B$55=TRUE,IF(BT184="","",BT184-BR184),scratch!$B$52)</f>
        <v>Locked</v>
      </c>
      <c r="BT184" s="51" t="str">
        <f ca="1">IF(scratch!$B$55=TRUE,SUMIF(AX$7:AX$1007,BP184,BC$7:BC$1007)+SUMIF(BD$7:BD$1007,BP184,BI$7:BI$1007)+SUMIF(BJ$7:BJ$1007,BP184,BO$7:BO$1007),scratch!$B$52)</f>
        <v>Locked</v>
      </c>
      <c r="BX184" s="10" t="str">
        <f>IF(ISBLANK(BV184),"",IF(COUNTIF(Accounts!$F:$H,BV184),VLOOKUP(BV184,Accounts!$F:$H,2,FALSE),"-"))</f>
        <v/>
      </c>
      <c r="BY184" s="37" t="str">
        <f>IF(CA184="","",CA184/(1+(IF(COUNTIF(Accounts!$F:$H,BV184),VLOOKUP(BV184,Accounts!$F:$H,3,FALSE),0)/100)))</f>
        <v/>
      </c>
      <c r="BZ184" s="37" t="str">
        <f t="shared" si="31"/>
        <v/>
      </c>
      <c r="CA184" s="7"/>
      <c r="CB184" s="6"/>
      <c r="CD184" s="10" t="str">
        <f>IF(ISBLANK(CB184),"",IF(COUNTIF(Accounts!$F:$H,CB184),VLOOKUP(CB184,Accounts!$F:$H,2,FALSE),"-"))</f>
        <v/>
      </c>
      <c r="CE184" s="37" t="str">
        <f>IF(CG184="","",CG184/(1+(IF(COUNTIF(Accounts!$F:$H,CB184),VLOOKUP(CB184,Accounts!$F:$H,3,FALSE),0)/100)))</f>
        <v/>
      </c>
      <c r="CF184" s="37" t="str">
        <f t="shared" si="32"/>
        <v/>
      </c>
      <c r="CG184" s="7"/>
      <c r="CH184" s="6"/>
      <c r="CJ184" s="10" t="str">
        <f>IF(ISBLANK(CH184),"",IF(COUNTIF(Accounts!$F:$H,CH184),VLOOKUP(CH184,Accounts!$F:$H,2,FALSE),"-"))</f>
        <v/>
      </c>
      <c r="CK184" s="37" t="str">
        <f>IF(CM184="","",CM184/(1+(IF(COUNTIF(Accounts!$F:$H,CH184),VLOOKUP(CH184,Accounts!$F:$H,3,FALSE),0)/100)))</f>
        <v/>
      </c>
      <c r="CL184" s="37" t="str">
        <f t="shared" si="33"/>
        <v/>
      </c>
      <c r="CM184" s="7"/>
      <c r="CN184" s="40" t="str">
        <f>IF(Accounts!$F183="","-",Accounts!$F183)</f>
        <v xml:space="preserve"> </v>
      </c>
      <c r="CO184" s="10">
        <f>IF(COUNTIF(Accounts!$F:$H,CN184),VLOOKUP(CN184,Accounts!$F:$H,2,FALSE),"-")</f>
        <v>0</v>
      </c>
      <c r="CP184" s="37" t="str">
        <f ca="1">IF(scratch!$B$55=TRUE,IF(CR184="","",CR184/(1+(IF(COUNTIF(Accounts!$F:$H,CN184),VLOOKUP(CN184,Accounts!$F:$H,3,FALSE),0)/100))),scratch!$B$52)</f>
        <v>Locked</v>
      </c>
      <c r="CQ184" s="37" t="str">
        <f ca="1">IF(scratch!$B$55=TRUE,IF(CR184="","",CR184-CP184),scratch!$B$52)</f>
        <v>Locked</v>
      </c>
      <c r="CR184" s="51" t="str">
        <f ca="1">IF(scratch!$B$55=TRUE,SUMIF(BV$7:BV$1007,CN184,CA$7:CA$1007)+SUMIF(CB$7:CB$1007,CN184,CG$7:CG$1007)+SUMIF(CH$7:CH$1007,CN184,CM$7:CM$1007),scratch!$B$52)</f>
        <v>Locked</v>
      </c>
      <c r="CT184" s="40" t="str">
        <f>IF(Accounts!$F183="","-",Accounts!$F183)</f>
        <v xml:space="preserve"> </v>
      </c>
      <c r="CU184" s="10">
        <f>IF(COUNTIF(Accounts!$F:$H,CT184),VLOOKUP(CT184,Accounts!$F:$H,2,FALSE),"-")</f>
        <v>0</v>
      </c>
      <c r="CV184" s="37" t="str">
        <f ca="1">IF(scratch!$B$55=TRUE,IF(CX184="","",CX184/(1+(IF(COUNTIF(Accounts!$F:$H,CT184),VLOOKUP(CT184,Accounts!$F:$H,3,FALSE),0)/100))),scratch!$B$52)</f>
        <v>Locked</v>
      </c>
      <c r="CW184" s="37" t="str">
        <f ca="1">IF(scratch!$B$55=TRUE,IF(CX184="","",CX184-CV184),scratch!$B$52)</f>
        <v>Locked</v>
      </c>
      <c r="CX184" s="51" t="str">
        <f ca="1">IF(scratch!$B$55=TRUE,SUMIF(T$7:T$1007,CT184,X$7:X1184)+SUMIF(AR$7:AR$1007,CT184,AV$7:AV$1007)+SUMIF(BP$7:BP$1007,CT184,BT$7:BT$1007)+SUMIF(CN$7:CN$1007,CT184,CR$7:CR$1007),scratch!$B$52)</f>
        <v>Locked</v>
      </c>
    </row>
    <row r="185" spans="4:102" x14ac:dyDescent="0.2">
      <c r="D185" s="10" t="str">
        <f>IF(ISBLANK(B185),"",IF(COUNTIF(Accounts!$F:$H,B185),VLOOKUP(B185,Accounts!$F:$H,2,FALSE),"-"))</f>
        <v/>
      </c>
      <c r="E185" s="37" t="str">
        <f>IF(G185="","",G185/(1+(IF(COUNTIF(Accounts!$F:$H,B185),VLOOKUP(B185,Accounts!$F:$H,3,FALSE),0)/100)))</f>
        <v/>
      </c>
      <c r="F185" s="37" t="str">
        <f t="shared" si="34"/>
        <v/>
      </c>
      <c r="G185" s="7"/>
      <c r="H185" s="6"/>
      <c r="J185" s="10" t="str">
        <f>IF(ISBLANK(H185),"",IF(COUNTIF(Accounts!$F:$H,H185),VLOOKUP(H185,Accounts!$F:$H,2,FALSE),"-"))</f>
        <v/>
      </c>
      <c r="K185" s="37" t="str">
        <f>IF(M185="","",M185/(1+(IF(COUNTIF(Accounts!$F:$H,H185),VLOOKUP(H185,Accounts!$F:$H,3,FALSE),0)/100)))</f>
        <v/>
      </c>
      <c r="L185" s="37" t="str">
        <f t="shared" si="35"/>
        <v/>
      </c>
      <c r="M185" s="7"/>
      <c r="N185" s="6"/>
      <c r="P185" s="10" t="str">
        <f>IF(ISBLANK(N185),"",IF(COUNTIF(Accounts!$F:$H,N185),VLOOKUP(N185,Accounts!$F:$H,2,FALSE),"-"))</f>
        <v/>
      </c>
      <c r="Q185" s="37" t="str">
        <f>IF(S185="","",S185/(1+(IF(COUNTIF(Accounts!$F:$H,N185),VLOOKUP(N185,Accounts!$F:$H,3,FALSE),0)/100)))</f>
        <v/>
      </c>
      <c r="R185" s="37" t="str">
        <f t="shared" si="24"/>
        <v/>
      </c>
      <c r="S185" s="7"/>
      <c r="T185" s="40" t="str">
        <f>IF(Accounts!$F184="","-",Accounts!$F184)</f>
        <v xml:space="preserve"> </v>
      </c>
      <c r="U185" s="10">
        <f>IF(COUNTIF(Accounts!$F:$H,T185),VLOOKUP(T185,Accounts!$F:$H,2,FALSE),"-")</f>
        <v>0</v>
      </c>
      <c r="V185" s="37" t="str">
        <f ca="1">IF(scratch!$B$55=TRUE,IF(X185="","",X185/(1+(IF(COUNTIF(Accounts!$F:$H,T185),VLOOKUP(T185,Accounts!$F:$H,3,FALSE),0)/100))),scratch!$B$52)</f>
        <v>Locked</v>
      </c>
      <c r="W185" s="37" t="str">
        <f ca="1">IF(scratch!$B$55=TRUE,IF(X185="","",X185-V185),scratch!$B$52)</f>
        <v>Locked</v>
      </c>
      <c r="X185" s="51" t="str">
        <f ca="1">IF(scratch!$B$55=TRUE,SUMIF(B$7:B$1007,T185,G$7:G$1007)+SUMIF(H$7:H$1007,T185,M$7:M$1007)+SUMIF(N$7:N$1007,T185,S$7:S$1007),scratch!$B$52)</f>
        <v>Locked</v>
      </c>
      <c r="AB185" s="10" t="str">
        <f>IF(ISBLANK(Z185),"",IF(COUNTIF(Accounts!$F:$H,Z185),VLOOKUP(Z185,Accounts!$F:$H,2,FALSE),"-"))</f>
        <v/>
      </c>
      <c r="AC185" s="37" t="str">
        <f>IF(AE185="","",AE185/(1+(IF(COUNTIF(Accounts!$F:$H,Z185),VLOOKUP(Z185,Accounts!$F:$H,3,FALSE),0)/100)))</f>
        <v/>
      </c>
      <c r="AD185" s="37" t="str">
        <f t="shared" si="25"/>
        <v/>
      </c>
      <c r="AE185" s="7"/>
      <c r="AF185" s="6"/>
      <c r="AH185" s="10" t="str">
        <f>IF(ISBLANK(AF185),"",IF(COUNTIF(Accounts!$F:$H,AF185),VLOOKUP(AF185,Accounts!$F:$H,2,FALSE),"-"))</f>
        <v/>
      </c>
      <c r="AI185" s="37" t="str">
        <f>IF(AK185="","",AK185/(1+(IF(COUNTIF(Accounts!$F:$H,AF185),VLOOKUP(AF185,Accounts!$F:$H,3,FALSE),0)/100)))</f>
        <v/>
      </c>
      <c r="AJ185" s="37" t="str">
        <f t="shared" si="26"/>
        <v/>
      </c>
      <c r="AK185" s="7"/>
      <c r="AL185" s="6"/>
      <c r="AN185" s="10" t="str">
        <f>IF(ISBLANK(AL185),"",IF(COUNTIF(Accounts!$F:$H,AL185),VLOOKUP(AL185,Accounts!$F:$H,2,FALSE),"-"))</f>
        <v/>
      </c>
      <c r="AO185" s="37" t="str">
        <f>IF(AQ185="","",AQ185/(1+(IF(COUNTIF(Accounts!$F:$H,AL185),VLOOKUP(AL185,Accounts!$F:$H,3,FALSE),0)/100)))</f>
        <v/>
      </c>
      <c r="AP185" s="37" t="str">
        <f t="shared" si="27"/>
        <v/>
      </c>
      <c r="AQ185" s="7"/>
      <c r="AR185" s="40" t="str">
        <f>IF(Accounts!$F184="","-",Accounts!$F184)</f>
        <v xml:space="preserve"> </v>
      </c>
      <c r="AS185" s="10">
        <f>IF(COUNTIF(Accounts!$F:$H,AR185),VLOOKUP(AR185,Accounts!$F:$H,2,FALSE),"-")</f>
        <v>0</v>
      </c>
      <c r="AT185" s="37" t="str">
        <f ca="1">IF(scratch!$B$55=TRUE,IF(AV185="","",AV185/(1+(IF(COUNTIF(Accounts!$F:$H,AR185),VLOOKUP(AR185,Accounts!$F:$H,3,FALSE),0)/100))),scratch!$B$52)</f>
        <v>Locked</v>
      </c>
      <c r="AU185" s="37" t="str">
        <f ca="1">IF(scratch!$B$55=TRUE,IF(AV185="","",AV185-AT185),scratch!$B$52)</f>
        <v>Locked</v>
      </c>
      <c r="AV185" s="51" t="str">
        <f ca="1">IF(scratch!$B$55=TRUE,SUMIF(Z$7:Z$1007,AR185,AE$7:AE$1007)+SUMIF(AF$7:AF$1007,AR185,AK$7:AK$1007)+SUMIF(AL$7:AL$1007,AR185,AQ$7:AQ$1007),scratch!$B$52)</f>
        <v>Locked</v>
      </c>
      <c r="AZ185" s="10" t="str">
        <f>IF(ISBLANK(AX185),"",IF(COUNTIF(Accounts!$F:$H,AX185),VLOOKUP(AX185,Accounts!$F:$H,2,FALSE),"-"))</f>
        <v/>
      </c>
      <c r="BA185" s="37" t="str">
        <f>IF(BC185="","",BC185/(1+(IF(COUNTIF(Accounts!$F:$H,AX185),VLOOKUP(AX185,Accounts!$F:$H,3,FALSE),0)/100)))</f>
        <v/>
      </c>
      <c r="BB185" s="37" t="str">
        <f t="shared" si="28"/>
        <v/>
      </c>
      <c r="BC185" s="7"/>
      <c r="BD185" s="6"/>
      <c r="BF185" s="10" t="str">
        <f>IF(ISBLANK(BD185),"",IF(COUNTIF(Accounts!$F:$H,BD185),VLOOKUP(BD185,Accounts!$F:$H,2,FALSE),"-"))</f>
        <v/>
      </c>
      <c r="BG185" s="37" t="str">
        <f>IF(BI185="","",BI185/(1+(IF(COUNTIF(Accounts!$F:$H,BD185),VLOOKUP(BD185,Accounts!$F:$H,3,FALSE),0)/100)))</f>
        <v/>
      </c>
      <c r="BH185" s="37" t="str">
        <f t="shared" si="29"/>
        <v/>
      </c>
      <c r="BI185" s="7"/>
      <c r="BJ185" s="6"/>
      <c r="BL185" s="10" t="str">
        <f>IF(ISBLANK(BJ185),"",IF(COUNTIF(Accounts!$F:$H,BJ185),VLOOKUP(BJ185,Accounts!$F:$H,2,FALSE),"-"))</f>
        <v/>
      </c>
      <c r="BM185" s="37" t="str">
        <f>IF(BO185="","",BO185/(1+(IF(COUNTIF(Accounts!$F:$H,BJ185),VLOOKUP(BJ185,Accounts!$F:$H,3,FALSE),0)/100)))</f>
        <v/>
      </c>
      <c r="BN185" s="37" t="str">
        <f t="shared" si="30"/>
        <v/>
      </c>
      <c r="BO185" s="7"/>
      <c r="BP185" s="40" t="str">
        <f>IF(Accounts!$F184="","-",Accounts!$F184)</f>
        <v xml:space="preserve"> </v>
      </c>
      <c r="BQ185" s="10">
        <f>IF(COUNTIF(Accounts!$F:$H,BP185),VLOOKUP(BP185,Accounts!$F:$H,2,FALSE),"-")</f>
        <v>0</v>
      </c>
      <c r="BR185" s="37" t="str">
        <f ca="1">IF(scratch!$B$55=TRUE,IF(BT185="","",BT185/(1+(IF(COUNTIF(Accounts!$F:$H,BP185),VLOOKUP(BP185,Accounts!$F:$H,3,FALSE),0)/100))),scratch!$B$52)</f>
        <v>Locked</v>
      </c>
      <c r="BS185" s="37" t="str">
        <f ca="1">IF(scratch!$B$55=TRUE,IF(BT185="","",BT185-BR185),scratch!$B$52)</f>
        <v>Locked</v>
      </c>
      <c r="BT185" s="51" t="str">
        <f ca="1">IF(scratch!$B$55=TRUE,SUMIF(AX$7:AX$1007,BP185,BC$7:BC$1007)+SUMIF(BD$7:BD$1007,BP185,BI$7:BI$1007)+SUMIF(BJ$7:BJ$1007,BP185,BO$7:BO$1007),scratch!$B$52)</f>
        <v>Locked</v>
      </c>
      <c r="BX185" s="10" t="str">
        <f>IF(ISBLANK(BV185),"",IF(COUNTIF(Accounts!$F:$H,BV185),VLOOKUP(BV185,Accounts!$F:$H,2,FALSE),"-"))</f>
        <v/>
      </c>
      <c r="BY185" s="37" t="str">
        <f>IF(CA185="","",CA185/(1+(IF(COUNTIF(Accounts!$F:$H,BV185),VLOOKUP(BV185,Accounts!$F:$H,3,FALSE),0)/100)))</f>
        <v/>
      </c>
      <c r="BZ185" s="37" t="str">
        <f t="shared" si="31"/>
        <v/>
      </c>
      <c r="CA185" s="7"/>
      <c r="CB185" s="6"/>
      <c r="CD185" s="10" t="str">
        <f>IF(ISBLANK(CB185),"",IF(COUNTIF(Accounts!$F:$H,CB185),VLOOKUP(CB185,Accounts!$F:$H,2,FALSE),"-"))</f>
        <v/>
      </c>
      <c r="CE185" s="37" t="str">
        <f>IF(CG185="","",CG185/(1+(IF(COUNTIF(Accounts!$F:$H,CB185),VLOOKUP(CB185,Accounts!$F:$H,3,FALSE),0)/100)))</f>
        <v/>
      </c>
      <c r="CF185" s="37" t="str">
        <f t="shared" si="32"/>
        <v/>
      </c>
      <c r="CG185" s="7"/>
      <c r="CH185" s="6"/>
      <c r="CJ185" s="10" t="str">
        <f>IF(ISBLANK(CH185),"",IF(COUNTIF(Accounts!$F:$H,CH185),VLOOKUP(CH185,Accounts!$F:$H,2,FALSE),"-"))</f>
        <v/>
      </c>
      <c r="CK185" s="37" t="str">
        <f>IF(CM185="","",CM185/(1+(IF(COUNTIF(Accounts!$F:$H,CH185),VLOOKUP(CH185,Accounts!$F:$H,3,FALSE),0)/100)))</f>
        <v/>
      </c>
      <c r="CL185" s="37" t="str">
        <f t="shared" si="33"/>
        <v/>
      </c>
      <c r="CM185" s="7"/>
      <c r="CN185" s="40" t="str">
        <f>IF(Accounts!$F184="","-",Accounts!$F184)</f>
        <v xml:space="preserve"> </v>
      </c>
      <c r="CO185" s="10">
        <f>IF(COUNTIF(Accounts!$F:$H,CN185),VLOOKUP(CN185,Accounts!$F:$H,2,FALSE),"-")</f>
        <v>0</v>
      </c>
      <c r="CP185" s="37" t="str">
        <f ca="1">IF(scratch!$B$55=TRUE,IF(CR185="","",CR185/(1+(IF(COUNTIF(Accounts!$F:$H,CN185),VLOOKUP(CN185,Accounts!$F:$H,3,FALSE),0)/100))),scratch!$B$52)</f>
        <v>Locked</v>
      </c>
      <c r="CQ185" s="37" t="str">
        <f ca="1">IF(scratch!$B$55=TRUE,IF(CR185="","",CR185-CP185),scratch!$B$52)</f>
        <v>Locked</v>
      </c>
      <c r="CR185" s="51" t="str">
        <f ca="1">IF(scratch!$B$55=TRUE,SUMIF(BV$7:BV$1007,CN185,CA$7:CA$1007)+SUMIF(CB$7:CB$1007,CN185,CG$7:CG$1007)+SUMIF(CH$7:CH$1007,CN185,CM$7:CM$1007),scratch!$B$52)</f>
        <v>Locked</v>
      </c>
      <c r="CT185" s="40" t="str">
        <f>IF(Accounts!$F184="","-",Accounts!$F184)</f>
        <v xml:space="preserve"> </v>
      </c>
      <c r="CU185" s="10">
        <f>IF(COUNTIF(Accounts!$F:$H,CT185),VLOOKUP(CT185,Accounts!$F:$H,2,FALSE),"-")</f>
        <v>0</v>
      </c>
      <c r="CV185" s="37" t="str">
        <f ca="1">IF(scratch!$B$55=TRUE,IF(CX185="","",CX185/(1+(IF(COUNTIF(Accounts!$F:$H,CT185),VLOOKUP(CT185,Accounts!$F:$H,3,FALSE),0)/100))),scratch!$B$52)</f>
        <v>Locked</v>
      </c>
      <c r="CW185" s="37" t="str">
        <f ca="1">IF(scratch!$B$55=TRUE,IF(CX185="","",CX185-CV185),scratch!$B$52)</f>
        <v>Locked</v>
      </c>
      <c r="CX185" s="51" t="str">
        <f ca="1">IF(scratch!$B$55=TRUE,SUMIF(T$7:T$1007,CT185,X$7:X1185)+SUMIF(AR$7:AR$1007,CT185,AV$7:AV$1007)+SUMIF(BP$7:BP$1007,CT185,BT$7:BT$1007)+SUMIF(CN$7:CN$1007,CT185,CR$7:CR$1007),scratch!$B$52)</f>
        <v>Locked</v>
      </c>
    </row>
    <row r="186" spans="4:102" x14ac:dyDescent="0.2">
      <c r="D186" s="10" t="str">
        <f>IF(ISBLANK(B186),"",IF(COUNTIF(Accounts!$F:$H,B186),VLOOKUP(B186,Accounts!$F:$H,2,FALSE),"-"))</f>
        <v/>
      </c>
      <c r="E186" s="37" t="str">
        <f>IF(G186="","",G186/(1+(IF(COUNTIF(Accounts!$F:$H,B186),VLOOKUP(B186,Accounts!$F:$H,3,FALSE),0)/100)))</f>
        <v/>
      </c>
      <c r="F186" s="37" t="str">
        <f t="shared" si="34"/>
        <v/>
      </c>
      <c r="G186" s="7"/>
      <c r="H186" s="6"/>
      <c r="J186" s="10" t="str">
        <f>IF(ISBLANK(H186),"",IF(COUNTIF(Accounts!$F:$H,H186),VLOOKUP(H186,Accounts!$F:$H,2,FALSE),"-"))</f>
        <v/>
      </c>
      <c r="K186" s="37" t="str">
        <f>IF(M186="","",M186/(1+(IF(COUNTIF(Accounts!$F:$H,H186),VLOOKUP(H186,Accounts!$F:$H,3,FALSE),0)/100)))</f>
        <v/>
      </c>
      <c r="L186" s="37" t="str">
        <f t="shared" si="35"/>
        <v/>
      </c>
      <c r="M186" s="7"/>
      <c r="N186" s="6"/>
      <c r="P186" s="10" t="str">
        <f>IF(ISBLANK(N186),"",IF(COUNTIF(Accounts!$F:$H,N186),VLOOKUP(N186,Accounts!$F:$H,2,FALSE),"-"))</f>
        <v/>
      </c>
      <c r="Q186" s="37" t="str">
        <f>IF(S186="","",S186/(1+(IF(COUNTIF(Accounts!$F:$H,N186),VLOOKUP(N186,Accounts!$F:$H,3,FALSE),0)/100)))</f>
        <v/>
      </c>
      <c r="R186" s="37" t="str">
        <f t="shared" si="24"/>
        <v/>
      </c>
      <c r="S186" s="7"/>
      <c r="T186" s="40" t="str">
        <f>IF(Accounts!$F185="","-",Accounts!$F185)</f>
        <v xml:space="preserve"> </v>
      </c>
      <c r="U186" s="10">
        <f>IF(COUNTIF(Accounts!$F:$H,T186),VLOOKUP(T186,Accounts!$F:$H,2,FALSE),"-")</f>
        <v>0</v>
      </c>
      <c r="V186" s="37" t="str">
        <f ca="1">IF(scratch!$B$55=TRUE,IF(X186="","",X186/(1+(IF(COUNTIF(Accounts!$F:$H,T186),VLOOKUP(T186,Accounts!$F:$H,3,FALSE),0)/100))),scratch!$B$52)</f>
        <v>Locked</v>
      </c>
      <c r="W186" s="37" t="str">
        <f ca="1">IF(scratch!$B$55=TRUE,IF(X186="","",X186-V186),scratch!$B$52)</f>
        <v>Locked</v>
      </c>
      <c r="X186" s="51" t="str">
        <f ca="1">IF(scratch!$B$55=TRUE,SUMIF(B$7:B$1007,T186,G$7:G$1007)+SUMIF(H$7:H$1007,T186,M$7:M$1007)+SUMIF(N$7:N$1007,T186,S$7:S$1007),scratch!$B$52)</f>
        <v>Locked</v>
      </c>
      <c r="AB186" s="10" t="str">
        <f>IF(ISBLANK(Z186),"",IF(COUNTIF(Accounts!$F:$H,Z186),VLOOKUP(Z186,Accounts!$F:$H,2,FALSE),"-"))</f>
        <v/>
      </c>
      <c r="AC186" s="37" t="str">
        <f>IF(AE186="","",AE186/(1+(IF(COUNTIF(Accounts!$F:$H,Z186),VLOOKUP(Z186,Accounts!$F:$H,3,FALSE),0)/100)))</f>
        <v/>
      </c>
      <c r="AD186" s="37" t="str">
        <f t="shared" si="25"/>
        <v/>
      </c>
      <c r="AE186" s="7"/>
      <c r="AF186" s="6"/>
      <c r="AH186" s="10" t="str">
        <f>IF(ISBLANK(AF186),"",IF(COUNTIF(Accounts!$F:$H,AF186),VLOOKUP(AF186,Accounts!$F:$H,2,FALSE),"-"))</f>
        <v/>
      </c>
      <c r="AI186" s="37" t="str">
        <f>IF(AK186="","",AK186/(1+(IF(COUNTIF(Accounts!$F:$H,AF186),VLOOKUP(AF186,Accounts!$F:$H,3,FALSE),0)/100)))</f>
        <v/>
      </c>
      <c r="AJ186" s="37" t="str">
        <f t="shared" si="26"/>
        <v/>
      </c>
      <c r="AK186" s="7"/>
      <c r="AL186" s="6"/>
      <c r="AN186" s="10" t="str">
        <f>IF(ISBLANK(AL186),"",IF(COUNTIF(Accounts!$F:$H,AL186),VLOOKUP(AL186,Accounts!$F:$H,2,FALSE),"-"))</f>
        <v/>
      </c>
      <c r="AO186" s="37" t="str">
        <f>IF(AQ186="","",AQ186/(1+(IF(COUNTIF(Accounts!$F:$H,AL186),VLOOKUP(AL186,Accounts!$F:$H,3,FALSE),0)/100)))</f>
        <v/>
      </c>
      <c r="AP186" s="37" t="str">
        <f t="shared" si="27"/>
        <v/>
      </c>
      <c r="AQ186" s="7"/>
      <c r="AR186" s="40" t="str">
        <f>IF(Accounts!$F185="","-",Accounts!$F185)</f>
        <v xml:space="preserve"> </v>
      </c>
      <c r="AS186" s="10">
        <f>IF(COUNTIF(Accounts!$F:$H,AR186),VLOOKUP(AR186,Accounts!$F:$H,2,FALSE),"-")</f>
        <v>0</v>
      </c>
      <c r="AT186" s="37" t="str">
        <f ca="1">IF(scratch!$B$55=TRUE,IF(AV186="","",AV186/(1+(IF(COUNTIF(Accounts!$F:$H,AR186),VLOOKUP(AR186,Accounts!$F:$H,3,FALSE),0)/100))),scratch!$B$52)</f>
        <v>Locked</v>
      </c>
      <c r="AU186" s="37" t="str">
        <f ca="1">IF(scratch!$B$55=TRUE,IF(AV186="","",AV186-AT186),scratch!$B$52)</f>
        <v>Locked</v>
      </c>
      <c r="AV186" s="51" t="str">
        <f ca="1">IF(scratch!$B$55=TRUE,SUMIF(Z$7:Z$1007,AR186,AE$7:AE$1007)+SUMIF(AF$7:AF$1007,AR186,AK$7:AK$1007)+SUMIF(AL$7:AL$1007,AR186,AQ$7:AQ$1007),scratch!$B$52)</f>
        <v>Locked</v>
      </c>
      <c r="AZ186" s="10" t="str">
        <f>IF(ISBLANK(AX186),"",IF(COUNTIF(Accounts!$F:$H,AX186),VLOOKUP(AX186,Accounts!$F:$H,2,FALSE),"-"))</f>
        <v/>
      </c>
      <c r="BA186" s="37" t="str">
        <f>IF(BC186="","",BC186/(1+(IF(COUNTIF(Accounts!$F:$H,AX186),VLOOKUP(AX186,Accounts!$F:$H,3,FALSE),0)/100)))</f>
        <v/>
      </c>
      <c r="BB186" s="37" t="str">
        <f t="shared" si="28"/>
        <v/>
      </c>
      <c r="BC186" s="7"/>
      <c r="BD186" s="6"/>
      <c r="BF186" s="10" t="str">
        <f>IF(ISBLANK(BD186),"",IF(COUNTIF(Accounts!$F:$H,BD186),VLOOKUP(BD186,Accounts!$F:$H,2,FALSE),"-"))</f>
        <v/>
      </c>
      <c r="BG186" s="37" t="str">
        <f>IF(BI186="","",BI186/(1+(IF(COUNTIF(Accounts!$F:$H,BD186),VLOOKUP(BD186,Accounts!$F:$H,3,FALSE),0)/100)))</f>
        <v/>
      </c>
      <c r="BH186" s="37" t="str">
        <f t="shared" si="29"/>
        <v/>
      </c>
      <c r="BI186" s="7"/>
      <c r="BJ186" s="6"/>
      <c r="BL186" s="10" t="str">
        <f>IF(ISBLANK(BJ186),"",IF(COUNTIF(Accounts!$F:$H,BJ186),VLOOKUP(BJ186,Accounts!$F:$H,2,FALSE),"-"))</f>
        <v/>
      </c>
      <c r="BM186" s="37" t="str">
        <f>IF(BO186="","",BO186/(1+(IF(COUNTIF(Accounts!$F:$H,BJ186),VLOOKUP(BJ186,Accounts!$F:$H,3,FALSE),0)/100)))</f>
        <v/>
      </c>
      <c r="BN186" s="37" t="str">
        <f t="shared" si="30"/>
        <v/>
      </c>
      <c r="BO186" s="7"/>
      <c r="BP186" s="40" t="str">
        <f>IF(Accounts!$F185="","-",Accounts!$F185)</f>
        <v xml:space="preserve"> </v>
      </c>
      <c r="BQ186" s="10">
        <f>IF(COUNTIF(Accounts!$F:$H,BP186),VLOOKUP(BP186,Accounts!$F:$H,2,FALSE),"-")</f>
        <v>0</v>
      </c>
      <c r="BR186" s="37" t="str">
        <f ca="1">IF(scratch!$B$55=TRUE,IF(BT186="","",BT186/(1+(IF(COUNTIF(Accounts!$F:$H,BP186),VLOOKUP(BP186,Accounts!$F:$H,3,FALSE),0)/100))),scratch!$B$52)</f>
        <v>Locked</v>
      </c>
      <c r="BS186" s="37" t="str">
        <f ca="1">IF(scratch!$B$55=TRUE,IF(BT186="","",BT186-BR186),scratch!$B$52)</f>
        <v>Locked</v>
      </c>
      <c r="BT186" s="51" t="str">
        <f ca="1">IF(scratch!$B$55=TRUE,SUMIF(AX$7:AX$1007,BP186,BC$7:BC$1007)+SUMIF(BD$7:BD$1007,BP186,BI$7:BI$1007)+SUMIF(BJ$7:BJ$1007,BP186,BO$7:BO$1007),scratch!$B$52)</f>
        <v>Locked</v>
      </c>
      <c r="BX186" s="10" t="str">
        <f>IF(ISBLANK(BV186),"",IF(COUNTIF(Accounts!$F:$H,BV186),VLOOKUP(BV186,Accounts!$F:$H,2,FALSE),"-"))</f>
        <v/>
      </c>
      <c r="BY186" s="37" t="str">
        <f>IF(CA186="","",CA186/(1+(IF(COUNTIF(Accounts!$F:$H,BV186),VLOOKUP(BV186,Accounts!$F:$H,3,FALSE),0)/100)))</f>
        <v/>
      </c>
      <c r="BZ186" s="37" t="str">
        <f t="shared" si="31"/>
        <v/>
      </c>
      <c r="CA186" s="7"/>
      <c r="CB186" s="6"/>
      <c r="CD186" s="10" t="str">
        <f>IF(ISBLANK(CB186),"",IF(COUNTIF(Accounts!$F:$H,CB186),VLOOKUP(CB186,Accounts!$F:$H,2,FALSE),"-"))</f>
        <v/>
      </c>
      <c r="CE186" s="37" t="str">
        <f>IF(CG186="","",CG186/(1+(IF(COUNTIF(Accounts!$F:$H,CB186),VLOOKUP(CB186,Accounts!$F:$H,3,FALSE),0)/100)))</f>
        <v/>
      </c>
      <c r="CF186" s="37" t="str">
        <f t="shared" si="32"/>
        <v/>
      </c>
      <c r="CG186" s="7"/>
      <c r="CH186" s="6"/>
      <c r="CJ186" s="10" t="str">
        <f>IF(ISBLANK(CH186),"",IF(COUNTIF(Accounts!$F:$H,CH186),VLOOKUP(CH186,Accounts!$F:$H,2,FALSE),"-"))</f>
        <v/>
      </c>
      <c r="CK186" s="37" t="str">
        <f>IF(CM186="","",CM186/(1+(IF(COUNTIF(Accounts!$F:$H,CH186),VLOOKUP(CH186,Accounts!$F:$H,3,FALSE),0)/100)))</f>
        <v/>
      </c>
      <c r="CL186" s="37" t="str">
        <f t="shared" si="33"/>
        <v/>
      </c>
      <c r="CM186" s="7"/>
      <c r="CN186" s="40" t="str">
        <f>IF(Accounts!$F185="","-",Accounts!$F185)</f>
        <v xml:space="preserve"> </v>
      </c>
      <c r="CO186" s="10">
        <f>IF(COUNTIF(Accounts!$F:$H,CN186),VLOOKUP(CN186,Accounts!$F:$H,2,FALSE),"-")</f>
        <v>0</v>
      </c>
      <c r="CP186" s="37" t="str">
        <f ca="1">IF(scratch!$B$55=TRUE,IF(CR186="","",CR186/(1+(IF(COUNTIF(Accounts!$F:$H,CN186),VLOOKUP(CN186,Accounts!$F:$H,3,FALSE),0)/100))),scratch!$B$52)</f>
        <v>Locked</v>
      </c>
      <c r="CQ186" s="37" t="str">
        <f ca="1">IF(scratch!$B$55=TRUE,IF(CR186="","",CR186-CP186),scratch!$B$52)</f>
        <v>Locked</v>
      </c>
      <c r="CR186" s="51" t="str">
        <f ca="1">IF(scratch!$B$55=TRUE,SUMIF(BV$7:BV$1007,CN186,CA$7:CA$1007)+SUMIF(CB$7:CB$1007,CN186,CG$7:CG$1007)+SUMIF(CH$7:CH$1007,CN186,CM$7:CM$1007),scratch!$B$52)</f>
        <v>Locked</v>
      </c>
      <c r="CT186" s="40" t="str">
        <f>IF(Accounts!$F185="","-",Accounts!$F185)</f>
        <v xml:space="preserve"> </v>
      </c>
      <c r="CU186" s="10">
        <f>IF(COUNTIF(Accounts!$F:$H,CT186),VLOOKUP(CT186,Accounts!$F:$H,2,FALSE),"-")</f>
        <v>0</v>
      </c>
      <c r="CV186" s="37" t="str">
        <f ca="1">IF(scratch!$B$55=TRUE,IF(CX186="","",CX186/(1+(IF(COUNTIF(Accounts!$F:$H,CT186),VLOOKUP(CT186,Accounts!$F:$H,3,FALSE),0)/100))),scratch!$B$52)</f>
        <v>Locked</v>
      </c>
      <c r="CW186" s="37" t="str">
        <f ca="1">IF(scratch!$B$55=TRUE,IF(CX186="","",CX186-CV186),scratch!$B$52)</f>
        <v>Locked</v>
      </c>
      <c r="CX186" s="51" t="str">
        <f ca="1">IF(scratch!$B$55=TRUE,SUMIF(T$7:T$1007,CT186,X$7:X1186)+SUMIF(AR$7:AR$1007,CT186,AV$7:AV$1007)+SUMIF(BP$7:BP$1007,CT186,BT$7:BT$1007)+SUMIF(CN$7:CN$1007,CT186,CR$7:CR$1007),scratch!$B$52)</f>
        <v>Locked</v>
      </c>
    </row>
    <row r="187" spans="4:102" x14ac:dyDescent="0.2">
      <c r="D187" s="10" t="str">
        <f>IF(ISBLANK(B187),"",IF(COUNTIF(Accounts!$F:$H,B187),VLOOKUP(B187,Accounts!$F:$H,2,FALSE),"-"))</f>
        <v/>
      </c>
      <c r="E187" s="37" t="str">
        <f>IF(G187="","",G187/(1+(IF(COUNTIF(Accounts!$F:$H,B187),VLOOKUP(B187,Accounts!$F:$H,3,FALSE),0)/100)))</f>
        <v/>
      </c>
      <c r="F187" s="37" t="str">
        <f t="shared" si="34"/>
        <v/>
      </c>
      <c r="G187" s="7"/>
      <c r="H187" s="6"/>
      <c r="J187" s="10" t="str">
        <f>IF(ISBLANK(H187),"",IF(COUNTIF(Accounts!$F:$H,H187),VLOOKUP(H187,Accounts!$F:$H,2,FALSE),"-"))</f>
        <v/>
      </c>
      <c r="K187" s="37" t="str">
        <f>IF(M187="","",M187/(1+(IF(COUNTIF(Accounts!$F:$H,H187),VLOOKUP(H187,Accounts!$F:$H,3,FALSE),0)/100)))</f>
        <v/>
      </c>
      <c r="L187" s="37" t="str">
        <f t="shared" si="35"/>
        <v/>
      </c>
      <c r="M187" s="7"/>
      <c r="N187" s="6"/>
      <c r="P187" s="10" t="str">
        <f>IF(ISBLANK(N187),"",IF(COUNTIF(Accounts!$F:$H,N187),VLOOKUP(N187,Accounts!$F:$H,2,FALSE),"-"))</f>
        <v/>
      </c>
      <c r="Q187" s="37" t="str">
        <f>IF(S187="","",S187/(1+(IF(COUNTIF(Accounts!$F:$H,N187),VLOOKUP(N187,Accounts!$F:$H,3,FALSE),0)/100)))</f>
        <v/>
      </c>
      <c r="R187" s="37" t="str">
        <f t="shared" si="24"/>
        <v/>
      </c>
      <c r="S187" s="7"/>
      <c r="T187" s="40" t="str">
        <f>IF(Accounts!$F186="","-",Accounts!$F186)</f>
        <v xml:space="preserve"> </v>
      </c>
      <c r="U187" s="10">
        <f>IF(COUNTIF(Accounts!$F:$H,T187),VLOOKUP(T187,Accounts!$F:$H,2,FALSE),"-")</f>
        <v>0</v>
      </c>
      <c r="V187" s="37" t="str">
        <f ca="1">IF(scratch!$B$55=TRUE,IF(X187="","",X187/(1+(IF(COUNTIF(Accounts!$F:$H,T187),VLOOKUP(T187,Accounts!$F:$H,3,FALSE),0)/100))),scratch!$B$52)</f>
        <v>Locked</v>
      </c>
      <c r="W187" s="37" t="str">
        <f ca="1">IF(scratch!$B$55=TRUE,IF(X187="","",X187-V187),scratch!$B$52)</f>
        <v>Locked</v>
      </c>
      <c r="X187" s="51" t="str">
        <f ca="1">IF(scratch!$B$55=TRUE,SUMIF(B$7:B$1007,T187,G$7:G$1007)+SUMIF(H$7:H$1007,T187,M$7:M$1007)+SUMIF(N$7:N$1007,T187,S$7:S$1007),scratch!$B$52)</f>
        <v>Locked</v>
      </c>
      <c r="AB187" s="10" t="str">
        <f>IF(ISBLANK(Z187),"",IF(COUNTIF(Accounts!$F:$H,Z187),VLOOKUP(Z187,Accounts!$F:$H,2,FALSE),"-"))</f>
        <v/>
      </c>
      <c r="AC187" s="37" t="str">
        <f>IF(AE187="","",AE187/(1+(IF(COUNTIF(Accounts!$F:$H,Z187),VLOOKUP(Z187,Accounts!$F:$H,3,FALSE),0)/100)))</f>
        <v/>
      </c>
      <c r="AD187" s="37" t="str">
        <f t="shared" si="25"/>
        <v/>
      </c>
      <c r="AE187" s="7"/>
      <c r="AF187" s="6"/>
      <c r="AH187" s="10" t="str">
        <f>IF(ISBLANK(AF187),"",IF(COUNTIF(Accounts!$F:$H,AF187),VLOOKUP(AF187,Accounts!$F:$H,2,FALSE),"-"))</f>
        <v/>
      </c>
      <c r="AI187" s="37" t="str">
        <f>IF(AK187="","",AK187/(1+(IF(COUNTIF(Accounts!$F:$H,AF187),VLOOKUP(AF187,Accounts!$F:$H,3,FALSE),0)/100)))</f>
        <v/>
      </c>
      <c r="AJ187" s="37" t="str">
        <f t="shared" si="26"/>
        <v/>
      </c>
      <c r="AK187" s="7"/>
      <c r="AL187" s="6"/>
      <c r="AN187" s="10" t="str">
        <f>IF(ISBLANK(AL187),"",IF(COUNTIF(Accounts!$F:$H,AL187),VLOOKUP(AL187,Accounts!$F:$H,2,FALSE),"-"))</f>
        <v/>
      </c>
      <c r="AO187" s="37" t="str">
        <f>IF(AQ187="","",AQ187/(1+(IF(COUNTIF(Accounts!$F:$H,AL187),VLOOKUP(AL187,Accounts!$F:$H,3,FALSE),0)/100)))</f>
        <v/>
      </c>
      <c r="AP187" s="37" t="str">
        <f t="shared" si="27"/>
        <v/>
      </c>
      <c r="AQ187" s="7"/>
      <c r="AR187" s="40" t="str">
        <f>IF(Accounts!$F186="","-",Accounts!$F186)</f>
        <v xml:space="preserve"> </v>
      </c>
      <c r="AS187" s="10">
        <f>IF(COUNTIF(Accounts!$F:$H,AR187),VLOOKUP(AR187,Accounts!$F:$H,2,FALSE),"-")</f>
        <v>0</v>
      </c>
      <c r="AT187" s="37" t="str">
        <f ca="1">IF(scratch!$B$55=TRUE,IF(AV187="","",AV187/(1+(IF(COUNTIF(Accounts!$F:$H,AR187),VLOOKUP(AR187,Accounts!$F:$H,3,FALSE),0)/100))),scratch!$B$52)</f>
        <v>Locked</v>
      </c>
      <c r="AU187" s="37" t="str">
        <f ca="1">IF(scratch!$B$55=TRUE,IF(AV187="","",AV187-AT187),scratch!$B$52)</f>
        <v>Locked</v>
      </c>
      <c r="AV187" s="51" t="str">
        <f ca="1">IF(scratch!$B$55=TRUE,SUMIF(Z$7:Z$1007,AR187,AE$7:AE$1007)+SUMIF(AF$7:AF$1007,AR187,AK$7:AK$1007)+SUMIF(AL$7:AL$1007,AR187,AQ$7:AQ$1007),scratch!$B$52)</f>
        <v>Locked</v>
      </c>
      <c r="AZ187" s="10" t="str">
        <f>IF(ISBLANK(AX187),"",IF(COUNTIF(Accounts!$F:$H,AX187),VLOOKUP(AX187,Accounts!$F:$H,2,FALSE),"-"))</f>
        <v/>
      </c>
      <c r="BA187" s="37" t="str">
        <f>IF(BC187="","",BC187/(1+(IF(COUNTIF(Accounts!$F:$H,AX187),VLOOKUP(AX187,Accounts!$F:$H,3,FALSE),0)/100)))</f>
        <v/>
      </c>
      <c r="BB187" s="37" t="str">
        <f t="shared" si="28"/>
        <v/>
      </c>
      <c r="BC187" s="7"/>
      <c r="BD187" s="6"/>
      <c r="BF187" s="10" t="str">
        <f>IF(ISBLANK(BD187),"",IF(COUNTIF(Accounts!$F:$H,BD187),VLOOKUP(BD187,Accounts!$F:$H,2,FALSE),"-"))</f>
        <v/>
      </c>
      <c r="BG187" s="37" t="str">
        <f>IF(BI187="","",BI187/(1+(IF(COUNTIF(Accounts!$F:$H,BD187),VLOOKUP(BD187,Accounts!$F:$H,3,FALSE),0)/100)))</f>
        <v/>
      </c>
      <c r="BH187" s="37" t="str">
        <f t="shared" si="29"/>
        <v/>
      </c>
      <c r="BI187" s="7"/>
      <c r="BJ187" s="6"/>
      <c r="BL187" s="10" t="str">
        <f>IF(ISBLANK(BJ187),"",IF(COUNTIF(Accounts!$F:$H,BJ187),VLOOKUP(BJ187,Accounts!$F:$H,2,FALSE),"-"))</f>
        <v/>
      </c>
      <c r="BM187" s="37" t="str">
        <f>IF(BO187="","",BO187/(1+(IF(COUNTIF(Accounts!$F:$H,BJ187),VLOOKUP(BJ187,Accounts!$F:$H,3,FALSE),0)/100)))</f>
        <v/>
      </c>
      <c r="BN187" s="37" t="str">
        <f t="shared" si="30"/>
        <v/>
      </c>
      <c r="BO187" s="7"/>
      <c r="BP187" s="40" t="str">
        <f>IF(Accounts!$F186="","-",Accounts!$F186)</f>
        <v xml:space="preserve"> </v>
      </c>
      <c r="BQ187" s="10">
        <f>IF(COUNTIF(Accounts!$F:$H,BP187),VLOOKUP(BP187,Accounts!$F:$H,2,FALSE),"-")</f>
        <v>0</v>
      </c>
      <c r="BR187" s="37" t="str">
        <f ca="1">IF(scratch!$B$55=TRUE,IF(BT187="","",BT187/(1+(IF(COUNTIF(Accounts!$F:$H,BP187),VLOOKUP(BP187,Accounts!$F:$H,3,FALSE),0)/100))),scratch!$B$52)</f>
        <v>Locked</v>
      </c>
      <c r="BS187" s="37" t="str">
        <f ca="1">IF(scratch!$B$55=TRUE,IF(BT187="","",BT187-BR187),scratch!$B$52)</f>
        <v>Locked</v>
      </c>
      <c r="BT187" s="51" t="str">
        <f ca="1">IF(scratch!$B$55=TRUE,SUMIF(AX$7:AX$1007,BP187,BC$7:BC$1007)+SUMIF(BD$7:BD$1007,BP187,BI$7:BI$1007)+SUMIF(BJ$7:BJ$1007,BP187,BO$7:BO$1007),scratch!$B$52)</f>
        <v>Locked</v>
      </c>
      <c r="BX187" s="10" t="str">
        <f>IF(ISBLANK(BV187),"",IF(COUNTIF(Accounts!$F:$H,BV187),VLOOKUP(BV187,Accounts!$F:$H,2,FALSE),"-"))</f>
        <v/>
      </c>
      <c r="BY187" s="37" t="str">
        <f>IF(CA187="","",CA187/(1+(IF(COUNTIF(Accounts!$F:$H,BV187),VLOOKUP(BV187,Accounts!$F:$H,3,FALSE),0)/100)))</f>
        <v/>
      </c>
      <c r="BZ187" s="37" t="str">
        <f t="shared" si="31"/>
        <v/>
      </c>
      <c r="CA187" s="7"/>
      <c r="CB187" s="6"/>
      <c r="CD187" s="10" t="str">
        <f>IF(ISBLANK(CB187),"",IF(COUNTIF(Accounts!$F:$H,CB187),VLOOKUP(CB187,Accounts!$F:$H,2,FALSE),"-"))</f>
        <v/>
      </c>
      <c r="CE187" s="37" t="str">
        <f>IF(CG187="","",CG187/(1+(IF(COUNTIF(Accounts!$F:$H,CB187),VLOOKUP(CB187,Accounts!$F:$H,3,FALSE),0)/100)))</f>
        <v/>
      </c>
      <c r="CF187" s="37" t="str">
        <f t="shared" si="32"/>
        <v/>
      </c>
      <c r="CG187" s="7"/>
      <c r="CH187" s="6"/>
      <c r="CJ187" s="10" t="str">
        <f>IF(ISBLANK(CH187),"",IF(COUNTIF(Accounts!$F:$H,CH187),VLOOKUP(CH187,Accounts!$F:$H,2,FALSE),"-"))</f>
        <v/>
      </c>
      <c r="CK187" s="37" t="str">
        <f>IF(CM187="","",CM187/(1+(IF(COUNTIF(Accounts!$F:$H,CH187),VLOOKUP(CH187,Accounts!$F:$H,3,FALSE),0)/100)))</f>
        <v/>
      </c>
      <c r="CL187" s="37" t="str">
        <f t="shared" si="33"/>
        <v/>
      </c>
      <c r="CM187" s="7"/>
      <c r="CN187" s="40" t="str">
        <f>IF(Accounts!$F186="","-",Accounts!$F186)</f>
        <v xml:space="preserve"> </v>
      </c>
      <c r="CO187" s="10">
        <f>IF(COUNTIF(Accounts!$F:$H,CN187),VLOOKUP(CN187,Accounts!$F:$H,2,FALSE),"-")</f>
        <v>0</v>
      </c>
      <c r="CP187" s="37" t="str">
        <f ca="1">IF(scratch!$B$55=TRUE,IF(CR187="","",CR187/(1+(IF(COUNTIF(Accounts!$F:$H,CN187),VLOOKUP(CN187,Accounts!$F:$H,3,FALSE),0)/100))),scratch!$B$52)</f>
        <v>Locked</v>
      </c>
      <c r="CQ187" s="37" t="str">
        <f ca="1">IF(scratch!$B$55=TRUE,IF(CR187="","",CR187-CP187),scratch!$B$52)</f>
        <v>Locked</v>
      </c>
      <c r="CR187" s="51" t="str">
        <f ca="1">IF(scratch!$B$55=TRUE,SUMIF(BV$7:BV$1007,CN187,CA$7:CA$1007)+SUMIF(CB$7:CB$1007,CN187,CG$7:CG$1007)+SUMIF(CH$7:CH$1007,CN187,CM$7:CM$1007),scratch!$B$52)</f>
        <v>Locked</v>
      </c>
      <c r="CT187" s="40" t="str">
        <f>IF(Accounts!$F186="","-",Accounts!$F186)</f>
        <v xml:space="preserve"> </v>
      </c>
      <c r="CU187" s="10">
        <f>IF(COUNTIF(Accounts!$F:$H,CT187),VLOOKUP(CT187,Accounts!$F:$H,2,FALSE),"-")</f>
        <v>0</v>
      </c>
      <c r="CV187" s="37" t="str">
        <f ca="1">IF(scratch!$B$55=TRUE,IF(CX187="","",CX187/(1+(IF(COUNTIF(Accounts!$F:$H,CT187),VLOOKUP(CT187,Accounts!$F:$H,3,FALSE),0)/100))),scratch!$B$52)</f>
        <v>Locked</v>
      </c>
      <c r="CW187" s="37" t="str">
        <f ca="1">IF(scratch!$B$55=TRUE,IF(CX187="","",CX187-CV187),scratch!$B$52)</f>
        <v>Locked</v>
      </c>
      <c r="CX187" s="51" t="str">
        <f ca="1">IF(scratch!$B$55=TRUE,SUMIF(T$7:T$1007,CT187,X$7:X1187)+SUMIF(AR$7:AR$1007,CT187,AV$7:AV$1007)+SUMIF(BP$7:BP$1007,CT187,BT$7:BT$1007)+SUMIF(CN$7:CN$1007,CT187,CR$7:CR$1007),scratch!$B$52)</f>
        <v>Locked</v>
      </c>
    </row>
    <row r="188" spans="4:102" x14ac:dyDescent="0.2">
      <c r="D188" s="10" t="str">
        <f>IF(ISBLANK(B188),"",IF(COUNTIF(Accounts!$F:$H,B188),VLOOKUP(B188,Accounts!$F:$H,2,FALSE),"-"))</f>
        <v/>
      </c>
      <c r="E188" s="37" t="str">
        <f>IF(G188="","",G188/(1+(IF(COUNTIF(Accounts!$F:$H,B188),VLOOKUP(B188,Accounts!$F:$H,3,FALSE),0)/100)))</f>
        <v/>
      </c>
      <c r="F188" s="37" t="str">
        <f t="shared" si="34"/>
        <v/>
      </c>
      <c r="G188" s="7"/>
      <c r="H188" s="6"/>
      <c r="J188" s="10" t="str">
        <f>IF(ISBLANK(H188),"",IF(COUNTIF(Accounts!$F:$H,H188),VLOOKUP(H188,Accounts!$F:$H,2,FALSE),"-"))</f>
        <v/>
      </c>
      <c r="K188" s="37" t="str">
        <f>IF(M188="","",M188/(1+(IF(COUNTIF(Accounts!$F:$H,H188),VLOOKUP(H188,Accounts!$F:$H,3,FALSE),0)/100)))</f>
        <v/>
      </c>
      <c r="L188" s="37" t="str">
        <f t="shared" si="35"/>
        <v/>
      </c>
      <c r="M188" s="7"/>
      <c r="N188" s="6"/>
      <c r="P188" s="10" t="str">
        <f>IF(ISBLANK(N188),"",IF(COUNTIF(Accounts!$F:$H,N188),VLOOKUP(N188,Accounts!$F:$H,2,FALSE),"-"))</f>
        <v/>
      </c>
      <c r="Q188" s="37" t="str">
        <f>IF(S188="","",S188/(1+(IF(COUNTIF(Accounts!$F:$H,N188),VLOOKUP(N188,Accounts!$F:$H,3,FALSE),0)/100)))</f>
        <v/>
      </c>
      <c r="R188" s="37" t="str">
        <f t="shared" si="24"/>
        <v/>
      </c>
      <c r="S188" s="7"/>
      <c r="T188" s="40" t="str">
        <f>IF(Accounts!$F187="","-",Accounts!$F187)</f>
        <v xml:space="preserve"> </v>
      </c>
      <c r="U188" s="10">
        <f>IF(COUNTIF(Accounts!$F:$H,T188),VLOOKUP(T188,Accounts!$F:$H,2,FALSE),"-")</f>
        <v>0</v>
      </c>
      <c r="V188" s="37" t="str">
        <f ca="1">IF(scratch!$B$55=TRUE,IF(X188="","",X188/(1+(IF(COUNTIF(Accounts!$F:$H,T188),VLOOKUP(T188,Accounts!$F:$H,3,FALSE),0)/100))),scratch!$B$52)</f>
        <v>Locked</v>
      </c>
      <c r="W188" s="37" t="str">
        <f ca="1">IF(scratch!$B$55=TRUE,IF(X188="","",X188-V188),scratch!$B$52)</f>
        <v>Locked</v>
      </c>
      <c r="X188" s="51" t="str">
        <f ca="1">IF(scratch!$B$55=TRUE,SUMIF(B$7:B$1007,T188,G$7:G$1007)+SUMIF(H$7:H$1007,T188,M$7:M$1007)+SUMIF(N$7:N$1007,T188,S$7:S$1007),scratch!$B$52)</f>
        <v>Locked</v>
      </c>
      <c r="AB188" s="10" t="str">
        <f>IF(ISBLANK(Z188),"",IF(COUNTIF(Accounts!$F:$H,Z188),VLOOKUP(Z188,Accounts!$F:$H,2,FALSE),"-"))</f>
        <v/>
      </c>
      <c r="AC188" s="37" t="str">
        <f>IF(AE188="","",AE188/(1+(IF(COUNTIF(Accounts!$F:$H,Z188),VLOOKUP(Z188,Accounts!$F:$H,3,FALSE),0)/100)))</f>
        <v/>
      </c>
      <c r="AD188" s="37" t="str">
        <f t="shared" si="25"/>
        <v/>
      </c>
      <c r="AE188" s="7"/>
      <c r="AF188" s="6"/>
      <c r="AH188" s="10" t="str">
        <f>IF(ISBLANK(AF188),"",IF(COUNTIF(Accounts!$F:$H,AF188),VLOOKUP(AF188,Accounts!$F:$H,2,FALSE),"-"))</f>
        <v/>
      </c>
      <c r="AI188" s="37" t="str">
        <f>IF(AK188="","",AK188/(1+(IF(COUNTIF(Accounts!$F:$H,AF188),VLOOKUP(AF188,Accounts!$F:$H,3,FALSE),0)/100)))</f>
        <v/>
      </c>
      <c r="AJ188" s="37" t="str">
        <f t="shared" si="26"/>
        <v/>
      </c>
      <c r="AK188" s="7"/>
      <c r="AL188" s="6"/>
      <c r="AN188" s="10" t="str">
        <f>IF(ISBLANK(AL188),"",IF(COUNTIF(Accounts!$F:$H,AL188),VLOOKUP(AL188,Accounts!$F:$H,2,FALSE),"-"))</f>
        <v/>
      </c>
      <c r="AO188" s="37" t="str">
        <f>IF(AQ188="","",AQ188/(1+(IF(COUNTIF(Accounts!$F:$H,AL188),VLOOKUP(AL188,Accounts!$F:$H,3,FALSE),0)/100)))</f>
        <v/>
      </c>
      <c r="AP188" s="37" t="str">
        <f t="shared" si="27"/>
        <v/>
      </c>
      <c r="AQ188" s="7"/>
      <c r="AR188" s="40" t="str">
        <f>IF(Accounts!$F187="","-",Accounts!$F187)</f>
        <v xml:space="preserve"> </v>
      </c>
      <c r="AS188" s="10">
        <f>IF(COUNTIF(Accounts!$F:$H,AR188),VLOOKUP(AR188,Accounts!$F:$H,2,FALSE),"-")</f>
        <v>0</v>
      </c>
      <c r="AT188" s="37" t="str">
        <f ca="1">IF(scratch!$B$55=TRUE,IF(AV188="","",AV188/(1+(IF(COUNTIF(Accounts!$F:$H,AR188),VLOOKUP(AR188,Accounts!$F:$H,3,FALSE),0)/100))),scratch!$B$52)</f>
        <v>Locked</v>
      </c>
      <c r="AU188" s="37" t="str">
        <f ca="1">IF(scratch!$B$55=TRUE,IF(AV188="","",AV188-AT188),scratch!$B$52)</f>
        <v>Locked</v>
      </c>
      <c r="AV188" s="51" t="str">
        <f ca="1">IF(scratch!$B$55=TRUE,SUMIF(Z$7:Z$1007,AR188,AE$7:AE$1007)+SUMIF(AF$7:AF$1007,AR188,AK$7:AK$1007)+SUMIF(AL$7:AL$1007,AR188,AQ$7:AQ$1007),scratch!$B$52)</f>
        <v>Locked</v>
      </c>
      <c r="AZ188" s="10" t="str">
        <f>IF(ISBLANK(AX188),"",IF(COUNTIF(Accounts!$F:$H,AX188),VLOOKUP(AX188,Accounts!$F:$H,2,FALSE),"-"))</f>
        <v/>
      </c>
      <c r="BA188" s="37" t="str">
        <f>IF(BC188="","",BC188/(1+(IF(COUNTIF(Accounts!$F:$H,AX188),VLOOKUP(AX188,Accounts!$F:$H,3,FALSE),0)/100)))</f>
        <v/>
      </c>
      <c r="BB188" s="37" t="str">
        <f t="shared" si="28"/>
        <v/>
      </c>
      <c r="BC188" s="7"/>
      <c r="BD188" s="6"/>
      <c r="BF188" s="10" t="str">
        <f>IF(ISBLANK(BD188),"",IF(COUNTIF(Accounts!$F:$H,BD188),VLOOKUP(BD188,Accounts!$F:$H,2,FALSE),"-"))</f>
        <v/>
      </c>
      <c r="BG188" s="37" t="str">
        <f>IF(BI188="","",BI188/(1+(IF(COUNTIF(Accounts!$F:$H,BD188),VLOOKUP(BD188,Accounts!$F:$H,3,FALSE),0)/100)))</f>
        <v/>
      </c>
      <c r="BH188" s="37" t="str">
        <f t="shared" si="29"/>
        <v/>
      </c>
      <c r="BI188" s="7"/>
      <c r="BJ188" s="6"/>
      <c r="BL188" s="10" t="str">
        <f>IF(ISBLANK(BJ188),"",IF(COUNTIF(Accounts!$F:$H,BJ188),VLOOKUP(BJ188,Accounts!$F:$H,2,FALSE),"-"))</f>
        <v/>
      </c>
      <c r="BM188" s="37" t="str">
        <f>IF(BO188="","",BO188/(1+(IF(COUNTIF(Accounts!$F:$H,BJ188),VLOOKUP(BJ188,Accounts!$F:$H,3,FALSE),0)/100)))</f>
        <v/>
      </c>
      <c r="BN188" s="37" t="str">
        <f t="shared" si="30"/>
        <v/>
      </c>
      <c r="BO188" s="7"/>
      <c r="BP188" s="40" t="str">
        <f>IF(Accounts!$F187="","-",Accounts!$F187)</f>
        <v xml:space="preserve"> </v>
      </c>
      <c r="BQ188" s="10">
        <f>IF(COUNTIF(Accounts!$F:$H,BP188),VLOOKUP(BP188,Accounts!$F:$H,2,FALSE),"-")</f>
        <v>0</v>
      </c>
      <c r="BR188" s="37" t="str">
        <f ca="1">IF(scratch!$B$55=TRUE,IF(BT188="","",BT188/(1+(IF(COUNTIF(Accounts!$F:$H,BP188),VLOOKUP(BP188,Accounts!$F:$H,3,FALSE),0)/100))),scratch!$B$52)</f>
        <v>Locked</v>
      </c>
      <c r="BS188" s="37" t="str">
        <f ca="1">IF(scratch!$B$55=TRUE,IF(BT188="","",BT188-BR188),scratch!$B$52)</f>
        <v>Locked</v>
      </c>
      <c r="BT188" s="51" t="str">
        <f ca="1">IF(scratch!$B$55=TRUE,SUMIF(AX$7:AX$1007,BP188,BC$7:BC$1007)+SUMIF(BD$7:BD$1007,BP188,BI$7:BI$1007)+SUMIF(BJ$7:BJ$1007,BP188,BO$7:BO$1007),scratch!$B$52)</f>
        <v>Locked</v>
      </c>
      <c r="BX188" s="10" t="str">
        <f>IF(ISBLANK(BV188),"",IF(COUNTIF(Accounts!$F:$H,BV188),VLOOKUP(BV188,Accounts!$F:$H,2,FALSE),"-"))</f>
        <v/>
      </c>
      <c r="BY188" s="37" t="str">
        <f>IF(CA188="","",CA188/(1+(IF(COUNTIF(Accounts!$F:$H,BV188),VLOOKUP(BV188,Accounts!$F:$H,3,FALSE),0)/100)))</f>
        <v/>
      </c>
      <c r="BZ188" s="37" t="str">
        <f t="shared" si="31"/>
        <v/>
      </c>
      <c r="CA188" s="7"/>
      <c r="CB188" s="6"/>
      <c r="CD188" s="10" t="str">
        <f>IF(ISBLANK(CB188),"",IF(COUNTIF(Accounts!$F:$H,CB188),VLOOKUP(CB188,Accounts!$F:$H,2,FALSE),"-"))</f>
        <v/>
      </c>
      <c r="CE188" s="37" t="str">
        <f>IF(CG188="","",CG188/(1+(IF(COUNTIF(Accounts!$F:$H,CB188),VLOOKUP(CB188,Accounts!$F:$H,3,FALSE),0)/100)))</f>
        <v/>
      </c>
      <c r="CF188" s="37" t="str">
        <f t="shared" si="32"/>
        <v/>
      </c>
      <c r="CG188" s="7"/>
      <c r="CH188" s="6"/>
      <c r="CJ188" s="10" t="str">
        <f>IF(ISBLANK(CH188),"",IF(COUNTIF(Accounts!$F:$H,CH188),VLOOKUP(CH188,Accounts!$F:$H,2,FALSE),"-"))</f>
        <v/>
      </c>
      <c r="CK188" s="37" t="str">
        <f>IF(CM188="","",CM188/(1+(IF(COUNTIF(Accounts!$F:$H,CH188),VLOOKUP(CH188,Accounts!$F:$H,3,FALSE),0)/100)))</f>
        <v/>
      </c>
      <c r="CL188" s="37" t="str">
        <f t="shared" si="33"/>
        <v/>
      </c>
      <c r="CM188" s="7"/>
      <c r="CN188" s="40" t="str">
        <f>IF(Accounts!$F187="","-",Accounts!$F187)</f>
        <v xml:space="preserve"> </v>
      </c>
      <c r="CO188" s="10">
        <f>IF(COUNTIF(Accounts!$F:$H,CN188),VLOOKUP(CN188,Accounts!$F:$H,2,FALSE),"-")</f>
        <v>0</v>
      </c>
      <c r="CP188" s="37" t="str">
        <f ca="1">IF(scratch!$B$55=TRUE,IF(CR188="","",CR188/(1+(IF(COUNTIF(Accounts!$F:$H,CN188),VLOOKUP(CN188,Accounts!$F:$H,3,FALSE),0)/100))),scratch!$B$52)</f>
        <v>Locked</v>
      </c>
      <c r="CQ188" s="37" t="str">
        <f ca="1">IF(scratch!$B$55=TRUE,IF(CR188="","",CR188-CP188),scratch!$B$52)</f>
        <v>Locked</v>
      </c>
      <c r="CR188" s="51" t="str">
        <f ca="1">IF(scratch!$B$55=TRUE,SUMIF(BV$7:BV$1007,CN188,CA$7:CA$1007)+SUMIF(CB$7:CB$1007,CN188,CG$7:CG$1007)+SUMIF(CH$7:CH$1007,CN188,CM$7:CM$1007),scratch!$B$52)</f>
        <v>Locked</v>
      </c>
      <c r="CT188" s="40" t="str">
        <f>IF(Accounts!$F187="","-",Accounts!$F187)</f>
        <v xml:space="preserve"> </v>
      </c>
      <c r="CU188" s="10">
        <f>IF(COUNTIF(Accounts!$F:$H,CT188),VLOOKUP(CT188,Accounts!$F:$H,2,FALSE),"-")</f>
        <v>0</v>
      </c>
      <c r="CV188" s="37" t="str">
        <f ca="1">IF(scratch!$B$55=TRUE,IF(CX188="","",CX188/(1+(IF(COUNTIF(Accounts!$F:$H,CT188),VLOOKUP(CT188,Accounts!$F:$H,3,FALSE),0)/100))),scratch!$B$52)</f>
        <v>Locked</v>
      </c>
      <c r="CW188" s="37" t="str">
        <f ca="1">IF(scratch!$B$55=TRUE,IF(CX188="","",CX188-CV188),scratch!$B$52)</f>
        <v>Locked</v>
      </c>
      <c r="CX188" s="51" t="str">
        <f ca="1">IF(scratch!$B$55=TRUE,SUMIF(T$7:T$1007,CT188,X$7:X1188)+SUMIF(AR$7:AR$1007,CT188,AV$7:AV$1007)+SUMIF(BP$7:BP$1007,CT188,BT$7:BT$1007)+SUMIF(CN$7:CN$1007,CT188,CR$7:CR$1007),scratch!$B$52)</f>
        <v>Locked</v>
      </c>
    </row>
    <row r="189" spans="4:102" x14ac:dyDescent="0.2">
      <c r="D189" s="10" t="str">
        <f>IF(ISBLANK(B189),"",IF(COUNTIF(Accounts!$F:$H,B189),VLOOKUP(B189,Accounts!$F:$H,2,FALSE),"-"))</f>
        <v/>
      </c>
      <c r="E189" s="37" t="str">
        <f>IF(G189="","",G189/(1+(IF(COUNTIF(Accounts!$F:$H,B189),VLOOKUP(B189,Accounts!$F:$H,3,FALSE),0)/100)))</f>
        <v/>
      </c>
      <c r="F189" s="37" t="str">
        <f t="shared" si="34"/>
        <v/>
      </c>
      <c r="G189" s="7"/>
      <c r="H189" s="6"/>
      <c r="J189" s="10" t="str">
        <f>IF(ISBLANK(H189),"",IF(COUNTIF(Accounts!$F:$H,H189),VLOOKUP(H189,Accounts!$F:$H,2,FALSE),"-"))</f>
        <v/>
      </c>
      <c r="K189" s="37" t="str">
        <f>IF(M189="","",M189/(1+(IF(COUNTIF(Accounts!$F:$H,H189),VLOOKUP(H189,Accounts!$F:$H,3,FALSE),0)/100)))</f>
        <v/>
      </c>
      <c r="L189" s="37" t="str">
        <f t="shared" si="35"/>
        <v/>
      </c>
      <c r="M189" s="7"/>
      <c r="N189" s="6"/>
      <c r="P189" s="10" t="str">
        <f>IF(ISBLANK(N189),"",IF(COUNTIF(Accounts!$F:$H,N189),VLOOKUP(N189,Accounts!$F:$H,2,FALSE),"-"))</f>
        <v/>
      </c>
      <c r="Q189" s="37" t="str">
        <f>IF(S189="","",S189/(1+(IF(COUNTIF(Accounts!$F:$H,N189),VLOOKUP(N189,Accounts!$F:$H,3,FALSE),0)/100)))</f>
        <v/>
      </c>
      <c r="R189" s="37" t="str">
        <f t="shared" si="24"/>
        <v/>
      </c>
      <c r="S189" s="7"/>
      <c r="T189" s="40" t="str">
        <f>IF(Accounts!$F188="","-",Accounts!$F188)</f>
        <v xml:space="preserve"> </v>
      </c>
      <c r="U189" s="10">
        <f>IF(COUNTIF(Accounts!$F:$H,T189),VLOOKUP(T189,Accounts!$F:$H,2,FALSE),"-")</f>
        <v>0</v>
      </c>
      <c r="V189" s="37" t="str">
        <f ca="1">IF(scratch!$B$55=TRUE,IF(X189="","",X189/(1+(IF(COUNTIF(Accounts!$F:$H,T189),VLOOKUP(T189,Accounts!$F:$H,3,FALSE),0)/100))),scratch!$B$52)</f>
        <v>Locked</v>
      </c>
      <c r="W189" s="37" t="str">
        <f ca="1">IF(scratch!$B$55=TRUE,IF(X189="","",X189-V189),scratch!$B$52)</f>
        <v>Locked</v>
      </c>
      <c r="X189" s="51" t="str">
        <f ca="1">IF(scratch!$B$55=TRUE,SUMIF(B$7:B$1007,T189,G$7:G$1007)+SUMIF(H$7:H$1007,T189,M$7:M$1007)+SUMIF(N$7:N$1007,T189,S$7:S$1007),scratch!$B$52)</f>
        <v>Locked</v>
      </c>
      <c r="AB189" s="10" t="str">
        <f>IF(ISBLANK(Z189),"",IF(COUNTIF(Accounts!$F:$H,Z189),VLOOKUP(Z189,Accounts!$F:$H,2,FALSE),"-"))</f>
        <v/>
      </c>
      <c r="AC189" s="37" t="str">
        <f>IF(AE189="","",AE189/(1+(IF(COUNTIF(Accounts!$F:$H,Z189),VLOOKUP(Z189,Accounts!$F:$H,3,FALSE),0)/100)))</f>
        <v/>
      </c>
      <c r="AD189" s="37" t="str">
        <f t="shared" si="25"/>
        <v/>
      </c>
      <c r="AE189" s="7"/>
      <c r="AF189" s="6"/>
      <c r="AH189" s="10" t="str">
        <f>IF(ISBLANK(AF189),"",IF(COUNTIF(Accounts!$F:$H,AF189),VLOOKUP(AF189,Accounts!$F:$H,2,FALSE),"-"))</f>
        <v/>
      </c>
      <c r="AI189" s="37" t="str">
        <f>IF(AK189="","",AK189/(1+(IF(COUNTIF(Accounts!$F:$H,AF189),VLOOKUP(AF189,Accounts!$F:$H,3,FALSE),0)/100)))</f>
        <v/>
      </c>
      <c r="AJ189" s="37" t="str">
        <f t="shared" si="26"/>
        <v/>
      </c>
      <c r="AK189" s="7"/>
      <c r="AL189" s="6"/>
      <c r="AN189" s="10" t="str">
        <f>IF(ISBLANK(AL189),"",IF(COUNTIF(Accounts!$F:$H,AL189),VLOOKUP(AL189,Accounts!$F:$H,2,FALSE),"-"))</f>
        <v/>
      </c>
      <c r="AO189" s="37" t="str">
        <f>IF(AQ189="","",AQ189/(1+(IF(COUNTIF(Accounts!$F:$H,AL189),VLOOKUP(AL189,Accounts!$F:$H,3,FALSE),0)/100)))</f>
        <v/>
      </c>
      <c r="AP189" s="37" t="str">
        <f t="shared" si="27"/>
        <v/>
      </c>
      <c r="AQ189" s="7"/>
      <c r="AR189" s="40" t="str">
        <f>IF(Accounts!$F188="","-",Accounts!$F188)</f>
        <v xml:space="preserve"> </v>
      </c>
      <c r="AS189" s="10">
        <f>IF(COUNTIF(Accounts!$F:$H,AR189),VLOOKUP(AR189,Accounts!$F:$H,2,FALSE),"-")</f>
        <v>0</v>
      </c>
      <c r="AT189" s="37" t="str">
        <f ca="1">IF(scratch!$B$55=TRUE,IF(AV189="","",AV189/(1+(IF(COUNTIF(Accounts!$F:$H,AR189),VLOOKUP(AR189,Accounts!$F:$H,3,FALSE),0)/100))),scratch!$B$52)</f>
        <v>Locked</v>
      </c>
      <c r="AU189" s="37" t="str">
        <f ca="1">IF(scratch!$B$55=TRUE,IF(AV189="","",AV189-AT189),scratch!$B$52)</f>
        <v>Locked</v>
      </c>
      <c r="AV189" s="51" t="str">
        <f ca="1">IF(scratch!$B$55=TRUE,SUMIF(Z$7:Z$1007,AR189,AE$7:AE$1007)+SUMIF(AF$7:AF$1007,AR189,AK$7:AK$1007)+SUMIF(AL$7:AL$1007,AR189,AQ$7:AQ$1007),scratch!$B$52)</f>
        <v>Locked</v>
      </c>
      <c r="AZ189" s="10" t="str">
        <f>IF(ISBLANK(AX189),"",IF(COUNTIF(Accounts!$F:$H,AX189),VLOOKUP(AX189,Accounts!$F:$H,2,FALSE),"-"))</f>
        <v/>
      </c>
      <c r="BA189" s="37" t="str">
        <f>IF(BC189="","",BC189/(1+(IF(COUNTIF(Accounts!$F:$H,AX189),VLOOKUP(AX189,Accounts!$F:$H,3,FALSE),0)/100)))</f>
        <v/>
      </c>
      <c r="BB189" s="37" t="str">
        <f t="shared" si="28"/>
        <v/>
      </c>
      <c r="BC189" s="7"/>
      <c r="BD189" s="6"/>
      <c r="BF189" s="10" t="str">
        <f>IF(ISBLANK(BD189),"",IF(COUNTIF(Accounts!$F:$H,BD189),VLOOKUP(BD189,Accounts!$F:$H,2,FALSE),"-"))</f>
        <v/>
      </c>
      <c r="BG189" s="37" t="str">
        <f>IF(BI189="","",BI189/(1+(IF(COUNTIF(Accounts!$F:$H,BD189),VLOOKUP(BD189,Accounts!$F:$H,3,FALSE),0)/100)))</f>
        <v/>
      </c>
      <c r="BH189" s="37" t="str">
        <f t="shared" si="29"/>
        <v/>
      </c>
      <c r="BI189" s="7"/>
      <c r="BJ189" s="6"/>
      <c r="BL189" s="10" t="str">
        <f>IF(ISBLANK(BJ189),"",IF(COUNTIF(Accounts!$F:$H,BJ189),VLOOKUP(BJ189,Accounts!$F:$H,2,FALSE),"-"))</f>
        <v/>
      </c>
      <c r="BM189" s="37" t="str">
        <f>IF(BO189="","",BO189/(1+(IF(COUNTIF(Accounts!$F:$H,BJ189),VLOOKUP(BJ189,Accounts!$F:$H,3,FALSE),0)/100)))</f>
        <v/>
      </c>
      <c r="BN189" s="37" t="str">
        <f t="shared" si="30"/>
        <v/>
      </c>
      <c r="BO189" s="7"/>
      <c r="BP189" s="40" t="str">
        <f>IF(Accounts!$F188="","-",Accounts!$F188)</f>
        <v xml:space="preserve"> </v>
      </c>
      <c r="BQ189" s="10">
        <f>IF(COUNTIF(Accounts!$F:$H,BP189),VLOOKUP(BP189,Accounts!$F:$H,2,FALSE),"-")</f>
        <v>0</v>
      </c>
      <c r="BR189" s="37" t="str">
        <f ca="1">IF(scratch!$B$55=TRUE,IF(BT189="","",BT189/(1+(IF(COUNTIF(Accounts!$F:$H,BP189),VLOOKUP(BP189,Accounts!$F:$H,3,FALSE),0)/100))),scratch!$B$52)</f>
        <v>Locked</v>
      </c>
      <c r="BS189" s="37" t="str">
        <f ca="1">IF(scratch!$B$55=TRUE,IF(BT189="","",BT189-BR189),scratch!$B$52)</f>
        <v>Locked</v>
      </c>
      <c r="BT189" s="51" t="str">
        <f ca="1">IF(scratch!$B$55=TRUE,SUMIF(AX$7:AX$1007,BP189,BC$7:BC$1007)+SUMIF(BD$7:BD$1007,BP189,BI$7:BI$1007)+SUMIF(BJ$7:BJ$1007,BP189,BO$7:BO$1007),scratch!$B$52)</f>
        <v>Locked</v>
      </c>
      <c r="BX189" s="10" t="str">
        <f>IF(ISBLANK(BV189),"",IF(COUNTIF(Accounts!$F:$H,BV189),VLOOKUP(BV189,Accounts!$F:$H,2,FALSE),"-"))</f>
        <v/>
      </c>
      <c r="BY189" s="37" t="str">
        <f>IF(CA189="","",CA189/(1+(IF(COUNTIF(Accounts!$F:$H,BV189),VLOOKUP(BV189,Accounts!$F:$H,3,FALSE),0)/100)))</f>
        <v/>
      </c>
      <c r="BZ189" s="37" t="str">
        <f t="shared" si="31"/>
        <v/>
      </c>
      <c r="CA189" s="7"/>
      <c r="CB189" s="6"/>
      <c r="CD189" s="10" t="str">
        <f>IF(ISBLANK(CB189),"",IF(COUNTIF(Accounts!$F:$H,CB189),VLOOKUP(CB189,Accounts!$F:$H,2,FALSE),"-"))</f>
        <v/>
      </c>
      <c r="CE189" s="37" t="str">
        <f>IF(CG189="","",CG189/(1+(IF(COUNTIF(Accounts!$F:$H,CB189),VLOOKUP(CB189,Accounts!$F:$H,3,FALSE),0)/100)))</f>
        <v/>
      </c>
      <c r="CF189" s="37" t="str">
        <f t="shared" si="32"/>
        <v/>
      </c>
      <c r="CG189" s="7"/>
      <c r="CH189" s="6"/>
      <c r="CJ189" s="10" t="str">
        <f>IF(ISBLANK(CH189),"",IF(COUNTIF(Accounts!$F:$H,CH189),VLOOKUP(CH189,Accounts!$F:$H,2,FALSE),"-"))</f>
        <v/>
      </c>
      <c r="CK189" s="37" t="str">
        <f>IF(CM189="","",CM189/(1+(IF(COUNTIF(Accounts!$F:$H,CH189),VLOOKUP(CH189,Accounts!$F:$H,3,FALSE),0)/100)))</f>
        <v/>
      </c>
      <c r="CL189" s="37" t="str">
        <f t="shared" si="33"/>
        <v/>
      </c>
      <c r="CM189" s="7"/>
      <c r="CN189" s="40" t="str">
        <f>IF(Accounts!$F188="","-",Accounts!$F188)</f>
        <v xml:space="preserve"> </v>
      </c>
      <c r="CO189" s="10">
        <f>IF(COUNTIF(Accounts!$F:$H,CN189),VLOOKUP(CN189,Accounts!$F:$H,2,FALSE),"-")</f>
        <v>0</v>
      </c>
      <c r="CP189" s="37" t="str">
        <f ca="1">IF(scratch!$B$55=TRUE,IF(CR189="","",CR189/(1+(IF(COUNTIF(Accounts!$F:$H,CN189),VLOOKUP(CN189,Accounts!$F:$H,3,FALSE),0)/100))),scratch!$B$52)</f>
        <v>Locked</v>
      </c>
      <c r="CQ189" s="37" t="str">
        <f ca="1">IF(scratch!$B$55=TRUE,IF(CR189="","",CR189-CP189),scratch!$B$52)</f>
        <v>Locked</v>
      </c>
      <c r="CR189" s="51" t="str">
        <f ca="1">IF(scratch!$B$55=TRUE,SUMIF(BV$7:BV$1007,CN189,CA$7:CA$1007)+SUMIF(CB$7:CB$1007,CN189,CG$7:CG$1007)+SUMIF(CH$7:CH$1007,CN189,CM$7:CM$1007),scratch!$B$52)</f>
        <v>Locked</v>
      </c>
      <c r="CT189" s="40" t="str">
        <f>IF(Accounts!$F188="","-",Accounts!$F188)</f>
        <v xml:space="preserve"> </v>
      </c>
      <c r="CU189" s="10">
        <f>IF(COUNTIF(Accounts!$F:$H,CT189),VLOOKUP(CT189,Accounts!$F:$H,2,FALSE),"-")</f>
        <v>0</v>
      </c>
      <c r="CV189" s="37" t="str">
        <f ca="1">IF(scratch!$B$55=TRUE,IF(CX189="","",CX189/(1+(IF(COUNTIF(Accounts!$F:$H,CT189),VLOOKUP(CT189,Accounts!$F:$H,3,FALSE),0)/100))),scratch!$B$52)</f>
        <v>Locked</v>
      </c>
      <c r="CW189" s="37" t="str">
        <f ca="1">IF(scratch!$B$55=TRUE,IF(CX189="","",CX189-CV189),scratch!$B$52)</f>
        <v>Locked</v>
      </c>
      <c r="CX189" s="51" t="str">
        <f ca="1">IF(scratch!$B$55=TRUE,SUMIF(T$7:T$1007,CT189,X$7:X1189)+SUMIF(AR$7:AR$1007,CT189,AV$7:AV$1007)+SUMIF(BP$7:BP$1007,CT189,BT$7:BT$1007)+SUMIF(CN$7:CN$1007,CT189,CR$7:CR$1007),scratch!$B$52)</f>
        <v>Locked</v>
      </c>
    </row>
    <row r="190" spans="4:102" x14ac:dyDescent="0.2">
      <c r="D190" s="10" t="str">
        <f>IF(ISBLANK(B190),"",IF(COUNTIF(Accounts!$F:$H,B190),VLOOKUP(B190,Accounts!$F:$H,2,FALSE),"-"))</f>
        <v/>
      </c>
      <c r="E190" s="37" t="str">
        <f>IF(G190="","",G190/(1+(IF(COUNTIF(Accounts!$F:$H,B190),VLOOKUP(B190,Accounts!$F:$H,3,FALSE),0)/100)))</f>
        <v/>
      </c>
      <c r="F190" s="37" t="str">
        <f t="shared" si="34"/>
        <v/>
      </c>
      <c r="G190" s="7"/>
      <c r="H190" s="6"/>
      <c r="J190" s="10" t="str">
        <f>IF(ISBLANK(H190),"",IF(COUNTIF(Accounts!$F:$H,H190),VLOOKUP(H190,Accounts!$F:$H,2,FALSE),"-"))</f>
        <v/>
      </c>
      <c r="K190" s="37" t="str">
        <f>IF(M190="","",M190/(1+(IF(COUNTIF(Accounts!$F:$H,H190),VLOOKUP(H190,Accounts!$F:$H,3,FALSE),0)/100)))</f>
        <v/>
      </c>
      <c r="L190" s="37" t="str">
        <f t="shared" si="35"/>
        <v/>
      </c>
      <c r="M190" s="7"/>
      <c r="N190" s="6"/>
      <c r="P190" s="10" t="str">
        <f>IF(ISBLANK(N190),"",IF(COUNTIF(Accounts!$F:$H,N190),VLOOKUP(N190,Accounts!$F:$H,2,FALSE),"-"))</f>
        <v/>
      </c>
      <c r="Q190" s="37" t="str">
        <f>IF(S190="","",S190/(1+(IF(COUNTIF(Accounts!$F:$H,N190),VLOOKUP(N190,Accounts!$F:$H,3,FALSE),0)/100)))</f>
        <v/>
      </c>
      <c r="R190" s="37" t="str">
        <f t="shared" si="24"/>
        <v/>
      </c>
      <c r="S190" s="7"/>
      <c r="T190" s="40" t="str">
        <f>IF(Accounts!$F189="","-",Accounts!$F189)</f>
        <v xml:space="preserve"> </v>
      </c>
      <c r="U190" s="10">
        <f>IF(COUNTIF(Accounts!$F:$H,T190),VLOOKUP(T190,Accounts!$F:$H,2,FALSE),"-")</f>
        <v>0</v>
      </c>
      <c r="V190" s="37" t="str">
        <f ca="1">IF(scratch!$B$55=TRUE,IF(X190="","",X190/(1+(IF(COUNTIF(Accounts!$F:$H,T190),VLOOKUP(T190,Accounts!$F:$H,3,FALSE),0)/100))),scratch!$B$52)</f>
        <v>Locked</v>
      </c>
      <c r="W190" s="37" t="str">
        <f ca="1">IF(scratch!$B$55=TRUE,IF(X190="","",X190-V190),scratch!$B$52)</f>
        <v>Locked</v>
      </c>
      <c r="X190" s="51" t="str">
        <f ca="1">IF(scratch!$B$55=TRUE,SUMIF(B$7:B$1007,T190,G$7:G$1007)+SUMIF(H$7:H$1007,T190,M$7:M$1007)+SUMIF(N$7:N$1007,T190,S$7:S$1007),scratch!$B$52)</f>
        <v>Locked</v>
      </c>
      <c r="AB190" s="10" t="str">
        <f>IF(ISBLANK(Z190),"",IF(COUNTIF(Accounts!$F:$H,Z190),VLOOKUP(Z190,Accounts!$F:$H,2,FALSE),"-"))</f>
        <v/>
      </c>
      <c r="AC190" s="37" t="str">
        <f>IF(AE190="","",AE190/(1+(IF(COUNTIF(Accounts!$F:$H,Z190),VLOOKUP(Z190,Accounts!$F:$H,3,FALSE),0)/100)))</f>
        <v/>
      </c>
      <c r="AD190" s="37" t="str">
        <f t="shared" si="25"/>
        <v/>
      </c>
      <c r="AE190" s="7"/>
      <c r="AF190" s="6"/>
      <c r="AH190" s="10" t="str">
        <f>IF(ISBLANK(AF190),"",IF(COUNTIF(Accounts!$F:$H,AF190),VLOOKUP(AF190,Accounts!$F:$H,2,FALSE),"-"))</f>
        <v/>
      </c>
      <c r="AI190" s="37" t="str">
        <f>IF(AK190="","",AK190/(1+(IF(COUNTIF(Accounts!$F:$H,AF190),VLOOKUP(AF190,Accounts!$F:$H,3,FALSE),0)/100)))</f>
        <v/>
      </c>
      <c r="AJ190" s="37" t="str">
        <f t="shared" si="26"/>
        <v/>
      </c>
      <c r="AK190" s="7"/>
      <c r="AL190" s="6"/>
      <c r="AN190" s="10" t="str">
        <f>IF(ISBLANK(AL190),"",IF(COUNTIF(Accounts!$F:$H,AL190),VLOOKUP(AL190,Accounts!$F:$H,2,FALSE),"-"))</f>
        <v/>
      </c>
      <c r="AO190" s="37" t="str">
        <f>IF(AQ190="","",AQ190/(1+(IF(COUNTIF(Accounts!$F:$H,AL190),VLOOKUP(AL190,Accounts!$F:$H,3,FALSE),0)/100)))</f>
        <v/>
      </c>
      <c r="AP190" s="37" t="str">
        <f t="shared" si="27"/>
        <v/>
      </c>
      <c r="AQ190" s="7"/>
      <c r="AR190" s="40" t="str">
        <f>IF(Accounts!$F189="","-",Accounts!$F189)</f>
        <v xml:space="preserve"> </v>
      </c>
      <c r="AS190" s="10">
        <f>IF(COUNTIF(Accounts!$F:$H,AR190),VLOOKUP(AR190,Accounts!$F:$H,2,FALSE),"-")</f>
        <v>0</v>
      </c>
      <c r="AT190" s="37" t="str">
        <f ca="1">IF(scratch!$B$55=TRUE,IF(AV190="","",AV190/(1+(IF(COUNTIF(Accounts!$F:$H,AR190),VLOOKUP(AR190,Accounts!$F:$H,3,FALSE),0)/100))),scratch!$B$52)</f>
        <v>Locked</v>
      </c>
      <c r="AU190" s="37" t="str">
        <f ca="1">IF(scratch!$B$55=TRUE,IF(AV190="","",AV190-AT190),scratch!$B$52)</f>
        <v>Locked</v>
      </c>
      <c r="AV190" s="51" t="str">
        <f ca="1">IF(scratch!$B$55=TRUE,SUMIF(Z$7:Z$1007,AR190,AE$7:AE$1007)+SUMIF(AF$7:AF$1007,AR190,AK$7:AK$1007)+SUMIF(AL$7:AL$1007,AR190,AQ$7:AQ$1007),scratch!$B$52)</f>
        <v>Locked</v>
      </c>
      <c r="AZ190" s="10" t="str">
        <f>IF(ISBLANK(AX190),"",IF(COUNTIF(Accounts!$F:$H,AX190),VLOOKUP(AX190,Accounts!$F:$H,2,FALSE),"-"))</f>
        <v/>
      </c>
      <c r="BA190" s="37" t="str">
        <f>IF(BC190="","",BC190/(1+(IF(COUNTIF(Accounts!$F:$H,AX190),VLOOKUP(AX190,Accounts!$F:$H,3,FALSE),0)/100)))</f>
        <v/>
      </c>
      <c r="BB190" s="37" t="str">
        <f t="shared" si="28"/>
        <v/>
      </c>
      <c r="BC190" s="7"/>
      <c r="BD190" s="6"/>
      <c r="BF190" s="10" t="str">
        <f>IF(ISBLANK(BD190),"",IF(COUNTIF(Accounts!$F:$H,BD190),VLOOKUP(BD190,Accounts!$F:$H,2,FALSE),"-"))</f>
        <v/>
      </c>
      <c r="BG190" s="37" t="str">
        <f>IF(BI190="","",BI190/(1+(IF(COUNTIF(Accounts!$F:$H,BD190),VLOOKUP(BD190,Accounts!$F:$H,3,FALSE),0)/100)))</f>
        <v/>
      </c>
      <c r="BH190" s="37" t="str">
        <f t="shared" si="29"/>
        <v/>
      </c>
      <c r="BI190" s="7"/>
      <c r="BJ190" s="6"/>
      <c r="BL190" s="10" t="str">
        <f>IF(ISBLANK(BJ190),"",IF(COUNTIF(Accounts!$F:$H,BJ190),VLOOKUP(BJ190,Accounts!$F:$H,2,FALSE),"-"))</f>
        <v/>
      </c>
      <c r="BM190" s="37" t="str">
        <f>IF(BO190="","",BO190/(1+(IF(COUNTIF(Accounts!$F:$H,BJ190),VLOOKUP(BJ190,Accounts!$F:$H,3,FALSE),0)/100)))</f>
        <v/>
      </c>
      <c r="BN190" s="37" t="str">
        <f t="shared" si="30"/>
        <v/>
      </c>
      <c r="BO190" s="7"/>
      <c r="BP190" s="40" t="str">
        <f>IF(Accounts!$F189="","-",Accounts!$F189)</f>
        <v xml:space="preserve"> </v>
      </c>
      <c r="BQ190" s="10">
        <f>IF(COUNTIF(Accounts!$F:$H,BP190),VLOOKUP(BP190,Accounts!$F:$H,2,FALSE),"-")</f>
        <v>0</v>
      </c>
      <c r="BR190" s="37" t="str">
        <f ca="1">IF(scratch!$B$55=TRUE,IF(BT190="","",BT190/(1+(IF(COUNTIF(Accounts!$F:$H,BP190),VLOOKUP(BP190,Accounts!$F:$H,3,FALSE),0)/100))),scratch!$B$52)</f>
        <v>Locked</v>
      </c>
      <c r="BS190" s="37" t="str">
        <f ca="1">IF(scratch!$B$55=TRUE,IF(BT190="","",BT190-BR190),scratch!$B$52)</f>
        <v>Locked</v>
      </c>
      <c r="BT190" s="51" t="str">
        <f ca="1">IF(scratch!$B$55=TRUE,SUMIF(AX$7:AX$1007,BP190,BC$7:BC$1007)+SUMIF(BD$7:BD$1007,BP190,BI$7:BI$1007)+SUMIF(BJ$7:BJ$1007,BP190,BO$7:BO$1007),scratch!$B$52)</f>
        <v>Locked</v>
      </c>
      <c r="BX190" s="10" t="str">
        <f>IF(ISBLANK(BV190),"",IF(COUNTIF(Accounts!$F:$H,BV190),VLOOKUP(BV190,Accounts!$F:$H,2,FALSE),"-"))</f>
        <v/>
      </c>
      <c r="BY190" s="37" t="str">
        <f>IF(CA190="","",CA190/(1+(IF(COUNTIF(Accounts!$F:$H,BV190),VLOOKUP(BV190,Accounts!$F:$H,3,FALSE),0)/100)))</f>
        <v/>
      </c>
      <c r="BZ190" s="37" t="str">
        <f t="shared" si="31"/>
        <v/>
      </c>
      <c r="CA190" s="7"/>
      <c r="CB190" s="6"/>
      <c r="CD190" s="10" t="str">
        <f>IF(ISBLANK(CB190),"",IF(COUNTIF(Accounts!$F:$H,CB190),VLOOKUP(CB190,Accounts!$F:$H,2,FALSE),"-"))</f>
        <v/>
      </c>
      <c r="CE190" s="37" t="str">
        <f>IF(CG190="","",CG190/(1+(IF(COUNTIF(Accounts!$F:$H,CB190),VLOOKUP(CB190,Accounts!$F:$H,3,FALSE),0)/100)))</f>
        <v/>
      </c>
      <c r="CF190" s="37" t="str">
        <f t="shared" si="32"/>
        <v/>
      </c>
      <c r="CG190" s="7"/>
      <c r="CH190" s="6"/>
      <c r="CJ190" s="10" t="str">
        <f>IF(ISBLANK(CH190),"",IF(COUNTIF(Accounts!$F:$H,CH190),VLOOKUP(CH190,Accounts!$F:$H,2,FALSE),"-"))</f>
        <v/>
      </c>
      <c r="CK190" s="37" t="str">
        <f>IF(CM190="","",CM190/(1+(IF(COUNTIF(Accounts!$F:$H,CH190),VLOOKUP(CH190,Accounts!$F:$H,3,FALSE),0)/100)))</f>
        <v/>
      </c>
      <c r="CL190" s="37" t="str">
        <f t="shared" si="33"/>
        <v/>
      </c>
      <c r="CM190" s="7"/>
      <c r="CN190" s="40" t="str">
        <f>IF(Accounts!$F189="","-",Accounts!$F189)</f>
        <v xml:space="preserve"> </v>
      </c>
      <c r="CO190" s="10">
        <f>IF(COUNTIF(Accounts!$F:$H,CN190),VLOOKUP(CN190,Accounts!$F:$H,2,FALSE),"-")</f>
        <v>0</v>
      </c>
      <c r="CP190" s="37" t="str">
        <f ca="1">IF(scratch!$B$55=TRUE,IF(CR190="","",CR190/(1+(IF(COUNTIF(Accounts!$F:$H,CN190),VLOOKUP(CN190,Accounts!$F:$H,3,FALSE),0)/100))),scratch!$B$52)</f>
        <v>Locked</v>
      </c>
      <c r="CQ190" s="37" t="str">
        <f ca="1">IF(scratch!$B$55=TRUE,IF(CR190="","",CR190-CP190),scratch!$B$52)</f>
        <v>Locked</v>
      </c>
      <c r="CR190" s="51" t="str">
        <f ca="1">IF(scratch!$B$55=TRUE,SUMIF(BV$7:BV$1007,CN190,CA$7:CA$1007)+SUMIF(CB$7:CB$1007,CN190,CG$7:CG$1007)+SUMIF(CH$7:CH$1007,CN190,CM$7:CM$1007),scratch!$B$52)</f>
        <v>Locked</v>
      </c>
      <c r="CT190" s="40" t="str">
        <f>IF(Accounts!$F189="","-",Accounts!$F189)</f>
        <v xml:space="preserve"> </v>
      </c>
      <c r="CU190" s="10">
        <f>IF(COUNTIF(Accounts!$F:$H,CT190),VLOOKUP(CT190,Accounts!$F:$H,2,FALSE),"-")</f>
        <v>0</v>
      </c>
      <c r="CV190" s="37" t="str">
        <f ca="1">IF(scratch!$B$55=TRUE,IF(CX190="","",CX190/(1+(IF(COUNTIF(Accounts!$F:$H,CT190),VLOOKUP(CT190,Accounts!$F:$H,3,FALSE),0)/100))),scratch!$B$52)</f>
        <v>Locked</v>
      </c>
      <c r="CW190" s="37" t="str">
        <f ca="1">IF(scratch!$B$55=TRUE,IF(CX190="","",CX190-CV190),scratch!$B$52)</f>
        <v>Locked</v>
      </c>
      <c r="CX190" s="51" t="str">
        <f ca="1">IF(scratch!$B$55=TRUE,SUMIF(T$7:T$1007,CT190,X$7:X1190)+SUMIF(AR$7:AR$1007,CT190,AV$7:AV$1007)+SUMIF(BP$7:BP$1007,CT190,BT$7:BT$1007)+SUMIF(CN$7:CN$1007,CT190,CR$7:CR$1007),scratch!$B$52)</f>
        <v>Locked</v>
      </c>
    </row>
    <row r="191" spans="4:102" x14ac:dyDescent="0.2">
      <c r="D191" s="10" t="str">
        <f>IF(ISBLANK(B191),"",IF(COUNTIF(Accounts!$F:$H,B191),VLOOKUP(B191,Accounts!$F:$H,2,FALSE),"-"))</f>
        <v/>
      </c>
      <c r="E191" s="37" t="str">
        <f>IF(G191="","",G191/(1+(IF(COUNTIF(Accounts!$F:$H,B191),VLOOKUP(B191,Accounts!$F:$H,3,FALSE),0)/100)))</f>
        <v/>
      </c>
      <c r="F191" s="37" t="str">
        <f t="shared" si="34"/>
        <v/>
      </c>
      <c r="G191" s="7"/>
      <c r="H191" s="6"/>
      <c r="J191" s="10" t="str">
        <f>IF(ISBLANK(H191),"",IF(COUNTIF(Accounts!$F:$H,H191),VLOOKUP(H191,Accounts!$F:$H,2,FALSE),"-"))</f>
        <v/>
      </c>
      <c r="K191" s="37" t="str">
        <f>IF(M191="","",M191/(1+(IF(COUNTIF(Accounts!$F:$H,H191),VLOOKUP(H191,Accounts!$F:$H,3,FALSE),0)/100)))</f>
        <v/>
      </c>
      <c r="L191" s="37" t="str">
        <f t="shared" si="35"/>
        <v/>
      </c>
      <c r="M191" s="7"/>
      <c r="N191" s="6"/>
      <c r="P191" s="10" t="str">
        <f>IF(ISBLANK(N191),"",IF(COUNTIF(Accounts!$F:$H,N191),VLOOKUP(N191,Accounts!$F:$H,2,FALSE),"-"))</f>
        <v/>
      </c>
      <c r="Q191" s="37" t="str">
        <f>IF(S191="","",S191/(1+(IF(COUNTIF(Accounts!$F:$H,N191),VLOOKUP(N191,Accounts!$F:$H,3,FALSE),0)/100)))</f>
        <v/>
      </c>
      <c r="R191" s="37" t="str">
        <f t="shared" si="24"/>
        <v/>
      </c>
      <c r="S191" s="7"/>
      <c r="T191" s="40" t="str">
        <f>IF(Accounts!$F190="","-",Accounts!$F190)</f>
        <v xml:space="preserve"> </v>
      </c>
      <c r="U191" s="10">
        <f>IF(COUNTIF(Accounts!$F:$H,T191),VLOOKUP(T191,Accounts!$F:$H,2,FALSE),"-")</f>
        <v>0</v>
      </c>
      <c r="V191" s="37" t="str">
        <f ca="1">IF(scratch!$B$55=TRUE,IF(X191="","",X191/(1+(IF(COUNTIF(Accounts!$F:$H,T191),VLOOKUP(T191,Accounts!$F:$H,3,FALSE),0)/100))),scratch!$B$52)</f>
        <v>Locked</v>
      </c>
      <c r="W191" s="37" t="str">
        <f ca="1">IF(scratch!$B$55=TRUE,IF(X191="","",X191-V191),scratch!$B$52)</f>
        <v>Locked</v>
      </c>
      <c r="X191" s="51" t="str">
        <f ca="1">IF(scratch!$B$55=TRUE,SUMIF(B$7:B$1007,T191,G$7:G$1007)+SUMIF(H$7:H$1007,T191,M$7:M$1007)+SUMIF(N$7:N$1007,T191,S$7:S$1007),scratch!$B$52)</f>
        <v>Locked</v>
      </c>
      <c r="AB191" s="10" t="str">
        <f>IF(ISBLANK(Z191),"",IF(COUNTIF(Accounts!$F:$H,Z191),VLOOKUP(Z191,Accounts!$F:$H,2,FALSE),"-"))</f>
        <v/>
      </c>
      <c r="AC191" s="37" t="str">
        <f>IF(AE191="","",AE191/(1+(IF(COUNTIF(Accounts!$F:$H,Z191),VLOOKUP(Z191,Accounts!$F:$H,3,FALSE),0)/100)))</f>
        <v/>
      </c>
      <c r="AD191" s="37" t="str">
        <f t="shared" si="25"/>
        <v/>
      </c>
      <c r="AE191" s="7"/>
      <c r="AF191" s="6"/>
      <c r="AH191" s="10" t="str">
        <f>IF(ISBLANK(AF191),"",IF(COUNTIF(Accounts!$F:$H,AF191),VLOOKUP(AF191,Accounts!$F:$H,2,FALSE),"-"))</f>
        <v/>
      </c>
      <c r="AI191" s="37" t="str">
        <f>IF(AK191="","",AK191/(1+(IF(COUNTIF(Accounts!$F:$H,AF191),VLOOKUP(AF191,Accounts!$F:$H,3,FALSE),0)/100)))</f>
        <v/>
      </c>
      <c r="AJ191" s="37" t="str">
        <f t="shared" si="26"/>
        <v/>
      </c>
      <c r="AK191" s="7"/>
      <c r="AL191" s="6"/>
      <c r="AN191" s="10" t="str">
        <f>IF(ISBLANK(AL191),"",IF(COUNTIF(Accounts!$F:$H,AL191),VLOOKUP(AL191,Accounts!$F:$H,2,FALSE),"-"))</f>
        <v/>
      </c>
      <c r="AO191" s="37" t="str">
        <f>IF(AQ191="","",AQ191/(1+(IF(COUNTIF(Accounts!$F:$H,AL191),VLOOKUP(AL191,Accounts!$F:$H,3,FALSE),0)/100)))</f>
        <v/>
      </c>
      <c r="AP191" s="37" t="str">
        <f t="shared" si="27"/>
        <v/>
      </c>
      <c r="AQ191" s="7"/>
      <c r="AR191" s="40" t="str">
        <f>IF(Accounts!$F190="","-",Accounts!$F190)</f>
        <v xml:space="preserve"> </v>
      </c>
      <c r="AS191" s="10">
        <f>IF(COUNTIF(Accounts!$F:$H,AR191),VLOOKUP(AR191,Accounts!$F:$H,2,FALSE),"-")</f>
        <v>0</v>
      </c>
      <c r="AT191" s="37" t="str">
        <f ca="1">IF(scratch!$B$55=TRUE,IF(AV191="","",AV191/(1+(IF(COUNTIF(Accounts!$F:$H,AR191),VLOOKUP(AR191,Accounts!$F:$H,3,FALSE),0)/100))),scratch!$B$52)</f>
        <v>Locked</v>
      </c>
      <c r="AU191" s="37" t="str">
        <f ca="1">IF(scratch!$B$55=TRUE,IF(AV191="","",AV191-AT191),scratch!$B$52)</f>
        <v>Locked</v>
      </c>
      <c r="AV191" s="51" t="str">
        <f ca="1">IF(scratch!$B$55=TRUE,SUMIF(Z$7:Z$1007,AR191,AE$7:AE$1007)+SUMIF(AF$7:AF$1007,AR191,AK$7:AK$1007)+SUMIF(AL$7:AL$1007,AR191,AQ$7:AQ$1007),scratch!$B$52)</f>
        <v>Locked</v>
      </c>
      <c r="AZ191" s="10" t="str">
        <f>IF(ISBLANK(AX191),"",IF(COUNTIF(Accounts!$F:$H,AX191),VLOOKUP(AX191,Accounts!$F:$H,2,FALSE),"-"))</f>
        <v/>
      </c>
      <c r="BA191" s="37" t="str">
        <f>IF(BC191="","",BC191/(1+(IF(COUNTIF(Accounts!$F:$H,AX191),VLOOKUP(AX191,Accounts!$F:$H,3,FALSE),0)/100)))</f>
        <v/>
      </c>
      <c r="BB191" s="37" t="str">
        <f t="shared" si="28"/>
        <v/>
      </c>
      <c r="BC191" s="7"/>
      <c r="BD191" s="6"/>
      <c r="BF191" s="10" t="str">
        <f>IF(ISBLANK(BD191),"",IF(COUNTIF(Accounts!$F:$H,BD191),VLOOKUP(BD191,Accounts!$F:$H,2,FALSE),"-"))</f>
        <v/>
      </c>
      <c r="BG191" s="37" t="str">
        <f>IF(BI191="","",BI191/(1+(IF(COUNTIF(Accounts!$F:$H,BD191),VLOOKUP(BD191,Accounts!$F:$H,3,FALSE),0)/100)))</f>
        <v/>
      </c>
      <c r="BH191" s="37" t="str">
        <f t="shared" si="29"/>
        <v/>
      </c>
      <c r="BI191" s="7"/>
      <c r="BJ191" s="6"/>
      <c r="BL191" s="10" t="str">
        <f>IF(ISBLANK(BJ191),"",IF(COUNTIF(Accounts!$F:$H,BJ191),VLOOKUP(BJ191,Accounts!$F:$H,2,FALSE),"-"))</f>
        <v/>
      </c>
      <c r="BM191" s="37" t="str">
        <f>IF(BO191="","",BO191/(1+(IF(COUNTIF(Accounts!$F:$H,BJ191),VLOOKUP(BJ191,Accounts!$F:$H,3,FALSE),0)/100)))</f>
        <v/>
      </c>
      <c r="BN191" s="37" t="str">
        <f t="shared" si="30"/>
        <v/>
      </c>
      <c r="BO191" s="7"/>
      <c r="BP191" s="40" t="str">
        <f>IF(Accounts!$F190="","-",Accounts!$F190)</f>
        <v xml:space="preserve"> </v>
      </c>
      <c r="BQ191" s="10">
        <f>IF(COUNTIF(Accounts!$F:$H,BP191),VLOOKUP(BP191,Accounts!$F:$H,2,FALSE),"-")</f>
        <v>0</v>
      </c>
      <c r="BR191" s="37" t="str">
        <f ca="1">IF(scratch!$B$55=TRUE,IF(BT191="","",BT191/(1+(IF(COUNTIF(Accounts!$F:$H,BP191),VLOOKUP(BP191,Accounts!$F:$H,3,FALSE),0)/100))),scratch!$B$52)</f>
        <v>Locked</v>
      </c>
      <c r="BS191" s="37" t="str">
        <f ca="1">IF(scratch!$B$55=TRUE,IF(BT191="","",BT191-BR191),scratch!$B$52)</f>
        <v>Locked</v>
      </c>
      <c r="BT191" s="51" t="str">
        <f ca="1">IF(scratch!$B$55=TRUE,SUMIF(AX$7:AX$1007,BP191,BC$7:BC$1007)+SUMIF(BD$7:BD$1007,BP191,BI$7:BI$1007)+SUMIF(BJ$7:BJ$1007,BP191,BO$7:BO$1007),scratch!$B$52)</f>
        <v>Locked</v>
      </c>
      <c r="BX191" s="10" t="str">
        <f>IF(ISBLANK(BV191),"",IF(COUNTIF(Accounts!$F:$H,BV191),VLOOKUP(BV191,Accounts!$F:$H,2,FALSE),"-"))</f>
        <v/>
      </c>
      <c r="BY191" s="37" t="str">
        <f>IF(CA191="","",CA191/(1+(IF(COUNTIF(Accounts!$F:$H,BV191),VLOOKUP(BV191,Accounts!$F:$H,3,FALSE),0)/100)))</f>
        <v/>
      </c>
      <c r="BZ191" s="37" t="str">
        <f t="shared" si="31"/>
        <v/>
      </c>
      <c r="CA191" s="7"/>
      <c r="CB191" s="6"/>
      <c r="CD191" s="10" t="str">
        <f>IF(ISBLANK(CB191),"",IF(COUNTIF(Accounts!$F:$H,CB191),VLOOKUP(CB191,Accounts!$F:$H,2,FALSE),"-"))</f>
        <v/>
      </c>
      <c r="CE191" s="37" t="str">
        <f>IF(CG191="","",CG191/(1+(IF(COUNTIF(Accounts!$F:$H,CB191),VLOOKUP(CB191,Accounts!$F:$H,3,FALSE),0)/100)))</f>
        <v/>
      </c>
      <c r="CF191" s="37" t="str">
        <f t="shared" si="32"/>
        <v/>
      </c>
      <c r="CG191" s="7"/>
      <c r="CH191" s="6"/>
      <c r="CJ191" s="10" t="str">
        <f>IF(ISBLANK(CH191),"",IF(COUNTIF(Accounts!$F:$H,CH191),VLOOKUP(CH191,Accounts!$F:$H,2,FALSE),"-"))</f>
        <v/>
      </c>
      <c r="CK191" s="37" t="str">
        <f>IF(CM191="","",CM191/(1+(IF(COUNTIF(Accounts!$F:$H,CH191),VLOOKUP(CH191,Accounts!$F:$H,3,FALSE),0)/100)))</f>
        <v/>
      </c>
      <c r="CL191" s="37" t="str">
        <f t="shared" si="33"/>
        <v/>
      </c>
      <c r="CM191" s="7"/>
      <c r="CN191" s="40" t="str">
        <f>IF(Accounts!$F190="","-",Accounts!$F190)</f>
        <v xml:space="preserve"> </v>
      </c>
      <c r="CO191" s="10">
        <f>IF(COUNTIF(Accounts!$F:$H,CN191),VLOOKUP(CN191,Accounts!$F:$H,2,FALSE),"-")</f>
        <v>0</v>
      </c>
      <c r="CP191" s="37" t="str">
        <f ca="1">IF(scratch!$B$55=TRUE,IF(CR191="","",CR191/(1+(IF(COUNTIF(Accounts!$F:$H,CN191),VLOOKUP(CN191,Accounts!$F:$H,3,FALSE),0)/100))),scratch!$B$52)</f>
        <v>Locked</v>
      </c>
      <c r="CQ191" s="37" t="str">
        <f ca="1">IF(scratch!$B$55=TRUE,IF(CR191="","",CR191-CP191),scratch!$B$52)</f>
        <v>Locked</v>
      </c>
      <c r="CR191" s="51" t="str">
        <f ca="1">IF(scratch!$B$55=TRUE,SUMIF(BV$7:BV$1007,CN191,CA$7:CA$1007)+SUMIF(CB$7:CB$1007,CN191,CG$7:CG$1007)+SUMIF(CH$7:CH$1007,CN191,CM$7:CM$1007),scratch!$B$52)</f>
        <v>Locked</v>
      </c>
      <c r="CT191" s="40" t="str">
        <f>IF(Accounts!$F190="","-",Accounts!$F190)</f>
        <v xml:space="preserve"> </v>
      </c>
      <c r="CU191" s="10">
        <f>IF(COUNTIF(Accounts!$F:$H,CT191),VLOOKUP(CT191,Accounts!$F:$H,2,FALSE),"-")</f>
        <v>0</v>
      </c>
      <c r="CV191" s="37" t="str">
        <f ca="1">IF(scratch!$B$55=TRUE,IF(CX191="","",CX191/(1+(IF(COUNTIF(Accounts!$F:$H,CT191),VLOOKUP(CT191,Accounts!$F:$H,3,FALSE),0)/100))),scratch!$B$52)</f>
        <v>Locked</v>
      </c>
      <c r="CW191" s="37" t="str">
        <f ca="1">IF(scratch!$B$55=TRUE,IF(CX191="","",CX191-CV191),scratch!$B$52)</f>
        <v>Locked</v>
      </c>
      <c r="CX191" s="51" t="str">
        <f ca="1">IF(scratch!$B$55=TRUE,SUMIF(T$7:T$1007,CT191,X$7:X1191)+SUMIF(AR$7:AR$1007,CT191,AV$7:AV$1007)+SUMIF(BP$7:BP$1007,CT191,BT$7:BT$1007)+SUMIF(CN$7:CN$1007,CT191,CR$7:CR$1007),scratch!$B$52)</f>
        <v>Locked</v>
      </c>
    </row>
    <row r="192" spans="4:102" x14ac:dyDescent="0.2">
      <c r="D192" s="10" t="str">
        <f>IF(ISBLANK(B192),"",IF(COUNTIF(Accounts!$F:$H,B192),VLOOKUP(B192,Accounts!$F:$H,2,FALSE),"-"))</f>
        <v/>
      </c>
      <c r="E192" s="37" t="str">
        <f>IF(G192="","",G192/(1+(IF(COUNTIF(Accounts!$F:$H,B192),VLOOKUP(B192,Accounts!$F:$H,3,FALSE),0)/100)))</f>
        <v/>
      </c>
      <c r="F192" s="37" t="str">
        <f t="shared" si="34"/>
        <v/>
      </c>
      <c r="G192" s="7"/>
      <c r="H192" s="6"/>
      <c r="J192" s="10" t="str">
        <f>IF(ISBLANK(H192),"",IF(COUNTIF(Accounts!$F:$H,H192),VLOOKUP(H192,Accounts!$F:$H,2,FALSE),"-"))</f>
        <v/>
      </c>
      <c r="K192" s="37" t="str">
        <f>IF(M192="","",M192/(1+(IF(COUNTIF(Accounts!$F:$H,H192),VLOOKUP(H192,Accounts!$F:$H,3,FALSE),0)/100)))</f>
        <v/>
      </c>
      <c r="L192" s="37" t="str">
        <f t="shared" si="35"/>
        <v/>
      </c>
      <c r="M192" s="7"/>
      <c r="N192" s="6"/>
      <c r="P192" s="10" t="str">
        <f>IF(ISBLANK(N192),"",IF(COUNTIF(Accounts!$F:$H,N192),VLOOKUP(N192,Accounts!$F:$H,2,FALSE),"-"))</f>
        <v/>
      </c>
      <c r="Q192" s="37" t="str">
        <f>IF(S192="","",S192/(1+(IF(COUNTIF(Accounts!$F:$H,N192),VLOOKUP(N192,Accounts!$F:$H,3,FALSE),0)/100)))</f>
        <v/>
      </c>
      <c r="R192" s="37" t="str">
        <f t="shared" si="24"/>
        <v/>
      </c>
      <c r="S192" s="7"/>
      <c r="T192" s="40" t="str">
        <f>IF(Accounts!$F191="","-",Accounts!$F191)</f>
        <v xml:space="preserve"> </v>
      </c>
      <c r="U192" s="10">
        <f>IF(COUNTIF(Accounts!$F:$H,T192),VLOOKUP(T192,Accounts!$F:$H,2,FALSE),"-")</f>
        <v>0</v>
      </c>
      <c r="V192" s="37" t="str">
        <f ca="1">IF(scratch!$B$55=TRUE,IF(X192="","",X192/(1+(IF(COUNTIF(Accounts!$F:$H,T192),VLOOKUP(T192,Accounts!$F:$H,3,FALSE),0)/100))),scratch!$B$52)</f>
        <v>Locked</v>
      </c>
      <c r="W192" s="37" t="str">
        <f ca="1">IF(scratch!$B$55=TRUE,IF(X192="","",X192-V192),scratch!$B$52)</f>
        <v>Locked</v>
      </c>
      <c r="X192" s="51" t="str">
        <f ca="1">IF(scratch!$B$55=TRUE,SUMIF(B$7:B$1007,T192,G$7:G$1007)+SUMIF(H$7:H$1007,T192,M$7:M$1007)+SUMIF(N$7:N$1007,T192,S$7:S$1007),scratch!$B$52)</f>
        <v>Locked</v>
      </c>
      <c r="AB192" s="10" t="str">
        <f>IF(ISBLANK(Z192),"",IF(COUNTIF(Accounts!$F:$H,Z192),VLOOKUP(Z192,Accounts!$F:$H,2,FALSE),"-"))</f>
        <v/>
      </c>
      <c r="AC192" s="37" t="str">
        <f>IF(AE192="","",AE192/(1+(IF(COUNTIF(Accounts!$F:$H,Z192),VLOOKUP(Z192,Accounts!$F:$H,3,FALSE),0)/100)))</f>
        <v/>
      </c>
      <c r="AD192" s="37" t="str">
        <f t="shared" si="25"/>
        <v/>
      </c>
      <c r="AE192" s="7"/>
      <c r="AF192" s="6"/>
      <c r="AH192" s="10" t="str">
        <f>IF(ISBLANK(AF192),"",IF(COUNTIF(Accounts!$F:$H,AF192),VLOOKUP(AF192,Accounts!$F:$H,2,FALSE),"-"))</f>
        <v/>
      </c>
      <c r="AI192" s="37" t="str">
        <f>IF(AK192="","",AK192/(1+(IF(COUNTIF(Accounts!$F:$H,AF192),VLOOKUP(AF192,Accounts!$F:$H,3,FALSE),0)/100)))</f>
        <v/>
      </c>
      <c r="AJ192" s="37" t="str">
        <f t="shared" si="26"/>
        <v/>
      </c>
      <c r="AK192" s="7"/>
      <c r="AL192" s="6"/>
      <c r="AN192" s="10" t="str">
        <f>IF(ISBLANK(AL192),"",IF(COUNTIF(Accounts!$F:$H,AL192),VLOOKUP(AL192,Accounts!$F:$H,2,FALSE),"-"))</f>
        <v/>
      </c>
      <c r="AO192" s="37" t="str">
        <f>IF(AQ192="","",AQ192/(1+(IF(COUNTIF(Accounts!$F:$H,AL192),VLOOKUP(AL192,Accounts!$F:$H,3,FALSE),0)/100)))</f>
        <v/>
      </c>
      <c r="AP192" s="37" t="str">
        <f t="shared" si="27"/>
        <v/>
      </c>
      <c r="AQ192" s="7"/>
      <c r="AR192" s="40" t="str">
        <f>IF(Accounts!$F191="","-",Accounts!$F191)</f>
        <v xml:space="preserve"> </v>
      </c>
      <c r="AS192" s="10">
        <f>IF(COUNTIF(Accounts!$F:$H,AR192),VLOOKUP(AR192,Accounts!$F:$H,2,FALSE),"-")</f>
        <v>0</v>
      </c>
      <c r="AT192" s="37" t="str">
        <f ca="1">IF(scratch!$B$55=TRUE,IF(AV192="","",AV192/(1+(IF(COUNTIF(Accounts!$F:$H,AR192),VLOOKUP(AR192,Accounts!$F:$H,3,FALSE),0)/100))),scratch!$B$52)</f>
        <v>Locked</v>
      </c>
      <c r="AU192" s="37" t="str">
        <f ca="1">IF(scratch!$B$55=TRUE,IF(AV192="","",AV192-AT192),scratch!$B$52)</f>
        <v>Locked</v>
      </c>
      <c r="AV192" s="51" t="str">
        <f ca="1">IF(scratch!$B$55=TRUE,SUMIF(Z$7:Z$1007,AR192,AE$7:AE$1007)+SUMIF(AF$7:AF$1007,AR192,AK$7:AK$1007)+SUMIF(AL$7:AL$1007,AR192,AQ$7:AQ$1007),scratch!$B$52)</f>
        <v>Locked</v>
      </c>
      <c r="AZ192" s="10" t="str">
        <f>IF(ISBLANK(AX192),"",IF(COUNTIF(Accounts!$F:$H,AX192),VLOOKUP(AX192,Accounts!$F:$H,2,FALSE),"-"))</f>
        <v/>
      </c>
      <c r="BA192" s="37" t="str">
        <f>IF(BC192="","",BC192/(1+(IF(COUNTIF(Accounts!$F:$H,AX192),VLOOKUP(AX192,Accounts!$F:$H,3,FALSE),0)/100)))</f>
        <v/>
      </c>
      <c r="BB192" s="37" t="str">
        <f t="shared" si="28"/>
        <v/>
      </c>
      <c r="BC192" s="7"/>
      <c r="BD192" s="6"/>
      <c r="BF192" s="10" t="str">
        <f>IF(ISBLANK(BD192),"",IF(COUNTIF(Accounts!$F:$H,BD192),VLOOKUP(BD192,Accounts!$F:$H,2,FALSE),"-"))</f>
        <v/>
      </c>
      <c r="BG192" s="37" t="str">
        <f>IF(BI192="","",BI192/(1+(IF(COUNTIF(Accounts!$F:$H,BD192),VLOOKUP(BD192,Accounts!$F:$H,3,FALSE),0)/100)))</f>
        <v/>
      </c>
      <c r="BH192" s="37" t="str">
        <f t="shared" si="29"/>
        <v/>
      </c>
      <c r="BI192" s="7"/>
      <c r="BJ192" s="6"/>
      <c r="BL192" s="10" t="str">
        <f>IF(ISBLANK(BJ192),"",IF(COUNTIF(Accounts!$F:$H,BJ192),VLOOKUP(BJ192,Accounts!$F:$H,2,FALSE),"-"))</f>
        <v/>
      </c>
      <c r="BM192" s="37" t="str">
        <f>IF(BO192="","",BO192/(1+(IF(COUNTIF(Accounts!$F:$H,BJ192),VLOOKUP(BJ192,Accounts!$F:$H,3,FALSE),0)/100)))</f>
        <v/>
      </c>
      <c r="BN192" s="37" t="str">
        <f t="shared" si="30"/>
        <v/>
      </c>
      <c r="BO192" s="7"/>
      <c r="BP192" s="40" t="str">
        <f>IF(Accounts!$F191="","-",Accounts!$F191)</f>
        <v xml:space="preserve"> </v>
      </c>
      <c r="BQ192" s="10">
        <f>IF(COUNTIF(Accounts!$F:$H,BP192),VLOOKUP(BP192,Accounts!$F:$H,2,FALSE),"-")</f>
        <v>0</v>
      </c>
      <c r="BR192" s="37" t="str">
        <f ca="1">IF(scratch!$B$55=TRUE,IF(BT192="","",BT192/(1+(IF(COUNTIF(Accounts!$F:$H,BP192),VLOOKUP(BP192,Accounts!$F:$H,3,FALSE),0)/100))),scratch!$B$52)</f>
        <v>Locked</v>
      </c>
      <c r="BS192" s="37" t="str">
        <f ca="1">IF(scratch!$B$55=TRUE,IF(BT192="","",BT192-BR192),scratch!$B$52)</f>
        <v>Locked</v>
      </c>
      <c r="BT192" s="51" t="str">
        <f ca="1">IF(scratch!$B$55=TRUE,SUMIF(AX$7:AX$1007,BP192,BC$7:BC$1007)+SUMIF(BD$7:BD$1007,BP192,BI$7:BI$1007)+SUMIF(BJ$7:BJ$1007,BP192,BO$7:BO$1007),scratch!$B$52)</f>
        <v>Locked</v>
      </c>
      <c r="BX192" s="10" t="str">
        <f>IF(ISBLANK(BV192),"",IF(COUNTIF(Accounts!$F:$H,BV192),VLOOKUP(BV192,Accounts!$F:$H,2,FALSE),"-"))</f>
        <v/>
      </c>
      <c r="BY192" s="37" t="str">
        <f>IF(CA192="","",CA192/(1+(IF(COUNTIF(Accounts!$F:$H,BV192),VLOOKUP(BV192,Accounts!$F:$H,3,FALSE),0)/100)))</f>
        <v/>
      </c>
      <c r="BZ192" s="37" t="str">
        <f t="shared" si="31"/>
        <v/>
      </c>
      <c r="CA192" s="7"/>
      <c r="CB192" s="6"/>
      <c r="CD192" s="10" t="str">
        <f>IF(ISBLANK(CB192),"",IF(COUNTIF(Accounts!$F:$H,CB192),VLOOKUP(CB192,Accounts!$F:$H,2,FALSE),"-"))</f>
        <v/>
      </c>
      <c r="CE192" s="37" t="str">
        <f>IF(CG192="","",CG192/(1+(IF(COUNTIF(Accounts!$F:$H,CB192),VLOOKUP(CB192,Accounts!$F:$H,3,FALSE),0)/100)))</f>
        <v/>
      </c>
      <c r="CF192" s="37" t="str">
        <f t="shared" si="32"/>
        <v/>
      </c>
      <c r="CG192" s="7"/>
      <c r="CH192" s="6"/>
      <c r="CJ192" s="10" t="str">
        <f>IF(ISBLANK(CH192),"",IF(COUNTIF(Accounts!$F:$H,CH192),VLOOKUP(CH192,Accounts!$F:$H,2,FALSE),"-"))</f>
        <v/>
      </c>
      <c r="CK192" s="37" t="str">
        <f>IF(CM192="","",CM192/(1+(IF(COUNTIF(Accounts!$F:$H,CH192),VLOOKUP(CH192,Accounts!$F:$H,3,FALSE),0)/100)))</f>
        <v/>
      </c>
      <c r="CL192" s="37" t="str">
        <f t="shared" si="33"/>
        <v/>
      </c>
      <c r="CM192" s="7"/>
      <c r="CN192" s="40" t="str">
        <f>IF(Accounts!$F191="","-",Accounts!$F191)</f>
        <v xml:space="preserve"> </v>
      </c>
      <c r="CO192" s="10">
        <f>IF(COUNTIF(Accounts!$F:$H,CN192),VLOOKUP(CN192,Accounts!$F:$H,2,FALSE),"-")</f>
        <v>0</v>
      </c>
      <c r="CP192" s="37" t="str">
        <f ca="1">IF(scratch!$B$55=TRUE,IF(CR192="","",CR192/(1+(IF(COUNTIF(Accounts!$F:$H,CN192),VLOOKUP(CN192,Accounts!$F:$H,3,FALSE),0)/100))),scratch!$B$52)</f>
        <v>Locked</v>
      </c>
      <c r="CQ192" s="37" t="str">
        <f ca="1">IF(scratch!$B$55=TRUE,IF(CR192="","",CR192-CP192),scratch!$B$52)</f>
        <v>Locked</v>
      </c>
      <c r="CR192" s="51" t="str">
        <f ca="1">IF(scratch!$B$55=TRUE,SUMIF(BV$7:BV$1007,CN192,CA$7:CA$1007)+SUMIF(CB$7:CB$1007,CN192,CG$7:CG$1007)+SUMIF(CH$7:CH$1007,CN192,CM$7:CM$1007),scratch!$B$52)</f>
        <v>Locked</v>
      </c>
      <c r="CT192" s="40" t="str">
        <f>IF(Accounts!$F191="","-",Accounts!$F191)</f>
        <v xml:space="preserve"> </v>
      </c>
      <c r="CU192" s="10">
        <f>IF(COUNTIF(Accounts!$F:$H,CT192),VLOOKUP(CT192,Accounts!$F:$H,2,FALSE),"-")</f>
        <v>0</v>
      </c>
      <c r="CV192" s="37" t="str">
        <f ca="1">IF(scratch!$B$55=TRUE,IF(CX192="","",CX192/(1+(IF(COUNTIF(Accounts!$F:$H,CT192),VLOOKUP(CT192,Accounts!$F:$H,3,FALSE),0)/100))),scratch!$B$52)</f>
        <v>Locked</v>
      </c>
      <c r="CW192" s="37" t="str">
        <f ca="1">IF(scratch!$B$55=TRUE,IF(CX192="","",CX192-CV192),scratch!$B$52)</f>
        <v>Locked</v>
      </c>
      <c r="CX192" s="51" t="str">
        <f ca="1">IF(scratch!$B$55=TRUE,SUMIF(T$7:T$1007,CT192,X$7:X1192)+SUMIF(AR$7:AR$1007,CT192,AV$7:AV$1007)+SUMIF(BP$7:BP$1007,CT192,BT$7:BT$1007)+SUMIF(CN$7:CN$1007,CT192,CR$7:CR$1007),scratch!$B$52)</f>
        <v>Locked</v>
      </c>
    </row>
    <row r="193" spans="4:102" x14ac:dyDescent="0.2">
      <c r="D193" s="10" t="str">
        <f>IF(ISBLANK(B193),"",IF(COUNTIF(Accounts!$F:$H,B193),VLOOKUP(B193,Accounts!$F:$H,2,FALSE),"-"))</f>
        <v/>
      </c>
      <c r="E193" s="37" t="str">
        <f>IF(G193="","",G193/(1+(IF(COUNTIF(Accounts!$F:$H,B193),VLOOKUP(B193,Accounts!$F:$H,3,FALSE),0)/100)))</f>
        <v/>
      </c>
      <c r="F193" s="37" t="str">
        <f t="shared" si="34"/>
        <v/>
      </c>
      <c r="G193" s="7"/>
      <c r="H193" s="6"/>
      <c r="J193" s="10" t="str">
        <f>IF(ISBLANK(H193),"",IF(COUNTIF(Accounts!$F:$H,H193),VLOOKUP(H193,Accounts!$F:$H,2,FALSE),"-"))</f>
        <v/>
      </c>
      <c r="K193" s="37" t="str">
        <f>IF(M193="","",M193/(1+(IF(COUNTIF(Accounts!$F:$H,H193),VLOOKUP(H193,Accounts!$F:$H,3,FALSE),0)/100)))</f>
        <v/>
      </c>
      <c r="L193" s="37" t="str">
        <f t="shared" si="35"/>
        <v/>
      </c>
      <c r="M193" s="7"/>
      <c r="N193" s="6"/>
      <c r="P193" s="10" t="str">
        <f>IF(ISBLANK(N193),"",IF(COUNTIF(Accounts!$F:$H,N193),VLOOKUP(N193,Accounts!$F:$H,2,FALSE),"-"))</f>
        <v/>
      </c>
      <c r="Q193" s="37" t="str">
        <f>IF(S193="","",S193/(1+(IF(COUNTIF(Accounts!$F:$H,N193),VLOOKUP(N193,Accounts!$F:$H,3,FALSE),0)/100)))</f>
        <v/>
      </c>
      <c r="R193" s="37" t="str">
        <f t="shared" si="24"/>
        <v/>
      </c>
      <c r="S193" s="7"/>
      <c r="T193" s="40" t="str">
        <f>IF(Accounts!$F192="","-",Accounts!$F192)</f>
        <v xml:space="preserve"> </v>
      </c>
      <c r="U193" s="10">
        <f>IF(COUNTIF(Accounts!$F:$H,T193),VLOOKUP(T193,Accounts!$F:$H,2,FALSE),"-")</f>
        <v>0</v>
      </c>
      <c r="V193" s="37" t="str">
        <f ca="1">IF(scratch!$B$55=TRUE,IF(X193="","",X193/(1+(IF(COUNTIF(Accounts!$F:$H,T193),VLOOKUP(T193,Accounts!$F:$H,3,FALSE),0)/100))),scratch!$B$52)</f>
        <v>Locked</v>
      </c>
      <c r="W193" s="37" t="str">
        <f ca="1">IF(scratch!$B$55=TRUE,IF(X193="","",X193-V193),scratch!$B$52)</f>
        <v>Locked</v>
      </c>
      <c r="X193" s="51" t="str">
        <f ca="1">IF(scratch!$B$55=TRUE,SUMIF(B$7:B$1007,T193,G$7:G$1007)+SUMIF(H$7:H$1007,T193,M$7:M$1007)+SUMIF(N$7:N$1007,T193,S$7:S$1007),scratch!$B$52)</f>
        <v>Locked</v>
      </c>
      <c r="AB193" s="10" t="str">
        <f>IF(ISBLANK(Z193),"",IF(COUNTIF(Accounts!$F:$H,Z193),VLOOKUP(Z193,Accounts!$F:$H,2,FALSE),"-"))</f>
        <v/>
      </c>
      <c r="AC193" s="37" t="str">
        <f>IF(AE193="","",AE193/(1+(IF(COUNTIF(Accounts!$F:$H,Z193),VLOOKUP(Z193,Accounts!$F:$H,3,FALSE),0)/100)))</f>
        <v/>
      </c>
      <c r="AD193" s="37" t="str">
        <f t="shared" si="25"/>
        <v/>
      </c>
      <c r="AE193" s="7"/>
      <c r="AF193" s="6"/>
      <c r="AH193" s="10" t="str">
        <f>IF(ISBLANK(AF193),"",IF(COUNTIF(Accounts!$F:$H,AF193),VLOOKUP(AF193,Accounts!$F:$H,2,FALSE),"-"))</f>
        <v/>
      </c>
      <c r="AI193" s="37" t="str">
        <f>IF(AK193="","",AK193/(1+(IF(COUNTIF(Accounts!$F:$H,AF193),VLOOKUP(AF193,Accounts!$F:$H,3,FALSE),0)/100)))</f>
        <v/>
      </c>
      <c r="AJ193" s="37" t="str">
        <f t="shared" si="26"/>
        <v/>
      </c>
      <c r="AK193" s="7"/>
      <c r="AL193" s="6"/>
      <c r="AN193" s="10" t="str">
        <f>IF(ISBLANK(AL193),"",IF(COUNTIF(Accounts!$F:$H,AL193),VLOOKUP(AL193,Accounts!$F:$H,2,FALSE),"-"))</f>
        <v/>
      </c>
      <c r="AO193" s="37" t="str">
        <f>IF(AQ193="","",AQ193/(1+(IF(COUNTIF(Accounts!$F:$H,AL193),VLOOKUP(AL193,Accounts!$F:$H,3,FALSE),0)/100)))</f>
        <v/>
      </c>
      <c r="AP193" s="37" t="str">
        <f t="shared" si="27"/>
        <v/>
      </c>
      <c r="AQ193" s="7"/>
      <c r="AR193" s="40" t="str">
        <f>IF(Accounts!$F192="","-",Accounts!$F192)</f>
        <v xml:space="preserve"> </v>
      </c>
      <c r="AS193" s="10">
        <f>IF(COUNTIF(Accounts!$F:$H,AR193),VLOOKUP(AR193,Accounts!$F:$H,2,FALSE),"-")</f>
        <v>0</v>
      </c>
      <c r="AT193" s="37" t="str">
        <f ca="1">IF(scratch!$B$55=TRUE,IF(AV193="","",AV193/(1+(IF(COUNTIF(Accounts!$F:$H,AR193),VLOOKUP(AR193,Accounts!$F:$H,3,FALSE),0)/100))),scratch!$B$52)</f>
        <v>Locked</v>
      </c>
      <c r="AU193" s="37" t="str">
        <f ca="1">IF(scratch!$B$55=TRUE,IF(AV193="","",AV193-AT193),scratch!$B$52)</f>
        <v>Locked</v>
      </c>
      <c r="AV193" s="51" t="str">
        <f ca="1">IF(scratch!$B$55=TRUE,SUMIF(Z$7:Z$1007,AR193,AE$7:AE$1007)+SUMIF(AF$7:AF$1007,AR193,AK$7:AK$1007)+SUMIF(AL$7:AL$1007,AR193,AQ$7:AQ$1007),scratch!$B$52)</f>
        <v>Locked</v>
      </c>
      <c r="AZ193" s="10" t="str">
        <f>IF(ISBLANK(AX193),"",IF(COUNTIF(Accounts!$F:$H,AX193),VLOOKUP(AX193,Accounts!$F:$H,2,FALSE),"-"))</f>
        <v/>
      </c>
      <c r="BA193" s="37" t="str">
        <f>IF(BC193="","",BC193/(1+(IF(COUNTIF(Accounts!$F:$H,AX193),VLOOKUP(AX193,Accounts!$F:$H,3,FALSE),0)/100)))</f>
        <v/>
      </c>
      <c r="BB193" s="37" t="str">
        <f t="shared" si="28"/>
        <v/>
      </c>
      <c r="BC193" s="7"/>
      <c r="BD193" s="6"/>
      <c r="BF193" s="10" t="str">
        <f>IF(ISBLANK(BD193),"",IF(COUNTIF(Accounts!$F:$H,BD193),VLOOKUP(BD193,Accounts!$F:$H,2,FALSE),"-"))</f>
        <v/>
      </c>
      <c r="BG193" s="37" t="str">
        <f>IF(BI193="","",BI193/(1+(IF(COUNTIF(Accounts!$F:$H,BD193),VLOOKUP(BD193,Accounts!$F:$H,3,FALSE),0)/100)))</f>
        <v/>
      </c>
      <c r="BH193" s="37" t="str">
        <f t="shared" si="29"/>
        <v/>
      </c>
      <c r="BI193" s="7"/>
      <c r="BJ193" s="6"/>
      <c r="BL193" s="10" t="str">
        <f>IF(ISBLANK(BJ193),"",IF(COUNTIF(Accounts!$F:$H,BJ193),VLOOKUP(BJ193,Accounts!$F:$H,2,FALSE),"-"))</f>
        <v/>
      </c>
      <c r="BM193" s="37" t="str">
        <f>IF(BO193="","",BO193/(1+(IF(COUNTIF(Accounts!$F:$H,BJ193),VLOOKUP(BJ193,Accounts!$F:$H,3,FALSE),0)/100)))</f>
        <v/>
      </c>
      <c r="BN193" s="37" t="str">
        <f t="shared" si="30"/>
        <v/>
      </c>
      <c r="BO193" s="7"/>
      <c r="BP193" s="40" t="str">
        <f>IF(Accounts!$F192="","-",Accounts!$F192)</f>
        <v xml:space="preserve"> </v>
      </c>
      <c r="BQ193" s="10">
        <f>IF(COUNTIF(Accounts!$F:$H,BP193),VLOOKUP(BP193,Accounts!$F:$H,2,FALSE),"-")</f>
        <v>0</v>
      </c>
      <c r="BR193" s="37" t="str">
        <f ca="1">IF(scratch!$B$55=TRUE,IF(BT193="","",BT193/(1+(IF(COUNTIF(Accounts!$F:$H,BP193),VLOOKUP(BP193,Accounts!$F:$H,3,FALSE),0)/100))),scratch!$B$52)</f>
        <v>Locked</v>
      </c>
      <c r="BS193" s="37" t="str">
        <f ca="1">IF(scratch!$B$55=TRUE,IF(BT193="","",BT193-BR193),scratch!$B$52)</f>
        <v>Locked</v>
      </c>
      <c r="BT193" s="51" t="str">
        <f ca="1">IF(scratch!$B$55=TRUE,SUMIF(AX$7:AX$1007,BP193,BC$7:BC$1007)+SUMIF(BD$7:BD$1007,BP193,BI$7:BI$1007)+SUMIF(BJ$7:BJ$1007,BP193,BO$7:BO$1007),scratch!$B$52)</f>
        <v>Locked</v>
      </c>
      <c r="BX193" s="10" t="str">
        <f>IF(ISBLANK(BV193),"",IF(COUNTIF(Accounts!$F:$H,BV193),VLOOKUP(BV193,Accounts!$F:$H,2,FALSE),"-"))</f>
        <v/>
      </c>
      <c r="BY193" s="37" t="str">
        <f>IF(CA193="","",CA193/(1+(IF(COUNTIF(Accounts!$F:$H,BV193),VLOOKUP(BV193,Accounts!$F:$H,3,FALSE),0)/100)))</f>
        <v/>
      </c>
      <c r="BZ193" s="37" t="str">
        <f t="shared" si="31"/>
        <v/>
      </c>
      <c r="CA193" s="7"/>
      <c r="CB193" s="6"/>
      <c r="CD193" s="10" t="str">
        <f>IF(ISBLANK(CB193),"",IF(COUNTIF(Accounts!$F:$H,CB193),VLOOKUP(CB193,Accounts!$F:$H,2,FALSE),"-"))</f>
        <v/>
      </c>
      <c r="CE193" s="37" t="str">
        <f>IF(CG193="","",CG193/(1+(IF(COUNTIF(Accounts!$F:$H,CB193),VLOOKUP(CB193,Accounts!$F:$H,3,FALSE),0)/100)))</f>
        <v/>
      </c>
      <c r="CF193" s="37" t="str">
        <f t="shared" si="32"/>
        <v/>
      </c>
      <c r="CG193" s="7"/>
      <c r="CH193" s="6"/>
      <c r="CJ193" s="10" t="str">
        <f>IF(ISBLANK(CH193),"",IF(COUNTIF(Accounts!$F:$H,CH193),VLOOKUP(CH193,Accounts!$F:$H,2,FALSE),"-"))</f>
        <v/>
      </c>
      <c r="CK193" s="37" t="str">
        <f>IF(CM193="","",CM193/(1+(IF(COUNTIF(Accounts!$F:$H,CH193),VLOOKUP(CH193,Accounts!$F:$H,3,FALSE),0)/100)))</f>
        <v/>
      </c>
      <c r="CL193" s="37" t="str">
        <f t="shared" si="33"/>
        <v/>
      </c>
      <c r="CM193" s="7"/>
      <c r="CN193" s="40" t="str">
        <f>IF(Accounts!$F192="","-",Accounts!$F192)</f>
        <v xml:space="preserve"> </v>
      </c>
      <c r="CO193" s="10">
        <f>IF(COUNTIF(Accounts!$F:$H,CN193),VLOOKUP(CN193,Accounts!$F:$H,2,FALSE),"-")</f>
        <v>0</v>
      </c>
      <c r="CP193" s="37" t="str">
        <f ca="1">IF(scratch!$B$55=TRUE,IF(CR193="","",CR193/(1+(IF(COUNTIF(Accounts!$F:$H,CN193),VLOOKUP(CN193,Accounts!$F:$H,3,FALSE),0)/100))),scratch!$B$52)</f>
        <v>Locked</v>
      </c>
      <c r="CQ193" s="37" t="str">
        <f ca="1">IF(scratch!$B$55=TRUE,IF(CR193="","",CR193-CP193),scratch!$B$52)</f>
        <v>Locked</v>
      </c>
      <c r="CR193" s="51" t="str">
        <f ca="1">IF(scratch!$B$55=TRUE,SUMIF(BV$7:BV$1007,CN193,CA$7:CA$1007)+SUMIF(CB$7:CB$1007,CN193,CG$7:CG$1007)+SUMIF(CH$7:CH$1007,CN193,CM$7:CM$1007),scratch!$B$52)</f>
        <v>Locked</v>
      </c>
      <c r="CT193" s="40" t="str">
        <f>IF(Accounts!$F192="","-",Accounts!$F192)</f>
        <v xml:space="preserve"> </v>
      </c>
      <c r="CU193" s="10">
        <f>IF(COUNTIF(Accounts!$F:$H,CT193),VLOOKUP(CT193,Accounts!$F:$H,2,FALSE),"-")</f>
        <v>0</v>
      </c>
      <c r="CV193" s="37" t="str">
        <f ca="1">IF(scratch!$B$55=TRUE,IF(CX193="","",CX193/(1+(IF(COUNTIF(Accounts!$F:$H,CT193),VLOOKUP(CT193,Accounts!$F:$H,3,FALSE),0)/100))),scratch!$B$52)</f>
        <v>Locked</v>
      </c>
      <c r="CW193" s="37" t="str">
        <f ca="1">IF(scratch!$B$55=TRUE,IF(CX193="","",CX193-CV193),scratch!$B$52)</f>
        <v>Locked</v>
      </c>
      <c r="CX193" s="51" t="str">
        <f ca="1">IF(scratch!$B$55=TRUE,SUMIF(T$7:T$1007,CT193,X$7:X1193)+SUMIF(AR$7:AR$1007,CT193,AV$7:AV$1007)+SUMIF(BP$7:BP$1007,CT193,BT$7:BT$1007)+SUMIF(CN$7:CN$1007,CT193,CR$7:CR$1007),scratch!$B$52)</f>
        <v>Locked</v>
      </c>
    </row>
    <row r="194" spans="4:102" x14ac:dyDescent="0.2">
      <c r="D194" s="10" t="str">
        <f>IF(ISBLANK(B194),"",IF(COUNTIF(Accounts!$F:$H,B194),VLOOKUP(B194,Accounts!$F:$H,2,FALSE),"-"))</f>
        <v/>
      </c>
      <c r="E194" s="37" t="str">
        <f>IF(G194="","",G194/(1+(IF(COUNTIF(Accounts!$F:$H,B194),VLOOKUP(B194,Accounts!$F:$H,3,FALSE),0)/100)))</f>
        <v/>
      </c>
      <c r="F194" s="37" t="str">
        <f t="shared" si="34"/>
        <v/>
      </c>
      <c r="G194" s="7"/>
      <c r="H194" s="6"/>
      <c r="J194" s="10" t="str">
        <f>IF(ISBLANK(H194),"",IF(COUNTIF(Accounts!$F:$H,H194),VLOOKUP(H194,Accounts!$F:$H,2,FALSE),"-"))</f>
        <v/>
      </c>
      <c r="K194" s="37" t="str">
        <f>IF(M194="","",M194/(1+(IF(COUNTIF(Accounts!$F:$H,H194),VLOOKUP(H194,Accounts!$F:$H,3,FALSE),0)/100)))</f>
        <v/>
      </c>
      <c r="L194" s="37" t="str">
        <f t="shared" si="35"/>
        <v/>
      </c>
      <c r="M194" s="7"/>
      <c r="N194" s="6"/>
      <c r="P194" s="10" t="str">
        <f>IF(ISBLANK(N194),"",IF(COUNTIF(Accounts!$F:$H,N194),VLOOKUP(N194,Accounts!$F:$H,2,FALSE),"-"))</f>
        <v/>
      </c>
      <c r="Q194" s="37" t="str">
        <f>IF(S194="","",S194/(1+(IF(COUNTIF(Accounts!$F:$H,N194),VLOOKUP(N194,Accounts!$F:$H,3,FALSE),0)/100)))</f>
        <v/>
      </c>
      <c r="R194" s="37" t="str">
        <f t="shared" si="24"/>
        <v/>
      </c>
      <c r="S194" s="7"/>
      <c r="T194" s="40" t="str">
        <f>IF(Accounts!$F193="","-",Accounts!$F193)</f>
        <v xml:space="preserve"> </v>
      </c>
      <c r="U194" s="10">
        <f>IF(COUNTIF(Accounts!$F:$H,T194),VLOOKUP(T194,Accounts!$F:$H,2,FALSE),"-")</f>
        <v>0</v>
      </c>
      <c r="V194" s="37" t="str">
        <f ca="1">IF(scratch!$B$55=TRUE,IF(X194="","",X194/(1+(IF(COUNTIF(Accounts!$F:$H,T194),VLOOKUP(T194,Accounts!$F:$H,3,FALSE),0)/100))),scratch!$B$52)</f>
        <v>Locked</v>
      </c>
      <c r="W194" s="37" t="str">
        <f ca="1">IF(scratch!$B$55=TRUE,IF(X194="","",X194-V194),scratch!$B$52)</f>
        <v>Locked</v>
      </c>
      <c r="X194" s="51" t="str">
        <f ca="1">IF(scratch!$B$55=TRUE,SUMIF(B$7:B$1007,T194,G$7:G$1007)+SUMIF(H$7:H$1007,T194,M$7:M$1007)+SUMIF(N$7:N$1007,T194,S$7:S$1007),scratch!$B$52)</f>
        <v>Locked</v>
      </c>
      <c r="AB194" s="10" t="str">
        <f>IF(ISBLANK(Z194),"",IF(COUNTIF(Accounts!$F:$H,Z194),VLOOKUP(Z194,Accounts!$F:$H,2,FALSE),"-"))</f>
        <v/>
      </c>
      <c r="AC194" s="37" t="str">
        <f>IF(AE194="","",AE194/(1+(IF(COUNTIF(Accounts!$F:$H,Z194),VLOOKUP(Z194,Accounts!$F:$H,3,FALSE),0)/100)))</f>
        <v/>
      </c>
      <c r="AD194" s="37" t="str">
        <f t="shared" si="25"/>
        <v/>
      </c>
      <c r="AE194" s="7"/>
      <c r="AF194" s="6"/>
      <c r="AH194" s="10" t="str">
        <f>IF(ISBLANK(AF194),"",IF(COUNTIF(Accounts!$F:$H,AF194),VLOOKUP(AF194,Accounts!$F:$H,2,FALSE),"-"))</f>
        <v/>
      </c>
      <c r="AI194" s="37" t="str">
        <f>IF(AK194="","",AK194/(1+(IF(COUNTIF(Accounts!$F:$H,AF194),VLOOKUP(AF194,Accounts!$F:$H,3,FALSE),0)/100)))</f>
        <v/>
      </c>
      <c r="AJ194" s="37" t="str">
        <f t="shared" si="26"/>
        <v/>
      </c>
      <c r="AK194" s="7"/>
      <c r="AL194" s="6"/>
      <c r="AN194" s="10" t="str">
        <f>IF(ISBLANK(AL194),"",IF(COUNTIF(Accounts!$F:$H,AL194),VLOOKUP(AL194,Accounts!$F:$H,2,FALSE),"-"))</f>
        <v/>
      </c>
      <c r="AO194" s="37" t="str">
        <f>IF(AQ194="","",AQ194/(1+(IF(COUNTIF(Accounts!$F:$H,AL194),VLOOKUP(AL194,Accounts!$F:$H,3,FALSE),0)/100)))</f>
        <v/>
      </c>
      <c r="AP194" s="37" t="str">
        <f t="shared" si="27"/>
        <v/>
      </c>
      <c r="AQ194" s="7"/>
      <c r="AR194" s="40" t="str">
        <f>IF(Accounts!$F193="","-",Accounts!$F193)</f>
        <v xml:space="preserve"> </v>
      </c>
      <c r="AS194" s="10">
        <f>IF(COUNTIF(Accounts!$F:$H,AR194),VLOOKUP(AR194,Accounts!$F:$H,2,FALSE),"-")</f>
        <v>0</v>
      </c>
      <c r="AT194" s="37" t="str">
        <f ca="1">IF(scratch!$B$55=TRUE,IF(AV194="","",AV194/(1+(IF(COUNTIF(Accounts!$F:$H,AR194),VLOOKUP(AR194,Accounts!$F:$H,3,FALSE),0)/100))),scratch!$B$52)</f>
        <v>Locked</v>
      </c>
      <c r="AU194" s="37" t="str">
        <f ca="1">IF(scratch!$B$55=TRUE,IF(AV194="","",AV194-AT194),scratch!$B$52)</f>
        <v>Locked</v>
      </c>
      <c r="AV194" s="51" t="str">
        <f ca="1">IF(scratch!$B$55=TRUE,SUMIF(Z$7:Z$1007,AR194,AE$7:AE$1007)+SUMIF(AF$7:AF$1007,AR194,AK$7:AK$1007)+SUMIF(AL$7:AL$1007,AR194,AQ$7:AQ$1007),scratch!$B$52)</f>
        <v>Locked</v>
      </c>
      <c r="AZ194" s="10" t="str">
        <f>IF(ISBLANK(AX194),"",IF(COUNTIF(Accounts!$F:$H,AX194),VLOOKUP(AX194,Accounts!$F:$H,2,FALSE),"-"))</f>
        <v/>
      </c>
      <c r="BA194" s="37" t="str">
        <f>IF(BC194="","",BC194/(1+(IF(COUNTIF(Accounts!$F:$H,AX194),VLOOKUP(AX194,Accounts!$F:$H,3,FALSE),0)/100)))</f>
        <v/>
      </c>
      <c r="BB194" s="37" t="str">
        <f t="shared" si="28"/>
        <v/>
      </c>
      <c r="BC194" s="7"/>
      <c r="BD194" s="6"/>
      <c r="BF194" s="10" t="str">
        <f>IF(ISBLANK(BD194),"",IF(COUNTIF(Accounts!$F:$H,BD194),VLOOKUP(BD194,Accounts!$F:$H,2,FALSE),"-"))</f>
        <v/>
      </c>
      <c r="BG194" s="37" t="str">
        <f>IF(BI194="","",BI194/(1+(IF(COUNTIF(Accounts!$F:$H,BD194),VLOOKUP(BD194,Accounts!$F:$H,3,FALSE),0)/100)))</f>
        <v/>
      </c>
      <c r="BH194" s="37" t="str">
        <f t="shared" si="29"/>
        <v/>
      </c>
      <c r="BI194" s="7"/>
      <c r="BJ194" s="6"/>
      <c r="BL194" s="10" t="str">
        <f>IF(ISBLANK(BJ194),"",IF(COUNTIF(Accounts!$F:$H,BJ194),VLOOKUP(BJ194,Accounts!$F:$H,2,FALSE),"-"))</f>
        <v/>
      </c>
      <c r="BM194" s="37" t="str">
        <f>IF(BO194="","",BO194/(1+(IF(COUNTIF(Accounts!$F:$H,BJ194),VLOOKUP(BJ194,Accounts!$F:$H,3,FALSE),0)/100)))</f>
        <v/>
      </c>
      <c r="BN194" s="37" t="str">
        <f t="shared" si="30"/>
        <v/>
      </c>
      <c r="BO194" s="7"/>
      <c r="BP194" s="40" t="str">
        <f>IF(Accounts!$F193="","-",Accounts!$F193)</f>
        <v xml:space="preserve"> </v>
      </c>
      <c r="BQ194" s="10">
        <f>IF(COUNTIF(Accounts!$F:$H,BP194),VLOOKUP(BP194,Accounts!$F:$H,2,FALSE),"-")</f>
        <v>0</v>
      </c>
      <c r="BR194" s="37" t="str">
        <f ca="1">IF(scratch!$B$55=TRUE,IF(BT194="","",BT194/(1+(IF(COUNTIF(Accounts!$F:$H,BP194),VLOOKUP(BP194,Accounts!$F:$H,3,FALSE),0)/100))),scratch!$B$52)</f>
        <v>Locked</v>
      </c>
      <c r="BS194" s="37" t="str">
        <f ca="1">IF(scratch!$B$55=TRUE,IF(BT194="","",BT194-BR194),scratch!$B$52)</f>
        <v>Locked</v>
      </c>
      <c r="BT194" s="51" t="str">
        <f ca="1">IF(scratch!$B$55=TRUE,SUMIF(AX$7:AX$1007,BP194,BC$7:BC$1007)+SUMIF(BD$7:BD$1007,BP194,BI$7:BI$1007)+SUMIF(BJ$7:BJ$1007,BP194,BO$7:BO$1007),scratch!$B$52)</f>
        <v>Locked</v>
      </c>
      <c r="BX194" s="10" t="str">
        <f>IF(ISBLANK(BV194),"",IF(COUNTIF(Accounts!$F:$H,BV194),VLOOKUP(BV194,Accounts!$F:$H,2,FALSE),"-"))</f>
        <v/>
      </c>
      <c r="BY194" s="37" t="str">
        <f>IF(CA194="","",CA194/(1+(IF(COUNTIF(Accounts!$F:$H,BV194),VLOOKUP(BV194,Accounts!$F:$H,3,FALSE),0)/100)))</f>
        <v/>
      </c>
      <c r="BZ194" s="37" t="str">
        <f t="shared" si="31"/>
        <v/>
      </c>
      <c r="CA194" s="7"/>
      <c r="CB194" s="6"/>
      <c r="CD194" s="10" t="str">
        <f>IF(ISBLANK(CB194),"",IF(COUNTIF(Accounts!$F:$H,CB194),VLOOKUP(CB194,Accounts!$F:$H,2,FALSE),"-"))</f>
        <v/>
      </c>
      <c r="CE194" s="37" t="str">
        <f>IF(CG194="","",CG194/(1+(IF(COUNTIF(Accounts!$F:$H,CB194),VLOOKUP(CB194,Accounts!$F:$H,3,FALSE),0)/100)))</f>
        <v/>
      </c>
      <c r="CF194" s="37" t="str">
        <f t="shared" si="32"/>
        <v/>
      </c>
      <c r="CG194" s="7"/>
      <c r="CH194" s="6"/>
      <c r="CJ194" s="10" t="str">
        <f>IF(ISBLANK(CH194),"",IF(COUNTIF(Accounts!$F:$H,CH194),VLOOKUP(CH194,Accounts!$F:$H,2,FALSE),"-"))</f>
        <v/>
      </c>
      <c r="CK194" s="37" t="str">
        <f>IF(CM194="","",CM194/(1+(IF(COUNTIF(Accounts!$F:$H,CH194),VLOOKUP(CH194,Accounts!$F:$H,3,FALSE),0)/100)))</f>
        <v/>
      </c>
      <c r="CL194" s="37" t="str">
        <f t="shared" si="33"/>
        <v/>
      </c>
      <c r="CM194" s="7"/>
      <c r="CN194" s="40" t="str">
        <f>IF(Accounts!$F193="","-",Accounts!$F193)</f>
        <v xml:space="preserve"> </v>
      </c>
      <c r="CO194" s="10">
        <f>IF(COUNTIF(Accounts!$F:$H,CN194),VLOOKUP(CN194,Accounts!$F:$H,2,FALSE),"-")</f>
        <v>0</v>
      </c>
      <c r="CP194" s="37" t="str">
        <f ca="1">IF(scratch!$B$55=TRUE,IF(CR194="","",CR194/(1+(IF(COUNTIF(Accounts!$F:$H,CN194),VLOOKUP(CN194,Accounts!$F:$H,3,FALSE),0)/100))),scratch!$B$52)</f>
        <v>Locked</v>
      </c>
      <c r="CQ194" s="37" t="str">
        <f ca="1">IF(scratch!$B$55=TRUE,IF(CR194="","",CR194-CP194),scratch!$B$52)</f>
        <v>Locked</v>
      </c>
      <c r="CR194" s="51" t="str">
        <f ca="1">IF(scratch!$B$55=TRUE,SUMIF(BV$7:BV$1007,CN194,CA$7:CA$1007)+SUMIF(CB$7:CB$1007,CN194,CG$7:CG$1007)+SUMIF(CH$7:CH$1007,CN194,CM$7:CM$1007),scratch!$B$52)</f>
        <v>Locked</v>
      </c>
      <c r="CT194" s="40" t="str">
        <f>IF(Accounts!$F193="","-",Accounts!$F193)</f>
        <v xml:space="preserve"> </v>
      </c>
      <c r="CU194" s="10">
        <f>IF(COUNTIF(Accounts!$F:$H,CT194),VLOOKUP(CT194,Accounts!$F:$H,2,FALSE),"-")</f>
        <v>0</v>
      </c>
      <c r="CV194" s="37" t="str">
        <f ca="1">IF(scratch!$B$55=TRUE,IF(CX194="","",CX194/(1+(IF(COUNTIF(Accounts!$F:$H,CT194),VLOOKUP(CT194,Accounts!$F:$H,3,FALSE),0)/100))),scratch!$B$52)</f>
        <v>Locked</v>
      </c>
      <c r="CW194" s="37" t="str">
        <f ca="1">IF(scratch!$B$55=TRUE,IF(CX194="","",CX194-CV194),scratch!$B$52)</f>
        <v>Locked</v>
      </c>
      <c r="CX194" s="51" t="str">
        <f ca="1">IF(scratch!$B$55=TRUE,SUMIF(T$7:T$1007,CT194,X$7:X1194)+SUMIF(AR$7:AR$1007,CT194,AV$7:AV$1007)+SUMIF(BP$7:BP$1007,CT194,BT$7:BT$1007)+SUMIF(CN$7:CN$1007,CT194,CR$7:CR$1007),scratch!$B$52)</f>
        <v>Locked</v>
      </c>
    </row>
    <row r="195" spans="4:102" x14ac:dyDescent="0.2">
      <c r="D195" s="10" t="str">
        <f>IF(ISBLANK(B195),"",IF(COUNTIF(Accounts!$F:$H,B195),VLOOKUP(B195,Accounts!$F:$H,2,FALSE),"-"))</f>
        <v/>
      </c>
      <c r="E195" s="37" t="str">
        <f>IF(G195="","",G195/(1+(IF(COUNTIF(Accounts!$F:$H,B195),VLOOKUP(B195,Accounts!$F:$H,3,FALSE),0)/100)))</f>
        <v/>
      </c>
      <c r="F195" s="37" t="str">
        <f t="shared" si="34"/>
        <v/>
      </c>
      <c r="G195" s="7"/>
      <c r="H195" s="6"/>
      <c r="J195" s="10" t="str">
        <f>IF(ISBLANK(H195),"",IF(COUNTIF(Accounts!$F:$H,H195),VLOOKUP(H195,Accounts!$F:$H,2,FALSE),"-"))</f>
        <v/>
      </c>
      <c r="K195" s="37" t="str">
        <f>IF(M195="","",M195/(1+(IF(COUNTIF(Accounts!$F:$H,H195),VLOOKUP(H195,Accounts!$F:$H,3,FALSE),0)/100)))</f>
        <v/>
      </c>
      <c r="L195" s="37" t="str">
        <f t="shared" si="35"/>
        <v/>
      </c>
      <c r="M195" s="7"/>
      <c r="N195" s="6"/>
      <c r="P195" s="10" t="str">
        <f>IF(ISBLANK(N195),"",IF(COUNTIF(Accounts!$F:$H,N195),VLOOKUP(N195,Accounts!$F:$H,2,FALSE),"-"))</f>
        <v/>
      </c>
      <c r="Q195" s="37" t="str">
        <f>IF(S195="","",S195/(1+(IF(COUNTIF(Accounts!$F:$H,N195),VLOOKUP(N195,Accounts!$F:$H,3,FALSE),0)/100)))</f>
        <v/>
      </c>
      <c r="R195" s="37" t="str">
        <f t="shared" si="24"/>
        <v/>
      </c>
      <c r="S195" s="7"/>
      <c r="T195" s="40" t="str">
        <f>IF(Accounts!$F194="","-",Accounts!$F194)</f>
        <v xml:space="preserve"> </v>
      </c>
      <c r="U195" s="10">
        <f>IF(COUNTIF(Accounts!$F:$H,T195),VLOOKUP(T195,Accounts!$F:$H,2,FALSE),"-")</f>
        <v>0</v>
      </c>
      <c r="V195" s="37" t="str">
        <f ca="1">IF(scratch!$B$55=TRUE,IF(X195="","",X195/(1+(IF(COUNTIF(Accounts!$F:$H,T195),VLOOKUP(T195,Accounts!$F:$H,3,FALSE),0)/100))),scratch!$B$52)</f>
        <v>Locked</v>
      </c>
      <c r="W195" s="37" t="str">
        <f ca="1">IF(scratch!$B$55=TRUE,IF(X195="","",X195-V195),scratch!$B$52)</f>
        <v>Locked</v>
      </c>
      <c r="X195" s="51" t="str">
        <f ca="1">IF(scratch!$B$55=TRUE,SUMIF(B$7:B$1007,T195,G$7:G$1007)+SUMIF(H$7:H$1007,T195,M$7:M$1007)+SUMIF(N$7:N$1007,T195,S$7:S$1007),scratch!$B$52)</f>
        <v>Locked</v>
      </c>
      <c r="AB195" s="10" t="str">
        <f>IF(ISBLANK(Z195),"",IF(COUNTIF(Accounts!$F:$H,Z195),VLOOKUP(Z195,Accounts!$F:$H,2,FALSE),"-"))</f>
        <v/>
      </c>
      <c r="AC195" s="37" t="str">
        <f>IF(AE195="","",AE195/(1+(IF(COUNTIF(Accounts!$F:$H,Z195),VLOOKUP(Z195,Accounts!$F:$H,3,FALSE),0)/100)))</f>
        <v/>
      </c>
      <c r="AD195" s="37" t="str">
        <f t="shared" si="25"/>
        <v/>
      </c>
      <c r="AE195" s="7"/>
      <c r="AF195" s="6"/>
      <c r="AH195" s="10" t="str">
        <f>IF(ISBLANK(AF195),"",IF(COUNTIF(Accounts!$F:$H,AF195),VLOOKUP(AF195,Accounts!$F:$H,2,FALSE),"-"))</f>
        <v/>
      </c>
      <c r="AI195" s="37" t="str">
        <f>IF(AK195="","",AK195/(1+(IF(COUNTIF(Accounts!$F:$H,AF195),VLOOKUP(AF195,Accounts!$F:$H,3,FALSE),0)/100)))</f>
        <v/>
      </c>
      <c r="AJ195" s="37" t="str">
        <f t="shared" si="26"/>
        <v/>
      </c>
      <c r="AK195" s="7"/>
      <c r="AL195" s="6"/>
      <c r="AN195" s="10" t="str">
        <f>IF(ISBLANK(AL195),"",IF(COUNTIF(Accounts!$F:$H,AL195),VLOOKUP(AL195,Accounts!$F:$H,2,FALSE),"-"))</f>
        <v/>
      </c>
      <c r="AO195" s="37" t="str">
        <f>IF(AQ195="","",AQ195/(1+(IF(COUNTIF(Accounts!$F:$H,AL195),VLOOKUP(AL195,Accounts!$F:$H,3,FALSE),0)/100)))</f>
        <v/>
      </c>
      <c r="AP195" s="37" t="str">
        <f t="shared" si="27"/>
        <v/>
      </c>
      <c r="AQ195" s="7"/>
      <c r="AR195" s="40" t="str">
        <f>IF(Accounts!$F194="","-",Accounts!$F194)</f>
        <v xml:space="preserve"> </v>
      </c>
      <c r="AS195" s="10">
        <f>IF(COUNTIF(Accounts!$F:$H,AR195),VLOOKUP(AR195,Accounts!$F:$H,2,FALSE),"-")</f>
        <v>0</v>
      </c>
      <c r="AT195" s="37" t="str">
        <f ca="1">IF(scratch!$B$55=TRUE,IF(AV195="","",AV195/(1+(IF(COUNTIF(Accounts!$F:$H,AR195),VLOOKUP(AR195,Accounts!$F:$H,3,FALSE),0)/100))),scratch!$B$52)</f>
        <v>Locked</v>
      </c>
      <c r="AU195" s="37" t="str">
        <f ca="1">IF(scratch!$B$55=TRUE,IF(AV195="","",AV195-AT195),scratch!$B$52)</f>
        <v>Locked</v>
      </c>
      <c r="AV195" s="51" t="str">
        <f ca="1">IF(scratch!$B$55=TRUE,SUMIF(Z$7:Z$1007,AR195,AE$7:AE$1007)+SUMIF(AF$7:AF$1007,AR195,AK$7:AK$1007)+SUMIF(AL$7:AL$1007,AR195,AQ$7:AQ$1007),scratch!$B$52)</f>
        <v>Locked</v>
      </c>
      <c r="AZ195" s="10" t="str">
        <f>IF(ISBLANK(AX195),"",IF(COUNTIF(Accounts!$F:$H,AX195),VLOOKUP(AX195,Accounts!$F:$H,2,FALSE),"-"))</f>
        <v/>
      </c>
      <c r="BA195" s="37" t="str">
        <f>IF(BC195="","",BC195/(1+(IF(COUNTIF(Accounts!$F:$H,AX195),VLOOKUP(AX195,Accounts!$F:$H,3,FALSE),0)/100)))</f>
        <v/>
      </c>
      <c r="BB195" s="37" t="str">
        <f t="shared" si="28"/>
        <v/>
      </c>
      <c r="BC195" s="7"/>
      <c r="BD195" s="6"/>
      <c r="BF195" s="10" t="str">
        <f>IF(ISBLANK(BD195),"",IF(COUNTIF(Accounts!$F:$H,BD195),VLOOKUP(BD195,Accounts!$F:$H,2,FALSE),"-"))</f>
        <v/>
      </c>
      <c r="BG195" s="37" t="str">
        <f>IF(BI195="","",BI195/(1+(IF(COUNTIF(Accounts!$F:$H,BD195),VLOOKUP(BD195,Accounts!$F:$H,3,FALSE),0)/100)))</f>
        <v/>
      </c>
      <c r="BH195" s="37" t="str">
        <f t="shared" si="29"/>
        <v/>
      </c>
      <c r="BI195" s="7"/>
      <c r="BJ195" s="6"/>
      <c r="BL195" s="10" t="str">
        <f>IF(ISBLANK(BJ195),"",IF(COUNTIF(Accounts!$F:$H,BJ195),VLOOKUP(BJ195,Accounts!$F:$H,2,FALSE),"-"))</f>
        <v/>
      </c>
      <c r="BM195" s="37" t="str">
        <f>IF(BO195="","",BO195/(1+(IF(COUNTIF(Accounts!$F:$H,BJ195),VLOOKUP(BJ195,Accounts!$F:$H,3,FALSE),0)/100)))</f>
        <v/>
      </c>
      <c r="BN195" s="37" t="str">
        <f t="shared" si="30"/>
        <v/>
      </c>
      <c r="BO195" s="7"/>
      <c r="BP195" s="40" t="str">
        <f>IF(Accounts!$F194="","-",Accounts!$F194)</f>
        <v xml:space="preserve"> </v>
      </c>
      <c r="BQ195" s="10">
        <f>IF(COUNTIF(Accounts!$F:$H,BP195),VLOOKUP(BP195,Accounts!$F:$H,2,FALSE),"-")</f>
        <v>0</v>
      </c>
      <c r="BR195" s="37" t="str">
        <f ca="1">IF(scratch!$B$55=TRUE,IF(BT195="","",BT195/(1+(IF(COUNTIF(Accounts!$F:$H,BP195),VLOOKUP(BP195,Accounts!$F:$H,3,FALSE),0)/100))),scratch!$B$52)</f>
        <v>Locked</v>
      </c>
      <c r="BS195" s="37" t="str">
        <f ca="1">IF(scratch!$B$55=TRUE,IF(BT195="","",BT195-BR195),scratch!$B$52)</f>
        <v>Locked</v>
      </c>
      <c r="BT195" s="51" t="str">
        <f ca="1">IF(scratch!$B$55=TRUE,SUMIF(AX$7:AX$1007,BP195,BC$7:BC$1007)+SUMIF(BD$7:BD$1007,BP195,BI$7:BI$1007)+SUMIF(BJ$7:BJ$1007,BP195,BO$7:BO$1007),scratch!$B$52)</f>
        <v>Locked</v>
      </c>
      <c r="BX195" s="10" t="str">
        <f>IF(ISBLANK(BV195),"",IF(COUNTIF(Accounts!$F:$H,BV195),VLOOKUP(BV195,Accounts!$F:$H,2,FALSE),"-"))</f>
        <v/>
      </c>
      <c r="BY195" s="37" t="str">
        <f>IF(CA195="","",CA195/(1+(IF(COUNTIF(Accounts!$F:$H,BV195),VLOOKUP(BV195,Accounts!$F:$H,3,FALSE),0)/100)))</f>
        <v/>
      </c>
      <c r="BZ195" s="37" t="str">
        <f t="shared" si="31"/>
        <v/>
      </c>
      <c r="CA195" s="7"/>
      <c r="CB195" s="6"/>
      <c r="CD195" s="10" t="str">
        <f>IF(ISBLANK(CB195),"",IF(COUNTIF(Accounts!$F:$H,CB195),VLOOKUP(CB195,Accounts!$F:$H,2,FALSE),"-"))</f>
        <v/>
      </c>
      <c r="CE195" s="37" t="str">
        <f>IF(CG195="","",CG195/(1+(IF(COUNTIF(Accounts!$F:$H,CB195),VLOOKUP(CB195,Accounts!$F:$H,3,FALSE),0)/100)))</f>
        <v/>
      </c>
      <c r="CF195" s="37" t="str">
        <f t="shared" si="32"/>
        <v/>
      </c>
      <c r="CG195" s="7"/>
      <c r="CH195" s="6"/>
      <c r="CJ195" s="10" t="str">
        <f>IF(ISBLANK(CH195),"",IF(COUNTIF(Accounts!$F:$H,CH195),VLOOKUP(CH195,Accounts!$F:$H,2,FALSE),"-"))</f>
        <v/>
      </c>
      <c r="CK195" s="37" t="str">
        <f>IF(CM195="","",CM195/(1+(IF(COUNTIF(Accounts!$F:$H,CH195),VLOOKUP(CH195,Accounts!$F:$H,3,FALSE),0)/100)))</f>
        <v/>
      </c>
      <c r="CL195" s="37" t="str">
        <f t="shared" si="33"/>
        <v/>
      </c>
      <c r="CM195" s="7"/>
      <c r="CN195" s="40" t="str">
        <f>IF(Accounts!$F194="","-",Accounts!$F194)</f>
        <v xml:space="preserve"> </v>
      </c>
      <c r="CO195" s="10">
        <f>IF(COUNTIF(Accounts!$F:$H,CN195),VLOOKUP(CN195,Accounts!$F:$H,2,FALSE),"-")</f>
        <v>0</v>
      </c>
      <c r="CP195" s="37" t="str">
        <f ca="1">IF(scratch!$B$55=TRUE,IF(CR195="","",CR195/(1+(IF(COUNTIF(Accounts!$F:$H,CN195),VLOOKUP(CN195,Accounts!$F:$H,3,FALSE),0)/100))),scratch!$B$52)</f>
        <v>Locked</v>
      </c>
      <c r="CQ195" s="37" t="str">
        <f ca="1">IF(scratch!$B$55=TRUE,IF(CR195="","",CR195-CP195),scratch!$B$52)</f>
        <v>Locked</v>
      </c>
      <c r="CR195" s="51" t="str">
        <f ca="1">IF(scratch!$B$55=TRUE,SUMIF(BV$7:BV$1007,CN195,CA$7:CA$1007)+SUMIF(CB$7:CB$1007,CN195,CG$7:CG$1007)+SUMIF(CH$7:CH$1007,CN195,CM$7:CM$1007),scratch!$B$52)</f>
        <v>Locked</v>
      </c>
      <c r="CT195" s="40" t="str">
        <f>IF(Accounts!$F194="","-",Accounts!$F194)</f>
        <v xml:space="preserve"> </v>
      </c>
      <c r="CU195" s="10">
        <f>IF(COUNTIF(Accounts!$F:$H,CT195),VLOOKUP(CT195,Accounts!$F:$H,2,FALSE),"-")</f>
        <v>0</v>
      </c>
      <c r="CV195" s="37" t="str">
        <f ca="1">IF(scratch!$B$55=TRUE,IF(CX195="","",CX195/(1+(IF(COUNTIF(Accounts!$F:$H,CT195),VLOOKUP(CT195,Accounts!$F:$H,3,FALSE),0)/100))),scratch!$B$52)</f>
        <v>Locked</v>
      </c>
      <c r="CW195" s="37" t="str">
        <f ca="1">IF(scratch!$B$55=TRUE,IF(CX195="","",CX195-CV195),scratch!$B$52)</f>
        <v>Locked</v>
      </c>
      <c r="CX195" s="51" t="str">
        <f ca="1">IF(scratch!$B$55=TRUE,SUMIF(T$7:T$1007,CT195,X$7:X1195)+SUMIF(AR$7:AR$1007,CT195,AV$7:AV$1007)+SUMIF(BP$7:BP$1007,CT195,BT$7:BT$1007)+SUMIF(CN$7:CN$1007,CT195,CR$7:CR$1007),scratch!$B$52)</f>
        <v>Locked</v>
      </c>
    </row>
    <row r="196" spans="4:102" x14ac:dyDescent="0.2">
      <c r="D196" s="10" t="str">
        <f>IF(ISBLANK(B196),"",IF(COUNTIF(Accounts!$F:$H,B196),VLOOKUP(B196,Accounts!$F:$H,2,FALSE),"-"))</f>
        <v/>
      </c>
      <c r="E196" s="37" t="str">
        <f>IF(G196="","",G196/(1+(IF(COUNTIF(Accounts!$F:$H,B196),VLOOKUP(B196,Accounts!$F:$H,3,FALSE),0)/100)))</f>
        <v/>
      </c>
      <c r="F196" s="37" t="str">
        <f t="shared" si="34"/>
        <v/>
      </c>
      <c r="G196" s="7"/>
      <c r="H196" s="6"/>
      <c r="J196" s="10" t="str">
        <f>IF(ISBLANK(H196),"",IF(COUNTIF(Accounts!$F:$H,H196),VLOOKUP(H196,Accounts!$F:$H,2,FALSE),"-"))</f>
        <v/>
      </c>
      <c r="K196" s="37" t="str">
        <f>IF(M196="","",M196/(1+(IF(COUNTIF(Accounts!$F:$H,H196),VLOOKUP(H196,Accounts!$F:$H,3,FALSE),0)/100)))</f>
        <v/>
      </c>
      <c r="L196" s="37" t="str">
        <f t="shared" si="35"/>
        <v/>
      </c>
      <c r="M196" s="7"/>
      <c r="N196" s="6"/>
      <c r="P196" s="10" t="str">
        <f>IF(ISBLANK(N196),"",IF(COUNTIF(Accounts!$F:$H,N196),VLOOKUP(N196,Accounts!$F:$H,2,FALSE),"-"))</f>
        <v/>
      </c>
      <c r="Q196" s="37" t="str">
        <f>IF(S196="","",S196/(1+(IF(COUNTIF(Accounts!$F:$H,N196),VLOOKUP(N196,Accounts!$F:$H,3,FALSE),0)/100)))</f>
        <v/>
      </c>
      <c r="R196" s="37" t="str">
        <f t="shared" si="24"/>
        <v/>
      </c>
      <c r="S196" s="7"/>
      <c r="T196" s="40" t="str">
        <f>IF(Accounts!$F195="","-",Accounts!$F195)</f>
        <v xml:space="preserve"> </v>
      </c>
      <c r="U196" s="10">
        <f>IF(COUNTIF(Accounts!$F:$H,T196),VLOOKUP(T196,Accounts!$F:$H,2,FALSE),"-")</f>
        <v>0</v>
      </c>
      <c r="V196" s="37" t="str">
        <f ca="1">IF(scratch!$B$55=TRUE,IF(X196="","",X196/(1+(IF(COUNTIF(Accounts!$F:$H,T196),VLOOKUP(T196,Accounts!$F:$H,3,FALSE),0)/100))),scratch!$B$52)</f>
        <v>Locked</v>
      </c>
      <c r="W196" s="37" t="str">
        <f ca="1">IF(scratch!$B$55=TRUE,IF(X196="","",X196-V196),scratch!$B$52)</f>
        <v>Locked</v>
      </c>
      <c r="X196" s="51" t="str">
        <f ca="1">IF(scratch!$B$55=TRUE,SUMIF(B$7:B$1007,T196,G$7:G$1007)+SUMIF(H$7:H$1007,T196,M$7:M$1007)+SUMIF(N$7:N$1007,T196,S$7:S$1007),scratch!$B$52)</f>
        <v>Locked</v>
      </c>
      <c r="AB196" s="10" t="str">
        <f>IF(ISBLANK(Z196),"",IF(COUNTIF(Accounts!$F:$H,Z196),VLOOKUP(Z196,Accounts!$F:$H,2,FALSE),"-"))</f>
        <v/>
      </c>
      <c r="AC196" s="37" t="str">
        <f>IF(AE196="","",AE196/(1+(IF(COUNTIF(Accounts!$F:$H,Z196),VLOOKUP(Z196,Accounts!$F:$H,3,FALSE),0)/100)))</f>
        <v/>
      </c>
      <c r="AD196" s="37" t="str">
        <f t="shared" si="25"/>
        <v/>
      </c>
      <c r="AE196" s="7"/>
      <c r="AF196" s="6"/>
      <c r="AH196" s="10" t="str">
        <f>IF(ISBLANK(AF196),"",IF(COUNTIF(Accounts!$F:$H,AF196),VLOOKUP(AF196,Accounts!$F:$H,2,FALSE),"-"))</f>
        <v/>
      </c>
      <c r="AI196" s="37" t="str">
        <f>IF(AK196="","",AK196/(1+(IF(COUNTIF(Accounts!$F:$H,AF196),VLOOKUP(AF196,Accounts!$F:$H,3,FALSE),0)/100)))</f>
        <v/>
      </c>
      <c r="AJ196" s="37" t="str">
        <f t="shared" si="26"/>
        <v/>
      </c>
      <c r="AK196" s="7"/>
      <c r="AL196" s="6"/>
      <c r="AN196" s="10" t="str">
        <f>IF(ISBLANK(AL196),"",IF(COUNTIF(Accounts!$F:$H,AL196),VLOOKUP(AL196,Accounts!$F:$H,2,FALSE),"-"))</f>
        <v/>
      </c>
      <c r="AO196" s="37" t="str">
        <f>IF(AQ196="","",AQ196/(1+(IF(COUNTIF(Accounts!$F:$H,AL196),VLOOKUP(AL196,Accounts!$F:$H,3,FALSE),0)/100)))</f>
        <v/>
      </c>
      <c r="AP196" s="37" t="str">
        <f t="shared" si="27"/>
        <v/>
      </c>
      <c r="AQ196" s="7"/>
      <c r="AR196" s="40" t="str">
        <f>IF(Accounts!$F195="","-",Accounts!$F195)</f>
        <v xml:space="preserve"> </v>
      </c>
      <c r="AS196" s="10">
        <f>IF(COUNTIF(Accounts!$F:$H,AR196),VLOOKUP(AR196,Accounts!$F:$H,2,FALSE),"-")</f>
        <v>0</v>
      </c>
      <c r="AT196" s="37" t="str">
        <f ca="1">IF(scratch!$B$55=TRUE,IF(AV196="","",AV196/(1+(IF(COUNTIF(Accounts!$F:$H,AR196),VLOOKUP(AR196,Accounts!$F:$H,3,FALSE),0)/100))),scratch!$B$52)</f>
        <v>Locked</v>
      </c>
      <c r="AU196" s="37" t="str">
        <f ca="1">IF(scratch!$B$55=TRUE,IF(AV196="","",AV196-AT196),scratch!$B$52)</f>
        <v>Locked</v>
      </c>
      <c r="AV196" s="51" t="str">
        <f ca="1">IF(scratch!$B$55=TRUE,SUMIF(Z$7:Z$1007,AR196,AE$7:AE$1007)+SUMIF(AF$7:AF$1007,AR196,AK$7:AK$1007)+SUMIF(AL$7:AL$1007,AR196,AQ$7:AQ$1007),scratch!$B$52)</f>
        <v>Locked</v>
      </c>
      <c r="AZ196" s="10" t="str">
        <f>IF(ISBLANK(AX196),"",IF(COUNTIF(Accounts!$F:$H,AX196),VLOOKUP(AX196,Accounts!$F:$H,2,FALSE),"-"))</f>
        <v/>
      </c>
      <c r="BA196" s="37" t="str">
        <f>IF(BC196="","",BC196/(1+(IF(COUNTIF(Accounts!$F:$H,AX196),VLOOKUP(AX196,Accounts!$F:$H,3,FALSE),0)/100)))</f>
        <v/>
      </c>
      <c r="BB196" s="37" t="str">
        <f t="shared" si="28"/>
        <v/>
      </c>
      <c r="BC196" s="7"/>
      <c r="BD196" s="6"/>
      <c r="BF196" s="10" t="str">
        <f>IF(ISBLANK(BD196),"",IF(COUNTIF(Accounts!$F:$H,BD196),VLOOKUP(BD196,Accounts!$F:$H,2,FALSE),"-"))</f>
        <v/>
      </c>
      <c r="BG196" s="37" t="str">
        <f>IF(BI196="","",BI196/(1+(IF(COUNTIF(Accounts!$F:$H,BD196),VLOOKUP(BD196,Accounts!$F:$H,3,FALSE),0)/100)))</f>
        <v/>
      </c>
      <c r="BH196" s="37" t="str">
        <f t="shared" si="29"/>
        <v/>
      </c>
      <c r="BI196" s="7"/>
      <c r="BJ196" s="6"/>
      <c r="BL196" s="10" t="str">
        <f>IF(ISBLANK(BJ196),"",IF(COUNTIF(Accounts!$F:$H,BJ196),VLOOKUP(BJ196,Accounts!$F:$H,2,FALSE),"-"))</f>
        <v/>
      </c>
      <c r="BM196" s="37" t="str">
        <f>IF(BO196="","",BO196/(1+(IF(COUNTIF(Accounts!$F:$H,BJ196),VLOOKUP(BJ196,Accounts!$F:$H,3,FALSE),0)/100)))</f>
        <v/>
      </c>
      <c r="BN196" s="37" t="str">
        <f t="shared" si="30"/>
        <v/>
      </c>
      <c r="BO196" s="7"/>
      <c r="BP196" s="40" t="str">
        <f>IF(Accounts!$F195="","-",Accounts!$F195)</f>
        <v xml:space="preserve"> </v>
      </c>
      <c r="BQ196" s="10">
        <f>IF(COUNTIF(Accounts!$F:$H,BP196),VLOOKUP(BP196,Accounts!$F:$H,2,FALSE),"-")</f>
        <v>0</v>
      </c>
      <c r="BR196" s="37" t="str">
        <f ca="1">IF(scratch!$B$55=TRUE,IF(BT196="","",BT196/(1+(IF(COUNTIF(Accounts!$F:$H,BP196),VLOOKUP(BP196,Accounts!$F:$H,3,FALSE),0)/100))),scratch!$B$52)</f>
        <v>Locked</v>
      </c>
      <c r="BS196" s="37" t="str">
        <f ca="1">IF(scratch!$B$55=TRUE,IF(BT196="","",BT196-BR196),scratch!$B$52)</f>
        <v>Locked</v>
      </c>
      <c r="BT196" s="51" t="str">
        <f ca="1">IF(scratch!$B$55=TRUE,SUMIF(AX$7:AX$1007,BP196,BC$7:BC$1007)+SUMIF(BD$7:BD$1007,BP196,BI$7:BI$1007)+SUMIF(BJ$7:BJ$1007,BP196,BO$7:BO$1007),scratch!$B$52)</f>
        <v>Locked</v>
      </c>
      <c r="BX196" s="10" t="str">
        <f>IF(ISBLANK(BV196),"",IF(COUNTIF(Accounts!$F:$H,BV196),VLOOKUP(BV196,Accounts!$F:$H,2,FALSE),"-"))</f>
        <v/>
      </c>
      <c r="BY196" s="37" t="str">
        <f>IF(CA196="","",CA196/(1+(IF(COUNTIF(Accounts!$F:$H,BV196),VLOOKUP(BV196,Accounts!$F:$H,3,FALSE),0)/100)))</f>
        <v/>
      </c>
      <c r="BZ196" s="37" t="str">
        <f t="shared" si="31"/>
        <v/>
      </c>
      <c r="CA196" s="7"/>
      <c r="CB196" s="6"/>
      <c r="CD196" s="10" t="str">
        <f>IF(ISBLANK(CB196),"",IF(COUNTIF(Accounts!$F:$H,CB196),VLOOKUP(CB196,Accounts!$F:$H,2,FALSE),"-"))</f>
        <v/>
      </c>
      <c r="CE196" s="37" t="str">
        <f>IF(CG196="","",CG196/(1+(IF(COUNTIF(Accounts!$F:$H,CB196),VLOOKUP(CB196,Accounts!$F:$H,3,FALSE),0)/100)))</f>
        <v/>
      </c>
      <c r="CF196" s="37" t="str">
        <f t="shared" si="32"/>
        <v/>
      </c>
      <c r="CG196" s="7"/>
      <c r="CH196" s="6"/>
      <c r="CJ196" s="10" t="str">
        <f>IF(ISBLANK(CH196),"",IF(COUNTIF(Accounts!$F:$H,CH196),VLOOKUP(CH196,Accounts!$F:$H,2,FALSE),"-"))</f>
        <v/>
      </c>
      <c r="CK196" s="37" t="str">
        <f>IF(CM196="","",CM196/(1+(IF(COUNTIF(Accounts!$F:$H,CH196),VLOOKUP(CH196,Accounts!$F:$H,3,FALSE),0)/100)))</f>
        <v/>
      </c>
      <c r="CL196" s="37" t="str">
        <f t="shared" si="33"/>
        <v/>
      </c>
      <c r="CM196" s="7"/>
      <c r="CN196" s="40" t="str">
        <f>IF(Accounts!$F195="","-",Accounts!$F195)</f>
        <v xml:space="preserve"> </v>
      </c>
      <c r="CO196" s="10">
        <f>IF(COUNTIF(Accounts!$F:$H,CN196),VLOOKUP(CN196,Accounts!$F:$H,2,FALSE),"-")</f>
        <v>0</v>
      </c>
      <c r="CP196" s="37" t="str">
        <f ca="1">IF(scratch!$B$55=TRUE,IF(CR196="","",CR196/(1+(IF(COUNTIF(Accounts!$F:$H,CN196),VLOOKUP(CN196,Accounts!$F:$H,3,FALSE),0)/100))),scratch!$B$52)</f>
        <v>Locked</v>
      </c>
      <c r="CQ196" s="37" t="str">
        <f ca="1">IF(scratch!$B$55=TRUE,IF(CR196="","",CR196-CP196),scratch!$B$52)</f>
        <v>Locked</v>
      </c>
      <c r="CR196" s="51" t="str">
        <f ca="1">IF(scratch!$B$55=TRUE,SUMIF(BV$7:BV$1007,CN196,CA$7:CA$1007)+SUMIF(CB$7:CB$1007,CN196,CG$7:CG$1007)+SUMIF(CH$7:CH$1007,CN196,CM$7:CM$1007),scratch!$B$52)</f>
        <v>Locked</v>
      </c>
      <c r="CT196" s="40" t="str">
        <f>IF(Accounts!$F195="","-",Accounts!$F195)</f>
        <v xml:space="preserve"> </v>
      </c>
      <c r="CU196" s="10">
        <f>IF(COUNTIF(Accounts!$F:$H,CT196),VLOOKUP(CT196,Accounts!$F:$H,2,FALSE),"-")</f>
        <v>0</v>
      </c>
      <c r="CV196" s="37" t="str">
        <f ca="1">IF(scratch!$B$55=TRUE,IF(CX196="","",CX196/(1+(IF(COUNTIF(Accounts!$F:$H,CT196),VLOOKUP(CT196,Accounts!$F:$H,3,FALSE),0)/100))),scratch!$B$52)</f>
        <v>Locked</v>
      </c>
      <c r="CW196" s="37" t="str">
        <f ca="1">IF(scratch!$B$55=TRUE,IF(CX196="","",CX196-CV196),scratch!$B$52)</f>
        <v>Locked</v>
      </c>
      <c r="CX196" s="51" t="str">
        <f ca="1">IF(scratch!$B$55=TRUE,SUMIF(T$7:T$1007,CT196,X$7:X1196)+SUMIF(AR$7:AR$1007,CT196,AV$7:AV$1007)+SUMIF(BP$7:BP$1007,CT196,BT$7:BT$1007)+SUMIF(CN$7:CN$1007,CT196,CR$7:CR$1007),scratch!$B$52)</f>
        <v>Locked</v>
      </c>
    </row>
    <row r="197" spans="4:102" x14ac:dyDescent="0.2">
      <c r="D197" s="10" t="str">
        <f>IF(ISBLANK(B197),"",IF(COUNTIF(Accounts!$F:$H,B197),VLOOKUP(B197,Accounts!$F:$H,2,FALSE),"-"))</f>
        <v/>
      </c>
      <c r="E197" s="37" t="str">
        <f>IF(G197="","",G197/(1+(IF(COUNTIF(Accounts!$F:$H,B197),VLOOKUP(B197,Accounts!$F:$H,3,FALSE),0)/100)))</f>
        <v/>
      </c>
      <c r="F197" s="37" t="str">
        <f t="shared" si="34"/>
        <v/>
      </c>
      <c r="G197" s="7"/>
      <c r="H197" s="6"/>
      <c r="J197" s="10" t="str">
        <f>IF(ISBLANK(H197),"",IF(COUNTIF(Accounts!$F:$H,H197),VLOOKUP(H197,Accounts!$F:$H,2,FALSE),"-"))</f>
        <v/>
      </c>
      <c r="K197" s="37" t="str">
        <f>IF(M197="","",M197/(1+(IF(COUNTIF(Accounts!$F:$H,H197),VLOOKUP(H197,Accounts!$F:$H,3,FALSE),0)/100)))</f>
        <v/>
      </c>
      <c r="L197" s="37" t="str">
        <f t="shared" si="35"/>
        <v/>
      </c>
      <c r="M197" s="7"/>
      <c r="N197" s="6"/>
      <c r="P197" s="10" t="str">
        <f>IF(ISBLANK(N197),"",IF(COUNTIF(Accounts!$F:$H,N197),VLOOKUP(N197,Accounts!$F:$H,2,FALSE),"-"))</f>
        <v/>
      </c>
      <c r="Q197" s="37" t="str">
        <f>IF(S197="","",S197/(1+(IF(COUNTIF(Accounts!$F:$H,N197),VLOOKUP(N197,Accounts!$F:$H,3,FALSE),0)/100)))</f>
        <v/>
      </c>
      <c r="R197" s="37" t="str">
        <f t="shared" si="24"/>
        <v/>
      </c>
      <c r="S197" s="7"/>
      <c r="T197" s="40" t="str">
        <f>IF(Accounts!$F196="","-",Accounts!$F196)</f>
        <v xml:space="preserve"> </v>
      </c>
      <c r="U197" s="10">
        <f>IF(COUNTIF(Accounts!$F:$H,T197),VLOOKUP(T197,Accounts!$F:$H,2,FALSE),"-")</f>
        <v>0</v>
      </c>
      <c r="V197" s="37" t="str">
        <f ca="1">IF(scratch!$B$55=TRUE,IF(X197="","",X197/(1+(IF(COUNTIF(Accounts!$F:$H,T197),VLOOKUP(T197,Accounts!$F:$H,3,FALSE),0)/100))),scratch!$B$52)</f>
        <v>Locked</v>
      </c>
      <c r="W197" s="37" t="str">
        <f ca="1">IF(scratch!$B$55=TRUE,IF(X197="","",X197-V197),scratch!$B$52)</f>
        <v>Locked</v>
      </c>
      <c r="X197" s="51" t="str">
        <f ca="1">IF(scratch!$B$55=TRUE,SUMIF(B$7:B$1007,T197,G$7:G$1007)+SUMIF(H$7:H$1007,T197,M$7:M$1007)+SUMIF(N$7:N$1007,T197,S$7:S$1007),scratch!$B$52)</f>
        <v>Locked</v>
      </c>
      <c r="AB197" s="10" t="str">
        <f>IF(ISBLANK(Z197),"",IF(COUNTIF(Accounts!$F:$H,Z197),VLOOKUP(Z197,Accounts!$F:$H,2,FALSE),"-"))</f>
        <v/>
      </c>
      <c r="AC197" s="37" t="str">
        <f>IF(AE197="","",AE197/(1+(IF(COUNTIF(Accounts!$F:$H,Z197),VLOOKUP(Z197,Accounts!$F:$H,3,FALSE),0)/100)))</f>
        <v/>
      </c>
      <c r="AD197" s="37" t="str">
        <f t="shared" si="25"/>
        <v/>
      </c>
      <c r="AE197" s="7"/>
      <c r="AF197" s="6"/>
      <c r="AH197" s="10" t="str">
        <f>IF(ISBLANK(AF197),"",IF(COUNTIF(Accounts!$F:$H,AF197),VLOOKUP(AF197,Accounts!$F:$H,2,FALSE),"-"))</f>
        <v/>
      </c>
      <c r="AI197" s="37" t="str">
        <f>IF(AK197="","",AK197/(1+(IF(COUNTIF(Accounts!$F:$H,AF197),VLOOKUP(AF197,Accounts!$F:$H,3,FALSE),0)/100)))</f>
        <v/>
      </c>
      <c r="AJ197" s="37" t="str">
        <f t="shared" si="26"/>
        <v/>
      </c>
      <c r="AK197" s="7"/>
      <c r="AL197" s="6"/>
      <c r="AN197" s="10" t="str">
        <f>IF(ISBLANK(AL197),"",IF(COUNTIF(Accounts!$F:$H,AL197),VLOOKUP(AL197,Accounts!$F:$H,2,FALSE),"-"))</f>
        <v/>
      </c>
      <c r="AO197" s="37" t="str">
        <f>IF(AQ197="","",AQ197/(1+(IF(COUNTIF(Accounts!$F:$H,AL197),VLOOKUP(AL197,Accounts!$F:$H,3,FALSE),0)/100)))</f>
        <v/>
      </c>
      <c r="AP197" s="37" t="str">
        <f t="shared" si="27"/>
        <v/>
      </c>
      <c r="AQ197" s="7"/>
      <c r="AR197" s="40" t="str">
        <f>IF(Accounts!$F196="","-",Accounts!$F196)</f>
        <v xml:space="preserve"> </v>
      </c>
      <c r="AS197" s="10">
        <f>IF(COUNTIF(Accounts!$F:$H,AR197),VLOOKUP(AR197,Accounts!$F:$H,2,FALSE),"-")</f>
        <v>0</v>
      </c>
      <c r="AT197" s="37" t="str">
        <f ca="1">IF(scratch!$B$55=TRUE,IF(AV197="","",AV197/(1+(IF(COUNTIF(Accounts!$F:$H,AR197),VLOOKUP(AR197,Accounts!$F:$H,3,FALSE),0)/100))),scratch!$B$52)</f>
        <v>Locked</v>
      </c>
      <c r="AU197" s="37" t="str">
        <f ca="1">IF(scratch!$B$55=TRUE,IF(AV197="","",AV197-AT197),scratch!$B$52)</f>
        <v>Locked</v>
      </c>
      <c r="AV197" s="51" t="str">
        <f ca="1">IF(scratch!$B$55=TRUE,SUMIF(Z$7:Z$1007,AR197,AE$7:AE$1007)+SUMIF(AF$7:AF$1007,AR197,AK$7:AK$1007)+SUMIF(AL$7:AL$1007,AR197,AQ$7:AQ$1007),scratch!$B$52)</f>
        <v>Locked</v>
      </c>
      <c r="AZ197" s="10" t="str">
        <f>IF(ISBLANK(AX197),"",IF(COUNTIF(Accounts!$F:$H,AX197),VLOOKUP(AX197,Accounts!$F:$H,2,FALSE),"-"))</f>
        <v/>
      </c>
      <c r="BA197" s="37" t="str">
        <f>IF(BC197="","",BC197/(1+(IF(COUNTIF(Accounts!$F:$H,AX197),VLOOKUP(AX197,Accounts!$F:$H,3,FALSE),0)/100)))</f>
        <v/>
      </c>
      <c r="BB197" s="37" t="str">
        <f t="shared" si="28"/>
        <v/>
      </c>
      <c r="BC197" s="7"/>
      <c r="BD197" s="6"/>
      <c r="BF197" s="10" t="str">
        <f>IF(ISBLANK(BD197),"",IF(COUNTIF(Accounts!$F:$H,BD197),VLOOKUP(BD197,Accounts!$F:$H,2,FALSE),"-"))</f>
        <v/>
      </c>
      <c r="BG197" s="37" t="str">
        <f>IF(BI197="","",BI197/(1+(IF(COUNTIF(Accounts!$F:$H,BD197),VLOOKUP(BD197,Accounts!$F:$H,3,FALSE),0)/100)))</f>
        <v/>
      </c>
      <c r="BH197" s="37" t="str">
        <f t="shared" si="29"/>
        <v/>
      </c>
      <c r="BI197" s="7"/>
      <c r="BJ197" s="6"/>
      <c r="BL197" s="10" t="str">
        <f>IF(ISBLANK(BJ197),"",IF(COUNTIF(Accounts!$F:$H,BJ197),VLOOKUP(BJ197,Accounts!$F:$H,2,FALSE),"-"))</f>
        <v/>
      </c>
      <c r="BM197" s="37" t="str">
        <f>IF(BO197="","",BO197/(1+(IF(COUNTIF(Accounts!$F:$H,BJ197),VLOOKUP(BJ197,Accounts!$F:$H,3,FALSE),0)/100)))</f>
        <v/>
      </c>
      <c r="BN197" s="37" t="str">
        <f t="shared" si="30"/>
        <v/>
      </c>
      <c r="BO197" s="7"/>
      <c r="BP197" s="40" t="str">
        <f>IF(Accounts!$F196="","-",Accounts!$F196)</f>
        <v xml:space="preserve"> </v>
      </c>
      <c r="BQ197" s="10">
        <f>IF(COUNTIF(Accounts!$F:$H,BP197),VLOOKUP(BP197,Accounts!$F:$H,2,FALSE),"-")</f>
        <v>0</v>
      </c>
      <c r="BR197" s="37" t="str">
        <f ca="1">IF(scratch!$B$55=TRUE,IF(BT197="","",BT197/(1+(IF(COUNTIF(Accounts!$F:$H,BP197),VLOOKUP(BP197,Accounts!$F:$H,3,FALSE),0)/100))),scratch!$B$52)</f>
        <v>Locked</v>
      </c>
      <c r="BS197" s="37" t="str">
        <f ca="1">IF(scratch!$B$55=TRUE,IF(BT197="","",BT197-BR197),scratch!$B$52)</f>
        <v>Locked</v>
      </c>
      <c r="BT197" s="51" t="str">
        <f ca="1">IF(scratch!$B$55=TRUE,SUMIF(AX$7:AX$1007,BP197,BC$7:BC$1007)+SUMIF(BD$7:BD$1007,BP197,BI$7:BI$1007)+SUMIF(BJ$7:BJ$1007,BP197,BO$7:BO$1007),scratch!$B$52)</f>
        <v>Locked</v>
      </c>
      <c r="BX197" s="10" t="str">
        <f>IF(ISBLANK(BV197),"",IF(COUNTIF(Accounts!$F:$H,BV197),VLOOKUP(BV197,Accounts!$F:$H,2,FALSE),"-"))</f>
        <v/>
      </c>
      <c r="BY197" s="37" t="str">
        <f>IF(CA197="","",CA197/(1+(IF(COUNTIF(Accounts!$F:$H,BV197),VLOOKUP(BV197,Accounts!$F:$H,3,FALSE),0)/100)))</f>
        <v/>
      </c>
      <c r="BZ197" s="37" t="str">
        <f t="shared" si="31"/>
        <v/>
      </c>
      <c r="CA197" s="7"/>
      <c r="CB197" s="6"/>
      <c r="CD197" s="10" t="str">
        <f>IF(ISBLANK(CB197),"",IF(COUNTIF(Accounts!$F:$H,CB197),VLOOKUP(CB197,Accounts!$F:$H,2,FALSE),"-"))</f>
        <v/>
      </c>
      <c r="CE197" s="37" t="str">
        <f>IF(CG197="","",CG197/(1+(IF(COUNTIF(Accounts!$F:$H,CB197),VLOOKUP(CB197,Accounts!$F:$H,3,FALSE),0)/100)))</f>
        <v/>
      </c>
      <c r="CF197" s="37" t="str">
        <f t="shared" si="32"/>
        <v/>
      </c>
      <c r="CG197" s="7"/>
      <c r="CH197" s="6"/>
      <c r="CJ197" s="10" t="str">
        <f>IF(ISBLANK(CH197),"",IF(COUNTIF(Accounts!$F:$H,CH197),VLOOKUP(CH197,Accounts!$F:$H,2,FALSE),"-"))</f>
        <v/>
      </c>
      <c r="CK197" s="37" t="str">
        <f>IF(CM197="","",CM197/(1+(IF(COUNTIF(Accounts!$F:$H,CH197),VLOOKUP(CH197,Accounts!$F:$H,3,FALSE),0)/100)))</f>
        <v/>
      </c>
      <c r="CL197" s="37" t="str">
        <f t="shared" si="33"/>
        <v/>
      </c>
      <c r="CM197" s="7"/>
      <c r="CN197" s="40" t="str">
        <f>IF(Accounts!$F196="","-",Accounts!$F196)</f>
        <v xml:space="preserve"> </v>
      </c>
      <c r="CO197" s="10">
        <f>IF(COUNTIF(Accounts!$F:$H,CN197),VLOOKUP(CN197,Accounts!$F:$H,2,FALSE),"-")</f>
        <v>0</v>
      </c>
      <c r="CP197" s="37" t="str">
        <f ca="1">IF(scratch!$B$55=TRUE,IF(CR197="","",CR197/(1+(IF(COUNTIF(Accounts!$F:$H,CN197),VLOOKUP(CN197,Accounts!$F:$H,3,FALSE),0)/100))),scratch!$B$52)</f>
        <v>Locked</v>
      </c>
      <c r="CQ197" s="37" t="str">
        <f ca="1">IF(scratch!$B$55=TRUE,IF(CR197="","",CR197-CP197),scratch!$B$52)</f>
        <v>Locked</v>
      </c>
      <c r="CR197" s="51" t="str">
        <f ca="1">IF(scratch!$B$55=TRUE,SUMIF(BV$7:BV$1007,CN197,CA$7:CA$1007)+SUMIF(CB$7:CB$1007,CN197,CG$7:CG$1007)+SUMIF(CH$7:CH$1007,CN197,CM$7:CM$1007),scratch!$B$52)</f>
        <v>Locked</v>
      </c>
      <c r="CT197" s="40" t="str">
        <f>IF(Accounts!$F196="","-",Accounts!$F196)</f>
        <v xml:space="preserve"> </v>
      </c>
      <c r="CU197" s="10">
        <f>IF(COUNTIF(Accounts!$F:$H,CT197),VLOOKUP(CT197,Accounts!$F:$H,2,FALSE),"-")</f>
        <v>0</v>
      </c>
      <c r="CV197" s="37" t="str">
        <f ca="1">IF(scratch!$B$55=TRUE,IF(CX197="","",CX197/(1+(IF(COUNTIF(Accounts!$F:$H,CT197),VLOOKUP(CT197,Accounts!$F:$H,3,FALSE),0)/100))),scratch!$B$52)</f>
        <v>Locked</v>
      </c>
      <c r="CW197" s="37" t="str">
        <f ca="1">IF(scratch!$B$55=TRUE,IF(CX197="","",CX197-CV197),scratch!$B$52)</f>
        <v>Locked</v>
      </c>
      <c r="CX197" s="51" t="str">
        <f ca="1">IF(scratch!$B$55=TRUE,SUMIF(T$7:T$1007,CT197,X$7:X1197)+SUMIF(AR$7:AR$1007,CT197,AV$7:AV$1007)+SUMIF(BP$7:BP$1007,CT197,BT$7:BT$1007)+SUMIF(CN$7:CN$1007,CT197,CR$7:CR$1007),scratch!$B$52)</f>
        <v>Locked</v>
      </c>
    </row>
    <row r="198" spans="4:102" x14ac:dyDescent="0.2">
      <c r="D198" s="10" t="str">
        <f>IF(ISBLANK(B198),"",IF(COUNTIF(Accounts!$F:$H,B198),VLOOKUP(B198,Accounts!$F:$H,2,FALSE),"-"))</f>
        <v/>
      </c>
      <c r="E198" s="37" t="str">
        <f>IF(G198="","",G198/(1+(IF(COUNTIF(Accounts!$F:$H,B198),VLOOKUP(B198,Accounts!$F:$H,3,FALSE),0)/100)))</f>
        <v/>
      </c>
      <c r="F198" s="37" t="str">
        <f t="shared" si="34"/>
        <v/>
      </c>
      <c r="G198" s="7"/>
      <c r="H198" s="6"/>
      <c r="J198" s="10" t="str">
        <f>IF(ISBLANK(H198),"",IF(COUNTIF(Accounts!$F:$H,H198),VLOOKUP(H198,Accounts!$F:$H,2,FALSE),"-"))</f>
        <v/>
      </c>
      <c r="K198" s="37" t="str">
        <f>IF(M198="","",M198/(1+(IF(COUNTIF(Accounts!$F:$H,H198),VLOOKUP(H198,Accounts!$F:$H,3,FALSE),0)/100)))</f>
        <v/>
      </c>
      <c r="L198" s="37" t="str">
        <f t="shared" si="35"/>
        <v/>
      </c>
      <c r="M198" s="7"/>
      <c r="N198" s="6"/>
      <c r="P198" s="10" t="str">
        <f>IF(ISBLANK(N198),"",IF(COUNTIF(Accounts!$F:$H,N198),VLOOKUP(N198,Accounts!$F:$H,2,FALSE),"-"))</f>
        <v/>
      </c>
      <c r="Q198" s="37" t="str">
        <f>IF(S198="","",S198/(1+(IF(COUNTIF(Accounts!$F:$H,N198),VLOOKUP(N198,Accounts!$F:$H,3,FALSE),0)/100)))</f>
        <v/>
      </c>
      <c r="R198" s="37" t="str">
        <f t="shared" si="24"/>
        <v/>
      </c>
      <c r="S198" s="7"/>
      <c r="T198" s="40" t="str">
        <f>IF(Accounts!$F197="","-",Accounts!$F197)</f>
        <v xml:space="preserve"> </v>
      </c>
      <c r="U198" s="10">
        <f>IF(COUNTIF(Accounts!$F:$H,T198),VLOOKUP(T198,Accounts!$F:$H,2,FALSE),"-")</f>
        <v>0</v>
      </c>
      <c r="V198" s="37" t="str">
        <f ca="1">IF(scratch!$B$55=TRUE,IF(X198="","",X198/(1+(IF(COUNTIF(Accounts!$F:$H,T198),VLOOKUP(T198,Accounts!$F:$H,3,FALSE),0)/100))),scratch!$B$52)</f>
        <v>Locked</v>
      </c>
      <c r="W198" s="37" t="str">
        <f ca="1">IF(scratch!$B$55=TRUE,IF(X198="","",X198-V198),scratch!$B$52)</f>
        <v>Locked</v>
      </c>
      <c r="X198" s="51" t="str">
        <f ca="1">IF(scratch!$B$55=TRUE,SUMIF(B$7:B$1007,T198,G$7:G$1007)+SUMIF(H$7:H$1007,T198,M$7:M$1007)+SUMIF(N$7:N$1007,T198,S$7:S$1007),scratch!$B$52)</f>
        <v>Locked</v>
      </c>
      <c r="AB198" s="10" t="str">
        <f>IF(ISBLANK(Z198),"",IF(COUNTIF(Accounts!$F:$H,Z198),VLOOKUP(Z198,Accounts!$F:$H,2,FALSE),"-"))</f>
        <v/>
      </c>
      <c r="AC198" s="37" t="str">
        <f>IF(AE198="","",AE198/(1+(IF(COUNTIF(Accounts!$F:$H,Z198),VLOOKUP(Z198,Accounts!$F:$H,3,FALSE),0)/100)))</f>
        <v/>
      </c>
      <c r="AD198" s="37" t="str">
        <f t="shared" si="25"/>
        <v/>
      </c>
      <c r="AE198" s="7"/>
      <c r="AF198" s="6"/>
      <c r="AH198" s="10" t="str">
        <f>IF(ISBLANK(AF198),"",IF(COUNTIF(Accounts!$F:$H,AF198),VLOOKUP(AF198,Accounts!$F:$H,2,FALSE),"-"))</f>
        <v/>
      </c>
      <c r="AI198" s="37" t="str">
        <f>IF(AK198="","",AK198/(1+(IF(COUNTIF(Accounts!$F:$H,AF198),VLOOKUP(AF198,Accounts!$F:$H,3,FALSE),0)/100)))</f>
        <v/>
      </c>
      <c r="AJ198" s="37" t="str">
        <f t="shared" si="26"/>
        <v/>
      </c>
      <c r="AK198" s="7"/>
      <c r="AL198" s="6"/>
      <c r="AN198" s="10" t="str">
        <f>IF(ISBLANK(AL198),"",IF(COUNTIF(Accounts!$F:$H,AL198),VLOOKUP(AL198,Accounts!$F:$H,2,FALSE),"-"))</f>
        <v/>
      </c>
      <c r="AO198" s="37" t="str">
        <f>IF(AQ198="","",AQ198/(1+(IF(COUNTIF(Accounts!$F:$H,AL198),VLOOKUP(AL198,Accounts!$F:$H,3,FALSE),0)/100)))</f>
        <v/>
      </c>
      <c r="AP198" s="37" t="str">
        <f t="shared" si="27"/>
        <v/>
      </c>
      <c r="AQ198" s="7"/>
      <c r="AR198" s="40" t="str">
        <f>IF(Accounts!$F197="","-",Accounts!$F197)</f>
        <v xml:space="preserve"> </v>
      </c>
      <c r="AS198" s="10">
        <f>IF(COUNTIF(Accounts!$F:$H,AR198),VLOOKUP(AR198,Accounts!$F:$H,2,FALSE),"-")</f>
        <v>0</v>
      </c>
      <c r="AT198" s="37" t="str">
        <f ca="1">IF(scratch!$B$55=TRUE,IF(AV198="","",AV198/(1+(IF(COUNTIF(Accounts!$F:$H,AR198),VLOOKUP(AR198,Accounts!$F:$H,3,FALSE),0)/100))),scratch!$B$52)</f>
        <v>Locked</v>
      </c>
      <c r="AU198" s="37" t="str">
        <f ca="1">IF(scratch!$B$55=TRUE,IF(AV198="","",AV198-AT198),scratch!$B$52)</f>
        <v>Locked</v>
      </c>
      <c r="AV198" s="51" t="str">
        <f ca="1">IF(scratch!$B$55=TRUE,SUMIF(Z$7:Z$1007,AR198,AE$7:AE$1007)+SUMIF(AF$7:AF$1007,AR198,AK$7:AK$1007)+SUMIF(AL$7:AL$1007,AR198,AQ$7:AQ$1007),scratch!$B$52)</f>
        <v>Locked</v>
      </c>
      <c r="AZ198" s="10" t="str">
        <f>IF(ISBLANK(AX198),"",IF(COUNTIF(Accounts!$F:$H,AX198),VLOOKUP(AX198,Accounts!$F:$H,2,FALSE),"-"))</f>
        <v/>
      </c>
      <c r="BA198" s="37" t="str">
        <f>IF(BC198="","",BC198/(1+(IF(COUNTIF(Accounts!$F:$H,AX198),VLOOKUP(AX198,Accounts!$F:$H,3,FALSE),0)/100)))</f>
        <v/>
      </c>
      <c r="BB198" s="37" t="str">
        <f t="shared" si="28"/>
        <v/>
      </c>
      <c r="BC198" s="7"/>
      <c r="BD198" s="6"/>
      <c r="BF198" s="10" t="str">
        <f>IF(ISBLANK(BD198),"",IF(COUNTIF(Accounts!$F:$H,BD198),VLOOKUP(BD198,Accounts!$F:$H,2,FALSE),"-"))</f>
        <v/>
      </c>
      <c r="BG198" s="37" t="str">
        <f>IF(BI198="","",BI198/(1+(IF(COUNTIF(Accounts!$F:$H,BD198),VLOOKUP(BD198,Accounts!$F:$H,3,FALSE),0)/100)))</f>
        <v/>
      </c>
      <c r="BH198" s="37" t="str">
        <f t="shared" si="29"/>
        <v/>
      </c>
      <c r="BI198" s="7"/>
      <c r="BJ198" s="6"/>
      <c r="BL198" s="10" t="str">
        <f>IF(ISBLANK(BJ198),"",IF(COUNTIF(Accounts!$F:$H,BJ198),VLOOKUP(BJ198,Accounts!$F:$H,2,FALSE),"-"))</f>
        <v/>
      </c>
      <c r="BM198" s="37" t="str">
        <f>IF(BO198="","",BO198/(1+(IF(COUNTIF(Accounts!$F:$H,BJ198),VLOOKUP(BJ198,Accounts!$F:$H,3,FALSE),0)/100)))</f>
        <v/>
      </c>
      <c r="BN198" s="37" t="str">
        <f t="shared" si="30"/>
        <v/>
      </c>
      <c r="BO198" s="7"/>
      <c r="BP198" s="40" t="str">
        <f>IF(Accounts!$F197="","-",Accounts!$F197)</f>
        <v xml:space="preserve"> </v>
      </c>
      <c r="BQ198" s="10">
        <f>IF(COUNTIF(Accounts!$F:$H,BP198),VLOOKUP(BP198,Accounts!$F:$H,2,FALSE),"-")</f>
        <v>0</v>
      </c>
      <c r="BR198" s="37" t="str">
        <f ca="1">IF(scratch!$B$55=TRUE,IF(BT198="","",BT198/(1+(IF(COUNTIF(Accounts!$F:$H,BP198),VLOOKUP(BP198,Accounts!$F:$H,3,FALSE),0)/100))),scratch!$B$52)</f>
        <v>Locked</v>
      </c>
      <c r="BS198" s="37" t="str">
        <f ca="1">IF(scratch!$B$55=TRUE,IF(BT198="","",BT198-BR198),scratch!$B$52)</f>
        <v>Locked</v>
      </c>
      <c r="BT198" s="51" t="str">
        <f ca="1">IF(scratch!$B$55=TRUE,SUMIF(AX$7:AX$1007,BP198,BC$7:BC$1007)+SUMIF(BD$7:BD$1007,BP198,BI$7:BI$1007)+SUMIF(BJ$7:BJ$1007,BP198,BO$7:BO$1007),scratch!$B$52)</f>
        <v>Locked</v>
      </c>
      <c r="BX198" s="10" t="str">
        <f>IF(ISBLANK(BV198),"",IF(COUNTIF(Accounts!$F:$H,BV198),VLOOKUP(BV198,Accounts!$F:$H,2,FALSE),"-"))</f>
        <v/>
      </c>
      <c r="BY198" s="37" t="str">
        <f>IF(CA198="","",CA198/(1+(IF(COUNTIF(Accounts!$F:$H,BV198),VLOOKUP(BV198,Accounts!$F:$H,3,FALSE),0)/100)))</f>
        <v/>
      </c>
      <c r="BZ198" s="37" t="str">
        <f t="shared" si="31"/>
        <v/>
      </c>
      <c r="CA198" s="7"/>
      <c r="CB198" s="6"/>
      <c r="CD198" s="10" t="str">
        <f>IF(ISBLANK(CB198),"",IF(COUNTIF(Accounts!$F:$H,CB198),VLOOKUP(CB198,Accounts!$F:$H,2,FALSE),"-"))</f>
        <v/>
      </c>
      <c r="CE198" s="37" t="str">
        <f>IF(CG198="","",CG198/(1+(IF(COUNTIF(Accounts!$F:$H,CB198),VLOOKUP(CB198,Accounts!$F:$H,3,FALSE),0)/100)))</f>
        <v/>
      </c>
      <c r="CF198" s="37" t="str">
        <f t="shared" si="32"/>
        <v/>
      </c>
      <c r="CG198" s="7"/>
      <c r="CH198" s="6"/>
      <c r="CJ198" s="10" t="str">
        <f>IF(ISBLANK(CH198),"",IF(COUNTIF(Accounts!$F:$H,CH198),VLOOKUP(CH198,Accounts!$F:$H,2,FALSE),"-"))</f>
        <v/>
      </c>
      <c r="CK198" s="37" t="str">
        <f>IF(CM198="","",CM198/(1+(IF(COUNTIF(Accounts!$F:$H,CH198),VLOOKUP(CH198,Accounts!$F:$H,3,FALSE),0)/100)))</f>
        <v/>
      </c>
      <c r="CL198" s="37" t="str">
        <f t="shared" si="33"/>
        <v/>
      </c>
      <c r="CM198" s="7"/>
      <c r="CN198" s="40" t="str">
        <f>IF(Accounts!$F197="","-",Accounts!$F197)</f>
        <v xml:space="preserve"> </v>
      </c>
      <c r="CO198" s="10">
        <f>IF(COUNTIF(Accounts!$F:$H,CN198),VLOOKUP(CN198,Accounts!$F:$H,2,FALSE),"-")</f>
        <v>0</v>
      </c>
      <c r="CP198" s="37" t="str">
        <f ca="1">IF(scratch!$B$55=TRUE,IF(CR198="","",CR198/(1+(IF(COUNTIF(Accounts!$F:$H,CN198),VLOOKUP(CN198,Accounts!$F:$H,3,FALSE),0)/100))),scratch!$B$52)</f>
        <v>Locked</v>
      </c>
      <c r="CQ198" s="37" t="str">
        <f ca="1">IF(scratch!$B$55=TRUE,IF(CR198="","",CR198-CP198),scratch!$B$52)</f>
        <v>Locked</v>
      </c>
      <c r="CR198" s="51" t="str">
        <f ca="1">IF(scratch!$B$55=TRUE,SUMIF(BV$7:BV$1007,CN198,CA$7:CA$1007)+SUMIF(CB$7:CB$1007,CN198,CG$7:CG$1007)+SUMIF(CH$7:CH$1007,CN198,CM$7:CM$1007),scratch!$B$52)</f>
        <v>Locked</v>
      </c>
      <c r="CT198" s="40" t="str">
        <f>IF(Accounts!$F197="","-",Accounts!$F197)</f>
        <v xml:space="preserve"> </v>
      </c>
      <c r="CU198" s="10">
        <f>IF(COUNTIF(Accounts!$F:$H,CT198),VLOOKUP(CT198,Accounts!$F:$H,2,FALSE),"-")</f>
        <v>0</v>
      </c>
      <c r="CV198" s="37" t="str">
        <f ca="1">IF(scratch!$B$55=TRUE,IF(CX198="","",CX198/(1+(IF(COUNTIF(Accounts!$F:$H,CT198),VLOOKUP(CT198,Accounts!$F:$H,3,FALSE),0)/100))),scratch!$B$52)</f>
        <v>Locked</v>
      </c>
      <c r="CW198" s="37" t="str">
        <f ca="1">IF(scratch!$B$55=TRUE,IF(CX198="","",CX198-CV198),scratch!$B$52)</f>
        <v>Locked</v>
      </c>
      <c r="CX198" s="51" t="str">
        <f ca="1">IF(scratch!$B$55=TRUE,SUMIF(T$7:T$1007,CT198,X$7:X1198)+SUMIF(AR$7:AR$1007,CT198,AV$7:AV$1007)+SUMIF(BP$7:BP$1007,CT198,BT$7:BT$1007)+SUMIF(CN$7:CN$1007,CT198,CR$7:CR$1007),scratch!$B$52)</f>
        <v>Locked</v>
      </c>
    </row>
    <row r="199" spans="4:102" x14ac:dyDescent="0.2">
      <c r="D199" s="10" t="str">
        <f>IF(ISBLANK(B199),"",IF(COUNTIF(Accounts!$F:$H,B199),VLOOKUP(B199,Accounts!$F:$H,2,FALSE),"-"))</f>
        <v/>
      </c>
      <c r="E199" s="37" t="str">
        <f>IF(G199="","",G199/(1+(IF(COUNTIF(Accounts!$F:$H,B199),VLOOKUP(B199,Accounts!$F:$H,3,FALSE),0)/100)))</f>
        <v/>
      </c>
      <c r="F199" s="37" t="str">
        <f t="shared" si="34"/>
        <v/>
      </c>
      <c r="G199" s="7"/>
      <c r="H199" s="6"/>
      <c r="J199" s="10" t="str">
        <f>IF(ISBLANK(H199),"",IF(COUNTIF(Accounts!$F:$H,H199),VLOOKUP(H199,Accounts!$F:$H,2,FALSE),"-"))</f>
        <v/>
      </c>
      <c r="K199" s="37" t="str">
        <f>IF(M199="","",M199/(1+(IF(COUNTIF(Accounts!$F:$H,H199),VLOOKUP(H199,Accounts!$F:$H,3,FALSE),0)/100)))</f>
        <v/>
      </c>
      <c r="L199" s="37" t="str">
        <f t="shared" si="35"/>
        <v/>
      </c>
      <c r="M199" s="7"/>
      <c r="N199" s="6"/>
      <c r="P199" s="10" t="str">
        <f>IF(ISBLANK(N199),"",IF(COUNTIF(Accounts!$F:$H,N199),VLOOKUP(N199,Accounts!$F:$H,2,FALSE),"-"))</f>
        <v/>
      </c>
      <c r="Q199" s="37" t="str">
        <f>IF(S199="","",S199/(1+(IF(COUNTIF(Accounts!$F:$H,N199),VLOOKUP(N199,Accounts!$F:$H,3,FALSE),0)/100)))</f>
        <v/>
      </c>
      <c r="R199" s="37" t="str">
        <f t="shared" ref="R199:R207" si="36">IF(S199="","",S199-Q199)</f>
        <v/>
      </c>
      <c r="S199" s="7"/>
      <c r="T199" s="40" t="str">
        <f>IF(Accounts!$F198="","-",Accounts!$F198)</f>
        <v xml:space="preserve"> </v>
      </c>
      <c r="U199" s="10">
        <f>IF(COUNTIF(Accounts!$F:$H,T199),VLOOKUP(T199,Accounts!$F:$H,2,FALSE),"-")</f>
        <v>0</v>
      </c>
      <c r="V199" s="37" t="str">
        <f ca="1">IF(scratch!$B$55=TRUE,IF(X199="","",X199/(1+(IF(COUNTIF(Accounts!$F:$H,T199),VLOOKUP(T199,Accounts!$F:$H,3,FALSE),0)/100))),scratch!$B$52)</f>
        <v>Locked</v>
      </c>
      <c r="W199" s="37" t="str">
        <f ca="1">IF(scratch!$B$55=TRUE,IF(X199="","",X199-V199),scratch!$B$52)</f>
        <v>Locked</v>
      </c>
      <c r="X199" s="51" t="str">
        <f ca="1">IF(scratch!$B$55=TRUE,SUMIF(B$7:B$1007,T199,G$7:G$1007)+SUMIF(H$7:H$1007,T199,M$7:M$1007)+SUMIF(N$7:N$1007,T199,S$7:S$1007),scratch!$B$52)</f>
        <v>Locked</v>
      </c>
      <c r="AB199" s="10" t="str">
        <f>IF(ISBLANK(Z199),"",IF(COUNTIF(Accounts!$F:$H,Z199),VLOOKUP(Z199,Accounts!$F:$H,2,FALSE),"-"))</f>
        <v/>
      </c>
      <c r="AC199" s="37" t="str">
        <f>IF(AE199="","",AE199/(1+(IF(COUNTIF(Accounts!$F:$H,Z199),VLOOKUP(Z199,Accounts!$F:$H,3,FALSE),0)/100)))</f>
        <v/>
      </c>
      <c r="AD199" s="37" t="str">
        <f t="shared" ref="AD199:AD207" si="37">IF(AE199="","",AE199-AC199)</f>
        <v/>
      </c>
      <c r="AE199" s="7"/>
      <c r="AF199" s="6"/>
      <c r="AH199" s="10" t="str">
        <f>IF(ISBLANK(AF199),"",IF(COUNTIF(Accounts!$F:$H,AF199),VLOOKUP(AF199,Accounts!$F:$H,2,FALSE),"-"))</f>
        <v/>
      </c>
      <c r="AI199" s="37" t="str">
        <f>IF(AK199="","",AK199/(1+(IF(COUNTIF(Accounts!$F:$H,AF199),VLOOKUP(AF199,Accounts!$F:$H,3,FALSE),0)/100)))</f>
        <v/>
      </c>
      <c r="AJ199" s="37" t="str">
        <f t="shared" ref="AJ199:AJ207" si="38">IF(AK199="","",AK199-AI199)</f>
        <v/>
      </c>
      <c r="AK199" s="7"/>
      <c r="AL199" s="6"/>
      <c r="AN199" s="10" t="str">
        <f>IF(ISBLANK(AL199),"",IF(COUNTIF(Accounts!$F:$H,AL199),VLOOKUP(AL199,Accounts!$F:$H,2,FALSE),"-"))</f>
        <v/>
      </c>
      <c r="AO199" s="37" t="str">
        <f>IF(AQ199="","",AQ199/(1+(IF(COUNTIF(Accounts!$F:$H,AL199),VLOOKUP(AL199,Accounts!$F:$H,3,FALSE),0)/100)))</f>
        <v/>
      </c>
      <c r="AP199" s="37" t="str">
        <f t="shared" ref="AP199:AP207" si="39">IF(AQ199="","",AQ199-AO199)</f>
        <v/>
      </c>
      <c r="AQ199" s="7"/>
      <c r="AR199" s="40" t="str">
        <f>IF(Accounts!$F198="","-",Accounts!$F198)</f>
        <v xml:space="preserve"> </v>
      </c>
      <c r="AS199" s="10">
        <f>IF(COUNTIF(Accounts!$F:$H,AR199),VLOOKUP(AR199,Accounts!$F:$H,2,FALSE),"-")</f>
        <v>0</v>
      </c>
      <c r="AT199" s="37" t="str">
        <f ca="1">IF(scratch!$B$55=TRUE,IF(AV199="","",AV199/(1+(IF(COUNTIF(Accounts!$F:$H,AR199),VLOOKUP(AR199,Accounts!$F:$H,3,FALSE),0)/100))),scratch!$B$52)</f>
        <v>Locked</v>
      </c>
      <c r="AU199" s="37" t="str">
        <f ca="1">IF(scratch!$B$55=TRUE,IF(AV199="","",AV199-AT199),scratch!$B$52)</f>
        <v>Locked</v>
      </c>
      <c r="AV199" s="51" t="str">
        <f ca="1">IF(scratch!$B$55=TRUE,SUMIF(Z$7:Z$1007,AR199,AE$7:AE$1007)+SUMIF(AF$7:AF$1007,AR199,AK$7:AK$1007)+SUMIF(AL$7:AL$1007,AR199,AQ$7:AQ$1007),scratch!$B$52)</f>
        <v>Locked</v>
      </c>
      <c r="AZ199" s="10" t="str">
        <f>IF(ISBLANK(AX199),"",IF(COUNTIF(Accounts!$F:$H,AX199),VLOOKUP(AX199,Accounts!$F:$H,2,FALSE),"-"))</f>
        <v/>
      </c>
      <c r="BA199" s="37" t="str">
        <f>IF(BC199="","",BC199/(1+(IF(COUNTIF(Accounts!$F:$H,AX199),VLOOKUP(AX199,Accounts!$F:$H,3,FALSE),0)/100)))</f>
        <v/>
      </c>
      <c r="BB199" s="37" t="str">
        <f t="shared" ref="BB199:BB207" si="40">IF(BC199="","",BC199-BA199)</f>
        <v/>
      </c>
      <c r="BC199" s="7"/>
      <c r="BD199" s="6"/>
      <c r="BF199" s="10" t="str">
        <f>IF(ISBLANK(BD199),"",IF(COUNTIF(Accounts!$F:$H,BD199),VLOOKUP(BD199,Accounts!$F:$H,2,FALSE),"-"))</f>
        <v/>
      </c>
      <c r="BG199" s="37" t="str">
        <f>IF(BI199="","",BI199/(1+(IF(COUNTIF(Accounts!$F:$H,BD199),VLOOKUP(BD199,Accounts!$F:$H,3,FALSE),0)/100)))</f>
        <v/>
      </c>
      <c r="BH199" s="37" t="str">
        <f t="shared" ref="BH199:BH207" si="41">IF(BI199="","",BI199-BG199)</f>
        <v/>
      </c>
      <c r="BI199" s="7"/>
      <c r="BJ199" s="6"/>
      <c r="BL199" s="10" t="str">
        <f>IF(ISBLANK(BJ199),"",IF(COUNTIF(Accounts!$F:$H,BJ199),VLOOKUP(BJ199,Accounts!$F:$H,2,FALSE),"-"))</f>
        <v/>
      </c>
      <c r="BM199" s="37" t="str">
        <f>IF(BO199="","",BO199/(1+(IF(COUNTIF(Accounts!$F:$H,BJ199),VLOOKUP(BJ199,Accounts!$F:$H,3,FALSE),0)/100)))</f>
        <v/>
      </c>
      <c r="BN199" s="37" t="str">
        <f t="shared" ref="BN199:BN207" si="42">IF(BO199="","",BO199-BM199)</f>
        <v/>
      </c>
      <c r="BO199" s="7"/>
      <c r="BP199" s="40" t="str">
        <f>IF(Accounts!$F198="","-",Accounts!$F198)</f>
        <v xml:space="preserve"> </v>
      </c>
      <c r="BQ199" s="10">
        <f>IF(COUNTIF(Accounts!$F:$H,BP199),VLOOKUP(BP199,Accounts!$F:$H,2,FALSE),"-")</f>
        <v>0</v>
      </c>
      <c r="BR199" s="37" t="str">
        <f ca="1">IF(scratch!$B$55=TRUE,IF(BT199="","",BT199/(1+(IF(COUNTIF(Accounts!$F:$H,BP199),VLOOKUP(BP199,Accounts!$F:$H,3,FALSE),0)/100))),scratch!$B$52)</f>
        <v>Locked</v>
      </c>
      <c r="BS199" s="37" t="str">
        <f ca="1">IF(scratch!$B$55=TRUE,IF(BT199="","",BT199-BR199),scratch!$B$52)</f>
        <v>Locked</v>
      </c>
      <c r="BT199" s="51" t="str">
        <f ca="1">IF(scratch!$B$55=TRUE,SUMIF(AX$7:AX$1007,BP199,BC$7:BC$1007)+SUMIF(BD$7:BD$1007,BP199,BI$7:BI$1007)+SUMIF(BJ$7:BJ$1007,BP199,BO$7:BO$1007),scratch!$B$52)</f>
        <v>Locked</v>
      </c>
      <c r="BX199" s="10" t="str">
        <f>IF(ISBLANK(BV199),"",IF(COUNTIF(Accounts!$F:$H,BV199),VLOOKUP(BV199,Accounts!$F:$H,2,FALSE),"-"))</f>
        <v/>
      </c>
      <c r="BY199" s="37" t="str">
        <f>IF(CA199="","",CA199/(1+(IF(COUNTIF(Accounts!$F:$H,BV199),VLOOKUP(BV199,Accounts!$F:$H,3,FALSE),0)/100)))</f>
        <v/>
      </c>
      <c r="BZ199" s="37" t="str">
        <f t="shared" ref="BZ199:BZ207" si="43">IF(CA199="","",CA199-BY199)</f>
        <v/>
      </c>
      <c r="CA199" s="7"/>
      <c r="CB199" s="6"/>
      <c r="CD199" s="10" t="str">
        <f>IF(ISBLANK(CB199),"",IF(COUNTIF(Accounts!$F:$H,CB199),VLOOKUP(CB199,Accounts!$F:$H,2,FALSE),"-"))</f>
        <v/>
      </c>
      <c r="CE199" s="37" t="str">
        <f>IF(CG199="","",CG199/(1+(IF(COUNTIF(Accounts!$F:$H,CB199),VLOOKUP(CB199,Accounts!$F:$H,3,FALSE),0)/100)))</f>
        <v/>
      </c>
      <c r="CF199" s="37" t="str">
        <f t="shared" ref="CF199:CF207" si="44">IF(CG199="","",CG199-CE199)</f>
        <v/>
      </c>
      <c r="CG199" s="7"/>
      <c r="CH199" s="6"/>
      <c r="CJ199" s="10" t="str">
        <f>IF(ISBLANK(CH199),"",IF(COUNTIF(Accounts!$F:$H,CH199),VLOOKUP(CH199,Accounts!$F:$H,2,FALSE),"-"))</f>
        <v/>
      </c>
      <c r="CK199" s="37" t="str">
        <f>IF(CM199="","",CM199/(1+(IF(COUNTIF(Accounts!$F:$H,CH199),VLOOKUP(CH199,Accounts!$F:$H,3,FALSE),0)/100)))</f>
        <v/>
      </c>
      <c r="CL199" s="37" t="str">
        <f t="shared" ref="CL199:CL207" si="45">IF(CM199="","",CM199-CK199)</f>
        <v/>
      </c>
      <c r="CM199" s="7"/>
      <c r="CN199" s="40" t="str">
        <f>IF(Accounts!$F198="","-",Accounts!$F198)</f>
        <v xml:space="preserve"> </v>
      </c>
      <c r="CO199" s="10">
        <f>IF(COUNTIF(Accounts!$F:$H,CN199),VLOOKUP(CN199,Accounts!$F:$H,2,FALSE),"-")</f>
        <v>0</v>
      </c>
      <c r="CP199" s="37" t="str">
        <f ca="1">IF(scratch!$B$55=TRUE,IF(CR199="","",CR199/(1+(IF(COUNTIF(Accounts!$F:$H,CN199),VLOOKUP(CN199,Accounts!$F:$H,3,FALSE),0)/100))),scratch!$B$52)</f>
        <v>Locked</v>
      </c>
      <c r="CQ199" s="37" t="str">
        <f ca="1">IF(scratch!$B$55=TRUE,IF(CR199="","",CR199-CP199),scratch!$B$52)</f>
        <v>Locked</v>
      </c>
      <c r="CR199" s="51" t="str">
        <f ca="1">IF(scratch!$B$55=TRUE,SUMIF(BV$7:BV$1007,CN199,CA$7:CA$1007)+SUMIF(CB$7:CB$1007,CN199,CG$7:CG$1007)+SUMIF(CH$7:CH$1007,CN199,CM$7:CM$1007),scratch!$B$52)</f>
        <v>Locked</v>
      </c>
      <c r="CT199" s="40" t="str">
        <f>IF(Accounts!$F198="","-",Accounts!$F198)</f>
        <v xml:space="preserve"> </v>
      </c>
      <c r="CU199" s="10">
        <f>IF(COUNTIF(Accounts!$F:$H,CT199),VLOOKUP(CT199,Accounts!$F:$H,2,FALSE),"-")</f>
        <v>0</v>
      </c>
      <c r="CV199" s="37" t="str">
        <f ca="1">IF(scratch!$B$55=TRUE,IF(CX199="","",CX199/(1+(IF(COUNTIF(Accounts!$F:$H,CT199),VLOOKUP(CT199,Accounts!$F:$H,3,FALSE),0)/100))),scratch!$B$52)</f>
        <v>Locked</v>
      </c>
      <c r="CW199" s="37" t="str">
        <f ca="1">IF(scratch!$B$55=TRUE,IF(CX199="","",CX199-CV199),scratch!$B$52)</f>
        <v>Locked</v>
      </c>
      <c r="CX199" s="51" t="str">
        <f ca="1">IF(scratch!$B$55=TRUE,SUMIF(T$7:T$1007,CT199,X$7:X1199)+SUMIF(AR$7:AR$1007,CT199,AV$7:AV$1007)+SUMIF(BP$7:BP$1007,CT199,BT$7:BT$1007)+SUMIF(CN$7:CN$1007,CT199,CR$7:CR$1007),scratch!$B$52)</f>
        <v>Locked</v>
      </c>
    </row>
    <row r="200" spans="4:102" x14ac:dyDescent="0.2">
      <c r="D200" s="10" t="str">
        <f>IF(ISBLANK(B200),"",IF(COUNTIF(Accounts!$F:$H,B200),VLOOKUP(B200,Accounts!$F:$H,2,FALSE),"-"))</f>
        <v/>
      </c>
      <c r="E200" s="37" t="str">
        <f>IF(G200="","",G200/(1+(IF(COUNTIF(Accounts!$F:$H,B200),VLOOKUP(B200,Accounts!$F:$H,3,FALSE),0)/100)))</f>
        <v/>
      </c>
      <c r="F200" s="37" t="str">
        <f t="shared" ref="F200:F207" si="46">IF(G200="","",G200-E200)</f>
        <v/>
      </c>
      <c r="G200" s="7"/>
      <c r="H200" s="6"/>
      <c r="J200" s="10" t="str">
        <f>IF(ISBLANK(H200),"",IF(COUNTIF(Accounts!$F:$H,H200),VLOOKUP(H200,Accounts!$F:$H,2,FALSE),"-"))</f>
        <v/>
      </c>
      <c r="K200" s="37" t="str">
        <f>IF(M200="","",M200/(1+(IF(COUNTIF(Accounts!$F:$H,H200),VLOOKUP(H200,Accounts!$F:$H,3,FALSE),0)/100)))</f>
        <v/>
      </c>
      <c r="L200" s="37" t="str">
        <f t="shared" ref="L200:L207" si="47">IF(M200="","",M200-K200)</f>
        <v/>
      </c>
      <c r="M200" s="7"/>
      <c r="N200" s="6"/>
      <c r="P200" s="10" t="str">
        <f>IF(ISBLANK(N200),"",IF(COUNTIF(Accounts!$F:$H,N200),VLOOKUP(N200,Accounts!$F:$H,2,FALSE),"-"))</f>
        <v/>
      </c>
      <c r="Q200" s="37" t="str">
        <f>IF(S200="","",S200/(1+(IF(COUNTIF(Accounts!$F:$H,N200),VLOOKUP(N200,Accounts!$F:$H,3,FALSE),0)/100)))</f>
        <v/>
      </c>
      <c r="R200" s="37" t="str">
        <f t="shared" si="36"/>
        <v/>
      </c>
      <c r="S200" s="7"/>
      <c r="T200" s="40" t="str">
        <f>IF(Accounts!$F199="","-",Accounts!$F199)</f>
        <v xml:space="preserve"> </v>
      </c>
      <c r="U200" s="10">
        <f>IF(COUNTIF(Accounts!$F:$H,T200),VLOOKUP(T200,Accounts!$F:$H,2,FALSE),"-")</f>
        <v>0</v>
      </c>
      <c r="V200" s="37" t="str">
        <f ca="1">IF(scratch!$B$55=TRUE,IF(X200="","",X200/(1+(IF(COUNTIF(Accounts!$F:$H,T200),VLOOKUP(T200,Accounts!$F:$H,3,FALSE),0)/100))),scratch!$B$52)</f>
        <v>Locked</v>
      </c>
      <c r="W200" s="37" t="str">
        <f ca="1">IF(scratch!$B$55=TRUE,IF(X200="","",X200-V200),scratch!$B$52)</f>
        <v>Locked</v>
      </c>
      <c r="X200" s="51" t="str">
        <f ca="1">IF(scratch!$B$55=TRUE,SUMIF(B$7:B$1007,T200,G$7:G$1007)+SUMIF(H$7:H$1007,T200,M$7:M$1007)+SUMIF(N$7:N$1007,T200,S$7:S$1007),scratch!$B$52)</f>
        <v>Locked</v>
      </c>
      <c r="AB200" s="10" t="str">
        <f>IF(ISBLANK(Z200),"",IF(COUNTIF(Accounts!$F:$H,Z200),VLOOKUP(Z200,Accounts!$F:$H,2,FALSE),"-"))</f>
        <v/>
      </c>
      <c r="AC200" s="37" t="str">
        <f>IF(AE200="","",AE200/(1+(IF(COUNTIF(Accounts!$F:$H,Z200),VLOOKUP(Z200,Accounts!$F:$H,3,FALSE),0)/100)))</f>
        <v/>
      </c>
      <c r="AD200" s="37" t="str">
        <f t="shared" si="37"/>
        <v/>
      </c>
      <c r="AE200" s="7"/>
      <c r="AF200" s="6"/>
      <c r="AH200" s="10" t="str">
        <f>IF(ISBLANK(AF200),"",IF(COUNTIF(Accounts!$F:$H,AF200),VLOOKUP(AF200,Accounts!$F:$H,2,FALSE),"-"))</f>
        <v/>
      </c>
      <c r="AI200" s="37" t="str">
        <f>IF(AK200="","",AK200/(1+(IF(COUNTIF(Accounts!$F:$H,AF200),VLOOKUP(AF200,Accounts!$F:$H,3,FALSE),0)/100)))</f>
        <v/>
      </c>
      <c r="AJ200" s="37" t="str">
        <f t="shared" si="38"/>
        <v/>
      </c>
      <c r="AK200" s="7"/>
      <c r="AL200" s="6"/>
      <c r="AN200" s="10" t="str">
        <f>IF(ISBLANK(AL200),"",IF(COUNTIF(Accounts!$F:$H,AL200),VLOOKUP(AL200,Accounts!$F:$H,2,FALSE),"-"))</f>
        <v/>
      </c>
      <c r="AO200" s="37" t="str">
        <f>IF(AQ200="","",AQ200/(1+(IF(COUNTIF(Accounts!$F:$H,AL200),VLOOKUP(AL200,Accounts!$F:$H,3,FALSE),0)/100)))</f>
        <v/>
      </c>
      <c r="AP200" s="37" t="str">
        <f t="shared" si="39"/>
        <v/>
      </c>
      <c r="AQ200" s="7"/>
      <c r="AR200" s="40" t="str">
        <f>IF(Accounts!$F199="","-",Accounts!$F199)</f>
        <v xml:space="preserve"> </v>
      </c>
      <c r="AS200" s="10">
        <f>IF(COUNTIF(Accounts!$F:$H,AR200),VLOOKUP(AR200,Accounts!$F:$H,2,FALSE),"-")</f>
        <v>0</v>
      </c>
      <c r="AT200" s="37" t="str">
        <f ca="1">IF(scratch!$B$55=TRUE,IF(AV200="","",AV200/(1+(IF(COUNTIF(Accounts!$F:$H,AR200),VLOOKUP(AR200,Accounts!$F:$H,3,FALSE),0)/100))),scratch!$B$52)</f>
        <v>Locked</v>
      </c>
      <c r="AU200" s="37" t="str">
        <f ca="1">IF(scratch!$B$55=TRUE,IF(AV200="","",AV200-AT200),scratch!$B$52)</f>
        <v>Locked</v>
      </c>
      <c r="AV200" s="51" t="str">
        <f ca="1">IF(scratch!$B$55=TRUE,SUMIF(Z$7:Z$1007,AR200,AE$7:AE$1007)+SUMIF(AF$7:AF$1007,AR200,AK$7:AK$1007)+SUMIF(AL$7:AL$1007,AR200,AQ$7:AQ$1007),scratch!$B$52)</f>
        <v>Locked</v>
      </c>
      <c r="AZ200" s="10" t="str">
        <f>IF(ISBLANK(AX200),"",IF(COUNTIF(Accounts!$F:$H,AX200),VLOOKUP(AX200,Accounts!$F:$H,2,FALSE),"-"))</f>
        <v/>
      </c>
      <c r="BA200" s="37" t="str">
        <f>IF(BC200="","",BC200/(1+(IF(COUNTIF(Accounts!$F:$H,AX200),VLOOKUP(AX200,Accounts!$F:$H,3,FALSE),0)/100)))</f>
        <v/>
      </c>
      <c r="BB200" s="37" t="str">
        <f t="shared" si="40"/>
        <v/>
      </c>
      <c r="BC200" s="7"/>
      <c r="BD200" s="6"/>
      <c r="BF200" s="10" t="str">
        <f>IF(ISBLANK(BD200),"",IF(COUNTIF(Accounts!$F:$H,BD200),VLOOKUP(BD200,Accounts!$F:$H,2,FALSE),"-"))</f>
        <v/>
      </c>
      <c r="BG200" s="37" t="str">
        <f>IF(BI200="","",BI200/(1+(IF(COUNTIF(Accounts!$F:$H,BD200),VLOOKUP(BD200,Accounts!$F:$H,3,FALSE),0)/100)))</f>
        <v/>
      </c>
      <c r="BH200" s="37" t="str">
        <f t="shared" si="41"/>
        <v/>
      </c>
      <c r="BI200" s="7"/>
      <c r="BJ200" s="6"/>
      <c r="BL200" s="10" t="str">
        <f>IF(ISBLANK(BJ200),"",IF(COUNTIF(Accounts!$F:$H,BJ200),VLOOKUP(BJ200,Accounts!$F:$H,2,FALSE),"-"))</f>
        <v/>
      </c>
      <c r="BM200" s="37" t="str">
        <f>IF(BO200="","",BO200/(1+(IF(COUNTIF(Accounts!$F:$H,BJ200),VLOOKUP(BJ200,Accounts!$F:$H,3,FALSE),0)/100)))</f>
        <v/>
      </c>
      <c r="BN200" s="37" t="str">
        <f t="shared" si="42"/>
        <v/>
      </c>
      <c r="BO200" s="7"/>
      <c r="BP200" s="40" t="str">
        <f>IF(Accounts!$F199="","-",Accounts!$F199)</f>
        <v xml:space="preserve"> </v>
      </c>
      <c r="BQ200" s="10">
        <f>IF(COUNTIF(Accounts!$F:$H,BP200),VLOOKUP(BP200,Accounts!$F:$H,2,FALSE),"-")</f>
        <v>0</v>
      </c>
      <c r="BR200" s="37" t="str">
        <f ca="1">IF(scratch!$B$55=TRUE,IF(BT200="","",BT200/(1+(IF(COUNTIF(Accounts!$F:$H,BP200),VLOOKUP(BP200,Accounts!$F:$H,3,FALSE),0)/100))),scratch!$B$52)</f>
        <v>Locked</v>
      </c>
      <c r="BS200" s="37" t="str">
        <f ca="1">IF(scratch!$B$55=TRUE,IF(BT200="","",BT200-BR200),scratch!$B$52)</f>
        <v>Locked</v>
      </c>
      <c r="BT200" s="51" t="str">
        <f ca="1">IF(scratch!$B$55=TRUE,SUMIF(AX$7:AX$1007,BP200,BC$7:BC$1007)+SUMIF(BD$7:BD$1007,BP200,BI$7:BI$1007)+SUMIF(BJ$7:BJ$1007,BP200,BO$7:BO$1007),scratch!$B$52)</f>
        <v>Locked</v>
      </c>
      <c r="BX200" s="10" t="str">
        <f>IF(ISBLANK(BV200),"",IF(COUNTIF(Accounts!$F:$H,BV200),VLOOKUP(BV200,Accounts!$F:$H,2,FALSE),"-"))</f>
        <v/>
      </c>
      <c r="BY200" s="37" t="str">
        <f>IF(CA200="","",CA200/(1+(IF(COUNTIF(Accounts!$F:$H,BV200),VLOOKUP(BV200,Accounts!$F:$H,3,FALSE),0)/100)))</f>
        <v/>
      </c>
      <c r="BZ200" s="37" t="str">
        <f t="shared" si="43"/>
        <v/>
      </c>
      <c r="CA200" s="7"/>
      <c r="CB200" s="6"/>
      <c r="CD200" s="10" t="str">
        <f>IF(ISBLANK(CB200),"",IF(COUNTIF(Accounts!$F:$H,CB200),VLOOKUP(CB200,Accounts!$F:$H,2,FALSE),"-"))</f>
        <v/>
      </c>
      <c r="CE200" s="37" t="str">
        <f>IF(CG200="","",CG200/(1+(IF(COUNTIF(Accounts!$F:$H,CB200),VLOOKUP(CB200,Accounts!$F:$H,3,FALSE),0)/100)))</f>
        <v/>
      </c>
      <c r="CF200" s="37" t="str">
        <f t="shared" si="44"/>
        <v/>
      </c>
      <c r="CG200" s="7"/>
      <c r="CH200" s="6"/>
      <c r="CJ200" s="10" t="str">
        <f>IF(ISBLANK(CH200),"",IF(COUNTIF(Accounts!$F:$H,CH200),VLOOKUP(CH200,Accounts!$F:$H,2,FALSE),"-"))</f>
        <v/>
      </c>
      <c r="CK200" s="37" t="str">
        <f>IF(CM200="","",CM200/(1+(IF(COUNTIF(Accounts!$F:$H,CH200),VLOOKUP(CH200,Accounts!$F:$H,3,FALSE),0)/100)))</f>
        <v/>
      </c>
      <c r="CL200" s="37" t="str">
        <f t="shared" si="45"/>
        <v/>
      </c>
      <c r="CM200" s="7"/>
      <c r="CN200" s="40" t="str">
        <f>IF(Accounts!$F199="","-",Accounts!$F199)</f>
        <v xml:space="preserve"> </v>
      </c>
      <c r="CO200" s="10">
        <f>IF(COUNTIF(Accounts!$F:$H,CN200),VLOOKUP(CN200,Accounts!$F:$H,2,FALSE),"-")</f>
        <v>0</v>
      </c>
      <c r="CP200" s="37" t="str">
        <f ca="1">IF(scratch!$B$55=TRUE,IF(CR200="","",CR200/(1+(IF(COUNTIF(Accounts!$F:$H,CN200),VLOOKUP(CN200,Accounts!$F:$H,3,FALSE),0)/100))),scratch!$B$52)</f>
        <v>Locked</v>
      </c>
      <c r="CQ200" s="37" t="str">
        <f ca="1">IF(scratch!$B$55=TRUE,IF(CR200="","",CR200-CP200),scratch!$B$52)</f>
        <v>Locked</v>
      </c>
      <c r="CR200" s="51" t="str">
        <f ca="1">IF(scratch!$B$55=TRUE,SUMIF(BV$7:BV$1007,CN200,CA$7:CA$1007)+SUMIF(CB$7:CB$1007,CN200,CG$7:CG$1007)+SUMIF(CH$7:CH$1007,CN200,CM$7:CM$1007),scratch!$B$52)</f>
        <v>Locked</v>
      </c>
      <c r="CT200" s="40" t="str">
        <f>IF(Accounts!$F199="","-",Accounts!$F199)</f>
        <v xml:space="preserve"> </v>
      </c>
      <c r="CU200" s="10">
        <f>IF(COUNTIF(Accounts!$F:$H,CT200),VLOOKUP(CT200,Accounts!$F:$H,2,FALSE),"-")</f>
        <v>0</v>
      </c>
      <c r="CV200" s="37" t="str">
        <f ca="1">IF(scratch!$B$55=TRUE,IF(CX200="","",CX200/(1+(IF(COUNTIF(Accounts!$F:$H,CT200),VLOOKUP(CT200,Accounts!$F:$H,3,FALSE),0)/100))),scratch!$B$52)</f>
        <v>Locked</v>
      </c>
      <c r="CW200" s="37" t="str">
        <f ca="1">IF(scratch!$B$55=TRUE,IF(CX200="","",CX200-CV200),scratch!$B$52)</f>
        <v>Locked</v>
      </c>
      <c r="CX200" s="51" t="str">
        <f ca="1">IF(scratch!$B$55=TRUE,SUMIF(T$7:T$1007,CT200,X$7:X1200)+SUMIF(AR$7:AR$1007,CT200,AV$7:AV$1007)+SUMIF(BP$7:BP$1007,CT200,BT$7:BT$1007)+SUMIF(CN$7:CN$1007,CT200,CR$7:CR$1007),scratch!$B$52)</f>
        <v>Locked</v>
      </c>
    </row>
    <row r="201" spans="4:102" x14ac:dyDescent="0.2">
      <c r="D201" s="10" t="str">
        <f>IF(ISBLANK(B201),"",IF(COUNTIF(Accounts!$F:$H,B201),VLOOKUP(B201,Accounts!$F:$H,2,FALSE),"-"))</f>
        <v/>
      </c>
      <c r="E201" s="37" t="str">
        <f>IF(G201="","",G201/(1+(IF(COUNTIF(Accounts!$F:$H,B201),VLOOKUP(B201,Accounts!$F:$H,3,FALSE),0)/100)))</f>
        <v/>
      </c>
      <c r="F201" s="37" t="str">
        <f t="shared" si="46"/>
        <v/>
      </c>
      <c r="G201" s="7"/>
      <c r="H201" s="6"/>
      <c r="J201" s="10" t="str">
        <f>IF(ISBLANK(H201),"",IF(COUNTIF(Accounts!$F:$H,H201),VLOOKUP(H201,Accounts!$F:$H,2,FALSE),"-"))</f>
        <v/>
      </c>
      <c r="K201" s="37" t="str">
        <f>IF(M201="","",M201/(1+(IF(COUNTIF(Accounts!$F:$H,H201),VLOOKUP(H201,Accounts!$F:$H,3,FALSE),0)/100)))</f>
        <v/>
      </c>
      <c r="L201" s="37" t="str">
        <f t="shared" si="47"/>
        <v/>
      </c>
      <c r="M201" s="7"/>
      <c r="N201" s="6"/>
      <c r="P201" s="10" t="str">
        <f>IF(ISBLANK(N201),"",IF(COUNTIF(Accounts!$F:$H,N201),VLOOKUP(N201,Accounts!$F:$H,2,FALSE),"-"))</f>
        <v/>
      </c>
      <c r="Q201" s="37" t="str">
        <f>IF(S201="","",S201/(1+(IF(COUNTIF(Accounts!$F:$H,N201),VLOOKUP(N201,Accounts!$F:$H,3,FALSE),0)/100)))</f>
        <v/>
      </c>
      <c r="R201" s="37" t="str">
        <f t="shared" si="36"/>
        <v/>
      </c>
      <c r="S201" s="7"/>
      <c r="T201" s="40" t="str">
        <f>IF(Accounts!$F200="","-",Accounts!$F200)</f>
        <v xml:space="preserve"> </v>
      </c>
      <c r="U201" s="10">
        <f>IF(COUNTIF(Accounts!$F:$H,T201),VLOOKUP(T201,Accounts!$F:$H,2,FALSE),"-")</f>
        <v>0</v>
      </c>
      <c r="V201" s="37" t="str">
        <f ca="1">IF(scratch!$B$55=TRUE,IF(X201="","",X201/(1+(IF(COUNTIF(Accounts!$F:$H,T201),VLOOKUP(T201,Accounts!$F:$H,3,FALSE),0)/100))),scratch!$B$52)</f>
        <v>Locked</v>
      </c>
      <c r="W201" s="37" t="str">
        <f ca="1">IF(scratch!$B$55=TRUE,IF(X201="","",X201-V201),scratch!$B$52)</f>
        <v>Locked</v>
      </c>
      <c r="X201" s="51" t="str">
        <f ca="1">IF(scratch!$B$55=TRUE,SUMIF(B$7:B$1007,T201,G$7:G$1007)+SUMIF(H$7:H$1007,T201,M$7:M$1007)+SUMIF(N$7:N$1007,T201,S$7:S$1007),scratch!$B$52)</f>
        <v>Locked</v>
      </c>
      <c r="AB201" s="10" t="str">
        <f>IF(ISBLANK(Z201),"",IF(COUNTIF(Accounts!$F:$H,Z201),VLOOKUP(Z201,Accounts!$F:$H,2,FALSE),"-"))</f>
        <v/>
      </c>
      <c r="AC201" s="37" t="str">
        <f>IF(AE201="","",AE201/(1+(IF(COUNTIF(Accounts!$F:$H,Z201),VLOOKUP(Z201,Accounts!$F:$H,3,FALSE),0)/100)))</f>
        <v/>
      </c>
      <c r="AD201" s="37" t="str">
        <f t="shared" si="37"/>
        <v/>
      </c>
      <c r="AE201" s="7"/>
      <c r="AF201" s="6"/>
      <c r="AH201" s="10" t="str">
        <f>IF(ISBLANK(AF201),"",IF(COUNTIF(Accounts!$F:$H,AF201),VLOOKUP(AF201,Accounts!$F:$H,2,FALSE),"-"))</f>
        <v/>
      </c>
      <c r="AI201" s="37" t="str">
        <f>IF(AK201="","",AK201/(1+(IF(COUNTIF(Accounts!$F:$H,AF201),VLOOKUP(AF201,Accounts!$F:$H,3,FALSE),0)/100)))</f>
        <v/>
      </c>
      <c r="AJ201" s="37" t="str">
        <f t="shared" si="38"/>
        <v/>
      </c>
      <c r="AK201" s="7"/>
      <c r="AL201" s="6"/>
      <c r="AN201" s="10" t="str">
        <f>IF(ISBLANK(AL201),"",IF(COUNTIF(Accounts!$F:$H,AL201),VLOOKUP(AL201,Accounts!$F:$H,2,FALSE),"-"))</f>
        <v/>
      </c>
      <c r="AO201" s="37" t="str">
        <f>IF(AQ201="","",AQ201/(1+(IF(COUNTIF(Accounts!$F:$H,AL201),VLOOKUP(AL201,Accounts!$F:$H,3,FALSE),0)/100)))</f>
        <v/>
      </c>
      <c r="AP201" s="37" t="str">
        <f t="shared" si="39"/>
        <v/>
      </c>
      <c r="AQ201" s="7"/>
      <c r="AR201" s="40" t="str">
        <f>IF(Accounts!$F200="","-",Accounts!$F200)</f>
        <v xml:space="preserve"> </v>
      </c>
      <c r="AS201" s="10">
        <f>IF(COUNTIF(Accounts!$F:$H,AR201),VLOOKUP(AR201,Accounts!$F:$H,2,FALSE),"-")</f>
        <v>0</v>
      </c>
      <c r="AT201" s="37" t="str">
        <f ca="1">IF(scratch!$B$55=TRUE,IF(AV201="","",AV201/(1+(IF(COUNTIF(Accounts!$F:$H,AR201),VLOOKUP(AR201,Accounts!$F:$H,3,FALSE),0)/100))),scratch!$B$52)</f>
        <v>Locked</v>
      </c>
      <c r="AU201" s="37" t="str">
        <f ca="1">IF(scratch!$B$55=TRUE,IF(AV201="","",AV201-AT201),scratch!$B$52)</f>
        <v>Locked</v>
      </c>
      <c r="AV201" s="51" t="str">
        <f ca="1">IF(scratch!$B$55=TRUE,SUMIF(Z$7:Z$1007,AR201,AE$7:AE$1007)+SUMIF(AF$7:AF$1007,AR201,AK$7:AK$1007)+SUMIF(AL$7:AL$1007,AR201,AQ$7:AQ$1007),scratch!$B$52)</f>
        <v>Locked</v>
      </c>
      <c r="AZ201" s="10" t="str">
        <f>IF(ISBLANK(AX201),"",IF(COUNTIF(Accounts!$F:$H,AX201),VLOOKUP(AX201,Accounts!$F:$H,2,FALSE),"-"))</f>
        <v/>
      </c>
      <c r="BA201" s="37" t="str">
        <f>IF(BC201="","",BC201/(1+(IF(COUNTIF(Accounts!$F:$H,AX201),VLOOKUP(AX201,Accounts!$F:$H,3,FALSE),0)/100)))</f>
        <v/>
      </c>
      <c r="BB201" s="37" t="str">
        <f t="shared" si="40"/>
        <v/>
      </c>
      <c r="BC201" s="7"/>
      <c r="BD201" s="6"/>
      <c r="BF201" s="10" t="str">
        <f>IF(ISBLANK(BD201),"",IF(COUNTIF(Accounts!$F:$H,BD201),VLOOKUP(BD201,Accounts!$F:$H,2,FALSE),"-"))</f>
        <v/>
      </c>
      <c r="BG201" s="37" t="str">
        <f>IF(BI201="","",BI201/(1+(IF(COUNTIF(Accounts!$F:$H,BD201),VLOOKUP(BD201,Accounts!$F:$H,3,FALSE),0)/100)))</f>
        <v/>
      </c>
      <c r="BH201" s="37" t="str">
        <f t="shared" si="41"/>
        <v/>
      </c>
      <c r="BI201" s="7"/>
      <c r="BJ201" s="6"/>
      <c r="BL201" s="10" t="str">
        <f>IF(ISBLANK(BJ201),"",IF(COUNTIF(Accounts!$F:$H,BJ201),VLOOKUP(BJ201,Accounts!$F:$H,2,FALSE),"-"))</f>
        <v/>
      </c>
      <c r="BM201" s="37" t="str">
        <f>IF(BO201="","",BO201/(1+(IF(COUNTIF(Accounts!$F:$H,BJ201),VLOOKUP(BJ201,Accounts!$F:$H,3,FALSE),0)/100)))</f>
        <v/>
      </c>
      <c r="BN201" s="37" t="str">
        <f t="shared" si="42"/>
        <v/>
      </c>
      <c r="BO201" s="7"/>
      <c r="BP201" s="40" t="str">
        <f>IF(Accounts!$F200="","-",Accounts!$F200)</f>
        <v xml:space="preserve"> </v>
      </c>
      <c r="BQ201" s="10">
        <f>IF(COUNTIF(Accounts!$F:$H,BP201),VLOOKUP(BP201,Accounts!$F:$H,2,FALSE),"-")</f>
        <v>0</v>
      </c>
      <c r="BR201" s="37" t="str">
        <f ca="1">IF(scratch!$B$55=TRUE,IF(BT201="","",BT201/(1+(IF(COUNTIF(Accounts!$F:$H,BP201),VLOOKUP(BP201,Accounts!$F:$H,3,FALSE),0)/100))),scratch!$B$52)</f>
        <v>Locked</v>
      </c>
      <c r="BS201" s="37" t="str">
        <f ca="1">IF(scratch!$B$55=TRUE,IF(BT201="","",BT201-BR201),scratch!$B$52)</f>
        <v>Locked</v>
      </c>
      <c r="BT201" s="51" t="str">
        <f ca="1">IF(scratch!$B$55=TRUE,SUMIF(AX$7:AX$1007,BP201,BC$7:BC$1007)+SUMIF(BD$7:BD$1007,BP201,BI$7:BI$1007)+SUMIF(BJ$7:BJ$1007,BP201,BO$7:BO$1007),scratch!$B$52)</f>
        <v>Locked</v>
      </c>
      <c r="BX201" s="10" t="str">
        <f>IF(ISBLANK(BV201),"",IF(COUNTIF(Accounts!$F:$H,BV201),VLOOKUP(BV201,Accounts!$F:$H,2,FALSE),"-"))</f>
        <v/>
      </c>
      <c r="BY201" s="37" t="str">
        <f>IF(CA201="","",CA201/(1+(IF(COUNTIF(Accounts!$F:$H,BV201),VLOOKUP(BV201,Accounts!$F:$H,3,FALSE),0)/100)))</f>
        <v/>
      </c>
      <c r="BZ201" s="37" t="str">
        <f t="shared" si="43"/>
        <v/>
      </c>
      <c r="CA201" s="7"/>
      <c r="CB201" s="6"/>
      <c r="CD201" s="10" t="str">
        <f>IF(ISBLANK(CB201),"",IF(COUNTIF(Accounts!$F:$H,CB201),VLOOKUP(CB201,Accounts!$F:$H,2,FALSE),"-"))</f>
        <v/>
      </c>
      <c r="CE201" s="37" t="str">
        <f>IF(CG201="","",CG201/(1+(IF(COUNTIF(Accounts!$F:$H,CB201),VLOOKUP(CB201,Accounts!$F:$H,3,FALSE),0)/100)))</f>
        <v/>
      </c>
      <c r="CF201" s="37" t="str">
        <f t="shared" si="44"/>
        <v/>
      </c>
      <c r="CG201" s="7"/>
      <c r="CH201" s="6"/>
      <c r="CJ201" s="10" t="str">
        <f>IF(ISBLANK(CH201),"",IF(COUNTIF(Accounts!$F:$H,CH201),VLOOKUP(CH201,Accounts!$F:$H,2,FALSE),"-"))</f>
        <v/>
      </c>
      <c r="CK201" s="37" t="str">
        <f>IF(CM201="","",CM201/(1+(IF(COUNTIF(Accounts!$F:$H,CH201),VLOOKUP(CH201,Accounts!$F:$H,3,FALSE),0)/100)))</f>
        <v/>
      </c>
      <c r="CL201" s="37" t="str">
        <f t="shared" si="45"/>
        <v/>
      </c>
      <c r="CM201" s="7"/>
      <c r="CN201" s="40" t="str">
        <f>IF(Accounts!$F200="","-",Accounts!$F200)</f>
        <v xml:space="preserve"> </v>
      </c>
      <c r="CO201" s="10">
        <f>IF(COUNTIF(Accounts!$F:$H,CN201),VLOOKUP(CN201,Accounts!$F:$H,2,FALSE),"-")</f>
        <v>0</v>
      </c>
      <c r="CP201" s="37" t="str">
        <f ca="1">IF(scratch!$B$55=TRUE,IF(CR201="","",CR201/(1+(IF(COUNTIF(Accounts!$F:$H,CN201),VLOOKUP(CN201,Accounts!$F:$H,3,FALSE),0)/100))),scratch!$B$52)</f>
        <v>Locked</v>
      </c>
      <c r="CQ201" s="37" t="str">
        <f ca="1">IF(scratch!$B$55=TRUE,IF(CR201="","",CR201-CP201),scratch!$B$52)</f>
        <v>Locked</v>
      </c>
      <c r="CR201" s="51" t="str">
        <f ca="1">IF(scratch!$B$55=TRUE,SUMIF(BV$7:BV$1007,CN201,CA$7:CA$1007)+SUMIF(CB$7:CB$1007,CN201,CG$7:CG$1007)+SUMIF(CH$7:CH$1007,CN201,CM$7:CM$1007),scratch!$B$52)</f>
        <v>Locked</v>
      </c>
      <c r="CT201" s="40" t="str">
        <f>IF(Accounts!$F200="","-",Accounts!$F200)</f>
        <v xml:space="preserve"> </v>
      </c>
      <c r="CU201" s="10">
        <f>IF(COUNTIF(Accounts!$F:$H,CT201),VLOOKUP(CT201,Accounts!$F:$H,2,FALSE),"-")</f>
        <v>0</v>
      </c>
      <c r="CV201" s="37" t="str">
        <f ca="1">IF(scratch!$B$55=TRUE,IF(CX201="","",CX201/(1+(IF(COUNTIF(Accounts!$F:$H,CT201),VLOOKUP(CT201,Accounts!$F:$H,3,FALSE),0)/100))),scratch!$B$52)</f>
        <v>Locked</v>
      </c>
      <c r="CW201" s="37" t="str">
        <f ca="1">IF(scratch!$B$55=TRUE,IF(CX201="","",CX201-CV201),scratch!$B$52)</f>
        <v>Locked</v>
      </c>
      <c r="CX201" s="51" t="str">
        <f ca="1">IF(scratch!$B$55=TRUE,SUMIF(T$7:T$1007,CT201,X$7:X1201)+SUMIF(AR$7:AR$1007,CT201,AV$7:AV$1007)+SUMIF(BP$7:BP$1007,CT201,BT$7:BT$1007)+SUMIF(CN$7:CN$1007,CT201,CR$7:CR$1007),scratch!$B$52)</f>
        <v>Locked</v>
      </c>
    </row>
    <row r="202" spans="4:102" x14ac:dyDescent="0.2">
      <c r="D202" s="10" t="str">
        <f>IF(ISBLANK(B202),"",IF(COUNTIF(Accounts!$F:$H,B202),VLOOKUP(B202,Accounts!$F:$H,2,FALSE),"-"))</f>
        <v/>
      </c>
      <c r="E202" s="37" t="str">
        <f>IF(G202="","",G202/(1+(IF(COUNTIF(Accounts!$F:$H,B202),VLOOKUP(B202,Accounts!$F:$H,3,FALSE),0)/100)))</f>
        <v/>
      </c>
      <c r="F202" s="37" t="str">
        <f t="shared" si="46"/>
        <v/>
      </c>
      <c r="G202" s="7"/>
      <c r="H202" s="6"/>
      <c r="J202" s="10" t="str">
        <f>IF(ISBLANK(H202),"",IF(COUNTIF(Accounts!$F:$H,H202),VLOOKUP(H202,Accounts!$F:$H,2,FALSE),"-"))</f>
        <v/>
      </c>
      <c r="K202" s="37" t="str">
        <f>IF(M202="","",M202/(1+(IF(COUNTIF(Accounts!$F:$H,H202),VLOOKUP(H202,Accounts!$F:$H,3,FALSE),0)/100)))</f>
        <v/>
      </c>
      <c r="L202" s="37" t="str">
        <f t="shared" si="47"/>
        <v/>
      </c>
      <c r="M202" s="7"/>
      <c r="N202" s="6"/>
      <c r="P202" s="10" t="str">
        <f>IF(ISBLANK(N202),"",IF(COUNTIF(Accounts!$F:$H,N202),VLOOKUP(N202,Accounts!$F:$H,2,FALSE),"-"))</f>
        <v/>
      </c>
      <c r="Q202" s="37" t="str">
        <f>IF(S202="","",S202/(1+(IF(COUNTIF(Accounts!$F:$H,N202),VLOOKUP(N202,Accounts!$F:$H,3,FALSE),0)/100)))</f>
        <v/>
      </c>
      <c r="R202" s="37" t="str">
        <f t="shared" si="36"/>
        <v/>
      </c>
      <c r="S202" s="7"/>
      <c r="T202" s="40" t="str">
        <f>IF(Accounts!$F201="","-",Accounts!$F201)</f>
        <v xml:space="preserve"> </v>
      </c>
      <c r="U202" s="10">
        <f>IF(COUNTIF(Accounts!$F:$H,T202),VLOOKUP(T202,Accounts!$F:$H,2,FALSE),"-")</f>
        <v>0</v>
      </c>
      <c r="V202" s="37" t="str">
        <f ca="1">IF(scratch!$B$55=TRUE,IF(X202="","",X202/(1+(IF(COUNTIF(Accounts!$F:$H,T202),VLOOKUP(T202,Accounts!$F:$H,3,FALSE),0)/100))),scratch!$B$52)</f>
        <v>Locked</v>
      </c>
      <c r="W202" s="37" t="str">
        <f ca="1">IF(scratch!$B$55=TRUE,IF(X202="","",X202-V202),scratch!$B$52)</f>
        <v>Locked</v>
      </c>
      <c r="X202" s="51" t="str">
        <f ca="1">IF(scratch!$B$55=TRUE,SUMIF(B$7:B$1007,T202,G$7:G$1007)+SUMIF(H$7:H$1007,T202,M$7:M$1007)+SUMIF(N$7:N$1007,T202,S$7:S$1007),scratch!$B$52)</f>
        <v>Locked</v>
      </c>
      <c r="AB202" s="10" t="str">
        <f>IF(ISBLANK(Z202),"",IF(COUNTIF(Accounts!$F:$H,Z202),VLOOKUP(Z202,Accounts!$F:$H,2,FALSE),"-"))</f>
        <v/>
      </c>
      <c r="AC202" s="37" t="str">
        <f>IF(AE202="","",AE202/(1+(IF(COUNTIF(Accounts!$F:$H,Z202),VLOOKUP(Z202,Accounts!$F:$H,3,FALSE),0)/100)))</f>
        <v/>
      </c>
      <c r="AD202" s="37" t="str">
        <f t="shared" si="37"/>
        <v/>
      </c>
      <c r="AE202" s="7"/>
      <c r="AF202" s="6"/>
      <c r="AH202" s="10" t="str">
        <f>IF(ISBLANK(AF202),"",IF(COUNTIF(Accounts!$F:$H,AF202),VLOOKUP(AF202,Accounts!$F:$H,2,FALSE),"-"))</f>
        <v/>
      </c>
      <c r="AI202" s="37" t="str">
        <f>IF(AK202="","",AK202/(1+(IF(COUNTIF(Accounts!$F:$H,AF202),VLOOKUP(AF202,Accounts!$F:$H,3,FALSE),0)/100)))</f>
        <v/>
      </c>
      <c r="AJ202" s="37" t="str">
        <f t="shared" si="38"/>
        <v/>
      </c>
      <c r="AK202" s="7"/>
      <c r="AL202" s="6"/>
      <c r="AN202" s="10" t="str">
        <f>IF(ISBLANK(AL202),"",IF(COUNTIF(Accounts!$F:$H,AL202),VLOOKUP(AL202,Accounts!$F:$H,2,FALSE),"-"))</f>
        <v/>
      </c>
      <c r="AO202" s="37" t="str">
        <f>IF(AQ202="","",AQ202/(1+(IF(COUNTIF(Accounts!$F:$H,AL202),VLOOKUP(AL202,Accounts!$F:$H,3,FALSE),0)/100)))</f>
        <v/>
      </c>
      <c r="AP202" s="37" t="str">
        <f t="shared" si="39"/>
        <v/>
      </c>
      <c r="AQ202" s="7"/>
      <c r="AR202" s="40" t="str">
        <f>IF(Accounts!$F201="","-",Accounts!$F201)</f>
        <v xml:space="preserve"> </v>
      </c>
      <c r="AS202" s="10">
        <f>IF(COUNTIF(Accounts!$F:$H,AR202),VLOOKUP(AR202,Accounts!$F:$H,2,FALSE),"-")</f>
        <v>0</v>
      </c>
      <c r="AT202" s="37" t="str">
        <f ca="1">IF(scratch!$B$55=TRUE,IF(AV202="","",AV202/(1+(IF(COUNTIF(Accounts!$F:$H,AR202),VLOOKUP(AR202,Accounts!$F:$H,3,FALSE),0)/100))),scratch!$B$52)</f>
        <v>Locked</v>
      </c>
      <c r="AU202" s="37" t="str">
        <f ca="1">IF(scratch!$B$55=TRUE,IF(AV202="","",AV202-AT202),scratch!$B$52)</f>
        <v>Locked</v>
      </c>
      <c r="AV202" s="51" t="str">
        <f ca="1">IF(scratch!$B$55=TRUE,SUMIF(Z$7:Z$1007,AR202,AE$7:AE$1007)+SUMIF(AF$7:AF$1007,AR202,AK$7:AK$1007)+SUMIF(AL$7:AL$1007,AR202,AQ$7:AQ$1007),scratch!$B$52)</f>
        <v>Locked</v>
      </c>
      <c r="AZ202" s="10" t="str">
        <f>IF(ISBLANK(AX202),"",IF(COUNTIF(Accounts!$F:$H,AX202),VLOOKUP(AX202,Accounts!$F:$H,2,FALSE),"-"))</f>
        <v/>
      </c>
      <c r="BA202" s="37" t="str">
        <f>IF(BC202="","",BC202/(1+(IF(COUNTIF(Accounts!$F:$H,AX202),VLOOKUP(AX202,Accounts!$F:$H,3,FALSE),0)/100)))</f>
        <v/>
      </c>
      <c r="BB202" s="37" t="str">
        <f t="shared" si="40"/>
        <v/>
      </c>
      <c r="BC202" s="7"/>
      <c r="BD202" s="6"/>
      <c r="BF202" s="10" t="str">
        <f>IF(ISBLANK(BD202),"",IF(COUNTIF(Accounts!$F:$H,BD202),VLOOKUP(BD202,Accounts!$F:$H,2,FALSE),"-"))</f>
        <v/>
      </c>
      <c r="BG202" s="37" t="str">
        <f>IF(BI202="","",BI202/(1+(IF(COUNTIF(Accounts!$F:$H,BD202),VLOOKUP(BD202,Accounts!$F:$H,3,FALSE),0)/100)))</f>
        <v/>
      </c>
      <c r="BH202" s="37" t="str">
        <f t="shared" si="41"/>
        <v/>
      </c>
      <c r="BI202" s="7"/>
      <c r="BJ202" s="6"/>
      <c r="BL202" s="10" t="str">
        <f>IF(ISBLANK(BJ202),"",IF(COUNTIF(Accounts!$F:$H,BJ202),VLOOKUP(BJ202,Accounts!$F:$H,2,FALSE),"-"))</f>
        <v/>
      </c>
      <c r="BM202" s="37" t="str">
        <f>IF(BO202="","",BO202/(1+(IF(COUNTIF(Accounts!$F:$H,BJ202),VLOOKUP(BJ202,Accounts!$F:$H,3,FALSE),0)/100)))</f>
        <v/>
      </c>
      <c r="BN202" s="37" t="str">
        <f t="shared" si="42"/>
        <v/>
      </c>
      <c r="BO202" s="7"/>
      <c r="BP202" s="40" t="str">
        <f>IF(Accounts!$F201="","-",Accounts!$F201)</f>
        <v xml:space="preserve"> </v>
      </c>
      <c r="BQ202" s="10">
        <f>IF(COUNTIF(Accounts!$F:$H,BP202),VLOOKUP(BP202,Accounts!$F:$H,2,FALSE),"-")</f>
        <v>0</v>
      </c>
      <c r="BR202" s="37" t="str">
        <f ca="1">IF(scratch!$B$55=TRUE,IF(BT202="","",BT202/(1+(IF(COUNTIF(Accounts!$F:$H,BP202),VLOOKUP(BP202,Accounts!$F:$H,3,FALSE),0)/100))),scratch!$B$52)</f>
        <v>Locked</v>
      </c>
      <c r="BS202" s="37" t="str">
        <f ca="1">IF(scratch!$B$55=TRUE,IF(BT202="","",BT202-BR202),scratch!$B$52)</f>
        <v>Locked</v>
      </c>
      <c r="BT202" s="51" t="str">
        <f ca="1">IF(scratch!$B$55=TRUE,SUMIF(AX$7:AX$1007,BP202,BC$7:BC$1007)+SUMIF(BD$7:BD$1007,BP202,BI$7:BI$1007)+SUMIF(BJ$7:BJ$1007,BP202,BO$7:BO$1007),scratch!$B$52)</f>
        <v>Locked</v>
      </c>
      <c r="BX202" s="10" t="str">
        <f>IF(ISBLANK(BV202),"",IF(COUNTIF(Accounts!$F:$H,BV202),VLOOKUP(BV202,Accounts!$F:$H,2,FALSE),"-"))</f>
        <v/>
      </c>
      <c r="BY202" s="37" t="str">
        <f>IF(CA202="","",CA202/(1+(IF(COUNTIF(Accounts!$F:$H,BV202),VLOOKUP(BV202,Accounts!$F:$H,3,FALSE),0)/100)))</f>
        <v/>
      </c>
      <c r="BZ202" s="37" t="str">
        <f t="shared" si="43"/>
        <v/>
      </c>
      <c r="CA202" s="7"/>
      <c r="CB202" s="6"/>
      <c r="CD202" s="10" t="str">
        <f>IF(ISBLANK(CB202),"",IF(COUNTIF(Accounts!$F:$H,CB202),VLOOKUP(CB202,Accounts!$F:$H,2,FALSE),"-"))</f>
        <v/>
      </c>
      <c r="CE202" s="37" t="str">
        <f>IF(CG202="","",CG202/(1+(IF(COUNTIF(Accounts!$F:$H,CB202),VLOOKUP(CB202,Accounts!$F:$H,3,FALSE),0)/100)))</f>
        <v/>
      </c>
      <c r="CF202" s="37" t="str">
        <f t="shared" si="44"/>
        <v/>
      </c>
      <c r="CG202" s="7"/>
      <c r="CH202" s="6"/>
      <c r="CJ202" s="10" t="str">
        <f>IF(ISBLANK(CH202),"",IF(COUNTIF(Accounts!$F:$H,CH202),VLOOKUP(CH202,Accounts!$F:$H,2,FALSE),"-"))</f>
        <v/>
      </c>
      <c r="CK202" s="37" t="str">
        <f>IF(CM202="","",CM202/(1+(IF(COUNTIF(Accounts!$F:$H,CH202),VLOOKUP(CH202,Accounts!$F:$H,3,FALSE),0)/100)))</f>
        <v/>
      </c>
      <c r="CL202" s="37" t="str">
        <f t="shared" si="45"/>
        <v/>
      </c>
      <c r="CM202" s="7"/>
      <c r="CN202" s="40" t="str">
        <f>IF(Accounts!$F201="","-",Accounts!$F201)</f>
        <v xml:space="preserve"> </v>
      </c>
      <c r="CO202" s="10">
        <f>IF(COUNTIF(Accounts!$F:$H,CN202),VLOOKUP(CN202,Accounts!$F:$H,2,FALSE),"-")</f>
        <v>0</v>
      </c>
      <c r="CP202" s="37" t="str">
        <f ca="1">IF(scratch!$B$55=TRUE,IF(CR202="","",CR202/(1+(IF(COUNTIF(Accounts!$F:$H,CN202),VLOOKUP(CN202,Accounts!$F:$H,3,FALSE),0)/100))),scratch!$B$52)</f>
        <v>Locked</v>
      </c>
      <c r="CQ202" s="37" t="str">
        <f ca="1">IF(scratch!$B$55=TRUE,IF(CR202="","",CR202-CP202),scratch!$B$52)</f>
        <v>Locked</v>
      </c>
      <c r="CR202" s="51" t="str">
        <f ca="1">IF(scratch!$B$55=TRUE,SUMIF(BV$7:BV$1007,CN202,CA$7:CA$1007)+SUMIF(CB$7:CB$1007,CN202,CG$7:CG$1007)+SUMIF(CH$7:CH$1007,CN202,CM$7:CM$1007),scratch!$B$52)</f>
        <v>Locked</v>
      </c>
      <c r="CT202" s="40" t="str">
        <f>IF(Accounts!$F201="","-",Accounts!$F201)</f>
        <v xml:space="preserve"> </v>
      </c>
      <c r="CU202" s="10">
        <f>IF(COUNTIF(Accounts!$F:$H,CT202),VLOOKUP(CT202,Accounts!$F:$H,2,FALSE),"-")</f>
        <v>0</v>
      </c>
      <c r="CV202" s="37" t="str">
        <f ca="1">IF(scratch!$B$55=TRUE,IF(CX202="","",CX202/(1+(IF(COUNTIF(Accounts!$F:$H,CT202),VLOOKUP(CT202,Accounts!$F:$H,3,FALSE),0)/100))),scratch!$B$52)</f>
        <v>Locked</v>
      </c>
      <c r="CW202" s="37" t="str">
        <f ca="1">IF(scratch!$B$55=TRUE,IF(CX202="","",CX202-CV202),scratch!$B$52)</f>
        <v>Locked</v>
      </c>
      <c r="CX202" s="51" t="str">
        <f ca="1">IF(scratch!$B$55=TRUE,SUMIF(T$7:T$1007,CT202,X$7:X1202)+SUMIF(AR$7:AR$1007,CT202,AV$7:AV$1007)+SUMIF(BP$7:BP$1007,CT202,BT$7:BT$1007)+SUMIF(CN$7:CN$1007,CT202,CR$7:CR$1007),scratch!$B$52)</f>
        <v>Locked</v>
      </c>
    </row>
    <row r="203" spans="4:102" x14ac:dyDescent="0.2">
      <c r="D203" s="10" t="str">
        <f>IF(ISBLANK(B203),"",IF(COUNTIF(Accounts!$F:$H,B203),VLOOKUP(B203,Accounts!$F:$H,2,FALSE),"-"))</f>
        <v/>
      </c>
      <c r="E203" s="37" t="str">
        <f>IF(G203="","",G203/(1+(IF(COUNTIF(Accounts!$F:$H,B203),VLOOKUP(B203,Accounts!$F:$H,3,FALSE),0)/100)))</f>
        <v/>
      </c>
      <c r="F203" s="37" t="str">
        <f t="shared" si="46"/>
        <v/>
      </c>
      <c r="G203" s="7"/>
      <c r="H203" s="6"/>
      <c r="J203" s="10" t="str">
        <f>IF(ISBLANK(H203),"",IF(COUNTIF(Accounts!$F:$H,H203),VLOOKUP(H203,Accounts!$F:$H,2,FALSE),"-"))</f>
        <v/>
      </c>
      <c r="K203" s="37" t="str">
        <f>IF(M203="","",M203/(1+(IF(COUNTIF(Accounts!$F:$H,H203),VLOOKUP(H203,Accounts!$F:$H,3,FALSE),0)/100)))</f>
        <v/>
      </c>
      <c r="L203" s="37" t="str">
        <f t="shared" si="47"/>
        <v/>
      </c>
      <c r="M203" s="7"/>
      <c r="N203" s="6"/>
      <c r="P203" s="10" t="str">
        <f>IF(ISBLANK(N203),"",IF(COUNTIF(Accounts!$F:$H,N203),VLOOKUP(N203,Accounts!$F:$H,2,FALSE),"-"))</f>
        <v/>
      </c>
      <c r="Q203" s="37" t="str">
        <f>IF(S203="","",S203/(1+(IF(COUNTIF(Accounts!$F:$H,N203),VLOOKUP(N203,Accounts!$F:$H,3,FALSE),0)/100)))</f>
        <v/>
      </c>
      <c r="R203" s="37" t="str">
        <f t="shared" si="36"/>
        <v/>
      </c>
      <c r="S203" s="7"/>
      <c r="T203" s="40" t="str">
        <f>IF(Accounts!$F202="","-",Accounts!$F202)</f>
        <v xml:space="preserve"> </v>
      </c>
      <c r="U203" s="10">
        <f>IF(COUNTIF(Accounts!$F:$H,T203),VLOOKUP(T203,Accounts!$F:$H,2,FALSE),"-")</f>
        <v>0</v>
      </c>
      <c r="V203" s="37" t="str">
        <f ca="1">IF(scratch!$B$55=TRUE,IF(X203="","",X203/(1+(IF(COUNTIF(Accounts!$F:$H,T203),VLOOKUP(T203,Accounts!$F:$H,3,FALSE),0)/100))),scratch!$B$52)</f>
        <v>Locked</v>
      </c>
      <c r="W203" s="37" t="str">
        <f ca="1">IF(scratch!$B$55=TRUE,IF(X203="","",X203-V203),scratch!$B$52)</f>
        <v>Locked</v>
      </c>
      <c r="X203" s="51" t="str">
        <f ca="1">IF(scratch!$B$55=TRUE,SUMIF(B$7:B$1007,T203,G$7:G$1007)+SUMIF(H$7:H$1007,T203,M$7:M$1007)+SUMIF(N$7:N$1007,T203,S$7:S$1007),scratch!$B$52)</f>
        <v>Locked</v>
      </c>
      <c r="AB203" s="10" t="str">
        <f>IF(ISBLANK(Z203),"",IF(COUNTIF(Accounts!$F:$H,Z203),VLOOKUP(Z203,Accounts!$F:$H,2,FALSE),"-"))</f>
        <v/>
      </c>
      <c r="AC203" s="37" t="str">
        <f>IF(AE203="","",AE203/(1+(IF(COUNTIF(Accounts!$F:$H,Z203),VLOOKUP(Z203,Accounts!$F:$H,3,FALSE),0)/100)))</f>
        <v/>
      </c>
      <c r="AD203" s="37" t="str">
        <f t="shared" si="37"/>
        <v/>
      </c>
      <c r="AE203" s="7"/>
      <c r="AF203" s="6"/>
      <c r="AH203" s="10" t="str">
        <f>IF(ISBLANK(AF203),"",IF(COUNTIF(Accounts!$F:$H,AF203),VLOOKUP(AF203,Accounts!$F:$H,2,FALSE),"-"))</f>
        <v/>
      </c>
      <c r="AI203" s="37" t="str">
        <f>IF(AK203="","",AK203/(1+(IF(COUNTIF(Accounts!$F:$H,AF203),VLOOKUP(AF203,Accounts!$F:$H,3,FALSE),0)/100)))</f>
        <v/>
      </c>
      <c r="AJ203" s="37" t="str">
        <f t="shared" si="38"/>
        <v/>
      </c>
      <c r="AK203" s="7"/>
      <c r="AL203" s="6"/>
      <c r="AN203" s="10" t="str">
        <f>IF(ISBLANK(AL203),"",IF(COUNTIF(Accounts!$F:$H,AL203),VLOOKUP(AL203,Accounts!$F:$H,2,FALSE),"-"))</f>
        <v/>
      </c>
      <c r="AO203" s="37" t="str">
        <f>IF(AQ203="","",AQ203/(1+(IF(COUNTIF(Accounts!$F:$H,AL203),VLOOKUP(AL203,Accounts!$F:$H,3,FALSE),0)/100)))</f>
        <v/>
      </c>
      <c r="AP203" s="37" t="str">
        <f t="shared" si="39"/>
        <v/>
      </c>
      <c r="AQ203" s="7"/>
      <c r="AR203" s="40" t="str">
        <f>IF(Accounts!$F202="","-",Accounts!$F202)</f>
        <v xml:space="preserve"> </v>
      </c>
      <c r="AS203" s="10">
        <f>IF(COUNTIF(Accounts!$F:$H,AR203),VLOOKUP(AR203,Accounts!$F:$H,2,FALSE),"-")</f>
        <v>0</v>
      </c>
      <c r="AT203" s="37" t="str">
        <f ca="1">IF(scratch!$B$55=TRUE,IF(AV203="","",AV203/(1+(IF(COUNTIF(Accounts!$F:$H,AR203),VLOOKUP(AR203,Accounts!$F:$H,3,FALSE),0)/100))),scratch!$B$52)</f>
        <v>Locked</v>
      </c>
      <c r="AU203" s="37" t="str">
        <f ca="1">IF(scratch!$B$55=TRUE,IF(AV203="","",AV203-AT203),scratch!$B$52)</f>
        <v>Locked</v>
      </c>
      <c r="AV203" s="51" t="str">
        <f ca="1">IF(scratch!$B$55=TRUE,SUMIF(Z$7:Z$1007,AR203,AE$7:AE$1007)+SUMIF(AF$7:AF$1007,AR203,AK$7:AK$1007)+SUMIF(AL$7:AL$1007,AR203,AQ$7:AQ$1007),scratch!$B$52)</f>
        <v>Locked</v>
      </c>
      <c r="AZ203" s="10" t="str">
        <f>IF(ISBLANK(AX203),"",IF(COUNTIF(Accounts!$F:$H,AX203),VLOOKUP(AX203,Accounts!$F:$H,2,FALSE),"-"))</f>
        <v/>
      </c>
      <c r="BA203" s="37" t="str">
        <f>IF(BC203="","",BC203/(1+(IF(COUNTIF(Accounts!$F:$H,AX203),VLOOKUP(AX203,Accounts!$F:$H,3,FALSE),0)/100)))</f>
        <v/>
      </c>
      <c r="BB203" s="37" t="str">
        <f t="shared" si="40"/>
        <v/>
      </c>
      <c r="BC203" s="7"/>
      <c r="BD203" s="6"/>
      <c r="BF203" s="10" t="str">
        <f>IF(ISBLANK(BD203),"",IF(COUNTIF(Accounts!$F:$H,BD203),VLOOKUP(BD203,Accounts!$F:$H,2,FALSE),"-"))</f>
        <v/>
      </c>
      <c r="BG203" s="37" t="str">
        <f>IF(BI203="","",BI203/(1+(IF(COUNTIF(Accounts!$F:$H,BD203),VLOOKUP(BD203,Accounts!$F:$H,3,FALSE),0)/100)))</f>
        <v/>
      </c>
      <c r="BH203" s="37" t="str">
        <f t="shared" si="41"/>
        <v/>
      </c>
      <c r="BI203" s="7"/>
      <c r="BJ203" s="6"/>
      <c r="BL203" s="10" t="str">
        <f>IF(ISBLANK(BJ203),"",IF(COUNTIF(Accounts!$F:$H,BJ203),VLOOKUP(BJ203,Accounts!$F:$H,2,FALSE),"-"))</f>
        <v/>
      </c>
      <c r="BM203" s="37" t="str">
        <f>IF(BO203="","",BO203/(1+(IF(COUNTIF(Accounts!$F:$H,BJ203),VLOOKUP(BJ203,Accounts!$F:$H,3,FALSE),0)/100)))</f>
        <v/>
      </c>
      <c r="BN203" s="37" t="str">
        <f t="shared" si="42"/>
        <v/>
      </c>
      <c r="BO203" s="7"/>
      <c r="BP203" s="40" t="str">
        <f>IF(Accounts!$F202="","-",Accounts!$F202)</f>
        <v xml:space="preserve"> </v>
      </c>
      <c r="BQ203" s="10">
        <f>IF(COUNTIF(Accounts!$F:$H,BP203),VLOOKUP(BP203,Accounts!$F:$H,2,FALSE),"-")</f>
        <v>0</v>
      </c>
      <c r="BR203" s="37" t="str">
        <f ca="1">IF(scratch!$B$55=TRUE,IF(BT203="","",BT203/(1+(IF(COUNTIF(Accounts!$F:$H,BP203),VLOOKUP(BP203,Accounts!$F:$H,3,FALSE),0)/100))),scratch!$B$52)</f>
        <v>Locked</v>
      </c>
      <c r="BS203" s="37" t="str">
        <f ca="1">IF(scratch!$B$55=TRUE,IF(BT203="","",BT203-BR203),scratch!$B$52)</f>
        <v>Locked</v>
      </c>
      <c r="BT203" s="51" t="str">
        <f ca="1">IF(scratch!$B$55=TRUE,SUMIF(AX$7:AX$1007,BP203,BC$7:BC$1007)+SUMIF(BD$7:BD$1007,BP203,BI$7:BI$1007)+SUMIF(BJ$7:BJ$1007,BP203,BO$7:BO$1007),scratch!$B$52)</f>
        <v>Locked</v>
      </c>
      <c r="BX203" s="10" t="str">
        <f>IF(ISBLANK(BV203),"",IF(COUNTIF(Accounts!$F:$H,BV203),VLOOKUP(BV203,Accounts!$F:$H,2,FALSE),"-"))</f>
        <v/>
      </c>
      <c r="BY203" s="37" t="str">
        <f>IF(CA203="","",CA203/(1+(IF(COUNTIF(Accounts!$F:$H,BV203),VLOOKUP(BV203,Accounts!$F:$H,3,FALSE),0)/100)))</f>
        <v/>
      </c>
      <c r="BZ203" s="37" t="str">
        <f t="shared" si="43"/>
        <v/>
      </c>
      <c r="CA203" s="7"/>
      <c r="CB203" s="6"/>
      <c r="CD203" s="10" t="str">
        <f>IF(ISBLANK(CB203),"",IF(COUNTIF(Accounts!$F:$H,CB203),VLOOKUP(CB203,Accounts!$F:$H,2,FALSE),"-"))</f>
        <v/>
      </c>
      <c r="CE203" s="37" t="str">
        <f>IF(CG203="","",CG203/(1+(IF(COUNTIF(Accounts!$F:$H,CB203),VLOOKUP(CB203,Accounts!$F:$H,3,FALSE),0)/100)))</f>
        <v/>
      </c>
      <c r="CF203" s="37" t="str">
        <f t="shared" si="44"/>
        <v/>
      </c>
      <c r="CG203" s="7"/>
      <c r="CH203" s="6"/>
      <c r="CJ203" s="10" t="str">
        <f>IF(ISBLANK(CH203),"",IF(COUNTIF(Accounts!$F:$H,CH203),VLOOKUP(CH203,Accounts!$F:$H,2,FALSE),"-"))</f>
        <v/>
      </c>
      <c r="CK203" s="37" t="str">
        <f>IF(CM203="","",CM203/(1+(IF(COUNTIF(Accounts!$F:$H,CH203),VLOOKUP(CH203,Accounts!$F:$H,3,FALSE),0)/100)))</f>
        <v/>
      </c>
      <c r="CL203" s="37" t="str">
        <f t="shared" si="45"/>
        <v/>
      </c>
      <c r="CM203" s="7"/>
      <c r="CN203" s="40" t="str">
        <f>IF(Accounts!$F202="","-",Accounts!$F202)</f>
        <v xml:space="preserve"> </v>
      </c>
      <c r="CO203" s="10">
        <f>IF(COUNTIF(Accounts!$F:$H,CN203),VLOOKUP(CN203,Accounts!$F:$H,2,FALSE),"-")</f>
        <v>0</v>
      </c>
      <c r="CP203" s="37" t="str">
        <f ca="1">IF(scratch!$B$55=TRUE,IF(CR203="","",CR203/(1+(IF(COUNTIF(Accounts!$F:$H,CN203),VLOOKUP(CN203,Accounts!$F:$H,3,FALSE),0)/100))),scratch!$B$52)</f>
        <v>Locked</v>
      </c>
      <c r="CQ203" s="37" t="str">
        <f ca="1">IF(scratch!$B$55=TRUE,IF(CR203="","",CR203-CP203),scratch!$B$52)</f>
        <v>Locked</v>
      </c>
      <c r="CR203" s="51" t="str">
        <f ca="1">IF(scratch!$B$55=TRUE,SUMIF(BV$7:BV$1007,CN203,CA$7:CA$1007)+SUMIF(CB$7:CB$1007,CN203,CG$7:CG$1007)+SUMIF(CH$7:CH$1007,CN203,CM$7:CM$1007),scratch!$B$52)</f>
        <v>Locked</v>
      </c>
      <c r="CT203" s="40" t="str">
        <f>IF(Accounts!$F202="","-",Accounts!$F202)</f>
        <v xml:space="preserve"> </v>
      </c>
      <c r="CU203" s="10">
        <f>IF(COUNTIF(Accounts!$F:$H,CT203),VLOOKUP(CT203,Accounts!$F:$H,2,FALSE),"-")</f>
        <v>0</v>
      </c>
      <c r="CV203" s="37" t="str">
        <f ca="1">IF(scratch!$B$55=TRUE,IF(CX203="","",CX203/(1+(IF(COUNTIF(Accounts!$F:$H,CT203),VLOOKUP(CT203,Accounts!$F:$H,3,FALSE),0)/100))),scratch!$B$52)</f>
        <v>Locked</v>
      </c>
      <c r="CW203" s="37" t="str">
        <f ca="1">IF(scratch!$B$55=TRUE,IF(CX203="","",CX203-CV203),scratch!$B$52)</f>
        <v>Locked</v>
      </c>
      <c r="CX203" s="51" t="str">
        <f ca="1">IF(scratch!$B$55=TRUE,SUMIF(T$7:T$1007,CT203,X$7:X1203)+SUMIF(AR$7:AR$1007,CT203,AV$7:AV$1007)+SUMIF(BP$7:BP$1007,CT203,BT$7:BT$1007)+SUMIF(CN$7:CN$1007,CT203,CR$7:CR$1007),scratch!$B$52)</f>
        <v>Locked</v>
      </c>
    </row>
    <row r="204" spans="4:102" x14ac:dyDescent="0.2">
      <c r="D204" s="10" t="str">
        <f>IF(ISBLANK(B204),"",IF(COUNTIF(Accounts!$F:$H,B204),VLOOKUP(B204,Accounts!$F:$H,2,FALSE),"-"))</f>
        <v/>
      </c>
      <c r="E204" s="37" t="str">
        <f>IF(G204="","",G204/(1+(IF(COUNTIF(Accounts!$F:$H,B204),VLOOKUP(B204,Accounts!$F:$H,3,FALSE),0)/100)))</f>
        <v/>
      </c>
      <c r="F204" s="37" t="str">
        <f t="shared" si="46"/>
        <v/>
      </c>
      <c r="G204" s="7"/>
      <c r="H204" s="6"/>
      <c r="J204" s="10" t="str">
        <f>IF(ISBLANK(H204),"",IF(COUNTIF(Accounts!$F:$H,H204),VLOOKUP(H204,Accounts!$F:$H,2,FALSE),"-"))</f>
        <v/>
      </c>
      <c r="K204" s="37" t="str">
        <f>IF(M204="","",M204/(1+(IF(COUNTIF(Accounts!$F:$H,H204),VLOOKUP(H204,Accounts!$F:$H,3,FALSE),0)/100)))</f>
        <v/>
      </c>
      <c r="L204" s="37" t="str">
        <f t="shared" si="47"/>
        <v/>
      </c>
      <c r="M204" s="7"/>
      <c r="N204" s="6"/>
      <c r="P204" s="10" t="str">
        <f>IF(ISBLANK(N204),"",IF(COUNTIF(Accounts!$F:$H,N204),VLOOKUP(N204,Accounts!$F:$H,2,FALSE),"-"))</f>
        <v/>
      </c>
      <c r="Q204" s="37" t="str">
        <f>IF(S204="","",S204/(1+(IF(COUNTIF(Accounts!$F:$H,N204),VLOOKUP(N204,Accounts!$F:$H,3,FALSE),0)/100)))</f>
        <v/>
      </c>
      <c r="R204" s="37" t="str">
        <f t="shared" si="36"/>
        <v/>
      </c>
      <c r="S204" s="7"/>
      <c r="T204" s="40" t="str">
        <f>IF(Accounts!$F203="","-",Accounts!$F203)</f>
        <v xml:space="preserve"> </v>
      </c>
      <c r="U204" s="10">
        <f>IF(COUNTIF(Accounts!$F:$H,T204),VLOOKUP(T204,Accounts!$F:$H,2,FALSE),"-")</f>
        <v>0</v>
      </c>
      <c r="V204" s="37" t="str">
        <f ca="1">IF(scratch!$B$55=TRUE,IF(X204="","",X204/(1+(IF(COUNTIF(Accounts!$F:$H,T204),VLOOKUP(T204,Accounts!$F:$H,3,FALSE),0)/100))),scratch!$B$52)</f>
        <v>Locked</v>
      </c>
      <c r="W204" s="37" t="str">
        <f ca="1">IF(scratch!$B$55=TRUE,IF(X204="","",X204-V204),scratch!$B$52)</f>
        <v>Locked</v>
      </c>
      <c r="X204" s="51" t="str">
        <f ca="1">IF(scratch!$B$55=TRUE,SUMIF(B$7:B$1007,T204,G$7:G$1007)+SUMIF(H$7:H$1007,T204,M$7:M$1007)+SUMIF(N$7:N$1007,T204,S$7:S$1007),scratch!$B$52)</f>
        <v>Locked</v>
      </c>
      <c r="AB204" s="10" t="str">
        <f>IF(ISBLANK(Z204),"",IF(COUNTIF(Accounts!$F:$H,Z204),VLOOKUP(Z204,Accounts!$F:$H,2,FALSE),"-"))</f>
        <v/>
      </c>
      <c r="AC204" s="37" t="str">
        <f>IF(AE204="","",AE204/(1+(IF(COUNTIF(Accounts!$F:$H,Z204),VLOOKUP(Z204,Accounts!$F:$H,3,FALSE),0)/100)))</f>
        <v/>
      </c>
      <c r="AD204" s="37" t="str">
        <f t="shared" si="37"/>
        <v/>
      </c>
      <c r="AE204" s="7"/>
      <c r="AF204" s="6"/>
      <c r="AH204" s="10" t="str">
        <f>IF(ISBLANK(AF204),"",IF(COUNTIF(Accounts!$F:$H,AF204),VLOOKUP(AF204,Accounts!$F:$H,2,FALSE),"-"))</f>
        <v/>
      </c>
      <c r="AI204" s="37" t="str">
        <f>IF(AK204="","",AK204/(1+(IF(COUNTIF(Accounts!$F:$H,AF204),VLOOKUP(AF204,Accounts!$F:$H,3,FALSE),0)/100)))</f>
        <v/>
      </c>
      <c r="AJ204" s="37" t="str">
        <f t="shared" si="38"/>
        <v/>
      </c>
      <c r="AK204" s="7"/>
      <c r="AL204" s="6"/>
      <c r="AN204" s="10" t="str">
        <f>IF(ISBLANK(AL204),"",IF(COUNTIF(Accounts!$F:$H,AL204),VLOOKUP(AL204,Accounts!$F:$H,2,FALSE),"-"))</f>
        <v/>
      </c>
      <c r="AO204" s="37" t="str">
        <f>IF(AQ204="","",AQ204/(1+(IF(COUNTIF(Accounts!$F:$H,AL204),VLOOKUP(AL204,Accounts!$F:$H,3,FALSE),0)/100)))</f>
        <v/>
      </c>
      <c r="AP204" s="37" t="str">
        <f t="shared" si="39"/>
        <v/>
      </c>
      <c r="AQ204" s="7"/>
      <c r="AR204" s="40" t="str">
        <f>IF(Accounts!$F203="","-",Accounts!$F203)</f>
        <v xml:space="preserve"> </v>
      </c>
      <c r="AS204" s="10">
        <f>IF(COUNTIF(Accounts!$F:$H,AR204),VLOOKUP(AR204,Accounts!$F:$H,2,FALSE),"-")</f>
        <v>0</v>
      </c>
      <c r="AT204" s="37" t="str">
        <f ca="1">IF(scratch!$B$55=TRUE,IF(AV204="","",AV204/(1+(IF(COUNTIF(Accounts!$F:$H,AR204),VLOOKUP(AR204,Accounts!$F:$H,3,FALSE),0)/100))),scratch!$B$52)</f>
        <v>Locked</v>
      </c>
      <c r="AU204" s="37" t="str">
        <f ca="1">IF(scratch!$B$55=TRUE,IF(AV204="","",AV204-AT204),scratch!$B$52)</f>
        <v>Locked</v>
      </c>
      <c r="AV204" s="51" t="str">
        <f ca="1">IF(scratch!$B$55=TRUE,SUMIF(Z$7:Z$1007,AR204,AE$7:AE$1007)+SUMIF(AF$7:AF$1007,AR204,AK$7:AK$1007)+SUMIF(AL$7:AL$1007,AR204,AQ$7:AQ$1007),scratch!$B$52)</f>
        <v>Locked</v>
      </c>
      <c r="AZ204" s="10" t="str">
        <f>IF(ISBLANK(AX204),"",IF(COUNTIF(Accounts!$F:$H,AX204),VLOOKUP(AX204,Accounts!$F:$H,2,FALSE),"-"))</f>
        <v/>
      </c>
      <c r="BA204" s="37" t="str">
        <f>IF(BC204="","",BC204/(1+(IF(COUNTIF(Accounts!$F:$H,AX204),VLOOKUP(AX204,Accounts!$F:$H,3,FALSE),0)/100)))</f>
        <v/>
      </c>
      <c r="BB204" s="37" t="str">
        <f t="shared" si="40"/>
        <v/>
      </c>
      <c r="BC204" s="7"/>
      <c r="BD204" s="6"/>
      <c r="BF204" s="10" t="str">
        <f>IF(ISBLANK(BD204),"",IF(COUNTIF(Accounts!$F:$H,BD204),VLOOKUP(BD204,Accounts!$F:$H,2,FALSE),"-"))</f>
        <v/>
      </c>
      <c r="BG204" s="37" t="str">
        <f>IF(BI204="","",BI204/(1+(IF(COUNTIF(Accounts!$F:$H,BD204),VLOOKUP(BD204,Accounts!$F:$H,3,FALSE),0)/100)))</f>
        <v/>
      </c>
      <c r="BH204" s="37" t="str">
        <f t="shared" si="41"/>
        <v/>
      </c>
      <c r="BI204" s="7"/>
      <c r="BJ204" s="6"/>
      <c r="BL204" s="10" t="str">
        <f>IF(ISBLANK(BJ204),"",IF(COUNTIF(Accounts!$F:$H,BJ204),VLOOKUP(BJ204,Accounts!$F:$H,2,FALSE),"-"))</f>
        <v/>
      </c>
      <c r="BM204" s="37" t="str">
        <f>IF(BO204="","",BO204/(1+(IF(COUNTIF(Accounts!$F:$H,BJ204),VLOOKUP(BJ204,Accounts!$F:$H,3,FALSE),0)/100)))</f>
        <v/>
      </c>
      <c r="BN204" s="37" t="str">
        <f t="shared" si="42"/>
        <v/>
      </c>
      <c r="BO204" s="7"/>
      <c r="BP204" s="40" t="str">
        <f>IF(Accounts!$F203="","-",Accounts!$F203)</f>
        <v xml:space="preserve"> </v>
      </c>
      <c r="BQ204" s="10">
        <f>IF(COUNTIF(Accounts!$F:$H,BP204),VLOOKUP(BP204,Accounts!$F:$H,2,FALSE),"-")</f>
        <v>0</v>
      </c>
      <c r="BR204" s="37" t="str">
        <f ca="1">IF(scratch!$B$55=TRUE,IF(BT204="","",BT204/(1+(IF(COUNTIF(Accounts!$F:$H,BP204),VLOOKUP(BP204,Accounts!$F:$H,3,FALSE),0)/100))),scratch!$B$52)</f>
        <v>Locked</v>
      </c>
      <c r="BS204" s="37" t="str">
        <f ca="1">IF(scratch!$B$55=TRUE,IF(BT204="","",BT204-BR204),scratch!$B$52)</f>
        <v>Locked</v>
      </c>
      <c r="BT204" s="51" t="str">
        <f ca="1">IF(scratch!$B$55=TRUE,SUMIF(AX$7:AX$1007,BP204,BC$7:BC$1007)+SUMIF(BD$7:BD$1007,BP204,BI$7:BI$1007)+SUMIF(BJ$7:BJ$1007,BP204,BO$7:BO$1007),scratch!$B$52)</f>
        <v>Locked</v>
      </c>
      <c r="BX204" s="10" t="str">
        <f>IF(ISBLANK(BV204),"",IF(COUNTIF(Accounts!$F:$H,BV204),VLOOKUP(BV204,Accounts!$F:$H,2,FALSE),"-"))</f>
        <v/>
      </c>
      <c r="BY204" s="37" t="str">
        <f>IF(CA204="","",CA204/(1+(IF(COUNTIF(Accounts!$F:$H,BV204),VLOOKUP(BV204,Accounts!$F:$H,3,FALSE),0)/100)))</f>
        <v/>
      </c>
      <c r="BZ204" s="37" t="str">
        <f t="shared" si="43"/>
        <v/>
      </c>
      <c r="CA204" s="7"/>
      <c r="CB204" s="6"/>
      <c r="CD204" s="10" t="str">
        <f>IF(ISBLANK(CB204),"",IF(COUNTIF(Accounts!$F:$H,CB204),VLOOKUP(CB204,Accounts!$F:$H,2,FALSE),"-"))</f>
        <v/>
      </c>
      <c r="CE204" s="37" t="str">
        <f>IF(CG204="","",CG204/(1+(IF(COUNTIF(Accounts!$F:$H,CB204),VLOOKUP(CB204,Accounts!$F:$H,3,FALSE),0)/100)))</f>
        <v/>
      </c>
      <c r="CF204" s="37" t="str">
        <f t="shared" si="44"/>
        <v/>
      </c>
      <c r="CG204" s="7"/>
      <c r="CH204" s="6"/>
      <c r="CJ204" s="10" t="str">
        <f>IF(ISBLANK(CH204),"",IF(COUNTIF(Accounts!$F:$H,CH204),VLOOKUP(CH204,Accounts!$F:$H,2,FALSE),"-"))</f>
        <v/>
      </c>
      <c r="CK204" s="37" t="str">
        <f>IF(CM204="","",CM204/(1+(IF(COUNTIF(Accounts!$F:$H,CH204),VLOOKUP(CH204,Accounts!$F:$H,3,FALSE),0)/100)))</f>
        <v/>
      </c>
      <c r="CL204" s="37" t="str">
        <f t="shared" si="45"/>
        <v/>
      </c>
      <c r="CM204" s="7"/>
      <c r="CN204" s="40" t="str">
        <f>IF(Accounts!$F203="","-",Accounts!$F203)</f>
        <v xml:space="preserve"> </v>
      </c>
      <c r="CO204" s="10">
        <f>IF(COUNTIF(Accounts!$F:$H,CN204),VLOOKUP(CN204,Accounts!$F:$H,2,FALSE),"-")</f>
        <v>0</v>
      </c>
      <c r="CP204" s="37" t="str">
        <f ca="1">IF(scratch!$B$55=TRUE,IF(CR204="","",CR204/(1+(IF(COUNTIF(Accounts!$F:$H,CN204),VLOOKUP(CN204,Accounts!$F:$H,3,FALSE),0)/100))),scratch!$B$52)</f>
        <v>Locked</v>
      </c>
      <c r="CQ204" s="37" t="str">
        <f ca="1">IF(scratch!$B$55=TRUE,IF(CR204="","",CR204-CP204),scratch!$B$52)</f>
        <v>Locked</v>
      </c>
      <c r="CR204" s="51" t="str">
        <f ca="1">IF(scratch!$B$55=TRUE,SUMIF(BV$7:BV$1007,CN204,CA$7:CA$1007)+SUMIF(CB$7:CB$1007,CN204,CG$7:CG$1007)+SUMIF(CH$7:CH$1007,CN204,CM$7:CM$1007),scratch!$B$52)</f>
        <v>Locked</v>
      </c>
      <c r="CT204" s="40" t="str">
        <f>IF(Accounts!$F203="","-",Accounts!$F203)</f>
        <v xml:space="preserve"> </v>
      </c>
      <c r="CU204" s="10">
        <f>IF(COUNTIF(Accounts!$F:$H,CT204),VLOOKUP(CT204,Accounts!$F:$H,2,FALSE),"-")</f>
        <v>0</v>
      </c>
      <c r="CV204" s="37" t="str">
        <f ca="1">IF(scratch!$B$55=TRUE,IF(CX204="","",CX204/(1+(IF(COUNTIF(Accounts!$F:$H,CT204),VLOOKUP(CT204,Accounts!$F:$H,3,FALSE),0)/100))),scratch!$B$52)</f>
        <v>Locked</v>
      </c>
      <c r="CW204" s="37" t="str">
        <f ca="1">IF(scratch!$B$55=TRUE,IF(CX204="","",CX204-CV204),scratch!$B$52)</f>
        <v>Locked</v>
      </c>
      <c r="CX204" s="51" t="str">
        <f ca="1">IF(scratch!$B$55=TRUE,SUMIF(T$7:T$1007,CT204,X$7:X1204)+SUMIF(AR$7:AR$1007,CT204,AV$7:AV$1007)+SUMIF(BP$7:BP$1007,CT204,BT$7:BT$1007)+SUMIF(CN$7:CN$1007,CT204,CR$7:CR$1007),scratch!$B$52)</f>
        <v>Locked</v>
      </c>
    </row>
    <row r="205" spans="4:102" x14ac:dyDescent="0.2">
      <c r="D205" s="10" t="str">
        <f>IF(ISBLANK(B205),"",IF(COUNTIF(Accounts!$F:$H,B205),VLOOKUP(B205,Accounts!$F:$H,2,FALSE),"-"))</f>
        <v/>
      </c>
      <c r="E205" s="37" t="str">
        <f>IF(G205="","",G205/(1+(IF(COUNTIF(Accounts!$F:$H,B205),VLOOKUP(B205,Accounts!$F:$H,3,FALSE),0)/100)))</f>
        <v/>
      </c>
      <c r="F205" s="37" t="str">
        <f t="shared" si="46"/>
        <v/>
      </c>
      <c r="G205" s="7"/>
      <c r="H205" s="6"/>
      <c r="J205" s="10" t="str">
        <f>IF(ISBLANK(H205),"",IF(COUNTIF(Accounts!$F:$H,H205),VLOOKUP(H205,Accounts!$F:$H,2,FALSE),"-"))</f>
        <v/>
      </c>
      <c r="K205" s="37" t="str">
        <f>IF(M205="","",M205/(1+(IF(COUNTIF(Accounts!$F:$H,H205),VLOOKUP(H205,Accounts!$F:$H,3,FALSE),0)/100)))</f>
        <v/>
      </c>
      <c r="L205" s="37" t="str">
        <f t="shared" si="47"/>
        <v/>
      </c>
      <c r="M205" s="7"/>
      <c r="N205" s="6"/>
      <c r="P205" s="10" t="str">
        <f>IF(ISBLANK(N205),"",IF(COUNTIF(Accounts!$F:$H,N205),VLOOKUP(N205,Accounts!$F:$H,2,FALSE),"-"))</f>
        <v/>
      </c>
      <c r="Q205" s="37" t="str">
        <f>IF(S205="","",S205/(1+(IF(COUNTIF(Accounts!$F:$H,N205),VLOOKUP(N205,Accounts!$F:$H,3,FALSE),0)/100)))</f>
        <v/>
      </c>
      <c r="R205" s="37" t="str">
        <f t="shared" si="36"/>
        <v/>
      </c>
      <c r="S205" s="7"/>
      <c r="T205" s="40" t="str">
        <f>IF(Accounts!$F204="","-",Accounts!$F204)</f>
        <v xml:space="preserve"> </v>
      </c>
      <c r="U205" s="10">
        <f>IF(COUNTIF(Accounts!$F:$H,T205),VLOOKUP(T205,Accounts!$F:$H,2,FALSE),"-")</f>
        <v>0</v>
      </c>
      <c r="V205" s="37" t="str">
        <f ca="1">IF(scratch!$B$55=TRUE,IF(X205="","",X205/(1+(IF(COUNTIF(Accounts!$F:$H,T205),VLOOKUP(T205,Accounts!$F:$H,3,FALSE),0)/100))),scratch!$B$52)</f>
        <v>Locked</v>
      </c>
      <c r="W205" s="37" t="str">
        <f ca="1">IF(scratch!$B$55=TRUE,IF(X205="","",X205-V205),scratch!$B$52)</f>
        <v>Locked</v>
      </c>
      <c r="X205" s="51" t="str">
        <f ca="1">IF(scratch!$B$55=TRUE,SUMIF(B$7:B$1007,T205,G$7:G$1007)+SUMIF(H$7:H$1007,T205,M$7:M$1007)+SUMIF(N$7:N$1007,T205,S$7:S$1007),scratch!$B$52)</f>
        <v>Locked</v>
      </c>
      <c r="AB205" s="10" t="str">
        <f>IF(ISBLANK(Z205),"",IF(COUNTIF(Accounts!$F:$H,Z205),VLOOKUP(Z205,Accounts!$F:$H,2,FALSE),"-"))</f>
        <v/>
      </c>
      <c r="AC205" s="37" t="str">
        <f>IF(AE205="","",AE205/(1+(IF(COUNTIF(Accounts!$F:$H,Z205),VLOOKUP(Z205,Accounts!$F:$H,3,FALSE),0)/100)))</f>
        <v/>
      </c>
      <c r="AD205" s="37" t="str">
        <f t="shared" si="37"/>
        <v/>
      </c>
      <c r="AE205" s="7"/>
      <c r="AF205" s="6"/>
      <c r="AH205" s="10" t="str">
        <f>IF(ISBLANK(AF205),"",IF(COUNTIF(Accounts!$F:$H,AF205),VLOOKUP(AF205,Accounts!$F:$H,2,FALSE),"-"))</f>
        <v/>
      </c>
      <c r="AI205" s="37" t="str">
        <f>IF(AK205="","",AK205/(1+(IF(COUNTIF(Accounts!$F:$H,AF205),VLOOKUP(AF205,Accounts!$F:$H,3,FALSE),0)/100)))</f>
        <v/>
      </c>
      <c r="AJ205" s="37" t="str">
        <f t="shared" si="38"/>
        <v/>
      </c>
      <c r="AK205" s="7"/>
      <c r="AL205" s="6"/>
      <c r="AN205" s="10" t="str">
        <f>IF(ISBLANK(AL205),"",IF(COUNTIF(Accounts!$F:$H,AL205),VLOOKUP(AL205,Accounts!$F:$H,2,FALSE),"-"))</f>
        <v/>
      </c>
      <c r="AO205" s="37" t="str">
        <f>IF(AQ205="","",AQ205/(1+(IF(COUNTIF(Accounts!$F:$H,AL205),VLOOKUP(AL205,Accounts!$F:$H,3,FALSE),0)/100)))</f>
        <v/>
      </c>
      <c r="AP205" s="37" t="str">
        <f t="shared" si="39"/>
        <v/>
      </c>
      <c r="AQ205" s="7"/>
      <c r="AR205" s="40" t="str">
        <f>IF(Accounts!$F204="","-",Accounts!$F204)</f>
        <v xml:space="preserve"> </v>
      </c>
      <c r="AS205" s="10">
        <f>IF(COUNTIF(Accounts!$F:$H,AR205),VLOOKUP(AR205,Accounts!$F:$H,2,FALSE),"-")</f>
        <v>0</v>
      </c>
      <c r="AT205" s="37" t="str">
        <f ca="1">IF(scratch!$B$55=TRUE,IF(AV205="","",AV205/(1+(IF(COUNTIF(Accounts!$F:$H,AR205),VLOOKUP(AR205,Accounts!$F:$H,3,FALSE),0)/100))),scratch!$B$52)</f>
        <v>Locked</v>
      </c>
      <c r="AU205" s="37" t="str">
        <f ca="1">IF(scratch!$B$55=TRUE,IF(AV205="","",AV205-AT205),scratch!$B$52)</f>
        <v>Locked</v>
      </c>
      <c r="AV205" s="51" t="str">
        <f ca="1">IF(scratch!$B$55=TRUE,SUMIF(Z$7:Z$1007,AR205,AE$7:AE$1007)+SUMIF(AF$7:AF$1007,AR205,AK$7:AK$1007)+SUMIF(AL$7:AL$1007,AR205,AQ$7:AQ$1007),scratch!$B$52)</f>
        <v>Locked</v>
      </c>
      <c r="AZ205" s="10" t="str">
        <f>IF(ISBLANK(AX205),"",IF(COUNTIF(Accounts!$F:$H,AX205),VLOOKUP(AX205,Accounts!$F:$H,2,FALSE),"-"))</f>
        <v/>
      </c>
      <c r="BA205" s="37" t="str">
        <f>IF(BC205="","",BC205/(1+(IF(COUNTIF(Accounts!$F:$H,AX205),VLOOKUP(AX205,Accounts!$F:$H,3,FALSE),0)/100)))</f>
        <v/>
      </c>
      <c r="BB205" s="37" t="str">
        <f t="shared" si="40"/>
        <v/>
      </c>
      <c r="BC205" s="7"/>
      <c r="BD205" s="6"/>
      <c r="BF205" s="10" t="str">
        <f>IF(ISBLANK(BD205),"",IF(COUNTIF(Accounts!$F:$H,BD205),VLOOKUP(BD205,Accounts!$F:$H,2,FALSE),"-"))</f>
        <v/>
      </c>
      <c r="BG205" s="37" t="str">
        <f>IF(BI205="","",BI205/(1+(IF(COUNTIF(Accounts!$F:$H,BD205),VLOOKUP(BD205,Accounts!$F:$H,3,FALSE),0)/100)))</f>
        <v/>
      </c>
      <c r="BH205" s="37" t="str">
        <f t="shared" si="41"/>
        <v/>
      </c>
      <c r="BI205" s="7"/>
      <c r="BJ205" s="6"/>
      <c r="BL205" s="10" t="str">
        <f>IF(ISBLANK(BJ205),"",IF(COUNTIF(Accounts!$F:$H,BJ205),VLOOKUP(BJ205,Accounts!$F:$H,2,FALSE),"-"))</f>
        <v/>
      </c>
      <c r="BM205" s="37" t="str">
        <f>IF(BO205="","",BO205/(1+(IF(COUNTIF(Accounts!$F:$H,BJ205),VLOOKUP(BJ205,Accounts!$F:$H,3,FALSE),0)/100)))</f>
        <v/>
      </c>
      <c r="BN205" s="37" t="str">
        <f t="shared" si="42"/>
        <v/>
      </c>
      <c r="BO205" s="7"/>
      <c r="BP205" s="40" t="str">
        <f>IF(Accounts!$F204="","-",Accounts!$F204)</f>
        <v xml:space="preserve"> </v>
      </c>
      <c r="BQ205" s="10">
        <f>IF(COUNTIF(Accounts!$F:$H,BP205),VLOOKUP(BP205,Accounts!$F:$H,2,FALSE),"-")</f>
        <v>0</v>
      </c>
      <c r="BR205" s="37" t="str">
        <f ca="1">IF(scratch!$B$55=TRUE,IF(BT205="","",BT205/(1+(IF(COUNTIF(Accounts!$F:$H,BP205),VLOOKUP(BP205,Accounts!$F:$H,3,FALSE),0)/100))),scratch!$B$52)</f>
        <v>Locked</v>
      </c>
      <c r="BS205" s="37" t="str">
        <f ca="1">IF(scratch!$B$55=TRUE,IF(BT205="","",BT205-BR205),scratch!$B$52)</f>
        <v>Locked</v>
      </c>
      <c r="BT205" s="51" t="str">
        <f ca="1">IF(scratch!$B$55=TRUE,SUMIF(AX$7:AX$1007,BP205,BC$7:BC$1007)+SUMIF(BD$7:BD$1007,BP205,BI$7:BI$1007)+SUMIF(BJ$7:BJ$1007,BP205,BO$7:BO$1007),scratch!$B$52)</f>
        <v>Locked</v>
      </c>
      <c r="BX205" s="10" t="str">
        <f>IF(ISBLANK(BV205),"",IF(COUNTIF(Accounts!$F:$H,BV205),VLOOKUP(BV205,Accounts!$F:$H,2,FALSE),"-"))</f>
        <v/>
      </c>
      <c r="BY205" s="37" t="str">
        <f>IF(CA205="","",CA205/(1+(IF(COUNTIF(Accounts!$F:$H,BV205),VLOOKUP(BV205,Accounts!$F:$H,3,FALSE),0)/100)))</f>
        <v/>
      </c>
      <c r="BZ205" s="37" t="str">
        <f t="shared" si="43"/>
        <v/>
      </c>
      <c r="CA205" s="7"/>
      <c r="CB205" s="6"/>
      <c r="CD205" s="10" t="str">
        <f>IF(ISBLANK(CB205),"",IF(COUNTIF(Accounts!$F:$H,CB205),VLOOKUP(CB205,Accounts!$F:$H,2,FALSE),"-"))</f>
        <v/>
      </c>
      <c r="CE205" s="37" t="str">
        <f>IF(CG205="","",CG205/(1+(IF(COUNTIF(Accounts!$F:$H,CB205),VLOOKUP(CB205,Accounts!$F:$H,3,FALSE),0)/100)))</f>
        <v/>
      </c>
      <c r="CF205" s="37" t="str">
        <f t="shared" si="44"/>
        <v/>
      </c>
      <c r="CG205" s="7"/>
      <c r="CH205" s="6"/>
      <c r="CJ205" s="10" t="str">
        <f>IF(ISBLANK(CH205),"",IF(COUNTIF(Accounts!$F:$H,CH205),VLOOKUP(CH205,Accounts!$F:$H,2,FALSE),"-"))</f>
        <v/>
      </c>
      <c r="CK205" s="37" t="str">
        <f>IF(CM205="","",CM205/(1+(IF(COUNTIF(Accounts!$F:$H,CH205),VLOOKUP(CH205,Accounts!$F:$H,3,FALSE),0)/100)))</f>
        <v/>
      </c>
      <c r="CL205" s="37" t="str">
        <f t="shared" si="45"/>
        <v/>
      </c>
      <c r="CM205" s="7"/>
      <c r="CN205" s="40" t="str">
        <f>IF(Accounts!$F204="","-",Accounts!$F204)</f>
        <v xml:space="preserve"> </v>
      </c>
      <c r="CO205" s="10">
        <f>IF(COUNTIF(Accounts!$F:$H,CN205),VLOOKUP(CN205,Accounts!$F:$H,2,FALSE),"-")</f>
        <v>0</v>
      </c>
      <c r="CP205" s="37" t="str">
        <f ca="1">IF(scratch!$B$55=TRUE,IF(CR205="","",CR205/(1+(IF(COUNTIF(Accounts!$F:$H,CN205),VLOOKUP(CN205,Accounts!$F:$H,3,FALSE),0)/100))),scratch!$B$52)</f>
        <v>Locked</v>
      </c>
      <c r="CQ205" s="37" t="str">
        <f ca="1">IF(scratch!$B$55=TRUE,IF(CR205="","",CR205-CP205),scratch!$B$52)</f>
        <v>Locked</v>
      </c>
      <c r="CR205" s="51" t="str">
        <f ca="1">IF(scratch!$B$55=TRUE,SUMIF(BV$7:BV$1007,CN205,CA$7:CA$1007)+SUMIF(CB$7:CB$1007,CN205,CG$7:CG$1007)+SUMIF(CH$7:CH$1007,CN205,CM$7:CM$1007),scratch!$B$52)</f>
        <v>Locked</v>
      </c>
      <c r="CT205" s="40" t="str">
        <f>IF(Accounts!$F204="","-",Accounts!$F204)</f>
        <v xml:space="preserve"> </v>
      </c>
      <c r="CU205" s="10">
        <f>IF(COUNTIF(Accounts!$F:$H,CT205),VLOOKUP(CT205,Accounts!$F:$H,2,FALSE),"-")</f>
        <v>0</v>
      </c>
      <c r="CV205" s="37" t="str">
        <f ca="1">IF(scratch!$B$55=TRUE,IF(CX205="","",CX205/(1+(IF(COUNTIF(Accounts!$F:$H,CT205),VLOOKUP(CT205,Accounts!$F:$H,3,FALSE),0)/100))),scratch!$B$52)</f>
        <v>Locked</v>
      </c>
      <c r="CW205" s="37" t="str">
        <f ca="1">IF(scratch!$B$55=TRUE,IF(CX205="","",CX205-CV205),scratch!$B$52)</f>
        <v>Locked</v>
      </c>
      <c r="CX205" s="51" t="str">
        <f ca="1">IF(scratch!$B$55=TRUE,SUMIF(T$7:T$1007,CT205,X$7:X1205)+SUMIF(AR$7:AR$1007,CT205,AV$7:AV$1007)+SUMIF(BP$7:BP$1007,CT205,BT$7:BT$1007)+SUMIF(CN$7:CN$1007,CT205,CR$7:CR$1007),scratch!$B$52)</f>
        <v>Locked</v>
      </c>
    </row>
    <row r="206" spans="4:102" x14ac:dyDescent="0.2">
      <c r="D206" s="10" t="str">
        <f>IF(ISBLANK(B206),"",IF(COUNTIF(Accounts!$F:$H,B206),VLOOKUP(B206,Accounts!$F:$H,2,FALSE),"-"))</f>
        <v/>
      </c>
      <c r="E206" s="37" t="str">
        <f>IF(G206="","",G206/(1+(IF(COUNTIF(Accounts!$F:$H,B206),VLOOKUP(B206,Accounts!$F:$H,3,FALSE),0)/100)))</f>
        <v/>
      </c>
      <c r="F206" s="37" t="str">
        <f t="shared" si="46"/>
        <v/>
      </c>
      <c r="G206" s="7"/>
      <c r="H206" s="6"/>
      <c r="J206" s="10" t="str">
        <f>IF(ISBLANK(H206),"",IF(COUNTIF(Accounts!$F:$H,H206),VLOOKUP(H206,Accounts!$F:$H,2,FALSE),"-"))</f>
        <v/>
      </c>
      <c r="K206" s="37" t="str">
        <f>IF(M206="","",M206/(1+(IF(COUNTIF(Accounts!$F:$H,H206),VLOOKUP(H206,Accounts!$F:$H,3,FALSE),0)/100)))</f>
        <v/>
      </c>
      <c r="L206" s="37" t="str">
        <f t="shared" si="47"/>
        <v/>
      </c>
      <c r="M206" s="7"/>
      <c r="N206" s="6"/>
      <c r="P206" s="10" t="str">
        <f>IF(ISBLANK(N206),"",IF(COUNTIF(Accounts!$F:$H,N206),VLOOKUP(N206,Accounts!$F:$H,2,FALSE),"-"))</f>
        <v/>
      </c>
      <c r="Q206" s="37" t="str">
        <f>IF(S206="","",S206/(1+(IF(COUNTIF(Accounts!$F:$H,N206),VLOOKUP(N206,Accounts!$F:$H,3,FALSE),0)/100)))</f>
        <v/>
      </c>
      <c r="R206" s="37" t="str">
        <f t="shared" si="36"/>
        <v/>
      </c>
      <c r="S206" s="7"/>
      <c r="T206" s="40" t="str">
        <f>IF(Accounts!$F205="","-",Accounts!$F205)</f>
        <v xml:space="preserve"> </v>
      </c>
      <c r="U206" s="10">
        <f>IF(COUNTIF(Accounts!$F:$H,T206),VLOOKUP(T206,Accounts!$F:$H,2,FALSE),"-")</f>
        <v>0</v>
      </c>
      <c r="V206" s="37" t="str">
        <f ca="1">IF(scratch!$B$55=TRUE,IF(X206="","",X206/(1+(IF(COUNTIF(Accounts!$F:$H,T206),VLOOKUP(T206,Accounts!$F:$H,3,FALSE),0)/100))),scratch!$B$52)</f>
        <v>Locked</v>
      </c>
      <c r="W206" s="37" t="str">
        <f ca="1">IF(scratch!$B$55=TRUE,IF(X206="","",X206-V206),scratch!$B$52)</f>
        <v>Locked</v>
      </c>
      <c r="X206" s="51" t="str">
        <f ca="1">IF(scratch!$B$55=TRUE,SUMIF(B$7:B$1007,T206,G$7:G$1007)+SUMIF(H$7:H$1007,T206,M$7:M$1007)+SUMIF(N$7:N$1007,T206,S$7:S$1007),scratch!$B$52)</f>
        <v>Locked</v>
      </c>
      <c r="AB206" s="10" t="str">
        <f>IF(ISBLANK(Z206),"",IF(COUNTIF(Accounts!$F:$H,Z206),VLOOKUP(Z206,Accounts!$F:$H,2,FALSE),"-"))</f>
        <v/>
      </c>
      <c r="AC206" s="37" t="str">
        <f>IF(AE206="","",AE206/(1+(IF(COUNTIF(Accounts!$F:$H,Z206),VLOOKUP(Z206,Accounts!$F:$H,3,FALSE),0)/100)))</f>
        <v/>
      </c>
      <c r="AD206" s="37" t="str">
        <f t="shared" si="37"/>
        <v/>
      </c>
      <c r="AE206" s="7"/>
      <c r="AF206" s="6"/>
      <c r="AH206" s="10" t="str">
        <f>IF(ISBLANK(AF206),"",IF(COUNTIF(Accounts!$F:$H,AF206),VLOOKUP(AF206,Accounts!$F:$H,2,FALSE),"-"))</f>
        <v/>
      </c>
      <c r="AI206" s="37" t="str">
        <f>IF(AK206="","",AK206/(1+(IF(COUNTIF(Accounts!$F:$H,AF206),VLOOKUP(AF206,Accounts!$F:$H,3,FALSE),0)/100)))</f>
        <v/>
      </c>
      <c r="AJ206" s="37" t="str">
        <f t="shared" si="38"/>
        <v/>
      </c>
      <c r="AK206" s="7"/>
      <c r="AL206" s="6"/>
      <c r="AN206" s="10" t="str">
        <f>IF(ISBLANK(AL206),"",IF(COUNTIF(Accounts!$F:$H,AL206),VLOOKUP(AL206,Accounts!$F:$H,2,FALSE),"-"))</f>
        <v/>
      </c>
      <c r="AO206" s="37" t="str">
        <f>IF(AQ206="","",AQ206/(1+(IF(COUNTIF(Accounts!$F:$H,AL206),VLOOKUP(AL206,Accounts!$F:$H,3,FALSE),0)/100)))</f>
        <v/>
      </c>
      <c r="AP206" s="37" t="str">
        <f t="shared" si="39"/>
        <v/>
      </c>
      <c r="AQ206" s="7"/>
      <c r="AR206" s="40" t="str">
        <f>IF(Accounts!$F205="","-",Accounts!$F205)</f>
        <v xml:space="preserve"> </v>
      </c>
      <c r="AS206" s="10">
        <f>IF(COUNTIF(Accounts!$F:$H,AR206),VLOOKUP(AR206,Accounts!$F:$H,2,FALSE),"-")</f>
        <v>0</v>
      </c>
      <c r="AT206" s="37" t="str">
        <f ca="1">IF(scratch!$B$55=TRUE,IF(AV206="","",AV206/(1+(IF(COUNTIF(Accounts!$F:$H,AR206),VLOOKUP(AR206,Accounts!$F:$H,3,FALSE),0)/100))),scratch!$B$52)</f>
        <v>Locked</v>
      </c>
      <c r="AU206" s="37" t="str">
        <f ca="1">IF(scratch!$B$55=TRUE,IF(AV206="","",AV206-AT206),scratch!$B$52)</f>
        <v>Locked</v>
      </c>
      <c r="AV206" s="51" t="str">
        <f ca="1">IF(scratch!$B$55=TRUE,SUMIF(Z$7:Z$1007,AR206,AE$7:AE$1007)+SUMIF(AF$7:AF$1007,AR206,AK$7:AK$1007)+SUMIF(AL$7:AL$1007,AR206,AQ$7:AQ$1007),scratch!$B$52)</f>
        <v>Locked</v>
      </c>
      <c r="AZ206" s="10" t="str">
        <f>IF(ISBLANK(AX206),"",IF(COUNTIF(Accounts!$F:$H,AX206),VLOOKUP(AX206,Accounts!$F:$H,2,FALSE),"-"))</f>
        <v/>
      </c>
      <c r="BA206" s="37" t="str">
        <f>IF(BC206="","",BC206/(1+(IF(COUNTIF(Accounts!$F:$H,AX206),VLOOKUP(AX206,Accounts!$F:$H,3,FALSE),0)/100)))</f>
        <v/>
      </c>
      <c r="BB206" s="37" t="str">
        <f t="shared" si="40"/>
        <v/>
      </c>
      <c r="BC206" s="7"/>
      <c r="BD206" s="6"/>
      <c r="BF206" s="10" t="str">
        <f>IF(ISBLANK(BD206),"",IF(COUNTIF(Accounts!$F:$H,BD206),VLOOKUP(BD206,Accounts!$F:$H,2,FALSE),"-"))</f>
        <v/>
      </c>
      <c r="BG206" s="37" t="str">
        <f>IF(BI206="","",BI206/(1+(IF(COUNTIF(Accounts!$F:$H,BD206),VLOOKUP(BD206,Accounts!$F:$H,3,FALSE),0)/100)))</f>
        <v/>
      </c>
      <c r="BH206" s="37" t="str">
        <f t="shared" si="41"/>
        <v/>
      </c>
      <c r="BI206" s="7"/>
      <c r="BJ206" s="6"/>
      <c r="BL206" s="10" t="str">
        <f>IF(ISBLANK(BJ206),"",IF(COUNTIF(Accounts!$F:$H,BJ206),VLOOKUP(BJ206,Accounts!$F:$H,2,FALSE),"-"))</f>
        <v/>
      </c>
      <c r="BM206" s="37" t="str">
        <f>IF(BO206="","",BO206/(1+(IF(COUNTIF(Accounts!$F:$H,BJ206),VLOOKUP(BJ206,Accounts!$F:$H,3,FALSE),0)/100)))</f>
        <v/>
      </c>
      <c r="BN206" s="37" t="str">
        <f t="shared" si="42"/>
        <v/>
      </c>
      <c r="BO206" s="7"/>
      <c r="BP206" s="40" t="str">
        <f>IF(Accounts!$F205="","-",Accounts!$F205)</f>
        <v xml:space="preserve"> </v>
      </c>
      <c r="BQ206" s="10">
        <f>IF(COUNTIF(Accounts!$F:$H,BP206),VLOOKUP(BP206,Accounts!$F:$H,2,FALSE),"-")</f>
        <v>0</v>
      </c>
      <c r="BR206" s="37" t="str">
        <f ca="1">IF(scratch!$B$55=TRUE,IF(BT206="","",BT206/(1+(IF(COUNTIF(Accounts!$F:$H,BP206),VLOOKUP(BP206,Accounts!$F:$H,3,FALSE),0)/100))),scratch!$B$52)</f>
        <v>Locked</v>
      </c>
      <c r="BS206" s="37" t="str">
        <f ca="1">IF(scratch!$B$55=TRUE,IF(BT206="","",BT206-BR206),scratch!$B$52)</f>
        <v>Locked</v>
      </c>
      <c r="BT206" s="51" t="str">
        <f ca="1">IF(scratch!$B$55=TRUE,SUMIF(AX$7:AX$1007,BP206,BC$7:BC$1007)+SUMIF(BD$7:BD$1007,BP206,BI$7:BI$1007)+SUMIF(BJ$7:BJ$1007,BP206,BO$7:BO$1007),scratch!$B$52)</f>
        <v>Locked</v>
      </c>
      <c r="BX206" s="10" t="str">
        <f>IF(ISBLANK(BV206),"",IF(COUNTIF(Accounts!$F:$H,BV206),VLOOKUP(BV206,Accounts!$F:$H,2,FALSE),"-"))</f>
        <v/>
      </c>
      <c r="BY206" s="37" t="str">
        <f>IF(CA206="","",CA206/(1+(IF(COUNTIF(Accounts!$F:$H,BV206),VLOOKUP(BV206,Accounts!$F:$H,3,FALSE),0)/100)))</f>
        <v/>
      </c>
      <c r="BZ206" s="37" t="str">
        <f t="shared" si="43"/>
        <v/>
      </c>
      <c r="CA206" s="7"/>
      <c r="CB206" s="6"/>
      <c r="CD206" s="10" t="str">
        <f>IF(ISBLANK(CB206),"",IF(COUNTIF(Accounts!$F:$H,CB206),VLOOKUP(CB206,Accounts!$F:$H,2,FALSE),"-"))</f>
        <v/>
      </c>
      <c r="CE206" s="37" t="str">
        <f>IF(CG206="","",CG206/(1+(IF(COUNTIF(Accounts!$F:$H,CB206),VLOOKUP(CB206,Accounts!$F:$H,3,FALSE),0)/100)))</f>
        <v/>
      </c>
      <c r="CF206" s="37" t="str">
        <f t="shared" si="44"/>
        <v/>
      </c>
      <c r="CG206" s="7"/>
      <c r="CH206" s="6"/>
      <c r="CJ206" s="10" t="str">
        <f>IF(ISBLANK(CH206),"",IF(COUNTIF(Accounts!$F:$H,CH206),VLOOKUP(CH206,Accounts!$F:$H,2,FALSE),"-"))</f>
        <v/>
      </c>
      <c r="CK206" s="37" t="str">
        <f>IF(CM206="","",CM206/(1+(IF(COUNTIF(Accounts!$F:$H,CH206),VLOOKUP(CH206,Accounts!$F:$H,3,FALSE),0)/100)))</f>
        <v/>
      </c>
      <c r="CL206" s="37" t="str">
        <f t="shared" si="45"/>
        <v/>
      </c>
      <c r="CM206" s="7"/>
      <c r="CN206" s="40" t="str">
        <f>IF(Accounts!$F205="","-",Accounts!$F205)</f>
        <v xml:space="preserve"> </v>
      </c>
      <c r="CO206" s="10">
        <f>IF(COUNTIF(Accounts!$F:$H,CN206),VLOOKUP(CN206,Accounts!$F:$H,2,FALSE),"-")</f>
        <v>0</v>
      </c>
      <c r="CP206" s="37" t="str">
        <f ca="1">IF(scratch!$B$55=TRUE,IF(CR206="","",CR206/(1+(IF(COUNTIF(Accounts!$F:$H,CN206),VLOOKUP(CN206,Accounts!$F:$H,3,FALSE),0)/100))),scratch!$B$52)</f>
        <v>Locked</v>
      </c>
      <c r="CQ206" s="37" t="str">
        <f ca="1">IF(scratch!$B$55=TRUE,IF(CR206="","",CR206-CP206),scratch!$B$52)</f>
        <v>Locked</v>
      </c>
      <c r="CR206" s="51" t="str">
        <f ca="1">IF(scratch!$B$55=TRUE,SUMIF(BV$7:BV$1007,CN206,CA$7:CA$1007)+SUMIF(CB$7:CB$1007,CN206,CG$7:CG$1007)+SUMIF(CH$7:CH$1007,CN206,CM$7:CM$1007),scratch!$B$52)</f>
        <v>Locked</v>
      </c>
      <c r="CT206" s="40" t="str">
        <f>IF(Accounts!$F205="","-",Accounts!$F205)</f>
        <v xml:space="preserve"> </v>
      </c>
      <c r="CU206" s="10">
        <f>IF(COUNTIF(Accounts!$F:$H,CT206),VLOOKUP(CT206,Accounts!$F:$H,2,FALSE),"-")</f>
        <v>0</v>
      </c>
      <c r="CV206" s="37" t="str">
        <f ca="1">IF(scratch!$B$55=TRUE,IF(CX206="","",CX206/(1+(IF(COUNTIF(Accounts!$F:$H,CT206),VLOOKUP(CT206,Accounts!$F:$H,3,FALSE),0)/100))),scratch!$B$52)</f>
        <v>Locked</v>
      </c>
      <c r="CW206" s="37" t="str">
        <f ca="1">IF(scratch!$B$55=TRUE,IF(CX206="","",CX206-CV206),scratch!$B$52)</f>
        <v>Locked</v>
      </c>
      <c r="CX206" s="51" t="str">
        <f ca="1">IF(scratch!$B$55=TRUE,SUMIF(T$7:T$1007,CT206,X$7:X1206)+SUMIF(AR$7:AR$1007,CT206,AV$7:AV$1007)+SUMIF(BP$7:BP$1007,CT206,BT$7:BT$1007)+SUMIF(CN$7:CN$1007,CT206,CR$7:CR$1007),scratch!$B$52)</f>
        <v>Locked</v>
      </c>
    </row>
    <row r="207" spans="4:102" x14ac:dyDescent="0.2">
      <c r="D207" s="10" t="str">
        <f>IF(ISBLANK(B207),"",IF(COUNTIF(Accounts!$F:$H,B207),VLOOKUP(B207,Accounts!$F:$H,2,FALSE),"-"))</f>
        <v/>
      </c>
      <c r="E207" s="37" t="str">
        <f>IF(G207="","",G207/(1+(IF(COUNTIF(Accounts!$F:$H,B207),VLOOKUP(B207,Accounts!$F:$H,3,FALSE),0)/100)))</f>
        <v/>
      </c>
      <c r="F207" s="37" t="str">
        <f t="shared" si="46"/>
        <v/>
      </c>
      <c r="G207" s="7"/>
      <c r="H207" s="6"/>
      <c r="J207" s="10" t="str">
        <f>IF(ISBLANK(H207),"",IF(COUNTIF(Accounts!$F:$H,H207),VLOOKUP(H207,Accounts!$F:$H,2,FALSE),"-"))</f>
        <v/>
      </c>
      <c r="K207" s="37" t="str">
        <f>IF(M207="","",M207/(1+(IF(COUNTIF(Accounts!$F:$H,H207),VLOOKUP(H207,Accounts!$F:$H,3,FALSE),0)/100)))</f>
        <v/>
      </c>
      <c r="L207" s="37" t="str">
        <f t="shared" si="47"/>
        <v/>
      </c>
      <c r="M207" s="7"/>
      <c r="N207" s="6"/>
      <c r="P207" s="10" t="str">
        <f>IF(ISBLANK(N207),"",IF(COUNTIF(Accounts!$F:$H,N207),VLOOKUP(N207,Accounts!$F:$H,2,FALSE),"-"))</f>
        <v/>
      </c>
      <c r="Q207" s="37" t="str">
        <f>IF(S207="","",S207/(1+(IF(COUNTIF(Accounts!$F:$H,N207),VLOOKUP(N207,Accounts!$F:$H,3,FALSE),0)/100)))</f>
        <v/>
      </c>
      <c r="R207" s="37" t="str">
        <f t="shared" si="36"/>
        <v/>
      </c>
      <c r="S207" s="7"/>
      <c r="T207" s="40" t="str">
        <f>IF(Accounts!$F206="","-",Accounts!$F206)</f>
        <v xml:space="preserve"> </v>
      </c>
      <c r="U207" s="10">
        <f>IF(COUNTIF(Accounts!$F:$H,T207),VLOOKUP(T207,Accounts!$F:$H,2,FALSE),"-")</f>
        <v>0</v>
      </c>
      <c r="V207" s="37" t="str">
        <f ca="1">IF(scratch!$B$55=TRUE,IF(X207="","",X207/(1+(IF(COUNTIF(Accounts!$F:$H,T207),VLOOKUP(T207,Accounts!$F:$H,3,FALSE),0)/100))),scratch!$B$52)</f>
        <v>Locked</v>
      </c>
      <c r="W207" s="37" t="str">
        <f ca="1">IF(scratch!$B$55=TRUE,IF(X207="","",X207-V207),scratch!$B$52)</f>
        <v>Locked</v>
      </c>
      <c r="X207" s="51" t="str">
        <f ca="1">IF(scratch!$B$55=TRUE,SUMIF(B$7:B$1007,T207,G$7:G$1007)+SUMIF(H$7:H$1007,T207,M$7:M$1007)+SUMIF(N$7:N$1007,T207,S$7:S$1007),scratch!$B$52)</f>
        <v>Locked</v>
      </c>
      <c r="AB207" s="10" t="str">
        <f>IF(ISBLANK(Z207),"",IF(COUNTIF(Accounts!$F:$H,Z207),VLOOKUP(Z207,Accounts!$F:$H,2,FALSE),"-"))</f>
        <v/>
      </c>
      <c r="AC207" s="37" t="str">
        <f>IF(AE207="","",AE207/(1+(IF(COUNTIF(Accounts!$F:$H,Z207),VLOOKUP(Z207,Accounts!$F:$H,3,FALSE),0)/100)))</f>
        <v/>
      </c>
      <c r="AD207" s="37" t="str">
        <f t="shared" si="37"/>
        <v/>
      </c>
      <c r="AE207" s="7"/>
      <c r="AF207" s="6"/>
      <c r="AH207" s="10" t="str">
        <f>IF(ISBLANK(AF207),"",IF(COUNTIF(Accounts!$F:$H,AF207),VLOOKUP(AF207,Accounts!$F:$H,2,FALSE),"-"))</f>
        <v/>
      </c>
      <c r="AI207" s="37" t="str">
        <f>IF(AK207="","",AK207/(1+(IF(COUNTIF(Accounts!$F:$H,AF207),VLOOKUP(AF207,Accounts!$F:$H,3,FALSE),0)/100)))</f>
        <v/>
      </c>
      <c r="AJ207" s="37" t="str">
        <f t="shared" si="38"/>
        <v/>
      </c>
      <c r="AK207" s="7"/>
      <c r="AL207" s="6"/>
      <c r="AN207" s="10" t="str">
        <f>IF(ISBLANK(AL207),"",IF(COUNTIF(Accounts!$F:$H,AL207),VLOOKUP(AL207,Accounts!$F:$H,2,FALSE),"-"))</f>
        <v/>
      </c>
      <c r="AO207" s="37" t="str">
        <f>IF(AQ207="","",AQ207/(1+(IF(COUNTIF(Accounts!$F:$H,AL207),VLOOKUP(AL207,Accounts!$F:$H,3,FALSE),0)/100)))</f>
        <v/>
      </c>
      <c r="AP207" s="37" t="str">
        <f t="shared" si="39"/>
        <v/>
      </c>
      <c r="AQ207" s="7"/>
      <c r="AR207" s="40" t="str">
        <f>IF(Accounts!$F206="","-",Accounts!$F206)</f>
        <v xml:space="preserve"> </v>
      </c>
      <c r="AS207" s="10">
        <f>IF(COUNTIF(Accounts!$F:$H,AR207),VLOOKUP(AR207,Accounts!$F:$H,2,FALSE),"-")</f>
        <v>0</v>
      </c>
      <c r="AT207" s="37" t="str">
        <f ca="1">IF(scratch!$B$55=TRUE,IF(AV207="","",AV207/(1+(IF(COUNTIF(Accounts!$F:$H,AR207),VLOOKUP(AR207,Accounts!$F:$H,3,FALSE),0)/100))),scratch!$B$52)</f>
        <v>Locked</v>
      </c>
      <c r="AU207" s="37" t="str">
        <f ca="1">IF(scratch!$B$55=TRUE,IF(AV207="","",AV207-AT207),scratch!$B$52)</f>
        <v>Locked</v>
      </c>
      <c r="AV207" s="51" t="str">
        <f ca="1">IF(scratch!$B$55=TRUE,SUMIF(Z$7:Z$1007,AR207,AE$7:AE$1007)+SUMIF(AF$7:AF$1007,AR207,AK$7:AK$1007)+SUMIF(AL$7:AL$1007,AR207,AQ$7:AQ$1007),scratch!$B$52)</f>
        <v>Locked</v>
      </c>
      <c r="AZ207" s="10" t="str">
        <f>IF(ISBLANK(AX207),"",IF(COUNTIF(Accounts!$F:$H,AX207),VLOOKUP(AX207,Accounts!$F:$H,2,FALSE),"-"))</f>
        <v/>
      </c>
      <c r="BA207" s="37" t="str">
        <f>IF(BC207="","",BC207/(1+(IF(COUNTIF(Accounts!$F:$H,AX207),VLOOKUP(AX207,Accounts!$F:$H,3,FALSE),0)/100)))</f>
        <v/>
      </c>
      <c r="BB207" s="37" t="str">
        <f t="shared" si="40"/>
        <v/>
      </c>
      <c r="BC207" s="7"/>
      <c r="BD207" s="6"/>
      <c r="BF207" s="10" t="str">
        <f>IF(ISBLANK(BD207),"",IF(COUNTIF(Accounts!$F:$H,BD207),VLOOKUP(BD207,Accounts!$F:$H,2,FALSE),"-"))</f>
        <v/>
      </c>
      <c r="BG207" s="37" t="str">
        <f>IF(BI207="","",BI207/(1+(IF(COUNTIF(Accounts!$F:$H,BD207),VLOOKUP(BD207,Accounts!$F:$H,3,FALSE),0)/100)))</f>
        <v/>
      </c>
      <c r="BH207" s="37" t="str">
        <f t="shared" si="41"/>
        <v/>
      </c>
      <c r="BI207" s="7"/>
      <c r="BJ207" s="6"/>
      <c r="BL207" s="10" t="str">
        <f>IF(ISBLANK(BJ207),"",IF(COUNTIF(Accounts!$F:$H,BJ207),VLOOKUP(BJ207,Accounts!$F:$H,2,FALSE),"-"))</f>
        <v/>
      </c>
      <c r="BM207" s="37" t="str">
        <f>IF(BO207="","",BO207/(1+(IF(COUNTIF(Accounts!$F:$H,BJ207),VLOOKUP(BJ207,Accounts!$F:$H,3,FALSE),0)/100)))</f>
        <v/>
      </c>
      <c r="BN207" s="37" t="str">
        <f t="shared" si="42"/>
        <v/>
      </c>
      <c r="BO207" s="7"/>
      <c r="BP207" s="40" t="str">
        <f>IF(Accounts!$F206="","-",Accounts!$F206)</f>
        <v xml:space="preserve"> </v>
      </c>
      <c r="BQ207" s="10">
        <f>IF(COUNTIF(Accounts!$F:$H,BP207),VLOOKUP(BP207,Accounts!$F:$H,2,FALSE),"-")</f>
        <v>0</v>
      </c>
      <c r="BR207" s="37" t="str">
        <f ca="1">IF(scratch!$B$55=TRUE,IF(BT207="","",BT207/(1+(IF(COUNTIF(Accounts!$F:$H,BP207),VLOOKUP(BP207,Accounts!$F:$H,3,FALSE),0)/100))),scratch!$B$52)</f>
        <v>Locked</v>
      </c>
      <c r="BS207" s="37" t="str">
        <f ca="1">IF(scratch!$B$55=TRUE,IF(BT207="","",BT207-BR207),scratch!$B$52)</f>
        <v>Locked</v>
      </c>
      <c r="BT207" s="51" t="str">
        <f ca="1">IF(scratch!$B$55=TRUE,SUMIF(AX$7:AX$1007,BP207,BC$7:BC$1007)+SUMIF(BD$7:BD$1007,BP207,BI$7:BI$1007)+SUMIF(BJ$7:BJ$1007,BP207,BO$7:BO$1007),scratch!$B$52)</f>
        <v>Locked</v>
      </c>
      <c r="BX207" s="10" t="str">
        <f>IF(ISBLANK(BV207),"",IF(COUNTIF(Accounts!$F:$H,BV207),VLOOKUP(BV207,Accounts!$F:$H,2,FALSE),"-"))</f>
        <v/>
      </c>
      <c r="BY207" s="37" t="str">
        <f>IF(CA207="","",CA207/(1+(IF(COUNTIF(Accounts!$F:$H,BV207),VLOOKUP(BV207,Accounts!$F:$H,3,FALSE),0)/100)))</f>
        <v/>
      </c>
      <c r="BZ207" s="37" t="str">
        <f t="shared" si="43"/>
        <v/>
      </c>
      <c r="CA207" s="7"/>
      <c r="CB207" s="6"/>
      <c r="CD207" s="10" t="str">
        <f>IF(ISBLANK(CB207),"",IF(COUNTIF(Accounts!$F:$H,CB207),VLOOKUP(CB207,Accounts!$F:$H,2,FALSE),"-"))</f>
        <v/>
      </c>
      <c r="CE207" s="37" t="str">
        <f>IF(CG207="","",CG207/(1+(IF(COUNTIF(Accounts!$F:$H,CB207),VLOOKUP(CB207,Accounts!$F:$H,3,FALSE),0)/100)))</f>
        <v/>
      </c>
      <c r="CF207" s="37" t="str">
        <f t="shared" si="44"/>
        <v/>
      </c>
      <c r="CG207" s="7"/>
      <c r="CH207" s="6"/>
      <c r="CJ207" s="10" t="str">
        <f>IF(ISBLANK(CH207),"",IF(COUNTIF(Accounts!$F:$H,CH207),VLOOKUP(CH207,Accounts!$F:$H,2,FALSE),"-"))</f>
        <v/>
      </c>
      <c r="CK207" s="37" t="str">
        <f>IF(CM207="","",CM207/(1+(IF(COUNTIF(Accounts!$F:$H,CH207),VLOOKUP(CH207,Accounts!$F:$H,3,FALSE),0)/100)))</f>
        <v/>
      </c>
      <c r="CL207" s="37" t="str">
        <f t="shared" si="45"/>
        <v/>
      </c>
      <c r="CM207" s="7"/>
      <c r="CN207" s="40" t="str">
        <f>IF(Accounts!$F206="","-",Accounts!$F206)</f>
        <v xml:space="preserve"> </v>
      </c>
      <c r="CO207" s="10">
        <f>IF(COUNTIF(Accounts!$F:$H,CN207),VLOOKUP(CN207,Accounts!$F:$H,2,FALSE),"-")</f>
        <v>0</v>
      </c>
      <c r="CP207" s="37" t="str">
        <f ca="1">IF(scratch!$B$55=TRUE,IF(CR207="","",CR207/(1+(IF(COUNTIF(Accounts!$F:$H,CN207),VLOOKUP(CN207,Accounts!$F:$H,3,FALSE),0)/100))),scratch!$B$52)</f>
        <v>Locked</v>
      </c>
      <c r="CQ207" s="37" t="str">
        <f ca="1">IF(scratch!$B$55=TRUE,IF(CR207="","",CR207-CP207),scratch!$B$52)</f>
        <v>Locked</v>
      </c>
      <c r="CR207" s="51" t="str">
        <f ca="1">IF(scratch!$B$55=TRUE,SUMIF(BV$7:BV$1007,CN207,CA$7:CA$1007)+SUMIF(CB$7:CB$1007,CN207,CG$7:CG$1007)+SUMIF(CH$7:CH$1007,CN207,CM$7:CM$1007),scratch!$B$52)</f>
        <v>Locked</v>
      </c>
      <c r="CT207" s="40" t="str">
        <f>IF(Accounts!$F206="","-",Accounts!$F206)</f>
        <v xml:space="preserve"> </v>
      </c>
      <c r="CU207" s="10">
        <f>IF(COUNTIF(Accounts!$F:$H,CT207),VLOOKUP(CT207,Accounts!$F:$H,2,FALSE),"-")</f>
        <v>0</v>
      </c>
      <c r="CV207" s="37" t="str">
        <f ca="1">IF(scratch!$B$55=TRUE,IF(CX207="","",CX207/(1+(IF(COUNTIF(Accounts!$F:$H,CT207),VLOOKUP(CT207,Accounts!$F:$H,3,FALSE),0)/100))),scratch!$B$52)</f>
        <v>Locked</v>
      </c>
      <c r="CW207" s="37" t="str">
        <f ca="1">IF(scratch!$B$55=TRUE,IF(CX207="","",CX207-CV207),scratch!$B$52)</f>
        <v>Locked</v>
      </c>
      <c r="CX207" s="51" t="str">
        <f ca="1">IF(scratch!$B$55=TRUE,SUMIF(T$7:T$1007,CT207,X$7:X1207)+SUMIF(AR$7:AR$1007,CT207,AV$7:AV$1007)+SUMIF(BP$7:BP$1007,CT207,BT$7:BT$1007)+SUMIF(CN$7:CN$1007,CT207,CR$7:CR$1007),scratch!$B$52)</f>
        <v>Locked</v>
      </c>
    </row>
    <row r="208" spans="4:102" x14ac:dyDescent="0.2">
      <c r="E208" s="37"/>
      <c r="F208" s="37"/>
      <c r="G208" s="7"/>
      <c r="H208" s="6"/>
      <c r="J208" s="10"/>
      <c r="K208" s="37"/>
      <c r="L208" s="37"/>
      <c r="M208" s="7"/>
      <c r="N208" s="6"/>
      <c r="P208" s="10"/>
      <c r="Q208" s="37"/>
      <c r="R208" s="37"/>
      <c r="S208" s="7"/>
      <c r="T208" s="40"/>
      <c r="U208" s="10"/>
      <c r="V208" s="37"/>
      <c r="W208" s="37"/>
      <c r="X208" s="51"/>
      <c r="AC208" s="37"/>
      <c r="AD208" s="37"/>
      <c r="AE208" s="7"/>
      <c r="AF208" s="6"/>
      <c r="AH208" s="10"/>
      <c r="AI208" s="37"/>
      <c r="AJ208" s="37"/>
      <c r="AK208" s="7"/>
      <c r="AL208" s="6"/>
      <c r="AN208" s="10"/>
      <c r="AO208" s="37"/>
      <c r="AP208" s="37"/>
      <c r="AQ208" s="7"/>
      <c r="AR208" s="40"/>
      <c r="AS208" s="10"/>
      <c r="AT208" s="37"/>
      <c r="AU208" s="37"/>
      <c r="AV208" s="51"/>
      <c r="BA208" s="37"/>
      <c r="BB208" s="37"/>
      <c r="BC208" s="7"/>
      <c r="BD208" s="6"/>
      <c r="BF208" s="10"/>
      <c r="BG208" s="37"/>
      <c r="BH208" s="37"/>
      <c r="BI208" s="7"/>
      <c r="BJ208" s="6"/>
      <c r="BL208" s="10"/>
      <c r="BM208" s="37"/>
      <c r="BN208" s="37"/>
      <c r="BO208" s="7"/>
      <c r="BP208" s="40"/>
      <c r="BQ208" s="10"/>
      <c r="BR208" s="37"/>
      <c r="BS208" s="37"/>
      <c r="BT208" s="51"/>
      <c r="BY208" s="37"/>
      <c r="BZ208" s="37"/>
      <c r="CA208" s="7"/>
      <c r="CB208" s="6"/>
      <c r="CD208" s="10"/>
      <c r="CE208" s="37"/>
      <c r="CF208" s="37"/>
      <c r="CG208" s="7"/>
      <c r="CH208" s="6"/>
      <c r="CJ208" s="10"/>
      <c r="CK208" s="37"/>
      <c r="CL208" s="37"/>
      <c r="CM208" s="7"/>
      <c r="CN208" s="40"/>
      <c r="CO208" s="10"/>
      <c r="CP208" s="37"/>
      <c r="CQ208" s="37"/>
      <c r="CR208" s="51"/>
      <c r="CT208" s="40"/>
      <c r="CU208" s="10"/>
      <c r="CV208" s="37"/>
      <c r="CW208" s="37"/>
      <c r="CX208" s="51"/>
    </row>
    <row r="209" spans="5:102" x14ac:dyDescent="0.2">
      <c r="E209" s="37"/>
      <c r="F209" s="37"/>
      <c r="G209" s="7"/>
      <c r="H209" s="6"/>
      <c r="J209" s="10"/>
      <c r="K209" s="37"/>
      <c r="L209" s="37"/>
      <c r="M209" s="7"/>
      <c r="N209" s="6"/>
      <c r="P209" s="10"/>
      <c r="Q209" s="37"/>
      <c r="R209" s="37"/>
      <c r="S209" s="7"/>
      <c r="T209" s="40"/>
      <c r="U209" s="10"/>
      <c r="V209" s="37"/>
      <c r="W209" s="37"/>
      <c r="X209" s="51"/>
      <c r="AC209" s="37"/>
      <c r="AD209" s="37"/>
      <c r="AE209" s="7"/>
      <c r="AF209" s="6"/>
      <c r="AH209" s="10"/>
      <c r="AI209" s="37"/>
      <c r="AJ209" s="37"/>
      <c r="AK209" s="7"/>
      <c r="AL209" s="6"/>
      <c r="AN209" s="10"/>
      <c r="AO209" s="37"/>
      <c r="AP209" s="37"/>
      <c r="AQ209" s="7"/>
      <c r="AR209" s="40"/>
      <c r="AS209" s="10"/>
      <c r="AT209" s="37"/>
      <c r="AU209" s="37"/>
      <c r="AV209" s="51"/>
      <c r="BA209" s="37"/>
      <c r="BB209" s="37"/>
      <c r="BC209" s="7"/>
      <c r="BD209" s="6"/>
      <c r="BF209" s="10"/>
      <c r="BG209" s="37"/>
      <c r="BH209" s="37"/>
      <c r="BI209" s="7"/>
      <c r="BJ209" s="6"/>
      <c r="BL209" s="10"/>
      <c r="BM209" s="37"/>
      <c r="BN209" s="37"/>
      <c r="BO209" s="7"/>
      <c r="BP209" s="40"/>
      <c r="BQ209" s="10"/>
      <c r="BR209" s="37"/>
      <c r="BS209" s="37"/>
      <c r="BT209" s="51"/>
      <c r="BY209" s="37"/>
      <c r="BZ209" s="37"/>
      <c r="CA209" s="7"/>
      <c r="CB209" s="6"/>
      <c r="CD209" s="10"/>
      <c r="CE209" s="37"/>
      <c r="CF209" s="37"/>
      <c r="CG209" s="7"/>
      <c r="CH209" s="6"/>
      <c r="CJ209" s="10"/>
      <c r="CK209" s="37"/>
      <c r="CL209" s="37"/>
      <c r="CM209" s="7"/>
      <c r="CN209" s="40"/>
      <c r="CO209" s="10"/>
      <c r="CP209" s="37"/>
      <c r="CQ209" s="37"/>
      <c r="CR209" s="51"/>
      <c r="CT209" s="40"/>
      <c r="CU209" s="10"/>
      <c r="CV209" s="37"/>
      <c r="CW209" s="37"/>
      <c r="CX209" s="51"/>
    </row>
    <row r="210" spans="5:102" x14ac:dyDescent="0.2">
      <c r="E210" s="37"/>
      <c r="F210" s="37"/>
      <c r="G210" s="7"/>
      <c r="H210" s="6"/>
      <c r="J210" s="10"/>
      <c r="K210" s="37"/>
      <c r="L210" s="37"/>
      <c r="M210" s="7"/>
      <c r="N210" s="6"/>
      <c r="P210" s="10"/>
      <c r="Q210" s="37"/>
      <c r="R210" s="37"/>
      <c r="S210" s="7"/>
      <c r="T210" s="40"/>
      <c r="U210" s="10"/>
      <c r="V210" s="37"/>
      <c r="W210" s="37"/>
      <c r="X210" s="51"/>
      <c r="AC210" s="37"/>
      <c r="AD210" s="37"/>
      <c r="AE210" s="7"/>
      <c r="AF210" s="6"/>
      <c r="AH210" s="10"/>
      <c r="AI210" s="37"/>
      <c r="AJ210" s="37"/>
      <c r="AK210" s="7"/>
      <c r="AL210" s="6"/>
      <c r="AN210" s="10"/>
      <c r="AO210" s="37"/>
      <c r="AP210" s="37"/>
      <c r="AQ210" s="7"/>
      <c r="AR210" s="40"/>
      <c r="AS210" s="10"/>
      <c r="AT210" s="37"/>
      <c r="AU210" s="37"/>
      <c r="AV210" s="51"/>
      <c r="BA210" s="37"/>
      <c r="BB210" s="37"/>
      <c r="BC210" s="7"/>
      <c r="BD210" s="6"/>
      <c r="BF210" s="10"/>
      <c r="BG210" s="37"/>
      <c r="BH210" s="37"/>
      <c r="BI210" s="7"/>
      <c r="BJ210" s="6"/>
      <c r="BL210" s="10"/>
      <c r="BM210" s="37"/>
      <c r="BN210" s="37"/>
      <c r="BO210" s="7"/>
      <c r="BP210" s="40"/>
      <c r="BQ210" s="10"/>
      <c r="BR210" s="37"/>
      <c r="BS210" s="37"/>
      <c r="BT210" s="51"/>
      <c r="BY210" s="37"/>
      <c r="BZ210" s="37"/>
      <c r="CA210" s="7"/>
      <c r="CB210" s="6"/>
      <c r="CD210" s="10"/>
      <c r="CE210" s="37"/>
      <c r="CF210" s="37"/>
      <c r="CG210" s="7"/>
      <c r="CH210" s="6"/>
      <c r="CJ210" s="10"/>
      <c r="CK210" s="37"/>
      <c r="CL210" s="37"/>
      <c r="CM210" s="7"/>
      <c r="CN210" s="40"/>
      <c r="CO210" s="10"/>
      <c r="CP210" s="37"/>
      <c r="CQ210" s="37"/>
      <c r="CR210" s="51"/>
      <c r="CT210" s="40"/>
      <c r="CU210" s="10"/>
      <c r="CV210" s="37"/>
      <c r="CW210" s="37"/>
      <c r="CX210" s="51"/>
    </row>
    <row r="211" spans="5:102" x14ac:dyDescent="0.2">
      <c r="E211" s="37"/>
      <c r="F211" s="37"/>
      <c r="G211" s="7"/>
      <c r="H211" s="6"/>
      <c r="J211" s="10"/>
      <c r="K211" s="37"/>
      <c r="L211" s="37"/>
      <c r="M211" s="7"/>
      <c r="N211" s="6"/>
      <c r="P211" s="10"/>
      <c r="Q211" s="37"/>
      <c r="R211" s="37"/>
      <c r="S211" s="7"/>
      <c r="T211" s="40"/>
      <c r="U211" s="10"/>
      <c r="V211" s="37"/>
      <c r="W211" s="37"/>
      <c r="X211" s="51"/>
      <c r="AC211" s="37"/>
      <c r="AD211" s="37"/>
      <c r="AE211" s="7"/>
      <c r="AF211" s="6"/>
      <c r="AH211" s="10"/>
      <c r="AI211" s="37"/>
      <c r="AJ211" s="37"/>
      <c r="AK211" s="7"/>
      <c r="AL211" s="6"/>
      <c r="AN211" s="10"/>
      <c r="AO211" s="37"/>
      <c r="AP211" s="37"/>
      <c r="AQ211" s="7"/>
      <c r="AR211" s="40"/>
      <c r="AS211" s="10"/>
      <c r="AT211" s="37"/>
      <c r="AU211" s="37"/>
      <c r="AV211" s="51"/>
      <c r="BA211" s="37"/>
      <c r="BB211" s="37"/>
      <c r="BC211" s="7"/>
      <c r="BD211" s="6"/>
      <c r="BF211" s="10"/>
      <c r="BG211" s="37"/>
      <c r="BH211" s="37"/>
      <c r="BI211" s="7"/>
      <c r="BJ211" s="6"/>
      <c r="BL211" s="10"/>
      <c r="BM211" s="37"/>
      <c r="BN211" s="37"/>
      <c r="BO211" s="7"/>
      <c r="BP211" s="40"/>
      <c r="BQ211" s="10"/>
      <c r="BR211" s="37"/>
      <c r="BS211" s="37"/>
      <c r="BT211" s="51"/>
      <c r="BY211" s="37"/>
      <c r="BZ211" s="37"/>
      <c r="CA211" s="7"/>
      <c r="CB211" s="6"/>
      <c r="CD211" s="10"/>
      <c r="CE211" s="37"/>
      <c r="CF211" s="37"/>
      <c r="CG211" s="7"/>
      <c r="CH211" s="6"/>
      <c r="CJ211" s="10"/>
      <c r="CK211" s="37"/>
      <c r="CL211" s="37"/>
      <c r="CM211" s="7"/>
      <c r="CN211" s="40"/>
      <c r="CO211" s="10"/>
      <c r="CP211" s="37"/>
      <c r="CQ211" s="37"/>
      <c r="CR211" s="51"/>
      <c r="CT211" s="40"/>
      <c r="CU211" s="10"/>
      <c r="CV211" s="37"/>
      <c r="CW211" s="37"/>
      <c r="CX211" s="51"/>
    </row>
    <row r="212" spans="5:102" x14ac:dyDescent="0.2">
      <c r="E212" s="37"/>
      <c r="F212" s="37"/>
      <c r="G212" s="7"/>
      <c r="H212" s="6"/>
      <c r="J212" s="10"/>
      <c r="K212" s="37"/>
      <c r="L212" s="37"/>
      <c r="M212" s="7"/>
      <c r="N212" s="6"/>
      <c r="P212" s="10"/>
      <c r="Q212" s="37"/>
      <c r="R212" s="37"/>
      <c r="S212" s="7"/>
      <c r="T212" s="40"/>
      <c r="U212" s="10"/>
      <c r="V212" s="37"/>
      <c r="W212" s="37"/>
      <c r="X212" s="51"/>
      <c r="AC212" s="37"/>
      <c r="AD212" s="37"/>
      <c r="AE212" s="7"/>
      <c r="AF212" s="6"/>
      <c r="AH212" s="10"/>
      <c r="AI212" s="37"/>
      <c r="AJ212" s="37"/>
      <c r="AK212" s="7"/>
      <c r="AL212" s="6"/>
      <c r="AN212" s="10"/>
      <c r="AO212" s="37"/>
      <c r="AP212" s="37"/>
      <c r="AQ212" s="7"/>
      <c r="AR212" s="40"/>
      <c r="AS212" s="10"/>
      <c r="AT212" s="37"/>
      <c r="AU212" s="37"/>
      <c r="AV212" s="51"/>
      <c r="BA212" s="37"/>
      <c r="BB212" s="37"/>
      <c r="BC212" s="7"/>
      <c r="BD212" s="6"/>
      <c r="BF212" s="10"/>
      <c r="BG212" s="37"/>
      <c r="BH212" s="37"/>
      <c r="BI212" s="7"/>
      <c r="BJ212" s="6"/>
      <c r="BL212" s="10"/>
      <c r="BM212" s="37"/>
      <c r="BN212" s="37"/>
      <c r="BO212" s="7"/>
      <c r="BP212" s="40"/>
      <c r="BQ212" s="10"/>
      <c r="BR212" s="37"/>
      <c r="BS212" s="37"/>
      <c r="BT212" s="51"/>
      <c r="BY212" s="37"/>
      <c r="BZ212" s="37"/>
      <c r="CA212" s="7"/>
      <c r="CB212" s="6"/>
      <c r="CD212" s="10"/>
      <c r="CE212" s="37"/>
      <c r="CF212" s="37"/>
      <c r="CG212" s="7"/>
      <c r="CH212" s="6"/>
      <c r="CJ212" s="10"/>
      <c r="CK212" s="37"/>
      <c r="CL212" s="37"/>
      <c r="CM212" s="7"/>
      <c r="CN212" s="40"/>
      <c r="CO212" s="10"/>
      <c r="CP212" s="37"/>
      <c r="CQ212" s="37"/>
      <c r="CR212" s="51"/>
      <c r="CT212" s="40"/>
      <c r="CU212" s="10"/>
      <c r="CV212" s="37"/>
      <c r="CW212" s="37"/>
      <c r="CX212" s="51"/>
    </row>
    <row r="213" spans="5:102" x14ac:dyDescent="0.2">
      <c r="E213" s="37"/>
      <c r="F213" s="37"/>
      <c r="G213" s="7"/>
      <c r="H213" s="6"/>
      <c r="J213" s="10"/>
      <c r="K213" s="37"/>
      <c r="L213" s="37"/>
      <c r="M213" s="7"/>
      <c r="N213" s="6"/>
      <c r="P213" s="10"/>
      <c r="Q213" s="37"/>
      <c r="R213" s="37"/>
      <c r="S213" s="7"/>
      <c r="T213" s="40"/>
      <c r="U213" s="10"/>
      <c r="V213" s="37"/>
      <c r="W213" s="37"/>
      <c r="X213" s="51"/>
      <c r="AC213" s="37"/>
      <c r="AD213" s="37"/>
      <c r="AE213" s="7"/>
      <c r="AF213" s="6"/>
      <c r="AH213" s="10"/>
      <c r="AI213" s="37"/>
      <c r="AJ213" s="37"/>
      <c r="AK213" s="7"/>
      <c r="AL213" s="6"/>
      <c r="AN213" s="10"/>
      <c r="AO213" s="37"/>
      <c r="AP213" s="37"/>
      <c r="AQ213" s="7"/>
      <c r="AR213" s="40"/>
      <c r="AS213" s="10"/>
      <c r="AT213" s="37"/>
      <c r="AU213" s="37"/>
      <c r="AV213" s="51"/>
      <c r="BA213" s="37"/>
      <c r="BB213" s="37"/>
      <c r="BC213" s="7"/>
      <c r="BD213" s="6"/>
      <c r="BF213" s="10"/>
      <c r="BG213" s="37"/>
      <c r="BH213" s="37"/>
      <c r="BI213" s="7"/>
      <c r="BJ213" s="6"/>
      <c r="BL213" s="10"/>
      <c r="BM213" s="37"/>
      <c r="BN213" s="37"/>
      <c r="BO213" s="7"/>
      <c r="BP213" s="40"/>
      <c r="BQ213" s="10"/>
      <c r="BR213" s="37"/>
      <c r="BS213" s="37"/>
      <c r="BT213" s="51"/>
      <c r="BY213" s="37"/>
      <c r="BZ213" s="37"/>
      <c r="CA213" s="7"/>
      <c r="CB213" s="6"/>
      <c r="CD213" s="10"/>
      <c r="CE213" s="37"/>
      <c r="CF213" s="37"/>
      <c r="CG213" s="7"/>
      <c r="CH213" s="6"/>
      <c r="CJ213" s="10"/>
      <c r="CK213" s="37"/>
      <c r="CL213" s="37"/>
      <c r="CM213" s="7"/>
      <c r="CN213" s="40"/>
      <c r="CO213" s="10"/>
      <c r="CP213" s="37"/>
      <c r="CQ213" s="37"/>
      <c r="CR213" s="51"/>
      <c r="CT213" s="40"/>
      <c r="CU213" s="10"/>
      <c r="CV213" s="37"/>
      <c r="CW213" s="37"/>
      <c r="CX213" s="51"/>
    </row>
    <row r="214" spans="5:102" x14ac:dyDescent="0.2">
      <c r="E214" s="37"/>
      <c r="F214" s="37"/>
      <c r="G214" s="7"/>
      <c r="H214" s="6"/>
      <c r="J214" s="10"/>
      <c r="K214" s="37"/>
      <c r="L214" s="37"/>
      <c r="M214" s="7"/>
      <c r="N214" s="6"/>
      <c r="P214" s="10"/>
      <c r="Q214" s="37"/>
      <c r="R214" s="37"/>
      <c r="S214" s="7"/>
      <c r="T214" s="40"/>
      <c r="U214" s="10"/>
      <c r="V214" s="37"/>
      <c r="W214" s="37"/>
      <c r="X214" s="51"/>
      <c r="AC214" s="37"/>
      <c r="AD214" s="37"/>
      <c r="AE214" s="7"/>
      <c r="AF214" s="6"/>
      <c r="AH214" s="10"/>
      <c r="AI214" s="37"/>
      <c r="AJ214" s="37"/>
      <c r="AK214" s="7"/>
      <c r="AL214" s="6"/>
      <c r="AN214" s="10"/>
      <c r="AO214" s="37"/>
      <c r="AP214" s="37"/>
      <c r="AQ214" s="7"/>
      <c r="AR214" s="40"/>
      <c r="AS214" s="10"/>
      <c r="AT214" s="37"/>
      <c r="AU214" s="37"/>
      <c r="AV214" s="51"/>
      <c r="BA214" s="37"/>
      <c r="BB214" s="37"/>
      <c r="BC214" s="7"/>
      <c r="BD214" s="6"/>
      <c r="BF214" s="10"/>
      <c r="BG214" s="37"/>
      <c r="BH214" s="37"/>
      <c r="BI214" s="7"/>
      <c r="BJ214" s="6"/>
      <c r="BL214" s="10"/>
      <c r="BM214" s="37"/>
      <c r="BN214" s="37"/>
      <c r="BO214" s="7"/>
      <c r="BP214" s="40"/>
      <c r="BQ214" s="10"/>
      <c r="BR214" s="37"/>
      <c r="BS214" s="37"/>
      <c r="BT214" s="51"/>
      <c r="BY214" s="37"/>
      <c r="BZ214" s="37"/>
      <c r="CA214" s="7"/>
      <c r="CB214" s="6"/>
      <c r="CD214" s="10"/>
      <c r="CE214" s="37"/>
      <c r="CF214" s="37"/>
      <c r="CG214" s="7"/>
      <c r="CH214" s="6"/>
      <c r="CJ214" s="10"/>
      <c r="CK214" s="37"/>
      <c r="CL214" s="37"/>
      <c r="CM214" s="7"/>
      <c r="CN214" s="40"/>
      <c r="CO214" s="10"/>
      <c r="CP214" s="37"/>
      <c r="CQ214" s="37"/>
      <c r="CR214" s="51"/>
      <c r="CT214" s="40"/>
      <c r="CU214" s="10"/>
      <c r="CV214" s="37"/>
      <c r="CW214" s="37"/>
      <c r="CX214" s="51"/>
    </row>
    <row r="215" spans="5:102" x14ac:dyDescent="0.2">
      <c r="E215" s="37"/>
      <c r="F215" s="37"/>
      <c r="G215" s="7"/>
      <c r="H215" s="6"/>
      <c r="J215" s="10"/>
      <c r="K215" s="37"/>
      <c r="L215" s="37"/>
      <c r="M215" s="7"/>
      <c r="N215" s="6"/>
      <c r="P215" s="10"/>
      <c r="Q215" s="37"/>
      <c r="R215" s="37"/>
      <c r="S215" s="7"/>
      <c r="T215" s="40"/>
      <c r="U215" s="10"/>
      <c r="V215" s="37"/>
      <c r="W215" s="37"/>
      <c r="X215" s="51"/>
      <c r="AC215" s="37"/>
      <c r="AD215" s="37"/>
      <c r="AE215" s="7"/>
      <c r="AF215" s="6"/>
      <c r="AH215" s="10"/>
      <c r="AI215" s="37"/>
      <c r="AJ215" s="37"/>
      <c r="AK215" s="7"/>
      <c r="AL215" s="6"/>
      <c r="AN215" s="10"/>
      <c r="AO215" s="37"/>
      <c r="AP215" s="37"/>
      <c r="AQ215" s="7"/>
      <c r="AR215" s="40"/>
      <c r="AS215" s="10"/>
      <c r="AT215" s="37"/>
      <c r="AU215" s="37"/>
      <c r="AV215" s="51"/>
      <c r="BA215" s="37"/>
      <c r="BB215" s="37"/>
      <c r="BC215" s="7"/>
      <c r="BD215" s="6"/>
      <c r="BF215" s="10"/>
      <c r="BG215" s="37"/>
      <c r="BH215" s="37"/>
      <c r="BI215" s="7"/>
      <c r="BJ215" s="6"/>
      <c r="BL215" s="10"/>
      <c r="BM215" s="37"/>
      <c r="BN215" s="37"/>
      <c r="BO215" s="7"/>
      <c r="BP215" s="40"/>
      <c r="BQ215" s="10"/>
      <c r="BR215" s="37"/>
      <c r="BS215" s="37"/>
      <c r="BT215" s="51"/>
      <c r="BY215" s="37"/>
      <c r="BZ215" s="37"/>
      <c r="CA215" s="7"/>
      <c r="CB215" s="6"/>
      <c r="CD215" s="10"/>
      <c r="CE215" s="37"/>
      <c r="CF215" s="37"/>
      <c r="CG215" s="7"/>
      <c r="CH215" s="6"/>
      <c r="CJ215" s="10"/>
      <c r="CK215" s="37"/>
      <c r="CL215" s="37"/>
      <c r="CM215" s="7"/>
      <c r="CN215" s="40"/>
      <c r="CO215" s="10"/>
      <c r="CP215" s="37"/>
      <c r="CQ215" s="37"/>
      <c r="CR215" s="51"/>
      <c r="CT215" s="40"/>
      <c r="CU215" s="10"/>
      <c r="CV215" s="37"/>
      <c r="CW215" s="37"/>
      <c r="CX215" s="51"/>
    </row>
    <row r="216" spans="5:102" x14ac:dyDescent="0.2">
      <c r="E216" s="37"/>
      <c r="F216" s="37"/>
      <c r="G216" s="7"/>
      <c r="H216" s="6"/>
      <c r="J216" s="10"/>
      <c r="K216" s="37"/>
      <c r="L216" s="37"/>
      <c r="M216" s="7"/>
      <c r="N216" s="6"/>
      <c r="P216" s="10"/>
      <c r="Q216" s="37"/>
      <c r="R216" s="37"/>
      <c r="S216" s="7"/>
      <c r="T216" s="40"/>
      <c r="U216" s="10"/>
      <c r="V216" s="37"/>
      <c r="W216" s="37"/>
      <c r="X216" s="51"/>
      <c r="AC216" s="37"/>
      <c r="AD216" s="37"/>
      <c r="AE216" s="7"/>
      <c r="AF216" s="6"/>
      <c r="AH216" s="10"/>
      <c r="AI216" s="37"/>
      <c r="AJ216" s="37"/>
      <c r="AK216" s="7"/>
      <c r="AL216" s="6"/>
      <c r="AN216" s="10"/>
      <c r="AO216" s="37"/>
      <c r="AP216" s="37"/>
      <c r="AQ216" s="7"/>
      <c r="AR216" s="40"/>
      <c r="AS216" s="10"/>
      <c r="AT216" s="37"/>
      <c r="AU216" s="37"/>
      <c r="AV216" s="51"/>
      <c r="BA216" s="37"/>
      <c r="BB216" s="37"/>
      <c r="BC216" s="7"/>
      <c r="BD216" s="6"/>
      <c r="BF216" s="10"/>
      <c r="BG216" s="37"/>
      <c r="BH216" s="37"/>
      <c r="BI216" s="7"/>
      <c r="BJ216" s="6"/>
      <c r="BL216" s="10"/>
      <c r="BM216" s="37"/>
      <c r="BN216" s="37"/>
      <c r="BO216" s="7"/>
      <c r="BP216" s="40"/>
      <c r="BQ216" s="10"/>
      <c r="BR216" s="37"/>
      <c r="BS216" s="37"/>
      <c r="BT216" s="51"/>
      <c r="BY216" s="37"/>
      <c r="BZ216" s="37"/>
      <c r="CA216" s="7"/>
      <c r="CB216" s="6"/>
      <c r="CD216" s="10"/>
      <c r="CE216" s="37"/>
      <c r="CF216" s="37"/>
      <c r="CG216" s="7"/>
      <c r="CH216" s="6"/>
      <c r="CJ216" s="10"/>
      <c r="CK216" s="37"/>
      <c r="CL216" s="37"/>
      <c r="CM216" s="7"/>
      <c r="CN216" s="40"/>
      <c r="CO216" s="10"/>
      <c r="CP216" s="37"/>
      <c r="CQ216" s="37"/>
      <c r="CR216" s="51"/>
      <c r="CT216" s="40"/>
      <c r="CU216" s="10"/>
      <c r="CV216" s="37"/>
      <c r="CW216" s="37"/>
      <c r="CX216" s="51"/>
    </row>
    <row r="217" spans="5:102" x14ac:dyDescent="0.2">
      <c r="E217" s="37"/>
      <c r="F217" s="37"/>
      <c r="G217" s="7"/>
      <c r="H217" s="6"/>
      <c r="J217" s="10"/>
      <c r="K217" s="37"/>
      <c r="L217" s="37"/>
      <c r="M217" s="7"/>
      <c r="N217" s="6"/>
      <c r="P217" s="10"/>
      <c r="Q217" s="37"/>
      <c r="R217" s="37"/>
      <c r="S217" s="7"/>
      <c r="T217" s="40"/>
      <c r="U217" s="10"/>
      <c r="V217" s="37"/>
      <c r="W217" s="37"/>
      <c r="X217" s="51"/>
      <c r="AC217" s="37"/>
      <c r="AD217" s="37"/>
      <c r="AE217" s="7"/>
      <c r="AF217" s="6"/>
      <c r="AH217" s="10"/>
      <c r="AI217" s="37"/>
      <c r="AJ217" s="37"/>
      <c r="AK217" s="7"/>
      <c r="AL217" s="6"/>
      <c r="AN217" s="10"/>
      <c r="AO217" s="37"/>
      <c r="AP217" s="37"/>
      <c r="AQ217" s="7"/>
      <c r="AR217" s="40"/>
      <c r="AS217" s="10"/>
      <c r="AT217" s="37"/>
      <c r="AU217" s="37"/>
      <c r="AV217" s="51"/>
      <c r="BA217" s="37"/>
      <c r="BB217" s="37"/>
      <c r="BC217" s="7"/>
      <c r="BD217" s="6"/>
      <c r="BF217" s="10"/>
      <c r="BG217" s="37"/>
      <c r="BH217" s="37"/>
      <c r="BI217" s="7"/>
      <c r="BJ217" s="6"/>
      <c r="BL217" s="10"/>
      <c r="BM217" s="37"/>
      <c r="BN217" s="37"/>
      <c r="BO217" s="7"/>
      <c r="BP217" s="40"/>
      <c r="BQ217" s="10"/>
      <c r="BR217" s="37"/>
      <c r="BS217" s="37"/>
      <c r="BT217" s="51"/>
      <c r="BY217" s="37"/>
      <c r="BZ217" s="37"/>
      <c r="CA217" s="7"/>
      <c r="CB217" s="6"/>
      <c r="CD217" s="10"/>
      <c r="CE217" s="37"/>
      <c r="CF217" s="37"/>
      <c r="CG217" s="7"/>
      <c r="CH217" s="6"/>
      <c r="CJ217" s="10"/>
      <c r="CK217" s="37"/>
      <c r="CL217" s="37"/>
      <c r="CM217" s="7"/>
      <c r="CN217" s="40"/>
      <c r="CO217" s="10"/>
      <c r="CP217" s="37"/>
      <c r="CQ217" s="37"/>
      <c r="CR217" s="51"/>
      <c r="CT217" s="40"/>
      <c r="CU217" s="10"/>
      <c r="CV217" s="37"/>
      <c r="CW217" s="37"/>
      <c r="CX217" s="51"/>
    </row>
    <row r="218" spans="5:102" x14ac:dyDescent="0.2">
      <c r="E218" s="37"/>
      <c r="F218" s="37"/>
      <c r="G218" s="7"/>
      <c r="H218" s="6"/>
      <c r="J218" s="10"/>
      <c r="K218" s="37"/>
      <c r="L218" s="37"/>
      <c r="M218" s="7"/>
      <c r="N218" s="6"/>
      <c r="P218" s="10"/>
      <c r="Q218" s="37"/>
      <c r="R218" s="37"/>
      <c r="S218" s="7"/>
      <c r="T218" s="40"/>
      <c r="U218" s="10"/>
      <c r="V218" s="37"/>
      <c r="W218" s="37"/>
      <c r="X218" s="51"/>
      <c r="AC218" s="37"/>
      <c r="AD218" s="37"/>
      <c r="AE218" s="7"/>
      <c r="AF218" s="6"/>
      <c r="AH218" s="10"/>
      <c r="AI218" s="37"/>
      <c r="AJ218" s="37"/>
      <c r="AK218" s="7"/>
      <c r="AL218" s="6"/>
      <c r="AN218" s="10"/>
      <c r="AO218" s="37"/>
      <c r="AP218" s="37"/>
      <c r="AQ218" s="7"/>
      <c r="AR218" s="40"/>
      <c r="AS218" s="10"/>
      <c r="AT218" s="37"/>
      <c r="AU218" s="37"/>
      <c r="AV218" s="51"/>
      <c r="BA218" s="37"/>
      <c r="BB218" s="37"/>
      <c r="BC218" s="7"/>
      <c r="BD218" s="6"/>
      <c r="BF218" s="10"/>
      <c r="BG218" s="37"/>
      <c r="BH218" s="37"/>
      <c r="BI218" s="7"/>
      <c r="BJ218" s="6"/>
      <c r="BL218" s="10"/>
      <c r="BM218" s="37"/>
      <c r="BN218" s="37"/>
      <c r="BO218" s="7"/>
      <c r="BP218" s="40"/>
      <c r="BQ218" s="10"/>
      <c r="BR218" s="37"/>
      <c r="BS218" s="37"/>
      <c r="BT218" s="51"/>
      <c r="BY218" s="37"/>
      <c r="BZ218" s="37"/>
      <c r="CA218" s="7"/>
      <c r="CB218" s="6"/>
      <c r="CD218" s="10"/>
      <c r="CE218" s="37"/>
      <c r="CF218" s="37"/>
      <c r="CG218" s="7"/>
      <c r="CH218" s="6"/>
      <c r="CJ218" s="10"/>
      <c r="CK218" s="37"/>
      <c r="CL218" s="37"/>
      <c r="CM218" s="7"/>
      <c r="CN218" s="40"/>
      <c r="CO218" s="10"/>
      <c r="CP218" s="37"/>
      <c r="CQ218" s="37"/>
      <c r="CR218" s="51"/>
      <c r="CT218" s="40"/>
      <c r="CU218" s="10"/>
      <c r="CV218" s="37"/>
      <c r="CW218" s="37"/>
      <c r="CX218" s="51"/>
    </row>
    <row r="219" spans="5:102" x14ac:dyDescent="0.2">
      <c r="E219" s="37"/>
      <c r="F219" s="37"/>
      <c r="G219" s="7"/>
      <c r="H219" s="6"/>
      <c r="J219" s="10"/>
      <c r="K219" s="37"/>
      <c r="L219" s="37"/>
      <c r="M219" s="7"/>
      <c r="N219" s="6"/>
      <c r="P219" s="10"/>
      <c r="Q219" s="37"/>
      <c r="R219" s="37"/>
      <c r="S219" s="7"/>
      <c r="T219" s="40"/>
      <c r="U219" s="10"/>
      <c r="V219" s="37"/>
      <c r="W219" s="37"/>
      <c r="X219" s="51"/>
      <c r="AC219" s="37"/>
      <c r="AD219" s="37"/>
      <c r="AE219" s="7"/>
      <c r="AF219" s="6"/>
      <c r="AH219" s="10"/>
      <c r="AI219" s="37"/>
      <c r="AJ219" s="37"/>
      <c r="AK219" s="7"/>
      <c r="AL219" s="6"/>
      <c r="AN219" s="10"/>
      <c r="AO219" s="37"/>
      <c r="AP219" s="37"/>
      <c r="AQ219" s="7"/>
      <c r="AR219" s="40"/>
      <c r="AS219" s="10"/>
      <c r="AT219" s="37"/>
      <c r="AU219" s="37"/>
      <c r="AV219" s="51"/>
      <c r="BA219" s="37"/>
      <c r="BB219" s="37"/>
      <c r="BC219" s="7"/>
      <c r="BD219" s="6"/>
      <c r="BF219" s="10"/>
      <c r="BG219" s="37"/>
      <c r="BH219" s="37"/>
      <c r="BI219" s="7"/>
      <c r="BJ219" s="6"/>
      <c r="BL219" s="10"/>
      <c r="BM219" s="37"/>
      <c r="BN219" s="37"/>
      <c r="BO219" s="7"/>
      <c r="BP219" s="40"/>
      <c r="BQ219" s="10"/>
      <c r="BR219" s="37"/>
      <c r="BS219" s="37"/>
      <c r="BT219" s="51"/>
      <c r="BY219" s="37"/>
      <c r="BZ219" s="37"/>
      <c r="CA219" s="7"/>
      <c r="CB219" s="6"/>
      <c r="CD219" s="10"/>
      <c r="CE219" s="37"/>
      <c r="CF219" s="37"/>
      <c r="CG219" s="7"/>
      <c r="CH219" s="6"/>
      <c r="CJ219" s="10"/>
      <c r="CK219" s="37"/>
      <c r="CL219" s="37"/>
      <c r="CM219" s="7"/>
      <c r="CN219" s="40"/>
      <c r="CO219" s="10"/>
      <c r="CP219" s="37"/>
      <c r="CQ219" s="37"/>
      <c r="CR219" s="51"/>
      <c r="CT219" s="40"/>
      <c r="CU219" s="10"/>
      <c r="CV219" s="37"/>
      <c r="CW219" s="37"/>
      <c r="CX219" s="51"/>
    </row>
    <row r="220" spans="5:102" x14ac:dyDescent="0.2">
      <c r="E220" s="37"/>
      <c r="F220" s="37"/>
      <c r="G220" s="7"/>
      <c r="H220" s="6"/>
      <c r="J220" s="10"/>
      <c r="K220" s="37"/>
      <c r="L220" s="37"/>
      <c r="M220" s="7"/>
      <c r="N220" s="6"/>
      <c r="P220" s="10"/>
      <c r="Q220" s="37"/>
      <c r="R220" s="37"/>
      <c r="S220" s="7"/>
      <c r="T220" s="40"/>
      <c r="U220" s="10"/>
      <c r="V220" s="37"/>
      <c r="W220" s="37"/>
      <c r="X220" s="51"/>
      <c r="AC220" s="37"/>
      <c r="AD220" s="37"/>
      <c r="AE220" s="7"/>
      <c r="AF220" s="6"/>
      <c r="AH220" s="10"/>
      <c r="AI220" s="37"/>
      <c r="AJ220" s="37"/>
      <c r="AK220" s="7"/>
      <c r="AL220" s="6"/>
      <c r="AN220" s="10"/>
      <c r="AO220" s="37"/>
      <c r="AP220" s="37"/>
      <c r="AQ220" s="7"/>
      <c r="AR220" s="40"/>
      <c r="AS220" s="10"/>
      <c r="AT220" s="37"/>
      <c r="AU220" s="37"/>
      <c r="AV220" s="51"/>
      <c r="BA220" s="37"/>
      <c r="BB220" s="37"/>
      <c r="BC220" s="7"/>
      <c r="BD220" s="6"/>
      <c r="BF220" s="10"/>
      <c r="BG220" s="37"/>
      <c r="BH220" s="37"/>
      <c r="BI220" s="7"/>
      <c r="BJ220" s="6"/>
      <c r="BL220" s="10"/>
      <c r="BM220" s="37"/>
      <c r="BN220" s="37"/>
      <c r="BO220" s="7"/>
      <c r="BP220" s="40"/>
      <c r="BQ220" s="10"/>
      <c r="BR220" s="37"/>
      <c r="BS220" s="37"/>
      <c r="BT220" s="51"/>
      <c r="BY220" s="37"/>
      <c r="BZ220" s="37"/>
      <c r="CA220" s="7"/>
      <c r="CB220" s="6"/>
      <c r="CD220" s="10"/>
      <c r="CE220" s="37"/>
      <c r="CF220" s="37"/>
      <c r="CG220" s="7"/>
      <c r="CH220" s="6"/>
      <c r="CJ220" s="10"/>
      <c r="CK220" s="37"/>
      <c r="CL220" s="37"/>
      <c r="CM220" s="7"/>
      <c r="CN220" s="40"/>
      <c r="CO220" s="10"/>
      <c r="CP220" s="37"/>
      <c r="CQ220" s="37"/>
      <c r="CR220" s="51"/>
      <c r="CT220" s="40"/>
      <c r="CU220" s="10"/>
      <c r="CV220" s="37"/>
      <c r="CW220" s="37"/>
      <c r="CX220" s="51"/>
    </row>
    <row r="221" spans="5:102" x14ac:dyDescent="0.2">
      <c r="E221" s="37"/>
      <c r="F221" s="37"/>
      <c r="G221" s="7"/>
      <c r="H221" s="6"/>
      <c r="J221" s="10"/>
      <c r="K221" s="37"/>
      <c r="L221" s="37"/>
      <c r="M221" s="7"/>
      <c r="N221" s="6"/>
      <c r="P221" s="10"/>
      <c r="Q221" s="37"/>
      <c r="R221" s="37"/>
      <c r="S221" s="7"/>
      <c r="T221" s="40"/>
      <c r="U221" s="10"/>
      <c r="V221" s="37"/>
      <c r="W221" s="37"/>
      <c r="X221" s="51"/>
      <c r="AC221" s="37"/>
      <c r="AD221" s="37"/>
      <c r="AE221" s="7"/>
      <c r="AF221" s="6"/>
      <c r="AH221" s="10"/>
      <c r="AI221" s="37"/>
      <c r="AJ221" s="37"/>
      <c r="AK221" s="7"/>
      <c r="AL221" s="6"/>
      <c r="AN221" s="10"/>
      <c r="AO221" s="37"/>
      <c r="AP221" s="37"/>
      <c r="AQ221" s="7"/>
      <c r="AR221" s="40"/>
      <c r="AS221" s="10"/>
      <c r="AT221" s="37"/>
      <c r="AU221" s="37"/>
      <c r="AV221" s="51"/>
      <c r="BA221" s="37"/>
      <c r="BB221" s="37"/>
      <c r="BC221" s="7"/>
      <c r="BD221" s="6"/>
      <c r="BF221" s="10"/>
      <c r="BG221" s="37"/>
      <c r="BH221" s="37"/>
      <c r="BI221" s="7"/>
      <c r="BJ221" s="6"/>
      <c r="BL221" s="10"/>
      <c r="BM221" s="37"/>
      <c r="BN221" s="37"/>
      <c r="BO221" s="7"/>
      <c r="BP221" s="40"/>
      <c r="BQ221" s="10"/>
      <c r="BR221" s="37"/>
      <c r="BS221" s="37"/>
      <c r="BT221" s="51"/>
      <c r="BY221" s="37"/>
      <c r="BZ221" s="37"/>
      <c r="CA221" s="7"/>
      <c r="CB221" s="6"/>
      <c r="CD221" s="10"/>
      <c r="CE221" s="37"/>
      <c r="CF221" s="37"/>
      <c r="CG221" s="7"/>
      <c r="CH221" s="6"/>
      <c r="CJ221" s="10"/>
      <c r="CK221" s="37"/>
      <c r="CL221" s="37"/>
      <c r="CM221" s="7"/>
      <c r="CN221" s="40"/>
      <c r="CO221" s="10"/>
      <c r="CP221" s="37"/>
      <c r="CQ221" s="37"/>
      <c r="CR221" s="51"/>
      <c r="CT221" s="40"/>
      <c r="CU221" s="10"/>
      <c r="CV221" s="37"/>
      <c r="CW221" s="37"/>
      <c r="CX221" s="51"/>
    </row>
    <row r="222" spans="5:102" x14ac:dyDescent="0.2">
      <c r="E222" s="37"/>
      <c r="F222" s="37"/>
      <c r="G222" s="7"/>
      <c r="H222" s="6"/>
      <c r="J222" s="10"/>
      <c r="K222" s="37"/>
      <c r="L222" s="37"/>
      <c r="M222" s="7"/>
      <c r="N222" s="6"/>
      <c r="P222" s="10"/>
      <c r="Q222" s="37"/>
      <c r="R222" s="37"/>
      <c r="S222" s="7"/>
      <c r="T222" s="40"/>
      <c r="U222" s="10"/>
      <c r="V222" s="37"/>
      <c r="W222" s="37"/>
      <c r="X222" s="51"/>
      <c r="AC222" s="37"/>
      <c r="AD222" s="37"/>
      <c r="AE222" s="7"/>
      <c r="AF222" s="6"/>
      <c r="AH222" s="10"/>
      <c r="AI222" s="37"/>
      <c r="AJ222" s="37"/>
      <c r="AK222" s="7"/>
      <c r="AL222" s="6"/>
      <c r="AN222" s="10"/>
      <c r="AO222" s="37"/>
      <c r="AP222" s="37"/>
      <c r="AQ222" s="7"/>
      <c r="AR222" s="40"/>
      <c r="AS222" s="10"/>
      <c r="AT222" s="37"/>
      <c r="AU222" s="37"/>
      <c r="AV222" s="51"/>
      <c r="BA222" s="37"/>
      <c r="BB222" s="37"/>
      <c r="BC222" s="7"/>
      <c r="BD222" s="6"/>
      <c r="BF222" s="10"/>
      <c r="BG222" s="37"/>
      <c r="BH222" s="37"/>
      <c r="BI222" s="7"/>
      <c r="BJ222" s="6"/>
      <c r="BL222" s="10"/>
      <c r="BM222" s="37"/>
      <c r="BN222" s="37"/>
      <c r="BO222" s="7"/>
      <c r="BP222" s="40"/>
      <c r="BQ222" s="10"/>
      <c r="BR222" s="37"/>
      <c r="BS222" s="37"/>
      <c r="BT222" s="51"/>
      <c r="BY222" s="37"/>
      <c r="BZ222" s="37"/>
      <c r="CA222" s="7"/>
      <c r="CB222" s="6"/>
      <c r="CD222" s="10"/>
      <c r="CE222" s="37"/>
      <c r="CF222" s="37"/>
      <c r="CG222" s="7"/>
      <c r="CH222" s="6"/>
      <c r="CJ222" s="10"/>
      <c r="CK222" s="37"/>
      <c r="CL222" s="37"/>
      <c r="CM222" s="7"/>
      <c r="CN222" s="40"/>
      <c r="CO222" s="10"/>
      <c r="CP222" s="37"/>
      <c r="CQ222" s="37"/>
      <c r="CR222" s="51"/>
      <c r="CT222" s="40"/>
      <c r="CU222" s="10"/>
      <c r="CV222" s="37"/>
      <c r="CW222" s="37"/>
      <c r="CX222" s="51"/>
    </row>
    <row r="223" spans="5:102" x14ac:dyDescent="0.2">
      <c r="E223" s="37"/>
      <c r="F223" s="37"/>
      <c r="G223" s="7"/>
      <c r="H223" s="6"/>
      <c r="J223" s="10"/>
      <c r="K223" s="37"/>
      <c r="L223" s="37"/>
      <c r="M223" s="7"/>
      <c r="N223" s="6"/>
      <c r="P223" s="10"/>
      <c r="Q223" s="37"/>
      <c r="R223" s="37"/>
      <c r="S223" s="7"/>
      <c r="T223" s="40"/>
      <c r="U223" s="10"/>
      <c r="V223" s="37"/>
      <c r="W223" s="37"/>
      <c r="X223" s="51"/>
      <c r="AC223" s="37"/>
      <c r="AD223" s="37"/>
      <c r="AE223" s="7"/>
      <c r="AF223" s="6"/>
      <c r="AH223" s="10"/>
      <c r="AI223" s="37"/>
      <c r="AJ223" s="37"/>
      <c r="AK223" s="7"/>
      <c r="AL223" s="6"/>
      <c r="AN223" s="10"/>
      <c r="AO223" s="37"/>
      <c r="AP223" s="37"/>
      <c r="AQ223" s="7"/>
      <c r="AR223" s="40"/>
      <c r="AS223" s="10"/>
      <c r="AT223" s="37"/>
      <c r="AU223" s="37"/>
      <c r="AV223" s="51"/>
      <c r="BA223" s="37"/>
      <c r="BB223" s="37"/>
      <c r="BC223" s="7"/>
      <c r="BD223" s="6"/>
      <c r="BF223" s="10"/>
      <c r="BG223" s="37"/>
      <c r="BH223" s="37"/>
      <c r="BI223" s="7"/>
      <c r="BJ223" s="6"/>
      <c r="BL223" s="10"/>
      <c r="BM223" s="37"/>
      <c r="BN223" s="37"/>
      <c r="BO223" s="7"/>
      <c r="BP223" s="40"/>
      <c r="BQ223" s="10"/>
      <c r="BR223" s="37"/>
      <c r="BS223" s="37"/>
      <c r="BT223" s="51"/>
      <c r="BY223" s="37"/>
      <c r="BZ223" s="37"/>
      <c r="CA223" s="7"/>
      <c r="CB223" s="6"/>
      <c r="CD223" s="10"/>
      <c r="CE223" s="37"/>
      <c r="CF223" s="37"/>
      <c r="CG223" s="7"/>
      <c r="CH223" s="6"/>
      <c r="CJ223" s="10"/>
      <c r="CK223" s="37"/>
      <c r="CL223" s="37"/>
      <c r="CM223" s="7"/>
      <c r="CN223" s="40"/>
      <c r="CO223" s="10"/>
      <c r="CP223" s="37"/>
      <c r="CQ223" s="37"/>
      <c r="CR223" s="51"/>
      <c r="CT223" s="40"/>
      <c r="CU223" s="10"/>
      <c r="CV223" s="37"/>
      <c r="CW223" s="37"/>
      <c r="CX223" s="51"/>
    </row>
    <row r="224" spans="5:102" x14ac:dyDescent="0.2">
      <c r="E224" s="37"/>
      <c r="F224" s="37"/>
      <c r="G224" s="7"/>
      <c r="H224" s="6"/>
      <c r="J224" s="10"/>
      <c r="K224" s="37"/>
      <c r="L224" s="37"/>
      <c r="M224" s="7"/>
      <c r="N224" s="6"/>
      <c r="P224" s="10"/>
      <c r="Q224" s="37"/>
      <c r="R224" s="37"/>
      <c r="S224" s="7"/>
      <c r="T224" s="40"/>
      <c r="U224" s="10"/>
      <c r="V224" s="37"/>
      <c r="W224" s="37"/>
      <c r="X224" s="51"/>
      <c r="AC224" s="37"/>
      <c r="AD224" s="37"/>
      <c r="AE224" s="7"/>
      <c r="AF224" s="6"/>
      <c r="AH224" s="10"/>
      <c r="AI224" s="37"/>
      <c r="AJ224" s="37"/>
      <c r="AK224" s="7"/>
      <c r="AL224" s="6"/>
      <c r="AN224" s="10"/>
      <c r="AO224" s="37"/>
      <c r="AP224" s="37"/>
      <c r="AQ224" s="7"/>
      <c r="AR224" s="40"/>
      <c r="AS224" s="10"/>
      <c r="AT224" s="37"/>
      <c r="AU224" s="37"/>
      <c r="AV224" s="51"/>
      <c r="BA224" s="37"/>
      <c r="BB224" s="37"/>
      <c r="BC224" s="7"/>
      <c r="BD224" s="6"/>
      <c r="BF224" s="10"/>
      <c r="BG224" s="37"/>
      <c r="BH224" s="37"/>
      <c r="BI224" s="7"/>
      <c r="BJ224" s="6"/>
      <c r="BL224" s="10"/>
      <c r="BM224" s="37"/>
      <c r="BN224" s="37"/>
      <c r="BO224" s="7"/>
      <c r="BP224" s="40"/>
      <c r="BQ224" s="10"/>
      <c r="BR224" s="37"/>
      <c r="BS224" s="37"/>
      <c r="BT224" s="51"/>
      <c r="BY224" s="37"/>
      <c r="BZ224" s="37"/>
      <c r="CA224" s="7"/>
      <c r="CB224" s="6"/>
      <c r="CD224" s="10"/>
      <c r="CE224" s="37"/>
      <c r="CF224" s="37"/>
      <c r="CG224" s="7"/>
      <c r="CH224" s="6"/>
      <c r="CJ224" s="10"/>
      <c r="CK224" s="37"/>
      <c r="CL224" s="37"/>
      <c r="CM224" s="7"/>
      <c r="CN224" s="40"/>
      <c r="CO224" s="10"/>
      <c r="CP224" s="37"/>
      <c r="CQ224" s="37"/>
      <c r="CR224" s="51"/>
      <c r="CT224" s="40"/>
      <c r="CU224" s="10"/>
      <c r="CV224" s="37"/>
      <c r="CW224" s="37"/>
      <c r="CX224" s="51"/>
    </row>
    <row r="225" spans="5:102" x14ac:dyDescent="0.2">
      <c r="E225" s="37"/>
      <c r="F225" s="37"/>
      <c r="G225" s="7"/>
      <c r="H225" s="6"/>
      <c r="J225" s="10"/>
      <c r="K225" s="37"/>
      <c r="L225" s="37"/>
      <c r="M225" s="7"/>
      <c r="N225" s="6"/>
      <c r="P225" s="10"/>
      <c r="Q225" s="37"/>
      <c r="R225" s="37"/>
      <c r="S225" s="7"/>
      <c r="T225" s="40"/>
      <c r="U225" s="10"/>
      <c r="V225" s="37"/>
      <c r="W225" s="37"/>
      <c r="X225" s="51"/>
      <c r="AC225" s="37"/>
      <c r="AD225" s="37"/>
      <c r="AE225" s="7"/>
      <c r="AF225" s="6"/>
      <c r="AH225" s="10"/>
      <c r="AI225" s="37"/>
      <c r="AJ225" s="37"/>
      <c r="AK225" s="7"/>
      <c r="AL225" s="6"/>
      <c r="AN225" s="10"/>
      <c r="AO225" s="37"/>
      <c r="AP225" s="37"/>
      <c r="AQ225" s="7"/>
      <c r="AR225" s="40"/>
      <c r="AS225" s="10"/>
      <c r="AT225" s="37"/>
      <c r="AU225" s="37"/>
      <c r="AV225" s="51"/>
      <c r="BA225" s="37"/>
      <c r="BB225" s="37"/>
      <c r="BC225" s="7"/>
      <c r="BD225" s="6"/>
      <c r="BF225" s="10"/>
      <c r="BG225" s="37"/>
      <c r="BH225" s="37"/>
      <c r="BI225" s="7"/>
      <c r="BJ225" s="6"/>
      <c r="BL225" s="10"/>
      <c r="BM225" s="37"/>
      <c r="BN225" s="37"/>
      <c r="BO225" s="7"/>
      <c r="BP225" s="40"/>
      <c r="BQ225" s="10"/>
      <c r="BR225" s="37"/>
      <c r="BS225" s="37"/>
      <c r="BT225" s="51"/>
      <c r="BY225" s="37"/>
      <c r="BZ225" s="37"/>
      <c r="CA225" s="7"/>
      <c r="CB225" s="6"/>
      <c r="CD225" s="10"/>
      <c r="CE225" s="37"/>
      <c r="CF225" s="37"/>
      <c r="CG225" s="7"/>
      <c r="CH225" s="6"/>
      <c r="CJ225" s="10"/>
      <c r="CK225" s="37"/>
      <c r="CL225" s="37"/>
      <c r="CM225" s="7"/>
      <c r="CN225" s="40"/>
      <c r="CO225" s="10"/>
      <c r="CP225" s="37"/>
      <c r="CQ225" s="37"/>
      <c r="CR225" s="51"/>
      <c r="CT225" s="40"/>
      <c r="CU225" s="10"/>
      <c r="CV225" s="37"/>
      <c r="CW225" s="37"/>
      <c r="CX225" s="51"/>
    </row>
    <row r="226" spans="5:102" x14ac:dyDescent="0.2">
      <c r="E226" s="37"/>
      <c r="F226" s="37"/>
      <c r="G226" s="7"/>
      <c r="H226" s="6"/>
      <c r="J226" s="10"/>
      <c r="K226" s="37"/>
      <c r="L226" s="37"/>
      <c r="M226" s="7"/>
      <c r="N226" s="6"/>
      <c r="P226" s="10"/>
      <c r="Q226" s="37"/>
      <c r="R226" s="37"/>
      <c r="S226" s="7"/>
      <c r="T226" s="40"/>
      <c r="U226" s="10"/>
      <c r="V226" s="37"/>
      <c r="W226" s="37"/>
      <c r="X226" s="51"/>
      <c r="AC226" s="37"/>
      <c r="AD226" s="37"/>
      <c r="AE226" s="7"/>
      <c r="AF226" s="6"/>
      <c r="AH226" s="10"/>
      <c r="AI226" s="37"/>
      <c r="AJ226" s="37"/>
      <c r="AK226" s="7"/>
      <c r="AL226" s="6"/>
      <c r="AN226" s="10"/>
      <c r="AO226" s="37"/>
      <c r="AP226" s="37"/>
      <c r="AQ226" s="7"/>
      <c r="AR226" s="40"/>
      <c r="AS226" s="10"/>
      <c r="AT226" s="37"/>
      <c r="AU226" s="37"/>
      <c r="AV226" s="51"/>
      <c r="BA226" s="37"/>
      <c r="BB226" s="37"/>
      <c r="BC226" s="7"/>
      <c r="BD226" s="6"/>
      <c r="BF226" s="10"/>
      <c r="BG226" s="37"/>
      <c r="BH226" s="37"/>
      <c r="BI226" s="7"/>
      <c r="BJ226" s="6"/>
      <c r="BL226" s="10"/>
      <c r="BM226" s="37"/>
      <c r="BN226" s="37"/>
      <c r="BO226" s="7"/>
      <c r="BP226" s="40"/>
      <c r="BQ226" s="10"/>
      <c r="BR226" s="37"/>
      <c r="BS226" s="37"/>
      <c r="BT226" s="51"/>
      <c r="BY226" s="37"/>
      <c r="BZ226" s="37"/>
      <c r="CA226" s="7"/>
      <c r="CB226" s="6"/>
      <c r="CD226" s="10"/>
      <c r="CE226" s="37"/>
      <c r="CF226" s="37"/>
      <c r="CG226" s="7"/>
      <c r="CH226" s="6"/>
      <c r="CJ226" s="10"/>
      <c r="CK226" s="37"/>
      <c r="CL226" s="37"/>
      <c r="CM226" s="7"/>
      <c r="CN226" s="40"/>
      <c r="CO226" s="10"/>
      <c r="CP226" s="37"/>
      <c r="CQ226" s="37"/>
      <c r="CR226" s="51"/>
      <c r="CT226" s="40"/>
      <c r="CU226" s="10"/>
      <c r="CV226" s="37"/>
      <c r="CW226" s="37"/>
      <c r="CX226" s="51"/>
    </row>
    <row r="227" spans="5:102" x14ac:dyDescent="0.2">
      <c r="E227" s="37"/>
      <c r="F227" s="37"/>
      <c r="G227" s="7"/>
      <c r="H227" s="6"/>
      <c r="J227" s="10"/>
      <c r="K227" s="37"/>
      <c r="L227" s="37"/>
      <c r="M227" s="7"/>
      <c r="N227" s="6"/>
      <c r="P227" s="10"/>
      <c r="Q227" s="37"/>
      <c r="R227" s="37"/>
      <c r="S227" s="7"/>
      <c r="T227" s="40"/>
      <c r="U227" s="10"/>
      <c r="V227" s="37"/>
      <c r="W227" s="37"/>
      <c r="X227" s="51"/>
      <c r="AC227" s="37"/>
      <c r="AD227" s="37"/>
      <c r="AE227" s="7"/>
      <c r="AF227" s="6"/>
      <c r="AH227" s="10"/>
      <c r="AI227" s="37"/>
      <c r="AJ227" s="37"/>
      <c r="AK227" s="7"/>
      <c r="AL227" s="6"/>
      <c r="AN227" s="10"/>
      <c r="AO227" s="37"/>
      <c r="AP227" s="37"/>
      <c r="AQ227" s="7"/>
      <c r="AR227" s="40"/>
      <c r="AS227" s="10"/>
      <c r="AT227" s="37"/>
      <c r="AU227" s="37"/>
      <c r="AV227" s="51"/>
      <c r="BA227" s="37"/>
      <c r="BB227" s="37"/>
      <c r="BC227" s="7"/>
      <c r="BD227" s="6"/>
      <c r="BF227" s="10"/>
      <c r="BG227" s="37"/>
      <c r="BH227" s="37"/>
      <c r="BI227" s="7"/>
      <c r="BJ227" s="6"/>
      <c r="BL227" s="10"/>
      <c r="BM227" s="37"/>
      <c r="BN227" s="37"/>
      <c r="BO227" s="7"/>
      <c r="BP227" s="40"/>
      <c r="BQ227" s="10"/>
      <c r="BR227" s="37"/>
      <c r="BS227" s="37"/>
      <c r="BT227" s="51"/>
      <c r="BY227" s="37"/>
      <c r="BZ227" s="37"/>
      <c r="CA227" s="7"/>
      <c r="CB227" s="6"/>
      <c r="CD227" s="10"/>
      <c r="CE227" s="37"/>
      <c r="CF227" s="37"/>
      <c r="CG227" s="7"/>
      <c r="CH227" s="6"/>
      <c r="CJ227" s="10"/>
      <c r="CK227" s="37"/>
      <c r="CL227" s="37"/>
      <c r="CM227" s="7"/>
      <c r="CN227" s="40"/>
      <c r="CO227" s="10"/>
      <c r="CP227" s="37"/>
      <c r="CQ227" s="37"/>
      <c r="CR227" s="51"/>
      <c r="CT227" s="40"/>
      <c r="CU227" s="10"/>
      <c r="CV227" s="37"/>
      <c r="CW227" s="37"/>
      <c r="CX227" s="51"/>
    </row>
    <row r="228" spans="5:102" x14ac:dyDescent="0.2">
      <c r="E228" s="37"/>
      <c r="F228" s="37"/>
      <c r="G228" s="7"/>
      <c r="H228" s="6"/>
      <c r="J228" s="10"/>
      <c r="K228" s="37"/>
      <c r="L228" s="37"/>
      <c r="M228" s="7"/>
      <c r="N228" s="6"/>
      <c r="P228" s="10"/>
      <c r="Q228" s="37"/>
      <c r="R228" s="37"/>
      <c r="S228" s="7"/>
      <c r="T228" s="40"/>
      <c r="U228" s="10"/>
      <c r="V228" s="37"/>
      <c r="W228" s="37"/>
      <c r="X228" s="51"/>
      <c r="AC228" s="37"/>
      <c r="AD228" s="37"/>
      <c r="AE228" s="7"/>
      <c r="AF228" s="6"/>
      <c r="AH228" s="10"/>
      <c r="AI228" s="37"/>
      <c r="AJ228" s="37"/>
      <c r="AK228" s="7"/>
      <c r="AL228" s="6"/>
      <c r="AN228" s="10"/>
      <c r="AO228" s="37"/>
      <c r="AP228" s="37"/>
      <c r="AQ228" s="7"/>
      <c r="AR228" s="40"/>
      <c r="AS228" s="10"/>
      <c r="AT228" s="37"/>
      <c r="AU228" s="37"/>
      <c r="AV228" s="51"/>
      <c r="BA228" s="37"/>
      <c r="BB228" s="37"/>
      <c r="BC228" s="7"/>
      <c r="BD228" s="6"/>
      <c r="BF228" s="10"/>
      <c r="BG228" s="37"/>
      <c r="BH228" s="37"/>
      <c r="BI228" s="7"/>
      <c r="BJ228" s="6"/>
      <c r="BL228" s="10"/>
      <c r="BM228" s="37"/>
      <c r="BN228" s="37"/>
      <c r="BO228" s="7"/>
      <c r="BP228" s="40"/>
      <c r="BQ228" s="10"/>
      <c r="BR228" s="37"/>
      <c r="BS228" s="37"/>
      <c r="BT228" s="51"/>
      <c r="BY228" s="37"/>
      <c r="BZ228" s="37"/>
      <c r="CA228" s="7"/>
      <c r="CB228" s="6"/>
      <c r="CD228" s="10"/>
      <c r="CE228" s="37"/>
      <c r="CF228" s="37"/>
      <c r="CG228" s="7"/>
      <c r="CH228" s="6"/>
      <c r="CJ228" s="10"/>
      <c r="CK228" s="37"/>
      <c r="CL228" s="37"/>
      <c r="CM228" s="7"/>
      <c r="CN228" s="40"/>
      <c r="CO228" s="10"/>
      <c r="CP228" s="37"/>
      <c r="CQ228" s="37"/>
      <c r="CR228" s="51"/>
      <c r="CT228" s="40"/>
      <c r="CU228" s="10"/>
      <c r="CV228" s="37"/>
      <c r="CW228" s="37"/>
      <c r="CX228" s="51"/>
    </row>
    <row r="229" spans="5:102" x14ac:dyDescent="0.2">
      <c r="E229" s="37"/>
      <c r="F229" s="37"/>
      <c r="G229" s="7"/>
      <c r="H229" s="6"/>
      <c r="J229" s="10"/>
      <c r="K229" s="37"/>
      <c r="L229" s="37"/>
      <c r="M229" s="7"/>
      <c r="N229" s="6"/>
      <c r="P229" s="10"/>
      <c r="Q229" s="37"/>
      <c r="R229" s="37"/>
      <c r="S229" s="7"/>
      <c r="T229" s="40"/>
      <c r="U229" s="10"/>
      <c r="V229" s="37"/>
      <c r="W229" s="37"/>
      <c r="X229" s="51"/>
      <c r="AC229" s="37"/>
      <c r="AD229" s="37"/>
      <c r="AE229" s="7"/>
      <c r="AF229" s="6"/>
      <c r="AH229" s="10"/>
      <c r="AI229" s="37"/>
      <c r="AJ229" s="37"/>
      <c r="AK229" s="7"/>
      <c r="AL229" s="6"/>
      <c r="AN229" s="10"/>
      <c r="AO229" s="37"/>
      <c r="AP229" s="37"/>
      <c r="AQ229" s="7"/>
      <c r="AR229" s="40"/>
      <c r="AS229" s="10"/>
      <c r="AT229" s="37"/>
      <c r="AU229" s="37"/>
      <c r="AV229" s="51"/>
      <c r="BA229" s="37"/>
      <c r="BB229" s="37"/>
      <c r="BC229" s="7"/>
      <c r="BD229" s="6"/>
      <c r="BF229" s="10"/>
      <c r="BG229" s="37"/>
      <c r="BH229" s="37"/>
      <c r="BI229" s="7"/>
      <c r="BJ229" s="6"/>
      <c r="BL229" s="10"/>
      <c r="BM229" s="37"/>
      <c r="BN229" s="37"/>
      <c r="BO229" s="7"/>
      <c r="BP229" s="40"/>
      <c r="BQ229" s="10"/>
      <c r="BR229" s="37"/>
      <c r="BS229" s="37"/>
      <c r="BT229" s="51"/>
      <c r="BY229" s="37"/>
      <c r="BZ229" s="37"/>
      <c r="CA229" s="7"/>
      <c r="CB229" s="6"/>
      <c r="CD229" s="10"/>
      <c r="CE229" s="37"/>
      <c r="CF229" s="37"/>
      <c r="CG229" s="7"/>
      <c r="CH229" s="6"/>
      <c r="CJ229" s="10"/>
      <c r="CK229" s="37"/>
      <c r="CL229" s="37"/>
      <c r="CM229" s="7"/>
      <c r="CN229" s="40"/>
      <c r="CO229" s="10"/>
      <c r="CP229" s="37"/>
      <c r="CQ229" s="37"/>
      <c r="CR229" s="51"/>
      <c r="CT229" s="40"/>
      <c r="CU229" s="10"/>
      <c r="CV229" s="37"/>
      <c r="CW229" s="37"/>
      <c r="CX229" s="51"/>
    </row>
    <row r="230" spans="5:102" x14ac:dyDescent="0.2">
      <c r="E230" s="37"/>
      <c r="F230" s="37"/>
      <c r="G230" s="7"/>
      <c r="H230" s="6"/>
      <c r="J230" s="10"/>
      <c r="K230" s="37"/>
      <c r="L230" s="37"/>
      <c r="M230" s="7"/>
      <c r="N230" s="6"/>
      <c r="P230" s="10"/>
      <c r="Q230" s="37"/>
      <c r="R230" s="37"/>
      <c r="S230" s="7"/>
      <c r="T230" s="40"/>
      <c r="U230" s="10"/>
      <c r="V230" s="37"/>
      <c r="W230" s="37"/>
      <c r="X230" s="51"/>
      <c r="AC230" s="37"/>
      <c r="AD230" s="37"/>
      <c r="AE230" s="7"/>
      <c r="AF230" s="6"/>
      <c r="AH230" s="10"/>
      <c r="AI230" s="37"/>
      <c r="AJ230" s="37"/>
      <c r="AK230" s="7"/>
      <c r="AL230" s="6"/>
      <c r="AN230" s="10"/>
      <c r="AO230" s="37"/>
      <c r="AP230" s="37"/>
      <c r="AQ230" s="7"/>
      <c r="AR230" s="40"/>
      <c r="AS230" s="10"/>
      <c r="AT230" s="37"/>
      <c r="AU230" s="37"/>
      <c r="AV230" s="51"/>
      <c r="BA230" s="37"/>
      <c r="BB230" s="37"/>
      <c r="BC230" s="7"/>
      <c r="BD230" s="6"/>
      <c r="BF230" s="10"/>
      <c r="BG230" s="37"/>
      <c r="BH230" s="37"/>
      <c r="BI230" s="7"/>
      <c r="BJ230" s="6"/>
      <c r="BL230" s="10"/>
      <c r="BM230" s="37"/>
      <c r="BN230" s="37"/>
      <c r="BO230" s="7"/>
      <c r="BP230" s="40"/>
      <c r="BQ230" s="10"/>
      <c r="BR230" s="37"/>
      <c r="BS230" s="37"/>
      <c r="BT230" s="51"/>
      <c r="BY230" s="37"/>
      <c r="BZ230" s="37"/>
      <c r="CA230" s="7"/>
      <c r="CB230" s="6"/>
      <c r="CD230" s="10"/>
      <c r="CE230" s="37"/>
      <c r="CF230" s="37"/>
      <c r="CG230" s="7"/>
      <c r="CH230" s="6"/>
      <c r="CJ230" s="10"/>
      <c r="CK230" s="37"/>
      <c r="CL230" s="37"/>
      <c r="CM230" s="7"/>
      <c r="CN230" s="40"/>
      <c r="CO230" s="10"/>
      <c r="CP230" s="37"/>
      <c r="CQ230" s="37"/>
      <c r="CR230" s="51"/>
      <c r="CT230" s="40"/>
      <c r="CU230" s="10"/>
      <c r="CV230" s="37"/>
      <c r="CW230" s="37"/>
      <c r="CX230" s="51"/>
    </row>
    <row r="231" spans="5:102" x14ac:dyDescent="0.2">
      <c r="E231" s="37"/>
      <c r="F231" s="37"/>
      <c r="G231" s="7"/>
      <c r="H231" s="6"/>
      <c r="J231" s="10"/>
      <c r="K231" s="37"/>
      <c r="L231" s="37"/>
      <c r="M231" s="7"/>
      <c r="N231" s="6"/>
      <c r="P231" s="10"/>
      <c r="Q231" s="37"/>
      <c r="R231" s="37"/>
      <c r="S231" s="7"/>
      <c r="T231" s="40"/>
      <c r="U231" s="10"/>
      <c r="V231" s="37"/>
      <c r="W231" s="37"/>
      <c r="X231" s="51"/>
      <c r="AC231" s="37"/>
      <c r="AD231" s="37"/>
      <c r="AE231" s="7"/>
      <c r="AF231" s="6"/>
      <c r="AH231" s="10"/>
      <c r="AI231" s="37"/>
      <c r="AJ231" s="37"/>
      <c r="AK231" s="7"/>
      <c r="AL231" s="6"/>
      <c r="AN231" s="10"/>
      <c r="AO231" s="37"/>
      <c r="AP231" s="37"/>
      <c r="AQ231" s="7"/>
      <c r="AR231" s="40"/>
      <c r="AS231" s="10"/>
      <c r="AT231" s="37"/>
      <c r="AU231" s="37"/>
      <c r="AV231" s="51"/>
      <c r="BA231" s="37"/>
      <c r="BB231" s="37"/>
      <c r="BC231" s="7"/>
      <c r="BD231" s="6"/>
      <c r="BF231" s="10"/>
      <c r="BG231" s="37"/>
      <c r="BH231" s="37"/>
      <c r="BI231" s="7"/>
      <c r="BJ231" s="6"/>
      <c r="BL231" s="10"/>
      <c r="BM231" s="37"/>
      <c r="BN231" s="37"/>
      <c r="BO231" s="7"/>
      <c r="BP231" s="40"/>
      <c r="BQ231" s="10"/>
      <c r="BR231" s="37"/>
      <c r="BS231" s="37"/>
      <c r="BT231" s="51"/>
      <c r="BY231" s="37"/>
      <c r="BZ231" s="37"/>
      <c r="CA231" s="7"/>
      <c r="CB231" s="6"/>
      <c r="CD231" s="10"/>
      <c r="CE231" s="37"/>
      <c r="CF231" s="37"/>
      <c r="CG231" s="7"/>
      <c r="CH231" s="6"/>
      <c r="CJ231" s="10"/>
      <c r="CK231" s="37"/>
      <c r="CL231" s="37"/>
      <c r="CM231" s="7"/>
      <c r="CN231" s="40"/>
      <c r="CO231" s="10"/>
      <c r="CP231" s="37"/>
      <c r="CQ231" s="37"/>
      <c r="CR231" s="51"/>
      <c r="CT231" s="40"/>
      <c r="CU231" s="10"/>
      <c r="CV231" s="37"/>
      <c r="CW231" s="37"/>
      <c r="CX231" s="51"/>
    </row>
    <row r="232" spans="5:102" x14ac:dyDescent="0.2">
      <c r="E232" s="37"/>
      <c r="F232" s="37"/>
      <c r="G232" s="7"/>
      <c r="H232" s="6"/>
      <c r="J232" s="10"/>
      <c r="K232" s="37"/>
      <c r="L232" s="37"/>
      <c r="M232" s="7"/>
      <c r="N232" s="6"/>
      <c r="P232" s="10"/>
      <c r="Q232" s="37"/>
      <c r="R232" s="37"/>
      <c r="S232" s="7"/>
      <c r="T232" s="40"/>
      <c r="U232" s="10"/>
      <c r="V232" s="37"/>
      <c r="W232" s="37"/>
      <c r="X232" s="51"/>
      <c r="AC232" s="37"/>
      <c r="AD232" s="37"/>
      <c r="AE232" s="7"/>
      <c r="AF232" s="6"/>
      <c r="AH232" s="10"/>
      <c r="AI232" s="37"/>
      <c r="AJ232" s="37"/>
      <c r="AK232" s="7"/>
      <c r="AL232" s="6"/>
      <c r="AN232" s="10"/>
      <c r="AO232" s="37"/>
      <c r="AP232" s="37"/>
      <c r="AQ232" s="7"/>
      <c r="AR232" s="40"/>
      <c r="AS232" s="10"/>
      <c r="AT232" s="37"/>
      <c r="AU232" s="37"/>
      <c r="AV232" s="51"/>
      <c r="BA232" s="37"/>
      <c r="BB232" s="37"/>
      <c r="BC232" s="7"/>
      <c r="BD232" s="6"/>
      <c r="BF232" s="10"/>
      <c r="BG232" s="37"/>
      <c r="BH232" s="37"/>
      <c r="BI232" s="7"/>
      <c r="BJ232" s="6"/>
      <c r="BL232" s="10"/>
      <c r="BM232" s="37"/>
      <c r="BN232" s="37"/>
      <c r="BO232" s="7"/>
      <c r="BP232" s="40"/>
      <c r="BQ232" s="10"/>
      <c r="BR232" s="37"/>
      <c r="BS232" s="37"/>
      <c r="BT232" s="51"/>
      <c r="BY232" s="37"/>
      <c r="BZ232" s="37"/>
      <c r="CA232" s="7"/>
      <c r="CB232" s="6"/>
      <c r="CD232" s="10"/>
      <c r="CE232" s="37"/>
      <c r="CF232" s="37"/>
      <c r="CG232" s="7"/>
      <c r="CH232" s="6"/>
      <c r="CJ232" s="10"/>
      <c r="CK232" s="37"/>
      <c r="CL232" s="37"/>
      <c r="CM232" s="7"/>
      <c r="CN232" s="40"/>
      <c r="CO232" s="10"/>
      <c r="CP232" s="37"/>
      <c r="CQ232" s="37"/>
      <c r="CR232" s="51"/>
      <c r="CT232" s="40"/>
      <c r="CU232" s="10"/>
      <c r="CV232" s="37"/>
      <c r="CW232" s="37"/>
      <c r="CX232" s="51"/>
    </row>
    <row r="233" spans="5:102" x14ac:dyDescent="0.2">
      <c r="E233" s="37"/>
      <c r="F233" s="37"/>
      <c r="G233" s="7"/>
      <c r="H233" s="6"/>
      <c r="J233" s="10"/>
      <c r="K233" s="37"/>
      <c r="L233" s="37"/>
      <c r="M233" s="7"/>
      <c r="N233" s="6"/>
      <c r="P233" s="10"/>
      <c r="Q233" s="37"/>
      <c r="R233" s="37"/>
      <c r="S233" s="7"/>
      <c r="T233" s="40"/>
      <c r="U233" s="10"/>
      <c r="V233" s="37"/>
      <c r="W233" s="37"/>
      <c r="X233" s="51"/>
      <c r="AC233" s="37"/>
      <c r="AD233" s="37"/>
      <c r="AE233" s="7"/>
      <c r="AF233" s="6"/>
      <c r="AH233" s="10"/>
      <c r="AI233" s="37"/>
      <c r="AJ233" s="37"/>
      <c r="AK233" s="7"/>
      <c r="AL233" s="6"/>
      <c r="AN233" s="10"/>
      <c r="AO233" s="37"/>
      <c r="AP233" s="37"/>
      <c r="AQ233" s="7"/>
      <c r="AR233" s="40"/>
      <c r="AS233" s="10"/>
      <c r="AT233" s="37"/>
      <c r="AU233" s="37"/>
      <c r="AV233" s="51"/>
      <c r="BA233" s="37"/>
      <c r="BB233" s="37"/>
      <c r="BC233" s="7"/>
      <c r="BD233" s="6"/>
      <c r="BF233" s="10"/>
      <c r="BG233" s="37"/>
      <c r="BH233" s="37"/>
      <c r="BI233" s="7"/>
      <c r="BJ233" s="6"/>
      <c r="BL233" s="10"/>
      <c r="BM233" s="37"/>
      <c r="BN233" s="37"/>
      <c r="BO233" s="7"/>
      <c r="BP233" s="40"/>
      <c r="BQ233" s="10"/>
      <c r="BR233" s="37"/>
      <c r="BS233" s="37"/>
      <c r="BT233" s="51"/>
      <c r="BY233" s="37"/>
      <c r="BZ233" s="37"/>
      <c r="CA233" s="7"/>
      <c r="CB233" s="6"/>
      <c r="CD233" s="10"/>
      <c r="CE233" s="37"/>
      <c r="CF233" s="37"/>
      <c r="CG233" s="7"/>
      <c r="CH233" s="6"/>
      <c r="CJ233" s="10"/>
      <c r="CK233" s="37"/>
      <c r="CL233" s="37"/>
      <c r="CM233" s="7"/>
      <c r="CN233" s="40"/>
      <c r="CO233" s="10"/>
      <c r="CP233" s="37"/>
      <c r="CQ233" s="37"/>
      <c r="CR233" s="51"/>
      <c r="CT233" s="40"/>
      <c r="CU233" s="10"/>
      <c r="CV233" s="37"/>
      <c r="CW233" s="37"/>
      <c r="CX233" s="51"/>
    </row>
    <row r="234" spans="5:102" x14ac:dyDescent="0.2">
      <c r="E234" s="37"/>
      <c r="F234" s="37"/>
      <c r="G234" s="7"/>
      <c r="H234" s="6"/>
      <c r="J234" s="10"/>
      <c r="K234" s="37"/>
      <c r="L234" s="37"/>
      <c r="M234" s="7"/>
      <c r="N234" s="6"/>
      <c r="P234" s="10"/>
      <c r="Q234" s="37"/>
      <c r="R234" s="37"/>
      <c r="S234" s="7"/>
      <c r="T234" s="40"/>
      <c r="U234" s="10"/>
      <c r="V234" s="37"/>
      <c r="W234" s="37"/>
      <c r="X234" s="51"/>
      <c r="AC234" s="37"/>
      <c r="AD234" s="37"/>
      <c r="AE234" s="7"/>
      <c r="AF234" s="6"/>
      <c r="AH234" s="10"/>
      <c r="AI234" s="37"/>
      <c r="AJ234" s="37"/>
      <c r="AK234" s="7"/>
      <c r="AL234" s="6"/>
      <c r="AN234" s="10"/>
      <c r="AO234" s="37"/>
      <c r="AP234" s="37"/>
      <c r="AQ234" s="7"/>
      <c r="AR234" s="40"/>
      <c r="AS234" s="10"/>
      <c r="AT234" s="37"/>
      <c r="AU234" s="37"/>
      <c r="AV234" s="51"/>
      <c r="BA234" s="37"/>
      <c r="BB234" s="37"/>
      <c r="BC234" s="7"/>
      <c r="BD234" s="6"/>
      <c r="BF234" s="10"/>
      <c r="BG234" s="37"/>
      <c r="BH234" s="37"/>
      <c r="BI234" s="7"/>
      <c r="BJ234" s="6"/>
      <c r="BL234" s="10"/>
      <c r="BM234" s="37"/>
      <c r="BN234" s="37"/>
      <c r="BO234" s="7"/>
      <c r="BP234" s="40"/>
      <c r="BQ234" s="10"/>
      <c r="BR234" s="37"/>
      <c r="BS234" s="37"/>
      <c r="BT234" s="51"/>
      <c r="BY234" s="37"/>
      <c r="BZ234" s="37"/>
      <c r="CA234" s="7"/>
      <c r="CB234" s="6"/>
      <c r="CD234" s="10"/>
      <c r="CE234" s="37"/>
      <c r="CF234" s="37"/>
      <c r="CG234" s="7"/>
      <c r="CH234" s="6"/>
      <c r="CJ234" s="10"/>
      <c r="CK234" s="37"/>
      <c r="CL234" s="37"/>
      <c r="CM234" s="7"/>
      <c r="CN234" s="40"/>
      <c r="CO234" s="10"/>
      <c r="CP234" s="37"/>
      <c r="CQ234" s="37"/>
      <c r="CR234" s="51"/>
      <c r="CT234" s="40"/>
      <c r="CU234" s="10"/>
      <c r="CV234" s="37"/>
      <c r="CW234" s="37"/>
      <c r="CX234" s="51"/>
    </row>
    <row r="235" spans="5:102" x14ac:dyDescent="0.2">
      <c r="E235" s="37"/>
      <c r="F235" s="37"/>
      <c r="G235" s="7"/>
      <c r="H235" s="6"/>
      <c r="J235" s="10"/>
      <c r="K235" s="37"/>
      <c r="L235" s="37"/>
      <c r="M235" s="7"/>
      <c r="N235" s="6"/>
      <c r="P235" s="10"/>
      <c r="Q235" s="37"/>
      <c r="R235" s="37"/>
      <c r="S235" s="7"/>
      <c r="T235" s="40"/>
      <c r="U235" s="10"/>
      <c r="V235" s="37"/>
      <c r="W235" s="37"/>
      <c r="X235" s="51"/>
      <c r="AC235" s="37"/>
      <c r="AD235" s="37"/>
      <c r="AE235" s="7"/>
      <c r="AF235" s="6"/>
      <c r="AH235" s="10"/>
      <c r="AI235" s="37"/>
      <c r="AJ235" s="37"/>
      <c r="AK235" s="7"/>
      <c r="AL235" s="6"/>
      <c r="AN235" s="10"/>
      <c r="AO235" s="37"/>
      <c r="AP235" s="37"/>
      <c r="AQ235" s="7"/>
      <c r="AR235" s="40"/>
      <c r="AS235" s="10"/>
      <c r="AT235" s="37"/>
      <c r="AU235" s="37"/>
      <c r="AV235" s="51"/>
      <c r="BA235" s="37"/>
      <c r="BB235" s="37"/>
      <c r="BC235" s="7"/>
      <c r="BD235" s="6"/>
      <c r="BF235" s="10"/>
      <c r="BG235" s="37"/>
      <c r="BH235" s="37"/>
      <c r="BI235" s="7"/>
      <c r="BJ235" s="6"/>
      <c r="BL235" s="10"/>
      <c r="BM235" s="37"/>
      <c r="BN235" s="37"/>
      <c r="BO235" s="7"/>
      <c r="BP235" s="40"/>
      <c r="BQ235" s="10"/>
      <c r="BR235" s="37"/>
      <c r="BS235" s="37"/>
      <c r="BT235" s="51"/>
      <c r="BY235" s="37"/>
      <c r="BZ235" s="37"/>
      <c r="CA235" s="7"/>
      <c r="CB235" s="6"/>
      <c r="CD235" s="10"/>
      <c r="CE235" s="37"/>
      <c r="CF235" s="37"/>
      <c r="CG235" s="7"/>
      <c r="CH235" s="6"/>
      <c r="CJ235" s="10"/>
      <c r="CK235" s="37"/>
      <c r="CL235" s="37"/>
      <c r="CM235" s="7"/>
      <c r="CN235" s="40"/>
      <c r="CO235" s="10"/>
      <c r="CP235" s="37"/>
      <c r="CQ235" s="37"/>
      <c r="CR235" s="51"/>
      <c r="CT235" s="40"/>
      <c r="CU235" s="10"/>
      <c r="CV235" s="37"/>
      <c r="CW235" s="37"/>
      <c r="CX235" s="51"/>
    </row>
    <row r="236" spans="5:102" x14ac:dyDescent="0.2">
      <c r="E236" s="37"/>
      <c r="F236" s="37"/>
      <c r="G236" s="7"/>
      <c r="H236" s="6"/>
      <c r="J236" s="10"/>
      <c r="K236" s="37"/>
      <c r="L236" s="37"/>
      <c r="M236" s="7"/>
      <c r="N236" s="6"/>
      <c r="P236" s="10"/>
      <c r="Q236" s="37"/>
      <c r="R236" s="37"/>
      <c r="S236" s="7"/>
      <c r="T236" s="40"/>
      <c r="U236" s="10"/>
      <c r="V236" s="37"/>
      <c r="W236" s="37"/>
      <c r="X236" s="51"/>
      <c r="AC236" s="37"/>
      <c r="AD236" s="37"/>
      <c r="AE236" s="7"/>
      <c r="AF236" s="6"/>
      <c r="AH236" s="10"/>
      <c r="AI236" s="37"/>
      <c r="AJ236" s="37"/>
      <c r="AK236" s="7"/>
      <c r="AL236" s="6"/>
      <c r="AN236" s="10"/>
      <c r="AO236" s="37"/>
      <c r="AP236" s="37"/>
      <c r="AQ236" s="7"/>
      <c r="AR236" s="40"/>
      <c r="AS236" s="10"/>
      <c r="AT236" s="37"/>
      <c r="AU236" s="37"/>
      <c r="AV236" s="51"/>
      <c r="BA236" s="37"/>
      <c r="BB236" s="37"/>
      <c r="BC236" s="7"/>
      <c r="BD236" s="6"/>
      <c r="BF236" s="10"/>
      <c r="BG236" s="37"/>
      <c r="BH236" s="37"/>
      <c r="BI236" s="7"/>
      <c r="BJ236" s="6"/>
      <c r="BL236" s="10"/>
      <c r="BM236" s="37"/>
      <c r="BN236" s="37"/>
      <c r="BO236" s="7"/>
      <c r="BP236" s="40"/>
      <c r="BQ236" s="10"/>
      <c r="BR236" s="37"/>
      <c r="BS236" s="37"/>
      <c r="BT236" s="51"/>
      <c r="BY236" s="37"/>
      <c r="BZ236" s="37"/>
      <c r="CA236" s="7"/>
      <c r="CB236" s="6"/>
      <c r="CD236" s="10"/>
      <c r="CE236" s="37"/>
      <c r="CF236" s="37"/>
      <c r="CG236" s="7"/>
      <c r="CH236" s="6"/>
      <c r="CJ236" s="10"/>
      <c r="CK236" s="37"/>
      <c r="CL236" s="37"/>
      <c r="CM236" s="7"/>
      <c r="CN236" s="40"/>
      <c r="CO236" s="10"/>
      <c r="CP236" s="37"/>
      <c r="CQ236" s="37"/>
      <c r="CR236" s="51"/>
      <c r="CT236" s="40"/>
      <c r="CU236" s="10"/>
      <c r="CV236" s="37"/>
      <c r="CW236" s="37"/>
      <c r="CX236" s="51"/>
    </row>
    <row r="237" spans="5:102" x14ac:dyDescent="0.2">
      <c r="E237" s="37"/>
      <c r="F237" s="37"/>
      <c r="G237" s="7"/>
      <c r="H237" s="6"/>
      <c r="J237" s="10"/>
      <c r="K237" s="37"/>
      <c r="L237" s="37"/>
      <c r="M237" s="7"/>
      <c r="N237" s="6"/>
      <c r="P237" s="10"/>
      <c r="Q237" s="37"/>
      <c r="R237" s="37"/>
      <c r="S237" s="7"/>
      <c r="T237" s="40"/>
      <c r="U237" s="10"/>
      <c r="V237" s="37"/>
      <c r="W237" s="37"/>
      <c r="X237" s="51"/>
      <c r="AC237" s="37"/>
      <c r="AD237" s="37"/>
      <c r="AE237" s="7"/>
      <c r="AF237" s="6"/>
      <c r="AH237" s="10"/>
      <c r="AI237" s="37"/>
      <c r="AJ237" s="37"/>
      <c r="AK237" s="7"/>
      <c r="AL237" s="6"/>
      <c r="AN237" s="10"/>
      <c r="AO237" s="37"/>
      <c r="AP237" s="37"/>
      <c r="AQ237" s="7"/>
      <c r="AR237" s="40"/>
      <c r="AS237" s="10"/>
      <c r="AT237" s="37"/>
      <c r="AU237" s="37"/>
      <c r="AV237" s="51"/>
      <c r="BA237" s="37"/>
      <c r="BB237" s="37"/>
      <c r="BC237" s="7"/>
      <c r="BD237" s="6"/>
      <c r="BF237" s="10"/>
      <c r="BG237" s="37"/>
      <c r="BH237" s="37"/>
      <c r="BI237" s="7"/>
      <c r="BJ237" s="6"/>
      <c r="BL237" s="10"/>
      <c r="BM237" s="37"/>
      <c r="BN237" s="37"/>
      <c r="BO237" s="7"/>
      <c r="BP237" s="40"/>
      <c r="BQ237" s="10"/>
      <c r="BR237" s="37"/>
      <c r="BS237" s="37"/>
      <c r="BT237" s="51"/>
      <c r="BY237" s="37"/>
      <c r="BZ237" s="37"/>
      <c r="CA237" s="7"/>
      <c r="CB237" s="6"/>
      <c r="CD237" s="10"/>
      <c r="CE237" s="37"/>
      <c r="CF237" s="37"/>
      <c r="CG237" s="7"/>
      <c r="CH237" s="6"/>
      <c r="CJ237" s="10"/>
      <c r="CK237" s="37"/>
      <c r="CL237" s="37"/>
      <c r="CM237" s="7"/>
      <c r="CN237" s="40"/>
      <c r="CO237" s="10"/>
      <c r="CP237" s="37"/>
      <c r="CQ237" s="37"/>
      <c r="CR237" s="51"/>
      <c r="CT237" s="40"/>
      <c r="CU237" s="10"/>
      <c r="CV237" s="37"/>
      <c r="CW237" s="37"/>
      <c r="CX237" s="51"/>
    </row>
    <row r="238" spans="5:102" x14ac:dyDescent="0.2">
      <c r="E238" s="37"/>
      <c r="F238" s="37"/>
      <c r="G238" s="7"/>
      <c r="H238" s="6"/>
      <c r="J238" s="10"/>
      <c r="K238" s="37"/>
      <c r="L238" s="37"/>
      <c r="M238" s="7"/>
      <c r="N238" s="6"/>
      <c r="P238" s="10"/>
      <c r="Q238" s="37"/>
      <c r="R238" s="37"/>
      <c r="S238" s="7"/>
      <c r="T238" s="40"/>
      <c r="U238" s="10"/>
      <c r="V238" s="37"/>
      <c r="W238" s="37"/>
      <c r="X238" s="51"/>
      <c r="AC238" s="37"/>
      <c r="AD238" s="37"/>
      <c r="AE238" s="7"/>
      <c r="AF238" s="6"/>
      <c r="AH238" s="10"/>
      <c r="AI238" s="37"/>
      <c r="AJ238" s="37"/>
      <c r="AK238" s="7"/>
      <c r="AL238" s="6"/>
      <c r="AN238" s="10"/>
      <c r="AO238" s="37"/>
      <c r="AP238" s="37"/>
      <c r="AQ238" s="7"/>
      <c r="AR238" s="40"/>
      <c r="AS238" s="10"/>
      <c r="AT238" s="37"/>
      <c r="AU238" s="37"/>
      <c r="AV238" s="51"/>
      <c r="BA238" s="37"/>
      <c r="BB238" s="37"/>
      <c r="BC238" s="7"/>
      <c r="BD238" s="6"/>
      <c r="BF238" s="10"/>
      <c r="BG238" s="37"/>
      <c r="BH238" s="37"/>
      <c r="BI238" s="7"/>
      <c r="BJ238" s="6"/>
      <c r="BL238" s="10"/>
      <c r="BM238" s="37"/>
      <c r="BN238" s="37"/>
      <c r="BO238" s="7"/>
      <c r="BP238" s="40"/>
      <c r="BQ238" s="10"/>
      <c r="BR238" s="37"/>
      <c r="BS238" s="37"/>
      <c r="BT238" s="51"/>
      <c r="BY238" s="37"/>
      <c r="BZ238" s="37"/>
      <c r="CA238" s="7"/>
      <c r="CB238" s="6"/>
      <c r="CD238" s="10"/>
      <c r="CE238" s="37"/>
      <c r="CF238" s="37"/>
      <c r="CG238" s="7"/>
      <c r="CH238" s="6"/>
      <c r="CJ238" s="10"/>
      <c r="CK238" s="37"/>
      <c r="CL238" s="37"/>
      <c r="CM238" s="7"/>
      <c r="CN238" s="40"/>
      <c r="CO238" s="10"/>
      <c r="CP238" s="37"/>
      <c r="CQ238" s="37"/>
      <c r="CR238" s="51"/>
      <c r="CT238" s="40"/>
      <c r="CU238" s="10"/>
      <c r="CV238" s="37"/>
      <c r="CW238" s="37"/>
      <c r="CX238" s="51"/>
    </row>
    <row r="239" spans="5:102" x14ac:dyDescent="0.2">
      <c r="E239" s="37"/>
      <c r="F239" s="37"/>
      <c r="G239" s="7"/>
      <c r="H239" s="6"/>
      <c r="J239" s="10"/>
      <c r="K239" s="37"/>
      <c r="L239" s="37"/>
      <c r="M239" s="7"/>
      <c r="N239" s="6"/>
      <c r="P239" s="10"/>
      <c r="Q239" s="37"/>
      <c r="R239" s="37"/>
      <c r="S239" s="7"/>
      <c r="T239" s="40"/>
      <c r="U239" s="10"/>
      <c r="V239" s="37"/>
      <c r="W239" s="37"/>
      <c r="X239" s="51"/>
      <c r="AC239" s="37"/>
      <c r="AD239" s="37"/>
      <c r="AE239" s="7"/>
      <c r="AF239" s="6"/>
      <c r="AH239" s="10"/>
      <c r="AI239" s="37"/>
      <c r="AJ239" s="37"/>
      <c r="AK239" s="7"/>
      <c r="AL239" s="6"/>
      <c r="AN239" s="10"/>
      <c r="AO239" s="37"/>
      <c r="AP239" s="37"/>
      <c r="AQ239" s="7"/>
      <c r="AR239" s="40"/>
      <c r="AS239" s="10"/>
      <c r="AT239" s="37"/>
      <c r="AU239" s="37"/>
      <c r="AV239" s="51"/>
      <c r="BA239" s="37"/>
      <c r="BB239" s="37"/>
      <c r="BC239" s="7"/>
      <c r="BD239" s="6"/>
      <c r="BF239" s="10"/>
      <c r="BG239" s="37"/>
      <c r="BH239" s="37"/>
      <c r="BI239" s="7"/>
      <c r="BJ239" s="6"/>
      <c r="BL239" s="10"/>
      <c r="BM239" s="37"/>
      <c r="BN239" s="37"/>
      <c r="BO239" s="7"/>
      <c r="BP239" s="40"/>
      <c r="BQ239" s="10"/>
      <c r="BR239" s="37"/>
      <c r="BS239" s="37"/>
      <c r="BT239" s="51"/>
      <c r="BY239" s="37"/>
      <c r="BZ239" s="37"/>
      <c r="CA239" s="7"/>
      <c r="CB239" s="6"/>
      <c r="CD239" s="10"/>
      <c r="CE239" s="37"/>
      <c r="CF239" s="37"/>
      <c r="CG239" s="7"/>
      <c r="CH239" s="6"/>
      <c r="CJ239" s="10"/>
      <c r="CK239" s="37"/>
      <c r="CL239" s="37"/>
      <c r="CM239" s="7"/>
      <c r="CN239" s="40"/>
      <c r="CO239" s="10"/>
      <c r="CP239" s="37"/>
      <c r="CQ239" s="37"/>
      <c r="CR239" s="51"/>
      <c r="CT239" s="40"/>
      <c r="CU239" s="10"/>
      <c r="CV239" s="37"/>
      <c r="CW239" s="37"/>
      <c r="CX239" s="51"/>
    </row>
    <row r="240" spans="5:102" x14ac:dyDescent="0.2">
      <c r="E240" s="37"/>
      <c r="F240" s="37"/>
      <c r="G240" s="7"/>
      <c r="H240" s="6"/>
      <c r="J240" s="10"/>
      <c r="K240" s="37"/>
      <c r="L240" s="37"/>
      <c r="M240" s="7"/>
      <c r="N240" s="6"/>
      <c r="P240" s="10"/>
      <c r="Q240" s="37"/>
      <c r="R240" s="37"/>
      <c r="S240" s="7"/>
      <c r="T240" s="40"/>
      <c r="U240" s="10"/>
      <c r="V240" s="37"/>
      <c r="W240" s="37"/>
      <c r="X240" s="51"/>
      <c r="AC240" s="37"/>
      <c r="AD240" s="37"/>
      <c r="AE240" s="7"/>
      <c r="AF240" s="6"/>
      <c r="AH240" s="10"/>
      <c r="AI240" s="37"/>
      <c r="AJ240" s="37"/>
      <c r="AK240" s="7"/>
      <c r="AL240" s="6"/>
      <c r="AN240" s="10"/>
      <c r="AO240" s="37"/>
      <c r="AP240" s="37"/>
      <c r="AQ240" s="7"/>
      <c r="AR240" s="40"/>
      <c r="AS240" s="10"/>
      <c r="AT240" s="37"/>
      <c r="AU240" s="37"/>
      <c r="AV240" s="51"/>
      <c r="BA240" s="37"/>
      <c r="BB240" s="37"/>
      <c r="BC240" s="7"/>
      <c r="BD240" s="6"/>
      <c r="BF240" s="10"/>
      <c r="BG240" s="37"/>
      <c r="BH240" s="37"/>
      <c r="BI240" s="7"/>
      <c r="BJ240" s="6"/>
      <c r="BL240" s="10"/>
      <c r="BM240" s="37"/>
      <c r="BN240" s="37"/>
      <c r="BO240" s="7"/>
      <c r="BP240" s="40"/>
      <c r="BQ240" s="10"/>
      <c r="BR240" s="37"/>
      <c r="BS240" s="37"/>
      <c r="BT240" s="51"/>
      <c r="BY240" s="37"/>
      <c r="BZ240" s="37"/>
      <c r="CA240" s="7"/>
      <c r="CB240" s="6"/>
      <c r="CD240" s="10"/>
      <c r="CE240" s="37"/>
      <c r="CF240" s="37"/>
      <c r="CG240" s="7"/>
      <c r="CH240" s="6"/>
      <c r="CJ240" s="10"/>
      <c r="CK240" s="37"/>
      <c r="CL240" s="37"/>
      <c r="CM240" s="7"/>
      <c r="CN240" s="40"/>
      <c r="CO240" s="10"/>
      <c r="CP240" s="37"/>
      <c r="CQ240" s="37"/>
      <c r="CR240" s="51"/>
      <c r="CT240" s="40"/>
      <c r="CU240" s="10"/>
      <c r="CV240" s="37"/>
      <c r="CW240" s="37"/>
      <c r="CX240" s="51"/>
    </row>
    <row r="241" spans="5:102" x14ac:dyDescent="0.2">
      <c r="E241" s="37"/>
      <c r="F241" s="37"/>
      <c r="G241" s="7"/>
      <c r="H241" s="6"/>
      <c r="J241" s="10"/>
      <c r="K241" s="37"/>
      <c r="L241" s="37"/>
      <c r="M241" s="7"/>
      <c r="N241" s="6"/>
      <c r="P241" s="10"/>
      <c r="Q241" s="37"/>
      <c r="R241" s="37"/>
      <c r="S241" s="7"/>
      <c r="T241" s="40"/>
      <c r="U241" s="10"/>
      <c r="V241" s="37"/>
      <c r="W241" s="37"/>
      <c r="X241" s="51"/>
      <c r="AC241" s="37"/>
      <c r="AD241" s="37"/>
      <c r="AE241" s="7"/>
      <c r="AF241" s="6"/>
      <c r="AH241" s="10"/>
      <c r="AI241" s="37"/>
      <c r="AJ241" s="37"/>
      <c r="AK241" s="7"/>
      <c r="AL241" s="6"/>
      <c r="AN241" s="10"/>
      <c r="AO241" s="37"/>
      <c r="AP241" s="37"/>
      <c r="AQ241" s="7"/>
      <c r="AR241" s="40"/>
      <c r="AS241" s="10"/>
      <c r="AT241" s="37"/>
      <c r="AU241" s="37"/>
      <c r="AV241" s="51"/>
      <c r="BA241" s="37"/>
      <c r="BB241" s="37"/>
      <c r="BC241" s="7"/>
      <c r="BD241" s="6"/>
      <c r="BF241" s="10"/>
      <c r="BG241" s="37"/>
      <c r="BH241" s="37"/>
      <c r="BI241" s="7"/>
      <c r="BJ241" s="6"/>
      <c r="BL241" s="10"/>
      <c r="BM241" s="37"/>
      <c r="BN241" s="37"/>
      <c r="BO241" s="7"/>
      <c r="BP241" s="40"/>
      <c r="BQ241" s="10"/>
      <c r="BR241" s="37"/>
      <c r="BS241" s="37"/>
      <c r="BT241" s="51"/>
      <c r="BY241" s="37"/>
      <c r="BZ241" s="37"/>
      <c r="CA241" s="7"/>
      <c r="CB241" s="6"/>
      <c r="CD241" s="10"/>
      <c r="CE241" s="37"/>
      <c r="CF241" s="37"/>
      <c r="CG241" s="7"/>
      <c r="CH241" s="6"/>
      <c r="CJ241" s="10"/>
      <c r="CK241" s="37"/>
      <c r="CL241" s="37"/>
      <c r="CM241" s="7"/>
      <c r="CN241" s="40"/>
      <c r="CO241" s="10"/>
      <c r="CP241" s="37"/>
      <c r="CQ241" s="37"/>
      <c r="CR241" s="51"/>
      <c r="CT241" s="40"/>
      <c r="CU241" s="10"/>
      <c r="CV241" s="37"/>
      <c r="CW241" s="37"/>
      <c r="CX241" s="51"/>
    </row>
    <row r="242" spans="5:102" x14ac:dyDescent="0.2">
      <c r="E242" s="37"/>
      <c r="F242" s="37"/>
      <c r="G242" s="7"/>
      <c r="H242" s="6"/>
      <c r="J242" s="10"/>
      <c r="K242" s="37"/>
      <c r="L242" s="37"/>
      <c r="M242" s="7"/>
      <c r="N242" s="6"/>
      <c r="P242" s="10"/>
      <c r="Q242" s="37"/>
      <c r="R242" s="37"/>
      <c r="S242" s="7"/>
      <c r="T242" s="40"/>
      <c r="U242" s="10"/>
      <c r="V242" s="37"/>
      <c r="W242" s="37"/>
      <c r="X242" s="51"/>
      <c r="AC242" s="37"/>
      <c r="AD242" s="37"/>
      <c r="AE242" s="7"/>
      <c r="AF242" s="6"/>
      <c r="AH242" s="10"/>
      <c r="AI242" s="37"/>
      <c r="AJ242" s="37"/>
      <c r="AK242" s="7"/>
      <c r="AL242" s="6"/>
      <c r="AN242" s="10"/>
      <c r="AO242" s="37"/>
      <c r="AP242" s="37"/>
      <c r="AQ242" s="7"/>
      <c r="AR242" s="40"/>
      <c r="AS242" s="10"/>
      <c r="AT242" s="37"/>
      <c r="AU242" s="37"/>
      <c r="AV242" s="51"/>
      <c r="BA242" s="37"/>
      <c r="BB242" s="37"/>
      <c r="BC242" s="7"/>
      <c r="BD242" s="6"/>
      <c r="BF242" s="10"/>
      <c r="BG242" s="37"/>
      <c r="BH242" s="37"/>
      <c r="BI242" s="7"/>
      <c r="BJ242" s="6"/>
      <c r="BL242" s="10"/>
      <c r="BM242" s="37"/>
      <c r="BN242" s="37"/>
      <c r="BO242" s="7"/>
      <c r="BP242" s="40"/>
      <c r="BQ242" s="10"/>
      <c r="BR242" s="37"/>
      <c r="BS242" s="37"/>
      <c r="BT242" s="51"/>
      <c r="BY242" s="37"/>
      <c r="BZ242" s="37"/>
      <c r="CA242" s="7"/>
      <c r="CB242" s="6"/>
      <c r="CD242" s="10"/>
      <c r="CE242" s="37"/>
      <c r="CF242" s="37"/>
      <c r="CG242" s="7"/>
      <c r="CH242" s="6"/>
      <c r="CJ242" s="10"/>
      <c r="CK242" s="37"/>
      <c r="CL242" s="37"/>
      <c r="CM242" s="7"/>
      <c r="CN242" s="40"/>
      <c r="CO242" s="10"/>
      <c r="CP242" s="37"/>
      <c r="CQ242" s="37"/>
      <c r="CR242" s="51"/>
      <c r="CT242" s="40"/>
      <c r="CU242" s="10"/>
      <c r="CV242" s="37"/>
      <c r="CW242" s="37"/>
      <c r="CX242" s="51"/>
    </row>
    <row r="243" spans="5:102" x14ac:dyDescent="0.2">
      <c r="E243" s="37"/>
      <c r="F243" s="37"/>
      <c r="G243" s="7"/>
      <c r="H243" s="6"/>
      <c r="J243" s="10"/>
      <c r="K243" s="37"/>
      <c r="L243" s="37"/>
      <c r="M243" s="7"/>
      <c r="N243" s="6"/>
      <c r="P243" s="10"/>
      <c r="Q243" s="37"/>
      <c r="R243" s="37"/>
      <c r="S243" s="7"/>
      <c r="T243" s="40"/>
      <c r="U243" s="10"/>
      <c r="V243" s="37"/>
      <c r="W243" s="37"/>
      <c r="X243" s="51"/>
      <c r="AC243" s="37"/>
      <c r="AD243" s="37"/>
      <c r="AE243" s="7"/>
      <c r="AF243" s="6"/>
      <c r="AH243" s="10"/>
      <c r="AI243" s="37"/>
      <c r="AJ243" s="37"/>
      <c r="AK243" s="7"/>
      <c r="AL243" s="6"/>
      <c r="AN243" s="10"/>
      <c r="AO243" s="37"/>
      <c r="AP243" s="37"/>
      <c r="AQ243" s="7"/>
      <c r="AR243" s="40"/>
      <c r="AS243" s="10"/>
      <c r="AT243" s="37"/>
      <c r="AU243" s="37"/>
      <c r="AV243" s="51"/>
      <c r="BA243" s="37"/>
      <c r="BB243" s="37"/>
      <c r="BC243" s="7"/>
      <c r="BD243" s="6"/>
      <c r="BF243" s="10"/>
      <c r="BG243" s="37"/>
      <c r="BH243" s="37"/>
      <c r="BI243" s="7"/>
      <c r="BJ243" s="6"/>
      <c r="BL243" s="10"/>
      <c r="BM243" s="37"/>
      <c r="BN243" s="37"/>
      <c r="BO243" s="7"/>
      <c r="BP243" s="40"/>
      <c r="BQ243" s="10"/>
      <c r="BR243" s="37"/>
      <c r="BS243" s="37"/>
      <c r="BT243" s="51"/>
      <c r="BY243" s="37"/>
      <c r="BZ243" s="37"/>
      <c r="CA243" s="7"/>
      <c r="CB243" s="6"/>
      <c r="CD243" s="10"/>
      <c r="CE243" s="37"/>
      <c r="CF243" s="37"/>
      <c r="CG243" s="7"/>
      <c r="CH243" s="6"/>
      <c r="CJ243" s="10"/>
      <c r="CK243" s="37"/>
      <c r="CL243" s="37"/>
      <c r="CM243" s="7"/>
      <c r="CN243" s="40"/>
      <c r="CO243" s="10"/>
      <c r="CP243" s="37"/>
      <c r="CQ243" s="37"/>
      <c r="CR243" s="51"/>
      <c r="CT243" s="40"/>
      <c r="CU243" s="10"/>
      <c r="CV243" s="37"/>
      <c r="CW243" s="37"/>
      <c r="CX243" s="51"/>
    </row>
    <row r="244" spans="5:102" x14ac:dyDescent="0.2">
      <c r="E244" s="37"/>
      <c r="F244" s="37"/>
      <c r="G244" s="7"/>
      <c r="H244" s="6"/>
      <c r="J244" s="10"/>
      <c r="K244" s="37"/>
      <c r="L244" s="37"/>
      <c r="M244" s="7"/>
      <c r="N244" s="6"/>
      <c r="P244" s="10"/>
      <c r="Q244" s="37"/>
      <c r="R244" s="37"/>
      <c r="S244" s="7"/>
      <c r="T244" s="40"/>
      <c r="U244" s="10"/>
      <c r="V244" s="37"/>
      <c r="W244" s="37"/>
      <c r="X244" s="51"/>
      <c r="AC244" s="37"/>
      <c r="AD244" s="37"/>
      <c r="AE244" s="7"/>
      <c r="AF244" s="6"/>
      <c r="AH244" s="10"/>
      <c r="AI244" s="37"/>
      <c r="AJ244" s="37"/>
      <c r="AK244" s="7"/>
      <c r="AL244" s="6"/>
      <c r="AN244" s="10"/>
      <c r="AO244" s="37"/>
      <c r="AP244" s="37"/>
      <c r="AQ244" s="7"/>
      <c r="AR244" s="40"/>
      <c r="AS244" s="10"/>
      <c r="AT244" s="37"/>
      <c r="AU244" s="37"/>
      <c r="AV244" s="51"/>
      <c r="BA244" s="37"/>
      <c r="BB244" s="37"/>
      <c r="BC244" s="7"/>
      <c r="BD244" s="6"/>
      <c r="BF244" s="10"/>
      <c r="BG244" s="37"/>
      <c r="BH244" s="37"/>
      <c r="BI244" s="7"/>
      <c r="BJ244" s="6"/>
      <c r="BL244" s="10"/>
      <c r="BM244" s="37"/>
      <c r="BN244" s="37"/>
      <c r="BO244" s="7"/>
      <c r="BP244" s="40"/>
      <c r="BQ244" s="10"/>
      <c r="BR244" s="37"/>
      <c r="BS244" s="37"/>
      <c r="BT244" s="51"/>
      <c r="BY244" s="37"/>
      <c r="BZ244" s="37"/>
      <c r="CA244" s="7"/>
      <c r="CB244" s="6"/>
      <c r="CD244" s="10"/>
      <c r="CE244" s="37"/>
      <c r="CF244" s="37"/>
      <c r="CG244" s="7"/>
      <c r="CH244" s="6"/>
      <c r="CJ244" s="10"/>
      <c r="CK244" s="37"/>
      <c r="CL244" s="37"/>
      <c r="CM244" s="7"/>
      <c r="CN244" s="40"/>
      <c r="CO244" s="10"/>
      <c r="CP244" s="37"/>
      <c r="CQ244" s="37"/>
      <c r="CR244" s="51"/>
      <c r="CT244" s="40"/>
      <c r="CU244" s="10"/>
      <c r="CV244" s="37"/>
      <c r="CW244" s="37"/>
      <c r="CX244" s="51"/>
    </row>
    <row r="245" spans="5:102" x14ac:dyDescent="0.2">
      <c r="E245" s="37"/>
      <c r="F245" s="37"/>
      <c r="G245" s="7"/>
      <c r="H245" s="6"/>
      <c r="J245" s="10"/>
      <c r="K245" s="37"/>
      <c r="L245" s="37"/>
      <c r="M245" s="7"/>
      <c r="N245" s="6"/>
      <c r="P245" s="10"/>
      <c r="Q245" s="37"/>
      <c r="R245" s="37"/>
      <c r="S245" s="7"/>
      <c r="T245" s="40"/>
      <c r="U245" s="10"/>
      <c r="V245" s="37"/>
      <c r="W245" s="37"/>
      <c r="X245" s="51"/>
      <c r="AC245" s="37"/>
      <c r="AD245" s="37"/>
      <c r="AE245" s="7"/>
      <c r="AF245" s="6"/>
      <c r="AH245" s="10"/>
      <c r="AI245" s="37"/>
      <c r="AJ245" s="37"/>
      <c r="AK245" s="7"/>
      <c r="AL245" s="6"/>
      <c r="AN245" s="10"/>
      <c r="AO245" s="37"/>
      <c r="AP245" s="37"/>
      <c r="AQ245" s="7"/>
      <c r="AR245" s="40"/>
      <c r="AS245" s="10"/>
      <c r="AT245" s="37"/>
      <c r="AU245" s="37"/>
      <c r="AV245" s="51"/>
      <c r="BA245" s="37"/>
      <c r="BB245" s="37"/>
      <c r="BC245" s="7"/>
      <c r="BD245" s="6"/>
      <c r="BF245" s="10"/>
      <c r="BG245" s="37"/>
      <c r="BH245" s="37"/>
      <c r="BI245" s="7"/>
      <c r="BJ245" s="6"/>
      <c r="BL245" s="10"/>
      <c r="BM245" s="37"/>
      <c r="BN245" s="37"/>
      <c r="BO245" s="7"/>
      <c r="BP245" s="40"/>
      <c r="BQ245" s="10"/>
      <c r="BR245" s="37"/>
      <c r="BS245" s="37"/>
      <c r="BT245" s="51"/>
      <c r="BY245" s="37"/>
      <c r="BZ245" s="37"/>
      <c r="CA245" s="7"/>
      <c r="CB245" s="6"/>
      <c r="CD245" s="10"/>
      <c r="CE245" s="37"/>
      <c r="CF245" s="37"/>
      <c r="CG245" s="7"/>
      <c r="CH245" s="6"/>
      <c r="CJ245" s="10"/>
      <c r="CK245" s="37"/>
      <c r="CL245" s="37"/>
      <c r="CM245" s="7"/>
      <c r="CN245" s="40"/>
      <c r="CO245" s="10"/>
      <c r="CP245" s="37"/>
      <c r="CQ245" s="37"/>
      <c r="CR245" s="51"/>
      <c r="CT245" s="40"/>
      <c r="CU245" s="10"/>
      <c r="CV245" s="37"/>
      <c r="CW245" s="37"/>
      <c r="CX245" s="51"/>
    </row>
    <row r="246" spans="5:102" x14ac:dyDescent="0.2">
      <c r="E246" s="37"/>
      <c r="F246" s="37"/>
      <c r="G246" s="7"/>
      <c r="H246" s="6"/>
      <c r="J246" s="10"/>
      <c r="K246" s="37"/>
      <c r="L246" s="37"/>
      <c r="M246" s="7"/>
      <c r="N246" s="6"/>
      <c r="P246" s="10"/>
      <c r="Q246" s="37"/>
      <c r="R246" s="37"/>
      <c r="S246" s="7"/>
      <c r="T246" s="40"/>
      <c r="U246" s="10"/>
      <c r="V246" s="37"/>
      <c r="W246" s="37"/>
      <c r="X246" s="51"/>
      <c r="AC246" s="37"/>
      <c r="AD246" s="37"/>
      <c r="AE246" s="7"/>
      <c r="AF246" s="6"/>
      <c r="AH246" s="10"/>
      <c r="AI246" s="37"/>
      <c r="AJ246" s="37"/>
      <c r="AK246" s="7"/>
      <c r="AL246" s="6"/>
      <c r="AN246" s="10"/>
      <c r="AO246" s="37"/>
      <c r="AP246" s="37"/>
      <c r="AQ246" s="7"/>
      <c r="AR246" s="40"/>
      <c r="AS246" s="10"/>
      <c r="AT246" s="37"/>
      <c r="AU246" s="37"/>
      <c r="AV246" s="51"/>
      <c r="BA246" s="37"/>
      <c r="BB246" s="37"/>
      <c r="BC246" s="7"/>
      <c r="BD246" s="6"/>
      <c r="BF246" s="10"/>
      <c r="BG246" s="37"/>
      <c r="BH246" s="37"/>
      <c r="BI246" s="7"/>
      <c r="BJ246" s="6"/>
      <c r="BL246" s="10"/>
      <c r="BM246" s="37"/>
      <c r="BN246" s="37"/>
      <c r="BO246" s="7"/>
      <c r="BP246" s="40"/>
      <c r="BQ246" s="10"/>
      <c r="BR246" s="37"/>
      <c r="BS246" s="37"/>
      <c r="BT246" s="51"/>
      <c r="BY246" s="37"/>
      <c r="BZ246" s="37"/>
      <c r="CA246" s="7"/>
      <c r="CB246" s="6"/>
      <c r="CD246" s="10"/>
      <c r="CE246" s="37"/>
      <c r="CF246" s="37"/>
      <c r="CG246" s="7"/>
      <c r="CH246" s="6"/>
      <c r="CJ246" s="10"/>
      <c r="CK246" s="37"/>
      <c r="CL246" s="37"/>
      <c r="CM246" s="7"/>
      <c r="CN246" s="40"/>
      <c r="CO246" s="10"/>
      <c r="CP246" s="37"/>
      <c r="CQ246" s="37"/>
      <c r="CR246" s="51"/>
      <c r="CT246" s="40"/>
      <c r="CU246" s="10"/>
      <c r="CV246" s="37"/>
      <c r="CW246" s="37"/>
      <c r="CX246" s="51"/>
    </row>
    <row r="247" spans="5:102" x14ac:dyDescent="0.2">
      <c r="E247" s="37"/>
      <c r="F247" s="37"/>
      <c r="G247" s="7"/>
      <c r="H247" s="6"/>
      <c r="J247" s="10"/>
      <c r="K247" s="37"/>
      <c r="L247" s="37"/>
      <c r="M247" s="7"/>
      <c r="N247" s="6"/>
      <c r="P247" s="10"/>
      <c r="Q247" s="37"/>
      <c r="R247" s="37"/>
      <c r="S247" s="7"/>
      <c r="T247" s="40"/>
      <c r="U247" s="10"/>
      <c r="V247" s="37"/>
      <c r="W247" s="37"/>
      <c r="X247" s="51"/>
      <c r="AC247" s="37"/>
      <c r="AD247" s="37"/>
      <c r="AE247" s="7"/>
      <c r="AF247" s="6"/>
      <c r="AH247" s="10"/>
      <c r="AI247" s="37"/>
      <c r="AJ247" s="37"/>
      <c r="AK247" s="7"/>
      <c r="AL247" s="6"/>
      <c r="AN247" s="10"/>
      <c r="AO247" s="37"/>
      <c r="AP247" s="37"/>
      <c r="AQ247" s="7"/>
      <c r="AR247" s="40"/>
      <c r="AS247" s="10"/>
      <c r="AT247" s="37"/>
      <c r="AU247" s="37"/>
      <c r="AV247" s="51"/>
      <c r="BA247" s="37"/>
      <c r="BB247" s="37"/>
      <c r="BC247" s="7"/>
      <c r="BD247" s="6"/>
      <c r="BF247" s="10"/>
      <c r="BG247" s="37"/>
      <c r="BH247" s="37"/>
      <c r="BI247" s="7"/>
      <c r="BJ247" s="6"/>
      <c r="BL247" s="10"/>
      <c r="BM247" s="37"/>
      <c r="BN247" s="37"/>
      <c r="BO247" s="7"/>
      <c r="BP247" s="40"/>
      <c r="BQ247" s="10"/>
      <c r="BR247" s="37"/>
      <c r="BS247" s="37"/>
      <c r="BT247" s="51"/>
      <c r="BY247" s="37"/>
      <c r="BZ247" s="37"/>
      <c r="CA247" s="7"/>
      <c r="CB247" s="6"/>
      <c r="CD247" s="10"/>
      <c r="CE247" s="37"/>
      <c r="CF247" s="37"/>
      <c r="CG247" s="7"/>
      <c r="CH247" s="6"/>
      <c r="CJ247" s="10"/>
      <c r="CK247" s="37"/>
      <c r="CL247" s="37"/>
      <c r="CM247" s="7"/>
      <c r="CN247" s="40"/>
      <c r="CO247" s="10"/>
      <c r="CP247" s="37"/>
      <c r="CQ247" s="37"/>
      <c r="CR247" s="51"/>
      <c r="CT247" s="40"/>
      <c r="CU247" s="10"/>
      <c r="CV247" s="37"/>
      <c r="CW247" s="37"/>
      <c r="CX247" s="51"/>
    </row>
    <row r="248" spans="5:102" x14ac:dyDescent="0.2">
      <c r="E248" s="37"/>
      <c r="F248" s="37"/>
      <c r="G248" s="7"/>
      <c r="H248" s="6"/>
      <c r="J248" s="10"/>
      <c r="K248" s="37"/>
      <c r="L248" s="37"/>
      <c r="M248" s="7"/>
      <c r="N248" s="6"/>
      <c r="P248" s="10"/>
      <c r="Q248" s="37"/>
      <c r="R248" s="37"/>
      <c r="S248" s="7"/>
      <c r="T248" s="40"/>
      <c r="U248" s="10"/>
      <c r="V248" s="37"/>
      <c r="W248" s="37"/>
      <c r="X248" s="51"/>
      <c r="AC248" s="37"/>
      <c r="AD248" s="37"/>
      <c r="AE248" s="7"/>
      <c r="AF248" s="6"/>
      <c r="AH248" s="10"/>
      <c r="AI248" s="37"/>
      <c r="AJ248" s="37"/>
      <c r="AK248" s="7"/>
      <c r="AL248" s="6"/>
      <c r="AN248" s="10"/>
      <c r="AO248" s="37"/>
      <c r="AP248" s="37"/>
      <c r="AQ248" s="7"/>
      <c r="AR248" s="40"/>
      <c r="AS248" s="10"/>
      <c r="AT248" s="37"/>
      <c r="AU248" s="37"/>
      <c r="AV248" s="51"/>
      <c r="BA248" s="37"/>
      <c r="BB248" s="37"/>
      <c r="BC248" s="7"/>
      <c r="BD248" s="6"/>
      <c r="BF248" s="10"/>
      <c r="BG248" s="37"/>
      <c r="BH248" s="37"/>
      <c r="BI248" s="7"/>
      <c r="BJ248" s="6"/>
      <c r="BL248" s="10"/>
      <c r="BM248" s="37"/>
      <c r="BN248" s="37"/>
      <c r="BO248" s="7"/>
      <c r="BP248" s="40"/>
      <c r="BQ248" s="10"/>
      <c r="BR248" s="37"/>
      <c r="BS248" s="37"/>
      <c r="BT248" s="51"/>
      <c r="BY248" s="37"/>
      <c r="BZ248" s="37"/>
      <c r="CA248" s="7"/>
      <c r="CB248" s="6"/>
      <c r="CD248" s="10"/>
      <c r="CE248" s="37"/>
      <c r="CF248" s="37"/>
      <c r="CG248" s="7"/>
      <c r="CH248" s="6"/>
      <c r="CJ248" s="10"/>
      <c r="CK248" s="37"/>
      <c r="CL248" s="37"/>
      <c r="CM248" s="7"/>
      <c r="CN248" s="40"/>
      <c r="CO248" s="10"/>
      <c r="CP248" s="37"/>
      <c r="CQ248" s="37"/>
      <c r="CR248" s="51"/>
      <c r="CT248" s="40"/>
      <c r="CU248" s="10"/>
      <c r="CV248" s="37"/>
      <c r="CW248" s="37"/>
      <c r="CX248" s="51"/>
    </row>
    <row r="249" spans="5:102" x14ac:dyDescent="0.2">
      <c r="E249" s="37"/>
      <c r="F249" s="37"/>
      <c r="G249" s="7"/>
      <c r="H249" s="6"/>
      <c r="J249" s="10"/>
      <c r="K249" s="37"/>
      <c r="L249" s="37"/>
      <c r="M249" s="7"/>
      <c r="N249" s="6"/>
      <c r="P249" s="10"/>
      <c r="Q249" s="37"/>
      <c r="R249" s="37"/>
      <c r="S249" s="7"/>
      <c r="T249" s="40"/>
      <c r="U249" s="10"/>
      <c r="V249" s="37"/>
      <c r="W249" s="37"/>
      <c r="X249" s="51"/>
      <c r="AC249" s="37"/>
      <c r="AD249" s="37"/>
      <c r="AE249" s="7"/>
      <c r="AF249" s="6"/>
      <c r="AH249" s="10"/>
      <c r="AI249" s="37"/>
      <c r="AJ249" s="37"/>
      <c r="AK249" s="7"/>
      <c r="AL249" s="6"/>
      <c r="AN249" s="10"/>
      <c r="AO249" s="37"/>
      <c r="AP249" s="37"/>
      <c r="AQ249" s="7"/>
      <c r="AR249" s="40"/>
      <c r="AS249" s="10"/>
      <c r="AT249" s="37"/>
      <c r="AU249" s="37"/>
      <c r="AV249" s="51"/>
      <c r="BA249" s="37"/>
      <c r="BB249" s="37"/>
      <c r="BC249" s="7"/>
      <c r="BD249" s="6"/>
      <c r="BF249" s="10"/>
      <c r="BG249" s="37"/>
      <c r="BH249" s="37"/>
      <c r="BI249" s="7"/>
      <c r="BJ249" s="6"/>
      <c r="BL249" s="10"/>
      <c r="BM249" s="37"/>
      <c r="BN249" s="37"/>
      <c r="BO249" s="7"/>
      <c r="BP249" s="40"/>
      <c r="BQ249" s="10"/>
      <c r="BR249" s="37"/>
      <c r="BS249" s="37"/>
      <c r="BT249" s="51"/>
      <c r="BY249" s="37"/>
      <c r="BZ249" s="37"/>
      <c r="CA249" s="7"/>
      <c r="CB249" s="6"/>
      <c r="CD249" s="10"/>
      <c r="CE249" s="37"/>
      <c r="CF249" s="37"/>
      <c r="CG249" s="7"/>
      <c r="CH249" s="6"/>
      <c r="CJ249" s="10"/>
      <c r="CK249" s="37"/>
      <c r="CL249" s="37"/>
      <c r="CM249" s="7"/>
      <c r="CN249" s="40"/>
      <c r="CO249" s="10"/>
      <c r="CP249" s="37"/>
      <c r="CQ249" s="37"/>
      <c r="CR249" s="51"/>
      <c r="CT249" s="40"/>
      <c r="CU249" s="10"/>
      <c r="CV249" s="37"/>
      <c r="CW249" s="37"/>
      <c r="CX249" s="51"/>
    </row>
    <row r="250" spans="5:102" x14ac:dyDescent="0.2">
      <c r="E250" s="37"/>
      <c r="F250" s="37"/>
      <c r="G250" s="7"/>
      <c r="H250" s="6"/>
      <c r="J250" s="10"/>
      <c r="K250" s="37"/>
      <c r="L250" s="37"/>
      <c r="M250" s="7"/>
      <c r="N250" s="6"/>
      <c r="P250" s="10"/>
      <c r="Q250" s="37"/>
      <c r="R250" s="37"/>
      <c r="S250" s="7"/>
      <c r="T250" s="40"/>
      <c r="U250" s="10"/>
      <c r="V250" s="37"/>
      <c r="W250" s="37"/>
      <c r="X250" s="51"/>
      <c r="AC250" s="37"/>
      <c r="AD250" s="37"/>
      <c r="AE250" s="7"/>
      <c r="AF250" s="6"/>
      <c r="AH250" s="10"/>
      <c r="AI250" s="37"/>
      <c r="AJ250" s="37"/>
      <c r="AK250" s="7"/>
      <c r="AL250" s="6"/>
      <c r="AN250" s="10"/>
      <c r="AO250" s="37"/>
      <c r="AP250" s="37"/>
      <c r="AQ250" s="7"/>
      <c r="AR250" s="40"/>
      <c r="AS250" s="10"/>
      <c r="AT250" s="37"/>
      <c r="AU250" s="37"/>
      <c r="AV250" s="51"/>
      <c r="BA250" s="37"/>
      <c r="BB250" s="37"/>
      <c r="BC250" s="7"/>
      <c r="BD250" s="6"/>
      <c r="BF250" s="10"/>
      <c r="BG250" s="37"/>
      <c r="BH250" s="37"/>
      <c r="BI250" s="7"/>
      <c r="BJ250" s="6"/>
      <c r="BL250" s="10"/>
      <c r="BM250" s="37"/>
      <c r="BN250" s="37"/>
      <c r="BO250" s="7"/>
      <c r="BP250" s="40"/>
      <c r="BQ250" s="10"/>
      <c r="BR250" s="37"/>
      <c r="BS250" s="37"/>
      <c r="BT250" s="51"/>
      <c r="BY250" s="37"/>
      <c r="BZ250" s="37"/>
      <c r="CA250" s="7"/>
      <c r="CB250" s="6"/>
      <c r="CD250" s="10"/>
      <c r="CE250" s="37"/>
      <c r="CF250" s="37"/>
      <c r="CG250" s="7"/>
      <c r="CH250" s="6"/>
      <c r="CJ250" s="10"/>
      <c r="CK250" s="37"/>
      <c r="CL250" s="37"/>
      <c r="CM250" s="7"/>
      <c r="CN250" s="40"/>
      <c r="CO250" s="10"/>
      <c r="CP250" s="37"/>
      <c r="CQ250" s="37"/>
      <c r="CR250" s="51"/>
      <c r="CT250" s="40"/>
      <c r="CU250" s="10"/>
      <c r="CV250" s="37"/>
      <c r="CW250" s="37"/>
      <c r="CX250" s="51"/>
    </row>
    <row r="251" spans="5:102" x14ac:dyDescent="0.2">
      <c r="E251" s="37"/>
      <c r="F251" s="37"/>
      <c r="G251" s="7"/>
      <c r="H251" s="6"/>
      <c r="J251" s="10"/>
      <c r="K251" s="37"/>
      <c r="L251" s="37"/>
      <c r="M251" s="7"/>
      <c r="N251" s="6"/>
      <c r="P251" s="10"/>
      <c r="Q251" s="37"/>
      <c r="R251" s="37"/>
      <c r="S251" s="7"/>
      <c r="T251" s="40"/>
      <c r="U251" s="10"/>
      <c r="V251" s="37"/>
      <c r="W251" s="37"/>
      <c r="X251" s="51"/>
      <c r="AC251" s="37"/>
      <c r="AD251" s="37"/>
      <c r="AE251" s="7"/>
      <c r="AF251" s="6"/>
      <c r="AH251" s="10"/>
      <c r="AI251" s="37"/>
      <c r="AJ251" s="37"/>
      <c r="AK251" s="7"/>
      <c r="AL251" s="6"/>
      <c r="AN251" s="10"/>
      <c r="AO251" s="37"/>
      <c r="AP251" s="37"/>
      <c r="AQ251" s="7"/>
      <c r="AR251" s="40"/>
      <c r="AS251" s="10"/>
      <c r="AT251" s="37"/>
      <c r="AU251" s="37"/>
      <c r="AV251" s="51"/>
      <c r="BA251" s="37"/>
      <c r="BB251" s="37"/>
      <c r="BC251" s="7"/>
      <c r="BD251" s="6"/>
      <c r="BF251" s="10"/>
      <c r="BG251" s="37"/>
      <c r="BH251" s="37"/>
      <c r="BI251" s="7"/>
      <c r="BJ251" s="6"/>
      <c r="BL251" s="10"/>
      <c r="BM251" s="37"/>
      <c r="BN251" s="37"/>
      <c r="BO251" s="7"/>
      <c r="BP251" s="40"/>
      <c r="BQ251" s="10"/>
      <c r="BR251" s="37"/>
      <c r="BS251" s="37"/>
      <c r="BT251" s="51"/>
      <c r="BY251" s="37"/>
      <c r="BZ251" s="37"/>
      <c r="CA251" s="7"/>
      <c r="CB251" s="6"/>
      <c r="CD251" s="10"/>
      <c r="CE251" s="37"/>
      <c r="CF251" s="37"/>
      <c r="CG251" s="7"/>
      <c r="CH251" s="6"/>
      <c r="CJ251" s="10"/>
      <c r="CK251" s="37"/>
      <c r="CL251" s="37"/>
      <c r="CM251" s="7"/>
      <c r="CN251" s="40"/>
      <c r="CO251" s="10"/>
      <c r="CP251" s="37"/>
      <c r="CQ251" s="37"/>
      <c r="CR251" s="51"/>
      <c r="CT251" s="40"/>
      <c r="CU251" s="10"/>
      <c r="CV251" s="37"/>
      <c r="CW251" s="37"/>
      <c r="CX251" s="51"/>
    </row>
    <row r="252" spans="5:102" x14ac:dyDescent="0.2">
      <c r="E252" s="37"/>
      <c r="F252" s="37"/>
      <c r="G252" s="7"/>
      <c r="H252" s="6"/>
      <c r="J252" s="10"/>
      <c r="K252" s="37"/>
      <c r="L252" s="37"/>
      <c r="M252" s="7"/>
      <c r="N252" s="6"/>
      <c r="P252" s="10"/>
      <c r="Q252" s="37"/>
      <c r="R252" s="37"/>
      <c r="S252" s="7"/>
      <c r="T252" s="40"/>
      <c r="U252" s="10"/>
      <c r="V252" s="37"/>
      <c r="W252" s="37"/>
      <c r="X252" s="51"/>
      <c r="AC252" s="37"/>
      <c r="AD252" s="37"/>
      <c r="AE252" s="7"/>
      <c r="AF252" s="6"/>
      <c r="AH252" s="10"/>
      <c r="AI252" s="37"/>
      <c r="AJ252" s="37"/>
      <c r="AK252" s="7"/>
      <c r="AL252" s="6"/>
      <c r="AN252" s="10"/>
      <c r="AO252" s="37"/>
      <c r="AP252" s="37"/>
      <c r="AQ252" s="7"/>
      <c r="AR252" s="40"/>
      <c r="AS252" s="10"/>
      <c r="AT252" s="37"/>
      <c r="AU252" s="37"/>
      <c r="AV252" s="51"/>
      <c r="BA252" s="37"/>
      <c r="BB252" s="37"/>
      <c r="BC252" s="7"/>
      <c r="BD252" s="6"/>
      <c r="BF252" s="10"/>
      <c r="BG252" s="37"/>
      <c r="BH252" s="37"/>
      <c r="BI252" s="7"/>
      <c r="BJ252" s="6"/>
      <c r="BL252" s="10"/>
      <c r="BM252" s="37"/>
      <c r="BN252" s="37"/>
      <c r="BO252" s="7"/>
      <c r="BP252" s="40"/>
      <c r="BQ252" s="10"/>
      <c r="BR252" s="37"/>
      <c r="BS252" s="37"/>
      <c r="BT252" s="51"/>
      <c r="BY252" s="37"/>
      <c r="BZ252" s="37"/>
      <c r="CA252" s="7"/>
      <c r="CB252" s="6"/>
      <c r="CD252" s="10"/>
      <c r="CE252" s="37"/>
      <c r="CF252" s="37"/>
      <c r="CG252" s="7"/>
      <c r="CH252" s="6"/>
      <c r="CJ252" s="10"/>
      <c r="CK252" s="37"/>
      <c r="CL252" s="37"/>
      <c r="CM252" s="7"/>
      <c r="CN252" s="40"/>
      <c r="CO252" s="10"/>
      <c r="CP252" s="37"/>
      <c r="CQ252" s="37"/>
      <c r="CR252" s="51"/>
      <c r="CT252" s="40"/>
      <c r="CU252" s="10"/>
      <c r="CV252" s="37"/>
      <c r="CW252" s="37"/>
      <c r="CX252" s="51"/>
    </row>
    <row r="253" spans="5:102" x14ac:dyDescent="0.2">
      <c r="E253" s="37"/>
      <c r="F253" s="37"/>
      <c r="G253" s="7"/>
      <c r="H253" s="6"/>
      <c r="J253" s="10"/>
      <c r="K253" s="37"/>
      <c r="L253" s="37"/>
      <c r="M253" s="7"/>
      <c r="N253" s="6"/>
      <c r="P253" s="10"/>
      <c r="Q253" s="37"/>
      <c r="R253" s="37"/>
      <c r="S253" s="7"/>
      <c r="T253" s="40"/>
      <c r="U253" s="10"/>
      <c r="V253" s="37"/>
      <c r="W253" s="37"/>
      <c r="X253" s="51"/>
      <c r="AC253" s="37"/>
      <c r="AD253" s="37"/>
      <c r="AE253" s="7"/>
      <c r="AF253" s="6"/>
      <c r="AH253" s="10"/>
      <c r="AI253" s="37"/>
      <c r="AJ253" s="37"/>
      <c r="AK253" s="7"/>
      <c r="AL253" s="6"/>
      <c r="AN253" s="10"/>
      <c r="AO253" s="37"/>
      <c r="AP253" s="37"/>
      <c r="AQ253" s="7"/>
      <c r="AR253" s="40"/>
      <c r="AS253" s="10"/>
      <c r="AT253" s="37"/>
      <c r="AU253" s="37"/>
      <c r="AV253" s="51"/>
      <c r="BA253" s="37"/>
      <c r="BB253" s="37"/>
      <c r="BC253" s="7"/>
      <c r="BD253" s="6"/>
      <c r="BF253" s="10"/>
      <c r="BG253" s="37"/>
      <c r="BH253" s="37"/>
      <c r="BI253" s="7"/>
      <c r="BJ253" s="6"/>
      <c r="BL253" s="10"/>
      <c r="BM253" s="37"/>
      <c r="BN253" s="37"/>
      <c r="BO253" s="7"/>
      <c r="BP253" s="40"/>
      <c r="BQ253" s="10"/>
      <c r="BR253" s="37"/>
      <c r="BS253" s="37"/>
      <c r="BT253" s="51"/>
      <c r="BY253" s="37"/>
      <c r="BZ253" s="37"/>
      <c r="CA253" s="7"/>
      <c r="CB253" s="6"/>
      <c r="CD253" s="10"/>
      <c r="CE253" s="37"/>
      <c r="CF253" s="37"/>
      <c r="CG253" s="7"/>
      <c r="CH253" s="6"/>
      <c r="CJ253" s="10"/>
      <c r="CK253" s="37"/>
      <c r="CL253" s="37"/>
      <c r="CM253" s="7"/>
      <c r="CN253" s="40"/>
      <c r="CO253" s="10"/>
      <c r="CP253" s="37"/>
      <c r="CQ253" s="37"/>
      <c r="CR253" s="51"/>
      <c r="CT253" s="40"/>
      <c r="CU253" s="10"/>
      <c r="CV253" s="37"/>
      <c r="CW253" s="37"/>
      <c r="CX253" s="51"/>
    </row>
    <row r="254" spans="5:102" x14ac:dyDescent="0.2">
      <c r="E254" s="37"/>
      <c r="F254" s="37"/>
      <c r="G254" s="7"/>
      <c r="H254" s="6"/>
      <c r="J254" s="10"/>
      <c r="K254" s="37"/>
      <c r="L254" s="37"/>
      <c r="M254" s="7"/>
      <c r="N254" s="6"/>
      <c r="P254" s="10"/>
      <c r="Q254" s="37"/>
      <c r="R254" s="37"/>
      <c r="S254" s="7"/>
      <c r="T254" s="40"/>
      <c r="U254" s="10"/>
      <c r="V254" s="37"/>
      <c r="W254" s="37"/>
      <c r="X254" s="51"/>
      <c r="AC254" s="37"/>
      <c r="AD254" s="37"/>
      <c r="AE254" s="7"/>
      <c r="AF254" s="6"/>
      <c r="AH254" s="10"/>
      <c r="AI254" s="37"/>
      <c r="AJ254" s="37"/>
      <c r="AK254" s="7"/>
      <c r="AL254" s="6"/>
      <c r="AN254" s="10"/>
      <c r="AO254" s="37"/>
      <c r="AP254" s="37"/>
      <c r="AQ254" s="7"/>
      <c r="AR254" s="40"/>
      <c r="AS254" s="10"/>
      <c r="AT254" s="37"/>
      <c r="AU254" s="37"/>
      <c r="AV254" s="51"/>
      <c r="BA254" s="37"/>
      <c r="BB254" s="37"/>
      <c r="BC254" s="7"/>
      <c r="BD254" s="6"/>
      <c r="BF254" s="10"/>
      <c r="BG254" s="37"/>
      <c r="BH254" s="37"/>
      <c r="BI254" s="7"/>
      <c r="BJ254" s="6"/>
      <c r="BL254" s="10"/>
      <c r="BM254" s="37"/>
      <c r="BN254" s="37"/>
      <c r="BO254" s="7"/>
      <c r="BP254" s="40"/>
      <c r="BQ254" s="10"/>
      <c r="BR254" s="37"/>
      <c r="BS254" s="37"/>
      <c r="BT254" s="51"/>
      <c r="BY254" s="37"/>
      <c r="BZ254" s="37"/>
      <c r="CA254" s="7"/>
      <c r="CB254" s="6"/>
      <c r="CD254" s="10"/>
      <c r="CE254" s="37"/>
      <c r="CF254" s="37"/>
      <c r="CG254" s="7"/>
      <c r="CH254" s="6"/>
      <c r="CJ254" s="10"/>
      <c r="CK254" s="37"/>
      <c r="CL254" s="37"/>
      <c r="CM254" s="7"/>
      <c r="CN254" s="40"/>
      <c r="CO254" s="10"/>
      <c r="CP254" s="37"/>
      <c r="CQ254" s="37"/>
      <c r="CR254" s="51"/>
      <c r="CT254" s="40"/>
      <c r="CU254" s="10"/>
      <c r="CV254" s="37"/>
      <c r="CW254" s="37"/>
      <c r="CX254" s="51"/>
    </row>
    <row r="255" spans="5:102" x14ac:dyDescent="0.2">
      <c r="E255" s="37"/>
      <c r="F255" s="37"/>
      <c r="G255" s="7"/>
      <c r="H255" s="6"/>
      <c r="J255" s="10"/>
      <c r="K255" s="37"/>
      <c r="L255" s="37"/>
      <c r="M255" s="7"/>
      <c r="N255" s="6"/>
      <c r="P255" s="10"/>
      <c r="Q255" s="37"/>
      <c r="R255" s="37"/>
      <c r="S255" s="7"/>
      <c r="T255" s="40"/>
      <c r="U255" s="10"/>
      <c r="V255" s="37"/>
      <c r="W255" s="37"/>
      <c r="X255" s="51"/>
      <c r="AC255" s="37"/>
      <c r="AD255" s="37"/>
      <c r="AE255" s="7"/>
      <c r="AF255" s="6"/>
      <c r="AH255" s="10"/>
      <c r="AI255" s="37"/>
      <c r="AJ255" s="37"/>
      <c r="AK255" s="7"/>
      <c r="AL255" s="6"/>
      <c r="AN255" s="10"/>
      <c r="AO255" s="37"/>
      <c r="AP255" s="37"/>
      <c r="AQ255" s="7"/>
      <c r="AR255" s="40"/>
      <c r="AS255" s="10"/>
      <c r="AT255" s="37"/>
      <c r="AU255" s="37"/>
      <c r="AV255" s="51"/>
      <c r="BA255" s="37"/>
      <c r="BB255" s="37"/>
      <c r="BC255" s="7"/>
      <c r="BD255" s="6"/>
      <c r="BF255" s="10"/>
      <c r="BG255" s="37"/>
      <c r="BH255" s="37"/>
      <c r="BI255" s="7"/>
      <c r="BJ255" s="6"/>
      <c r="BL255" s="10"/>
      <c r="BM255" s="37"/>
      <c r="BN255" s="37"/>
      <c r="BO255" s="7"/>
      <c r="BP255" s="40"/>
      <c r="BQ255" s="10"/>
      <c r="BR255" s="37"/>
      <c r="BS255" s="37"/>
      <c r="BT255" s="51"/>
      <c r="BY255" s="37"/>
      <c r="BZ255" s="37"/>
      <c r="CA255" s="7"/>
      <c r="CB255" s="6"/>
      <c r="CD255" s="10"/>
      <c r="CE255" s="37"/>
      <c r="CF255" s="37"/>
      <c r="CG255" s="7"/>
      <c r="CH255" s="6"/>
      <c r="CJ255" s="10"/>
      <c r="CK255" s="37"/>
      <c r="CL255" s="37"/>
      <c r="CM255" s="7"/>
      <c r="CN255" s="40"/>
      <c r="CO255" s="10"/>
      <c r="CP255" s="37"/>
      <c r="CQ255" s="37"/>
      <c r="CR255" s="51"/>
      <c r="CT255" s="40"/>
      <c r="CU255" s="10"/>
      <c r="CV255" s="37"/>
      <c r="CW255" s="37"/>
      <c r="CX255" s="51"/>
    </row>
    <row r="256" spans="5:102" x14ac:dyDescent="0.2">
      <c r="E256" s="37"/>
      <c r="F256" s="37"/>
      <c r="G256" s="7"/>
      <c r="H256" s="6"/>
      <c r="J256" s="10"/>
      <c r="K256" s="37"/>
      <c r="L256" s="37"/>
      <c r="M256" s="7"/>
      <c r="N256" s="6"/>
      <c r="P256" s="10"/>
      <c r="Q256" s="37"/>
      <c r="R256" s="37"/>
      <c r="S256" s="7"/>
      <c r="T256" s="40"/>
      <c r="U256" s="10"/>
      <c r="V256" s="37"/>
      <c r="W256" s="37"/>
      <c r="X256" s="51"/>
      <c r="AC256" s="37"/>
      <c r="AD256" s="37"/>
      <c r="AE256" s="7"/>
      <c r="AF256" s="6"/>
      <c r="AH256" s="10"/>
      <c r="AI256" s="37"/>
      <c r="AJ256" s="37"/>
      <c r="AK256" s="7"/>
      <c r="AL256" s="6"/>
      <c r="AN256" s="10"/>
      <c r="AO256" s="37"/>
      <c r="AP256" s="37"/>
      <c r="AQ256" s="7"/>
      <c r="AR256" s="40"/>
      <c r="AS256" s="10"/>
      <c r="AT256" s="37"/>
      <c r="AU256" s="37"/>
      <c r="AV256" s="51"/>
      <c r="BA256" s="37"/>
      <c r="BB256" s="37"/>
      <c r="BC256" s="7"/>
      <c r="BD256" s="6"/>
      <c r="BF256" s="10"/>
      <c r="BG256" s="37"/>
      <c r="BH256" s="37"/>
      <c r="BI256" s="7"/>
      <c r="BJ256" s="6"/>
      <c r="BL256" s="10"/>
      <c r="BM256" s="37"/>
      <c r="BN256" s="37"/>
      <c r="BO256" s="7"/>
      <c r="BP256" s="40"/>
      <c r="BQ256" s="10"/>
      <c r="BR256" s="37"/>
      <c r="BS256" s="37"/>
      <c r="BT256" s="51"/>
      <c r="BY256" s="37"/>
      <c r="BZ256" s="37"/>
      <c r="CA256" s="7"/>
      <c r="CB256" s="6"/>
      <c r="CD256" s="10"/>
      <c r="CE256" s="37"/>
      <c r="CF256" s="37"/>
      <c r="CG256" s="7"/>
      <c r="CH256" s="6"/>
      <c r="CJ256" s="10"/>
      <c r="CK256" s="37"/>
      <c r="CL256" s="37"/>
      <c r="CM256" s="7"/>
      <c r="CN256" s="40"/>
      <c r="CO256" s="10"/>
      <c r="CP256" s="37"/>
      <c r="CQ256" s="37"/>
      <c r="CR256" s="51"/>
      <c r="CT256" s="40"/>
      <c r="CU256" s="10"/>
      <c r="CV256" s="37"/>
      <c r="CW256" s="37"/>
      <c r="CX256" s="51"/>
    </row>
    <row r="257" spans="5:102" x14ac:dyDescent="0.2">
      <c r="E257" s="37"/>
      <c r="F257" s="37"/>
      <c r="G257" s="7"/>
      <c r="H257" s="6"/>
      <c r="J257" s="10"/>
      <c r="K257" s="37"/>
      <c r="L257" s="37"/>
      <c r="M257" s="7"/>
      <c r="N257" s="6"/>
      <c r="P257" s="10"/>
      <c r="Q257" s="37"/>
      <c r="R257" s="37"/>
      <c r="S257" s="7"/>
      <c r="T257" s="40"/>
      <c r="U257" s="10"/>
      <c r="V257" s="37"/>
      <c r="W257" s="37"/>
      <c r="X257" s="51"/>
      <c r="AC257" s="37"/>
      <c r="AD257" s="37"/>
      <c r="AE257" s="7"/>
      <c r="AF257" s="6"/>
      <c r="AH257" s="10"/>
      <c r="AI257" s="37"/>
      <c r="AJ257" s="37"/>
      <c r="AK257" s="7"/>
      <c r="AL257" s="6"/>
      <c r="AN257" s="10"/>
      <c r="AO257" s="37"/>
      <c r="AP257" s="37"/>
      <c r="AQ257" s="7"/>
      <c r="AR257" s="40"/>
      <c r="AS257" s="10"/>
      <c r="AT257" s="37"/>
      <c r="AU257" s="37"/>
      <c r="AV257" s="51"/>
      <c r="BA257" s="37"/>
      <c r="BB257" s="37"/>
      <c r="BC257" s="7"/>
      <c r="BD257" s="6"/>
      <c r="BF257" s="10"/>
      <c r="BG257" s="37"/>
      <c r="BH257" s="37"/>
      <c r="BI257" s="7"/>
      <c r="BJ257" s="6"/>
      <c r="BL257" s="10"/>
      <c r="BM257" s="37"/>
      <c r="BN257" s="37"/>
      <c r="BO257" s="7"/>
      <c r="BP257" s="40"/>
      <c r="BQ257" s="10"/>
      <c r="BR257" s="37"/>
      <c r="BS257" s="37"/>
      <c r="BT257" s="51"/>
      <c r="BY257" s="37"/>
      <c r="BZ257" s="37"/>
      <c r="CA257" s="7"/>
      <c r="CB257" s="6"/>
      <c r="CD257" s="10"/>
      <c r="CE257" s="37"/>
      <c r="CF257" s="37"/>
      <c r="CG257" s="7"/>
      <c r="CH257" s="6"/>
      <c r="CJ257" s="10"/>
      <c r="CK257" s="37"/>
      <c r="CL257" s="37"/>
      <c r="CM257" s="7"/>
      <c r="CN257" s="40"/>
      <c r="CO257" s="10"/>
      <c r="CP257" s="37"/>
      <c r="CQ257" s="37"/>
      <c r="CR257" s="51"/>
      <c r="CT257" s="40"/>
      <c r="CU257" s="10"/>
      <c r="CV257" s="37"/>
      <c r="CW257" s="37"/>
      <c r="CX257" s="51"/>
    </row>
    <row r="258" spans="5:102" x14ac:dyDescent="0.2">
      <c r="E258" s="37"/>
      <c r="F258" s="37"/>
      <c r="G258" s="7"/>
      <c r="H258" s="6"/>
      <c r="J258" s="10"/>
      <c r="K258" s="37"/>
      <c r="L258" s="37"/>
      <c r="M258" s="7"/>
      <c r="N258" s="6"/>
      <c r="P258" s="10"/>
      <c r="Q258" s="37"/>
      <c r="R258" s="37"/>
      <c r="S258" s="7"/>
      <c r="T258" s="40"/>
      <c r="U258" s="10"/>
      <c r="V258" s="37"/>
      <c r="W258" s="37"/>
      <c r="X258" s="51"/>
      <c r="AC258" s="37"/>
      <c r="AD258" s="37"/>
      <c r="AE258" s="7"/>
      <c r="AF258" s="6"/>
      <c r="AH258" s="10"/>
      <c r="AI258" s="37"/>
      <c r="AJ258" s="37"/>
      <c r="AK258" s="7"/>
      <c r="AL258" s="6"/>
      <c r="AN258" s="10"/>
      <c r="AO258" s="37"/>
      <c r="AP258" s="37"/>
      <c r="AQ258" s="7"/>
      <c r="AR258" s="40"/>
      <c r="AS258" s="10"/>
      <c r="AT258" s="37"/>
      <c r="AU258" s="37"/>
      <c r="AV258" s="51"/>
      <c r="BA258" s="37"/>
      <c r="BB258" s="37"/>
      <c r="BC258" s="7"/>
      <c r="BD258" s="6"/>
      <c r="BF258" s="10"/>
      <c r="BG258" s="37"/>
      <c r="BH258" s="37"/>
      <c r="BI258" s="7"/>
      <c r="BJ258" s="6"/>
      <c r="BL258" s="10"/>
      <c r="BM258" s="37"/>
      <c r="BN258" s="37"/>
      <c r="BO258" s="7"/>
      <c r="BP258" s="40"/>
      <c r="BQ258" s="10"/>
      <c r="BR258" s="37"/>
      <c r="BS258" s="37"/>
      <c r="BT258" s="51"/>
      <c r="BY258" s="37"/>
      <c r="BZ258" s="37"/>
      <c r="CA258" s="7"/>
      <c r="CB258" s="6"/>
      <c r="CD258" s="10"/>
      <c r="CE258" s="37"/>
      <c r="CF258" s="37"/>
      <c r="CG258" s="7"/>
      <c r="CH258" s="6"/>
      <c r="CJ258" s="10"/>
      <c r="CK258" s="37"/>
      <c r="CL258" s="37"/>
      <c r="CM258" s="7"/>
      <c r="CN258" s="40"/>
      <c r="CO258" s="10"/>
      <c r="CP258" s="37"/>
      <c r="CQ258" s="37"/>
      <c r="CR258" s="51"/>
      <c r="CT258" s="40"/>
      <c r="CU258" s="10"/>
      <c r="CV258" s="37"/>
      <c r="CW258" s="37"/>
      <c r="CX258" s="51"/>
    </row>
    <row r="259" spans="5:102" x14ac:dyDescent="0.2">
      <c r="E259" s="37"/>
      <c r="F259" s="37"/>
      <c r="G259" s="7"/>
      <c r="H259" s="6"/>
      <c r="J259" s="10"/>
      <c r="K259" s="37"/>
      <c r="L259" s="37"/>
      <c r="M259" s="7"/>
      <c r="N259" s="6"/>
      <c r="P259" s="10"/>
      <c r="Q259" s="37"/>
      <c r="R259" s="37"/>
      <c r="S259" s="7"/>
      <c r="T259" s="40"/>
      <c r="U259" s="10"/>
      <c r="V259" s="37"/>
      <c r="W259" s="37"/>
      <c r="X259" s="51"/>
      <c r="AC259" s="37"/>
      <c r="AD259" s="37"/>
      <c r="AE259" s="7"/>
      <c r="AF259" s="6"/>
      <c r="AH259" s="10"/>
      <c r="AI259" s="37"/>
      <c r="AJ259" s="37"/>
      <c r="AK259" s="7"/>
      <c r="AL259" s="6"/>
      <c r="AN259" s="10"/>
      <c r="AO259" s="37"/>
      <c r="AP259" s="37"/>
      <c r="AQ259" s="7"/>
      <c r="AR259" s="40"/>
      <c r="AS259" s="10"/>
      <c r="AT259" s="37"/>
      <c r="AU259" s="37"/>
      <c r="AV259" s="51"/>
      <c r="BA259" s="37"/>
      <c r="BB259" s="37"/>
      <c r="BC259" s="7"/>
      <c r="BD259" s="6"/>
      <c r="BF259" s="10"/>
      <c r="BG259" s="37"/>
      <c r="BH259" s="37"/>
      <c r="BI259" s="7"/>
      <c r="BJ259" s="6"/>
      <c r="BL259" s="10"/>
      <c r="BM259" s="37"/>
      <c r="BN259" s="37"/>
      <c r="BO259" s="7"/>
      <c r="BP259" s="40"/>
      <c r="BQ259" s="10"/>
      <c r="BR259" s="37"/>
      <c r="BS259" s="37"/>
      <c r="BT259" s="51"/>
      <c r="BY259" s="37"/>
      <c r="BZ259" s="37"/>
      <c r="CA259" s="7"/>
      <c r="CB259" s="6"/>
      <c r="CD259" s="10"/>
      <c r="CE259" s="37"/>
      <c r="CF259" s="37"/>
      <c r="CG259" s="7"/>
      <c r="CH259" s="6"/>
      <c r="CJ259" s="10"/>
      <c r="CK259" s="37"/>
      <c r="CL259" s="37"/>
      <c r="CM259" s="7"/>
      <c r="CN259" s="40"/>
      <c r="CO259" s="10"/>
      <c r="CP259" s="37"/>
      <c r="CQ259" s="37"/>
      <c r="CR259" s="51"/>
      <c r="CT259" s="40"/>
      <c r="CU259" s="10"/>
      <c r="CV259" s="37"/>
      <c r="CW259" s="37"/>
      <c r="CX259" s="51"/>
    </row>
    <row r="260" spans="5:102" x14ac:dyDescent="0.2">
      <c r="E260" s="37"/>
      <c r="F260" s="37"/>
      <c r="G260" s="7"/>
      <c r="H260" s="6"/>
      <c r="J260" s="10"/>
      <c r="K260" s="37"/>
      <c r="L260" s="37"/>
      <c r="M260" s="7"/>
      <c r="N260" s="6"/>
      <c r="P260" s="10"/>
      <c r="Q260" s="37"/>
      <c r="R260" s="37"/>
      <c r="S260" s="7"/>
      <c r="T260" s="40"/>
      <c r="U260" s="10"/>
      <c r="V260" s="37"/>
      <c r="W260" s="37"/>
      <c r="X260" s="51"/>
      <c r="AC260" s="37"/>
      <c r="AD260" s="37"/>
      <c r="AE260" s="7"/>
      <c r="AF260" s="6"/>
      <c r="AH260" s="10"/>
      <c r="AI260" s="37"/>
      <c r="AJ260" s="37"/>
      <c r="AK260" s="7"/>
      <c r="AL260" s="6"/>
      <c r="AN260" s="10"/>
      <c r="AO260" s="37"/>
      <c r="AP260" s="37"/>
      <c r="AQ260" s="7"/>
      <c r="AR260" s="40"/>
      <c r="AS260" s="10"/>
      <c r="AT260" s="37"/>
      <c r="AU260" s="37"/>
      <c r="AV260" s="51"/>
      <c r="BA260" s="37"/>
      <c r="BB260" s="37"/>
      <c r="BC260" s="7"/>
      <c r="BD260" s="6"/>
      <c r="BF260" s="10"/>
      <c r="BG260" s="37"/>
      <c r="BH260" s="37"/>
      <c r="BI260" s="7"/>
      <c r="BJ260" s="6"/>
      <c r="BL260" s="10"/>
      <c r="BM260" s="37"/>
      <c r="BN260" s="37"/>
      <c r="BO260" s="7"/>
      <c r="BP260" s="40"/>
      <c r="BQ260" s="10"/>
      <c r="BR260" s="37"/>
      <c r="BS260" s="37"/>
      <c r="BT260" s="51"/>
      <c r="BY260" s="37"/>
      <c r="BZ260" s="37"/>
      <c r="CA260" s="7"/>
      <c r="CB260" s="6"/>
      <c r="CD260" s="10"/>
      <c r="CE260" s="37"/>
      <c r="CF260" s="37"/>
      <c r="CG260" s="7"/>
      <c r="CH260" s="6"/>
      <c r="CJ260" s="10"/>
      <c r="CK260" s="37"/>
      <c r="CL260" s="37"/>
      <c r="CM260" s="7"/>
      <c r="CN260" s="40"/>
      <c r="CO260" s="10"/>
      <c r="CP260" s="37"/>
      <c r="CQ260" s="37"/>
      <c r="CR260" s="51"/>
      <c r="CT260" s="40"/>
      <c r="CU260" s="10"/>
      <c r="CV260" s="37"/>
      <c r="CW260" s="37"/>
      <c r="CX260" s="51"/>
    </row>
    <row r="261" spans="5:102" x14ac:dyDescent="0.2">
      <c r="E261" s="37"/>
      <c r="F261" s="37"/>
      <c r="G261" s="7"/>
      <c r="H261" s="6"/>
      <c r="J261" s="10"/>
      <c r="K261" s="37"/>
      <c r="L261" s="37"/>
      <c r="M261" s="7"/>
      <c r="N261" s="6"/>
      <c r="P261" s="10"/>
      <c r="Q261" s="37"/>
      <c r="R261" s="37"/>
      <c r="S261" s="7"/>
      <c r="T261" s="40"/>
      <c r="U261" s="10"/>
      <c r="V261" s="37"/>
      <c r="W261" s="37"/>
      <c r="X261" s="51"/>
      <c r="AC261" s="37"/>
      <c r="AD261" s="37"/>
      <c r="AE261" s="7"/>
      <c r="AF261" s="6"/>
      <c r="AH261" s="10"/>
      <c r="AI261" s="37"/>
      <c r="AJ261" s="37"/>
      <c r="AK261" s="7"/>
      <c r="AL261" s="6"/>
      <c r="AN261" s="10"/>
      <c r="AO261" s="37"/>
      <c r="AP261" s="37"/>
      <c r="AQ261" s="7"/>
      <c r="AR261" s="40"/>
      <c r="AS261" s="10"/>
      <c r="AT261" s="37"/>
      <c r="AU261" s="37"/>
      <c r="AV261" s="51"/>
      <c r="BA261" s="37"/>
      <c r="BB261" s="37"/>
      <c r="BC261" s="7"/>
      <c r="BD261" s="6"/>
      <c r="BF261" s="10"/>
      <c r="BG261" s="37"/>
      <c r="BH261" s="37"/>
      <c r="BI261" s="7"/>
      <c r="BJ261" s="6"/>
      <c r="BL261" s="10"/>
      <c r="BM261" s="37"/>
      <c r="BN261" s="37"/>
      <c r="BO261" s="7"/>
      <c r="BP261" s="40"/>
      <c r="BQ261" s="10"/>
      <c r="BR261" s="37"/>
      <c r="BS261" s="37"/>
      <c r="BT261" s="51"/>
      <c r="BY261" s="37"/>
      <c r="BZ261" s="37"/>
      <c r="CA261" s="7"/>
      <c r="CB261" s="6"/>
      <c r="CD261" s="10"/>
      <c r="CE261" s="37"/>
      <c r="CF261" s="37"/>
      <c r="CG261" s="7"/>
      <c r="CH261" s="6"/>
      <c r="CJ261" s="10"/>
      <c r="CK261" s="37"/>
      <c r="CL261" s="37"/>
      <c r="CM261" s="7"/>
      <c r="CN261" s="40"/>
      <c r="CO261" s="10"/>
      <c r="CP261" s="37"/>
      <c r="CQ261" s="37"/>
      <c r="CR261" s="51"/>
      <c r="CT261" s="40"/>
      <c r="CU261" s="10"/>
      <c r="CV261" s="37"/>
      <c r="CW261" s="37"/>
      <c r="CX261" s="51"/>
    </row>
    <row r="262" spans="5:102" x14ac:dyDescent="0.2">
      <c r="E262" s="37"/>
      <c r="F262" s="37"/>
      <c r="G262" s="7"/>
      <c r="H262" s="6"/>
      <c r="J262" s="10"/>
      <c r="K262" s="37"/>
      <c r="L262" s="37"/>
      <c r="M262" s="7"/>
      <c r="N262" s="6"/>
      <c r="P262" s="10"/>
      <c r="Q262" s="37"/>
      <c r="R262" s="37"/>
      <c r="S262" s="7"/>
      <c r="T262" s="40"/>
      <c r="U262" s="10"/>
      <c r="V262" s="37"/>
      <c r="W262" s="37"/>
      <c r="X262" s="51"/>
      <c r="AC262" s="37"/>
      <c r="AD262" s="37"/>
      <c r="AE262" s="7"/>
      <c r="AF262" s="6"/>
      <c r="AH262" s="10"/>
      <c r="AI262" s="37"/>
      <c r="AJ262" s="37"/>
      <c r="AK262" s="7"/>
      <c r="AL262" s="6"/>
      <c r="AN262" s="10"/>
      <c r="AO262" s="37"/>
      <c r="AP262" s="37"/>
      <c r="AQ262" s="7"/>
      <c r="AR262" s="40"/>
      <c r="AS262" s="10"/>
      <c r="AT262" s="37"/>
      <c r="AU262" s="37"/>
      <c r="AV262" s="51"/>
      <c r="BA262" s="37"/>
      <c r="BB262" s="37"/>
      <c r="BC262" s="7"/>
      <c r="BD262" s="6"/>
      <c r="BF262" s="10"/>
      <c r="BG262" s="37"/>
      <c r="BH262" s="37"/>
      <c r="BI262" s="7"/>
      <c r="BJ262" s="6"/>
      <c r="BL262" s="10"/>
      <c r="BM262" s="37"/>
      <c r="BN262" s="37"/>
      <c r="BO262" s="7"/>
      <c r="BP262" s="40"/>
      <c r="BQ262" s="10"/>
      <c r="BR262" s="37"/>
      <c r="BS262" s="37"/>
      <c r="BT262" s="51"/>
      <c r="BY262" s="37"/>
      <c r="BZ262" s="37"/>
      <c r="CA262" s="7"/>
      <c r="CB262" s="6"/>
      <c r="CD262" s="10"/>
      <c r="CE262" s="37"/>
      <c r="CF262" s="37"/>
      <c r="CG262" s="7"/>
      <c r="CH262" s="6"/>
      <c r="CJ262" s="10"/>
      <c r="CK262" s="37"/>
      <c r="CL262" s="37"/>
      <c r="CM262" s="7"/>
      <c r="CN262" s="40"/>
      <c r="CO262" s="10"/>
      <c r="CP262" s="37"/>
      <c r="CQ262" s="37"/>
      <c r="CR262" s="51"/>
      <c r="CT262" s="40"/>
      <c r="CU262" s="10"/>
      <c r="CV262" s="37"/>
      <c r="CW262" s="37"/>
      <c r="CX262" s="51"/>
    </row>
    <row r="263" spans="5:102" x14ac:dyDescent="0.2">
      <c r="E263" s="37"/>
      <c r="F263" s="37"/>
      <c r="G263" s="7"/>
      <c r="H263" s="6"/>
      <c r="J263" s="10"/>
      <c r="K263" s="37"/>
      <c r="L263" s="37"/>
      <c r="M263" s="7"/>
      <c r="N263" s="6"/>
      <c r="P263" s="10"/>
      <c r="Q263" s="37"/>
      <c r="R263" s="37"/>
      <c r="S263" s="7"/>
      <c r="T263" s="40"/>
      <c r="U263" s="10"/>
      <c r="V263" s="37"/>
      <c r="W263" s="37"/>
      <c r="X263" s="51"/>
      <c r="AC263" s="37"/>
      <c r="AD263" s="37"/>
      <c r="AE263" s="7"/>
      <c r="AF263" s="6"/>
      <c r="AH263" s="10"/>
      <c r="AI263" s="37"/>
      <c r="AJ263" s="37"/>
      <c r="AK263" s="7"/>
      <c r="AL263" s="6"/>
      <c r="AN263" s="10"/>
      <c r="AO263" s="37"/>
      <c r="AP263" s="37"/>
      <c r="AQ263" s="7"/>
      <c r="AR263" s="40"/>
      <c r="AS263" s="10"/>
      <c r="AT263" s="37"/>
      <c r="AU263" s="37"/>
      <c r="AV263" s="51"/>
      <c r="BA263" s="37"/>
      <c r="BB263" s="37"/>
      <c r="BC263" s="7"/>
      <c r="BD263" s="6"/>
      <c r="BF263" s="10"/>
      <c r="BG263" s="37"/>
      <c r="BH263" s="37"/>
      <c r="BI263" s="7"/>
      <c r="BJ263" s="6"/>
      <c r="BL263" s="10"/>
      <c r="BM263" s="37"/>
      <c r="BN263" s="37"/>
      <c r="BO263" s="7"/>
      <c r="BP263" s="40"/>
      <c r="BQ263" s="10"/>
      <c r="BR263" s="37"/>
      <c r="BS263" s="37"/>
      <c r="BT263" s="51"/>
      <c r="BY263" s="37"/>
      <c r="BZ263" s="37"/>
      <c r="CA263" s="7"/>
      <c r="CB263" s="6"/>
      <c r="CD263" s="10"/>
      <c r="CE263" s="37"/>
      <c r="CF263" s="37"/>
      <c r="CG263" s="7"/>
      <c r="CH263" s="6"/>
      <c r="CJ263" s="10"/>
      <c r="CK263" s="37"/>
      <c r="CL263" s="37"/>
      <c r="CM263" s="7"/>
      <c r="CN263" s="40"/>
      <c r="CO263" s="10"/>
      <c r="CP263" s="37"/>
      <c r="CQ263" s="37"/>
      <c r="CR263" s="51"/>
      <c r="CT263" s="40"/>
      <c r="CU263" s="10"/>
      <c r="CV263" s="37"/>
      <c r="CW263" s="37"/>
      <c r="CX263" s="51"/>
    </row>
    <row r="264" spans="5:102" x14ac:dyDescent="0.2">
      <c r="E264" s="37"/>
      <c r="F264" s="37"/>
      <c r="G264" s="7"/>
      <c r="H264" s="6"/>
      <c r="J264" s="10"/>
      <c r="K264" s="37"/>
      <c r="L264" s="37"/>
      <c r="M264" s="7"/>
      <c r="N264" s="6"/>
      <c r="P264" s="10"/>
      <c r="Q264" s="37"/>
      <c r="R264" s="37"/>
      <c r="S264" s="7"/>
      <c r="T264" s="40"/>
      <c r="U264" s="10"/>
      <c r="V264" s="37"/>
      <c r="W264" s="37"/>
      <c r="X264" s="51"/>
      <c r="AC264" s="37"/>
      <c r="AD264" s="37"/>
      <c r="AE264" s="7"/>
      <c r="AF264" s="6"/>
      <c r="AH264" s="10"/>
      <c r="AI264" s="37"/>
      <c r="AJ264" s="37"/>
      <c r="AK264" s="7"/>
      <c r="AL264" s="6"/>
      <c r="AN264" s="10"/>
      <c r="AO264" s="37"/>
      <c r="AP264" s="37"/>
      <c r="AQ264" s="7"/>
      <c r="AR264" s="40"/>
      <c r="AS264" s="10"/>
      <c r="AT264" s="37"/>
      <c r="AU264" s="37"/>
      <c r="AV264" s="51"/>
      <c r="BA264" s="37"/>
      <c r="BB264" s="37"/>
      <c r="BC264" s="7"/>
      <c r="BD264" s="6"/>
      <c r="BF264" s="10"/>
      <c r="BG264" s="37"/>
      <c r="BH264" s="37"/>
      <c r="BI264" s="7"/>
      <c r="BJ264" s="6"/>
      <c r="BL264" s="10"/>
      <c r="BM264" s="37"/>
      <c r="BN264" s="37"/>
      <c r="BO264" s="7"/>
      <c r="BP264" s="40"/>
      <c r="BQ264" s="10"/>
      <c r="BR264" s="37"/>
      <c r="BS264" s="37"/>
      <c r="BT264" s="51"/>
      <c r="BY264" s="37"/>
      <c r="BZ264" s="37"/>
      <c r="CA264" s="7"/>
      <c r="CB264" s="6"/>
      <c r="CD264" s="10"/>
      <c r="CE264" s="37"/>
      <c r="CF264" s="37"/>
      <c r="CG264" s="7"/>
      <c r="CH264" s="6"/>
      <c r="CJ264" s="10"/>
      <c r="CK264" s="37"/>
      <c r="CL264" s="37"/>
      <c r="CM264" s="7"/>
      <c r="CN264" s="40"/>
      <c r="CO264" s="10"/>
      <c r="CP264" s="37"/>
      <c r="CQ264" s="37"/>
      <c r="CR264" s="51"/>
      <c r="CT264" s="40"/>
      <c r="CU264" s="10"/>
      <c r="CV264" s="37"/>
      <c r="CW264" s="37"/>
      <c r="CX264" s="51"/>
    </row>
    <row r="265" spans="5:102" x14ac:dyDescent="0.2">
      <c r="E265" s="37"/>
      <c r="F265" s="37"/>
      <c r="G265" s="7"/>
      <c r="H265" s="6"/>
      <c r="J265" s="10"/>
      <c r="K265" s="37"/>
      <c r="L265" s="37"/>
      <c r="M265" s="7"/>
      <c r="N265" s="6"/>
      <c r="P265" s="10"/>
      <c r="Q265" s="37"/>
      <c r="R265" s="37"/>
      <c r="S265" s="7"/>
      <c r="T265" s="40"/>
      <c r="U265" s="10"/>
      <c r="V265" s="37"/>
      <c r="W265" s="37"/>
      <c r="X265" s="51"/>
      <c r="AC265" s="37"/>
      <c r="AD265" s="37"/>
      <c r="AE265" s="7"/>
      <c r="AF265" s="6"/>
      <c r="AH265" s="10"/>
      <c r="AI265" s="37"/>
      <c r="AJ265" s="37"/>
      <c r="AK265" s="7"/>
      <c r="AL265" s="6"/>
      <c r="AN265" s="10"/>
      <c r="AO265" s="37"/>
      <c r="AP265" s="37"/>
      <c r="AQ265" s="7"/>
      <c r="AR265" s="40"/>
      <c r="AS265" s="10"/>
      <c r="AT265" s="37"/>
      <c r="AU265" s="37"/>
      <c r="AV265" s="51"/>
      <c r="BA265" s="37"/>
      <c r="BB265" s="37"/>
      <c r="BC265" s="7"/>
      <c r="BD265" s="6"/>
      <c r="BF265" s="10"/>
      <c r="BG265" s="37"/>
      <c r="BH265" s="37"/>
      <c r="BI265" s="7"/>
      <c r="BJ265" s="6"/>
      <c r="BL265" s="10"/>
      <c r="BM265" s="37"/>
      <c r="BN265" s="37"/>
      <c r="BO265" s="7"/>
      <c r="BP265" s="40"/>
      <c r="BQ265" s="10"/>
      <c r="BR265" s="37"/>
      <c r="BS265" s="37"/>
      <c r="BT265" s="51"/>
      <c r="BY265" s="37"/>
      <c r="BZ265" s="37"/>
      <c r="CA265" s="7"/>
      <c r="CB265" s="6"/>
      <c r="CD265" s="10"/>
      <c r="CE265" s="37"/>
      <c r="CF265" s="37"/>
      <c r="CG265" s="7"/>
      <c r="CH265" s="6"/>
      <c r="CJ265" s="10"/>
      <c r="CK265" s="37"/>
      <c r="CL265" s="37"/>
      <c r="CM265" s="7"/>
      <c r="CN265" s="40"/>
      <c r="CO265" s="10"/>
      <c r="CP265" s="37"/>
      <c r="CQ265" s="37"/>
      <c r="CR265" s="51"/>
      <c r="CT265" s="40"/>
      <c r="CU265" s="10"/>
      <c r="CV265" s="37"/>
      <c r="CW265" s="37"/>
      <c r="CX265" s="51"/>
    </row>
    <row r="266" spans="5:102" x14ac:dyDescent="0.2">
      <c r="E266" s="37"/>
      <c r="F266" s="37"/>
      <c r="G266" s="7"/>
      <c r="H266" s="6"/>
      <c r="J266" s="10"/>
      <c r="K266" s="37"/>
      <c r="L266" s="37"/>
      <c r="M266" s="7"/>
      <c r="N266" s="6"/>
      <c r="P266" s="10"/>
      <c r="Q266" s="37"/>
      <c r="R266" s="37"/>
      <c r="S266" s="7"/>
      <c r="T266" s="40"/>
      <c r="U266" s="10"/>
      <c r="V266" s="37"/>
      <c r="W266" s="37"/>
      <c r="X266" s="51"/>
      <c r="AC266" s="37"/>
      <c r="AD266" s="37"/>
      <c r="AE266" s="7"/>
      <c r="AF266" s="6"/>
      <c r="AH266" s="10"/>
      <c r="AI266" s="37"/>
      <c r="AJ266" s="37"/>
      <c r="AK266" s="7"/>
      <c r="AL266" s="6"/>
      <c r="AN266" s="10"/>
      <c r="AO266" s="37"/>
      <c r="AP266" s="37"/>
      <c r="AQ266" s="7"/>
      <c r="AR266" s="40"/>
      <c r="AS266" s="10"/>
      <c r="AT266" s="37"/>
      <c r="AU266" s="37"/>
      <c r="AV266" s="51"/>
      <c r="BA266" s="37"/>
      <c r="BB266" s="37"/>
      <c r="BC266" s="7"/>
      <c r="BD266" s="6"/>
      <c r="BF266" s="10"/>
      <c r="BG266" s="37"/>
      <c r="BH266" s="37"/>
      <c r="BI266" s="7"/>
      <c r="BJ266" s="6"/>
      <c r="BL266" s="10"/>
      <c r="BM266" s="37"/>
      <c r="BN266" s="37"/>
      <c r="BO266" s="7"/>
      <c r="BP266" s="40"/>
      <c r="BQ266" s="10"/>
      <c r="BR266" s="37"/>
      <c r="BS266" s="37"/>
      <c r="BT266" s="51"/>
      <c r="BY266" s="37"/>
      <c r="BZ266" s="37"/>
      <c r="CA266" s="7"/>
      <c r="CB266" s="6"/>
      <c r="CD266" s="10"/>
      <c r="CE266" s="37"/>
      <c r="CF266" s="37"/>
      <c r="CG266" s="7"/>
      <c r="CH266" s="6"/>
      <c r="CJ266" s="10"/>
      <c r="CK266" s="37"/>
      <c r="CL266" s="37"/>
      <c r="CM266" s="7"/>
      <c r="CN266" s="40"/>
      <c r="CO266" s="10"/>
      <c r="CP266" s="37"/>
      <c r="CQ266" s="37"/>
      <c r="CR266" s="51"/>
      <c r="CT266" s="40"/>
      <c r="CU266" s="10"/>
      <c r="CV266" s="37"/>
      <c r="CW266" s="37"/>
      <c r="CX266" s="51"/>
    </row>
    <row r="267" spans="5:102" x14ac:dyDescent="0.2">
      <c r="E267" s="37"/>
      <c r="F267" s="37"/>
      <c r="G267" s="7"/>
      <c r="H267" s="6"/>
      <c r="J267" s="10"/>
      <c r="K267" s="37"/>
      <c r="L267" s="37"/>
      <c r="M267" s="7"/>
      <c r="N267" s="6"/>
      <c r="P267" s="10"/>
      <c r="Q267" s="37"/>
      <c r="R267" s="37"/>
      <c r="S267" s="7"/>
      <c r="T267" s="40"/>
      <c r="U267" s="10"/>
      <c r="V267" s="37"/>
      <c r="W267" s="37"/>
      <c r="X267" s="51"/>
      <c r="AC267" s="37"/>
      <c r="AD267" s="37"/>
      <c r="AE267" s="7"/>
      <c r="AF267" s="6"/>
      <c r="AH267" s="10"/>
      <c r="AI267" s="37"/>
      <c r="AJ267" s="37"/>
      <c r="AK267" s="7"/>
      <c r="AL267" s="6"/>
      <c r="AN267" s="10"/>
      <c r="AO267" s="37"/>
      <c r="AP267" s="37"/>
      <c r="AQ267" s="7"/>
      <c r="AR267" s="40"/>
      <c r="AS267" s="10"/>
      <c r="AT267" s="37"/>
      <c r="AU267" s="37"/>
      <c r="AV267" s="51"/>
      <c r="BA267" s="37"/>
      <c r="BB267" s="37"/>
      <c r="BC267" s="7"/>
      <c r="BD267" s="6"/>
      <c r="BF267" s="10"/>
      <c r="BG267" s="37"/>
      <c r="BH267" s="37"/>
      <c r="BI267" s="7"/>
      <c r="BJ267" s="6"/>
      <c r="BL267" s="10"/>
      <c r="BM267" s="37"/>
      <c r="BN267" s="37"/>
      <c r="BO267" s="7"/>
      <c r="BP267" s="40"/>
      <c r="BQ267" s="10"/>
      <c r="BR267" s="37"/>
      <c r="BS267" s="37"/>
      <c r="BT267" s="51"/>
      <c r="BY267" s="37"/>
      <c r="BZ267" s="37"/>
      <c r="CA267" s="7"/>
      <c r="CB267" s="6"/>
      <c r="CD267" s="10"/>
      <c r="CE267" s="37"/>
      <c r="CF267" s="37"/>
      <c r="CG267" s="7"/>
      <c r="CH267" s="6"/>
      <c r="CJ267" s="10"/>
      <c r="CK267" s="37"/>
      <c r="CL267" s="37"/>
      <c r="CM267" s="7"/>
      <c r="CN267" s="40"/>
      <c r="CO267" s="10"/>
      <c r="CP267" s="37"/>
      <c r="CQ267" s="37"/>
      <c r="CR267" s="51"/>
      <c r="CT267" s="40"/>
      <c r="CU267" s="10"/>
      <c r="CV267" s="37"/>
      <c r="CW267" s="37"/>
      <c r="CX267" s="51"/>
    </row>
    <row r="268" spans="5:102" x14ac:dyDescent="0.2">
      <c r="E268" s="37"/>
      <c r="F268" s="37"/>
      <c r="G268" s="7"/>
      <c r="H268" s="6"/>
      <c r="J268" s="10"/>
      <c r="K268" s="37"/>
      <c r="L268" s="37"/>
      <c r="M268" s="7"/>
      <c r="N268" s="6"/>
      <c r="P268" s="10"/>
      <c r="Q268" s="37"/>
      <c r="R268" s="37"/>
      <c r="S268" s="7"/>
      <c r="T268" s="40"/>
      <c r="U268" s="10"/>
      <c r="V268" s="37"/>
      <c r="W268" s="37"/>
      <c r="X268" s="51"/>
      <c r="AC268" s="37"/>
      <c r="AD268" s="37"/>
      <c r="AE268" s="7"/>
      <c r="AF268" s="6"/>
      <c r="AH268" s="10"/>
      <c r="AI268" s="37"/>
      <c r="AJ268" s="37"/>
      <c r="AK268" s="7"/>
      <c r="AL268" s="6"/>
      <c r="AN268" s="10"/>
      <c r="AO268" s="37"/>
      <c r="AP268" s="37"/>
      <c r="AQ268" s="7"/>
      <c r="AR268" s="40"/>
      <c r="AS268" s="10"/>
      <c r="AT268" s="37"/>
      <c r="AU268" s="37"/>
      <c r="AV268" s="51"/>
      <c r="BA268" s="37"/>
      <c r="BB268" s="37"/>
      <c r="BC268" s="7"/>
      <c r="BD268" s="6"/>
      <c r="BF268" s="10"/>
      <c r="BG268" s="37"/>
      <c r="BH268" s="37"/>
      <c r="BI268" s="7"/>
      <c r="BJ268" s="6"/>
      <c r="BL268" s="10"/>
      <c r="BM268" s="37"/>
      <c r="BN268" s="37"/>
      <c r="BO268" s="7"/>
      <c r="BP268" s="40"/>
      <c r="BQ268" s="10"/>
      <c r="BR268" s="37"/>
      <c r="BS268" s="37"/>
      <c r="BT268" s="51"/>
      <c r="BY268" s="37"/>
      <c r="BZ268" s="37"/>
      <c r="CA268" s="7"/>
      <c r="CB268" s="6"/>
      <c r="CD268" s="10"/>
      <c r="CE268" s="37"/>
      <c r="CF268" s="37"/>
      <c r="CG268" s="7"/>
      <c r="CH268" s="6"/>
      <c r="CJ268" s="10"/>
      <c r="CK268" s="37"/>
      <c r="CL268" s="37"/>
      <c r="CM268" s="7"/>
      <c r="CN268" s="40"/>
      <c r="CO268" s="10"/>
      <c r="CP268" s="37"/>
      <c r="CQ268" s="37"/>
      <c r="CR268" s="51"/>
      <c r="CT268" s="40"/>
      <c r="CU268" s="10"/>
      <c r="CV268" s="37"/>
      <c r="CW268" s="37"/>
      <c r="CX268" s="51"/>
    </row>
    <row r="269" spans="5:102" x14ac:dyDescent="0.2">
      <c r="E269" s="37"/>
      <c r="F269" s="37"/>
      <c r="G269" s="7"/>
      <c r="H269" s="6"/>
      <c r="J269" s="10"/>
      <c r="K269" s="37"/>
      <c r="L269" s="37"/>
      <c r="M269" s="7"/>
      <c r="N269" s="6"/>
      <c r="P269" s="10"/>
      <c r="Q269" s="37"/>
      <c r="R269" s="37"/>
      <c r="S269" s="7"/>
      <c r="T269" s="40"/>
      <c r="U269" s="10"/>
      <c r="V269" s="37"/>
      <c r="W269" s="37"/>
      <c r="X269" s="51"/>
      <c r="AC269" s="37"/>
      <c r="AD269" s="37"/>
      <c r="AE269" s="7"/>
      <c r="AF269" s="6"/>
      <c r="AH269" s="10"/>
      <c r="AI269" s="37"/>
      <c r="AJ269" s="37"/>
      <c r="AK269" s="7"/>
      <c r="AL269" s="6"/>
      <c r="AN269" s="10"/>
      <c r="AO269" s="37"/>
      <c r="AP269" s="37"/>
      <c r="AQ269" s="7"/>
      <c r="AR269" s="40"/>
      <c r="AS269" s="10"/>
      <c r="AT269" s="37"/>
      <c r="AU269" s="37"/>
      <c r="AV269" s="51"/>
      <c r="BA269" s="37"/>
      <c r="BB269" s="37"/>
      <c r="BC269" s="7"/>
      <c r="BD269" s="6"/>
      <c r="BF269" s="10"/>
      <c r="BG269" s="37"/>
      <c r="BH269" s="37"/>
      <c r="BI269" s="7"/>
      <c r="BJ269" s="6"/>
      <c r="BL269" s="10"/>
      <c r="BM269" s="37"/>
      <c r="BN269" s="37"/>
      <c r="BO269" s="7"/>
      <c r="BP269" s="40"/>
      <c r="BQ269" s="10"/>
      <c r="BR269" s="37"/>
      <c r="BS269" s="37"/>
      <c r="BT269" s="51"/>
      <c r="BY269" s="37"/>
      <c r="BZ269" s="37"/>
      <c r="CA269" s="7"/>
      <c r="CB269" s="6"/>
      <c r="CD269" s="10"/>
      <c r="CE269" s="37"/>
      <c r="CF269" s="37"/>
      <c r="CG269" s="7"/>
      <c r="CH269" s="6"/>
      <c r="CJ269" s="10"/>
      <c r="CK269" s="37"/>
      <c r="CL269" s="37"/>
      <c r="CM269" s="7"/>
      <c r="CN269" s="40"/>
      <c r="CO269" s="10"/>
      <c r="CP269" s="37"/>
      <c r="CQ269" s="37"/>
      <c r="CR269" s="51"/>
      <c r="CT269" s="40"/>
      <c r="CU269" s="10"/>
      <c r="CV269" s="37"/>
      <c r="CW269" s="37"/>
      <c r="CX269" s="51"/>
    </row>
    <row r="270" spans="5:102" x14ac:dyDescent="0.2">
      <c r="E270" s="37"/>
      <c r="F270" s="37"/>
      <c r="G270" s="7"/>
      <c r="H270" s="6"/>
      <c r="J270" s="10"/>
      <c r="K270" s="37"/>
      <c r="L270" s="37"/>
      <c r="M270" s="7"/>
      <c r="N270" s="6"/>
      <c r="P270" s="10"/>
      <c r="Q270" s="37"/>
      <c r="R270" s="37"/>
      <c r="S270" s="7"/>
      <c r="T270" s="40"/>
      <c r="U270" s="10"/>
      <c r="V270" s="37"/>
      <c r="W270" s="37"/>
      <c r="X270" s="51"/>
      <c r="AC270" s="37"/>
      <c r="AD270" s="37"/>
      <c r="AE270" s="7"/>
      <c r="AF270" s="6"/>
      <c r="AH270" s="10"/>
      <c r="AI270" s="37"/>
      <c r="AJ270" s="37"/>
      <c r="AK270" s="7"/>
      <c r="AL270" s="6"/>
      <c r="AN270" s="10"/>
      <c r="AO270" s="37"/>
      <c r="AP270" s="37"/>
      <c r="AQ270" s="7"/>
      <c r="AR270" s="40"/>
      <c r="AS270" s="10"/>
      <c r="AT270" s="37"/>
      <c r="AU270" s="37"/>
      <c r="AV270" s="51"/>
      <c r="BA270" s="37"/>
      <c r="BB270" s="37"/>
      <c r="BC270" s="7"/>
      <c r="BD270" s="6"/>
      <c r="BF270" s="10"/>
      <c r="BG270" s="37"/>
      <c r="BH270" s="37"/>
      <c r="BI270" s="7"/>
      <c r="BJ270" s="6"/>
      <c r="BL270" s="10"/>
      <c r="BM270" s="37"/>
      <c r="BN270" s="37"/>
      <c r="BO270" s="7"/>
      <c r="BP270" s="40"/>
      <c r="BQ270" s="10"/>
      <c r="BR270" s="37"/>
      <c r="BS270" s="37"/>
      <c r="BT270" s="51"/>
      <c r="BY270" s="37"/>
      <c r="BZ270" s="37"/>
      <c r="CA270" s="7"/>
      <c r="CB270" s="6"/>
      <c r="CD270" s="10"/>
      <c r="CE270" s="37"/>
      <c r="CF270" s="37"/>
      <c r="CG270" s="7"/>
      <c r="CH270" s="6"/>
      <c r="CJ270" s="10"/>
      <c r="CK270" s="37"/>
      <c r="CL270" s="37"/>
      <c r="CM270" s="7"/>
      <c r="CN270" s="40"/>
      <c r="CO270" s="10"/>
      <c r="CP270" s="37"/>
      <c r="CQ270" s="37"/>
      <c r="CR270" s="51"/>
      <c r="CT270" s="40"/>
      <c r="CU270" s="10"/>
      <c r="CV270" s="37"/>
      <c r="CW270" s="37"/>
      <c r="CX270" s="51"/>
    </row>
    <row r="271" spans="5:102" x14ac:dyDescent="0.2">
      <c r="E271" s="37"/>
      <c r="F271" s="37"/>
      <c r="G271" s="7"/>
      <c r="H271" s="6"/>
      <c r="J271" s="10"/>
      <c r="K271" s="37"/>
      <c r="L271" s="37"/>
      <c r="M271" s="7"/>
      <c r="N271" s="6"/>
      <c r="P271" s="10"/>
      <c r="Q271" s="37"/>
      <c r="R271" s="37"/>
      <c r="S271" s="7"/>
      <c r="T271" s="40"/>
      <c r="U271" s="10"/>
      <c r="V271" s="37"/>
      <c r="W271" s="37"/>
      <c r="X271" s="51"/>
      <c r="AC271" s="37"/>
      <c r="AD271" s="37"/>
      <c r="AE271" s="7"/>
      <c r="AF271" s="6"/>
      <c r="AH271" s="10"/>
      <c r="AI271" s="37"/>
      <c r="AJ271" s="37"/>
      <c r="AK271" s="7"/>
      <c r="AL271" s="6"/>
      <c r="AN271" s="10"/>
      <c r="AO271" s="37"/>
      <c r="AP271" s="37"/>
      <c r="AQ271" s="7"/>
      <c r="AR271" s="40"/>
      <c r="AS271" s="10"/>
      <c r="AT271" s="37"/>
      <c r="AU271" s="37"/>
      <c r="AV271" s="51"/>
      <c r="BA271" s="37"/>
      <c r="BB271" s="37"/>
      <c r="BC271" s="7"/>
      <c r="BD271" s="6"/>
      <c r="BF271" s="10"/>
      <c r="BG271" s="37"/>
      <c r="BH271" s="37"/>
      <c r="BI271" s="7"/>
      <c r="BJ271" s="6"/>
      <c r="BL271" s="10"/>
      <c r="BM271" s="37"/>
      <c r="BN271" s="37"/>
      <c r="BO271" s="7"/>
      <c r="BP271" s="40"/>
      <c r="BQ271" s="10"/>
      <c r="BR271" s="37"/>
      <c r="BS271" s="37"/>
      <c r="BT271" s="51"/>
      <c r="BY271" s="37"/>
      <c r="BZ271" s="37"/>
      <c r="CA271" s="7"/>
      <c r="CB271" s="6"/>
      <c r="CD271" s="10"/>
      <c r="CE271" s="37"/>
      <c r="CF271" s="37"/>
      <c r="CG271" s="7"/>
      <c r="CH271" s="6"/>
      <c r="CJ271" s="10"/>
      <c r="CK271" s="37"/>
      <c r="CL271" s="37"/>
      <c r="CM271" s="7"/>
      <c r="CN271" s="40"/>
      <c r="CO271" s="10"/>
      <c r="CP271" s="37"/>
      <c r="CQ271" s="37"/>
      <c r="CR271" s="51"/>
      <c r="CT271" s="40"/>
      <c r="CU271" s="10"/>
      <c r="CV271" s="37"/>
      <c r="CW271" s="37"/>
      <c r="CX271" s="51"/>
    </row>
    <row r="272" spans="5:102" x14ac:dyDescent="0.2">
      <c r="E272" s="37"/>
      <c r="F272" s="37"/>
      <c r="G272" s="7"/>
      <c r="H272" s="6"/>
      <c r="J272" s="10"/>
      <c r="K272" s="37"/>
      <c r="L272" s="37"/>
      <c r="M272" s="7"/>
      <c r="N272" s="6"/>
      <c r="P272" s="10"/>
      <c r="Q272" s="37"/>
      <c r="R272" s="37"/>
      <c r="S272" s="7"/>
      <c r="T272" s="40"/>
      <c r="U272" s="10"/>
      <c r="V272" s="37"/>
      <c r="W272" s="37"/>
      <c r="X272" s="51"/>
      <c r="AC272" s="37"/>
      <c r="AD272" s="37"/>
      <c r="AE272" s="7"/>
      <c r="AF272" s="6"/>
      <c r="AH272" s="10"/>
      <c r="AI272" s="37"/>
      <c r="AJ272" s="37"/>
      <c r="AK272" s="7"/>
      <c r="AL272" s="6"/>
      <c r="AN272" s="10"/>
      <c r="AO272" s="37"/>
      <c r="AP272" s="37"/>
      <c r="AQ272" s="7"/>
      <c r="AR272" s="40"/>
      <c r="AS272" s="10"/>
      <c r="AT272" s="37"/>
      <c r="AU272" s="37"/>
      <c r="AV272" s="51"/>
      <c r="BA272" s="37"/>
      <c r="BB272" s="37"/>
      <c r="BC272" s="7"/>
      <c r="BD272" s="6"/>
      <c r="BF272" s="10"/>
      <c r="BG272" s="37"/>
      <c r="BH272" s="37"/>
      <c r="BI272" s="7"/>
      <c r="BJ272" s="6"/>
      <c r="BL272" s="10"/>
      <c r="BM272" s="37"/>
      <c r="BN272" s="37"/>
      <c r="BO272" s="7"/>
      <c r="BP272" s="40"/>
      <c r="BQ272" s="10"/>
      <c r="BR272" s="37"/>
      <c r="BS272" s="37"/>
      <c r="BT272" s="51"/>
      <c r="BY272" s="37"/>
      <c r="BZ272" s="37"/>
      <c r="CA272" s="7"/>
      <c r="CB272" s="6"/>
      <c r="CD272" s="10"/>
      <c r="CE272" s="37"/>
      <c r="CF272" s="37"/>
      <c r="CG272" s="7"/>
      <c r="CH272" s="6"/>
      <c r="CJ272" s="10"/>
      <c r="CK272" s="37"/>
      <c r="CL272" s="37"/>
      <c r="CM272" s="7"/>
      <c r="CN272" s="40"/>
      <c r="CO272" s="10"/>
      <c r="CP272" s="37"/>
      <c r="CQ272" s="37"/>
      <c r="CR272" s="51"/>
      <c r="CT272" s="40"/>
      <c r="CU272" s="10"/>
      <c r="CV272" s="37"/>
      <c r="CW272" s="37"/>
      <c r="CX272" s="51"/>
    </row>
    <row r="273" spans="5:102" x14ac:dyDescent="0.2">
      <c r="E273" s="37"/>
      <c r="F273" s="37"/>
      <c r="G273" s="7"/>
      <c r="H273" s="6"/>
      <c r="J273" s="10"/>
      <c r="K273" s="37"/>
      <c r="L273" s="37"/>
      <c r="M273" s="7"/>
      <c r="N273" s="6"/>
      <c r="P273" s="10"/>
      <c r="Q273" s="37"/>
      <c r="R273" s="37"/>
      <c r="S273" s="7"/>
      <c r="T273" s="40"/>
      <c r="U273" s="10"/>
      <c r="V273" s="37"/>
      <c r="W273" s="37"/>
      <c r="X273" s="51"/>
      <c r="AC273" s="37"/>
      <c r="AD273" s="37"/>
      <c r="AE273" s="7"/>
      <c r="AF273" s="6"/>
      <c r="AH273" s="10"/>
      <c r="AI273" s="37"/>
      <c r="AJ273" s="37"/>
      <c r="AK273" s="7"/>
      <c r="AL273" s="6"/>
      <c r="AN273" s="10"/>
      <c r="AO273" s="37"/>
      <c r="AP273" s="37"/>
      <c r="AQ273" s="7"/>
      <c r="AR273" s="40"/>
      <c r="AS273" s="10"/>
      <c r="AT273" s="37"/>
      <c r="AU273" s="37"/>
      <c r="AV273" s="51"/>
      <c r="BA273" s="37"/>
      <c r="BB273" s="37"/>
      <c r="BC273" s="7"/>
      <c r="BD273" s="6"/>
      <c r="BF273" s="10"/>
      <c r="BG273" s="37"/>
      <c r="BH273" s="37"/>
      <c r="BI273" s="7"/>
      <c r="BJ273" s="6"/>
      <c r="BL273" s="10"/>
      <c r="BM273" s="37"/>
      <c r="BN273" s="37"/>
      <c r="BO273" s="7"/>
      <c r="BP273" s="40"/>
      <c r="BQ273" s="10"/>
      <c r="BR273" s="37"/>
      <c r="BS273" s="37"/>
      <c r="BT273" s="51"/>
      <c r="BY273" s="37"/>
      <c r="BZ273" s="37"/>
      <c r="CA273" s="7"/>
      <c r="CB273" s="6"/>
      <c r="CD273" s="10"/>
      <c r="CE273" s="37"/>
      <c r="CF273" s="37"/>
      <c r="CG273" s="7"/>
      <c r="CH273" s="6"/>
      <c r="CJ273" s="10"/>
      <c r="CK273" s="37"/>
      <c r="CL273" s="37"/>
      <c r="CM273" s="7"/>
      <c r="CN273" s="40"/>
      <c r="CO273" s="10"/>
      <c r="CP273" s="37"/>
      <c r="CQ273" s="37"/>
      <c r="CR273" s="51"/>
      <c r="CT273" s="40"/>
      <c r="CU273" s="10"/>
      <c r="CV273" s="37"/>
      <c r="CW273" s="37"/>
      <c r="CX273" s="51"/>
    </row>
    <row r="274" spans="5:102" x14ac:dyDescent="0.2">
      <c r="E274" s="37"/>
      <c r="F274" s="37"/>
      <c r="G274" s="7"/>
      <c r="H274" s="6"/>
      <c r="J274" s="10"/>
      <c r="K274" s="37"/>
      <c r="L274" s="37"/>
      <c r="M274" s="7"/>
      <c r="N274" s="6"/>
      <c r="P274" s="10"/>
      <c r="Q274" s="37"/>
      <c r="R274" s="37"/>
      <c r="S274" s="7"/>
      <c r="T274" s="40"/>
      <c r="U274" s="10"/>
      <c r="V274" s="37"/>
      <c r="W274" s="37"/>
      <c r="X274" s="51"/>
      <c r="AC274" s="37"/>
      <c r="AD274" s="37"/>
      <c r="AE274" s="7"/>
      <c r="AF274" s="6"/>
      <c r="AH274" s="10"/>
      <c r="AI274" s="37"/>
      <c r="AJ274" s="37"/>
      <c r="AK274" s="7"/>
      <c r="AL274" s="6"/>
      <c r="AN274" s="10"/>
      <c r="AO274" s="37"/>
      <c r="AP274" s="37"/>
      <c r="AQ274" s="7"/>
      <c r="AR274" s="40"/>
      <c r="AS274" s="10"/>
      <c r="AT274" s="37"/>
      <c r="AU274" s="37"/>
      <c r="AV274" s="51"/>
      <c r="BA274" s="37"/>
      <c r="BB274" s="37"/>
      <c r="BC274" s="7"/>
      <c r="BD274" s="6"/>
      <c r="BF274" s="10"/>
      <c r="BG274" s="37"/>
      <c r="BH274" s="37"/>
      <c r="BI274" s="7"/>
      <c r="BJ274" s="6"/>
      <c r="BL274" s="10"/>
      <c r="BM274" s="37"/>
      <c r="BN274" s="37"/>
      <c r="BO274" s="7"/>
      <c r="BP274" s="40"/>
      <c r="BQ274" s="10"/>
      <c r="BR274" s="37"/>
      <c r="BS274" s="37"/>
      <c r="BT274" s="51"/>
      <c r="BY274" s="37"/>
      <c r="BZ274" s="37"/>
      <c r="CA274" s="7"/>
      <c r="CB274" s="6"/>
      <c r="CD274" s="10"/>
      <c r="CE274" s="37"/>
      <c r="CF274" s="37"/>
      <c r="CG274" s="7"/>
      <c r="CH274" s="6"/>
      <c r="CJ274" s="10"/>
      <c r="CK274" s="37"/>
      <c r="CL274" s="37"/>
      <c r="CM274" s="7"/>
      <c r="CN274" s="40"/>
      <c r="CO274" s="10"/>
      <c r="CP274" s="37"/>
      <c r="CQ274" s="37"/>
      <c r="CR274" s="51"/>
      <c r="CT274" s="40"/>
      <c r="CU274" s="10"/>
      <c r="CV274" s="37"/>
      <c r="CW274" s="37"/>
      <c r="CX274" s="51"/>
    </row>
    <row r="275" spans="5:102" x14ac:dyDescent="0.2">
      <c r="E275" s="37"/>
      <c r="F275" s="37"/>
      <c r="G275" s="7"/>
      <c r="H275" s="6"/>
      <c r="J275" s="10"/>
      <c r="K275" s="37"/>
      <c r="L275" s="37"/>
      <c r="M275" s="7"/>
      <c r="N275" s="6"/>
      <c r="P275" s="10"/>
      <c r="Q275" s="37"/>
      <c r="R275" s="37"/>
      <c r="S275" s="7"/>
      <c r="T275" s="40"/>
      <c r="U275" s="10"/>
      <c r="V275" s="37"/>
      <c r="W275" s="37"/>
      <c r="X275" s="51"/>
      <c r="AC275" s="37"/>
      <c r="AD275" s="37"/>
      <c r="AE275" s="7"/>
      <c r="AF275" s="6"/>
      <c r="AH275" s="10"/>
      <c r="AI275" s="37"/>
      <c r="AJ275" s="37"/>
      <c r="AK275" s="7"/>
      <c r="AL275" s="6"/>
      <c r="AN275" s="10"/>
      <c r="AO275" s="37"/>
      <c r="AP275" s="37"/>
      <c r="AQ275" s="7"/>
      <c r="AR275" s="40"/>
      <c r="AS275" s="10"/>
      <c r="AT275" s="37"/>
      <c r="AU275" s="37"/>
      <c r="AV275" s="51"/>
      <c r="BA275" s="37"/>
      <c r="BB275" s="37"/>
      <c r="BC275" s="7"/>
      <c r="BD275" s="6"/>
      <c r="BF275" s="10"/>
      <c r="BG275" s="37"/>
      <c r="BH275" s="37"/>
      <c r="BI275" s="7"/>
      <c r="BJ275" s="6"/>
      <c r="BL275" s="10"/>
      <c r="BM275" s="37"/>
      <c r="BN275" s="37"/>
      <c r="BO275" s="7"/>
      <c r="BP275" s="40"/>
      <c r="BQ275" s="10"/>
      <c r="BR275" s="37"/>
      <c r="BS275" s="37"/>
      <c r="BT275" s="51"/>
      <c r="BY275" s="37"/>
      <c r="BZ275" s="37"/>
      <c r="CA275" s="7"/>
      <c r="CB275" s="6"/>
      <c r="CD275" s="10"/>
      <c r="CE275" s="37"/>
      <c r="CF275" s="37"/>
      <c r="CG275" s="7"/>
      <c r="CH275" s="6"/>
      <c r="CJ275" s="10"/>
      <c r="CK275" s="37"/>
      <c r="CL275" s="37"/>
      <c r="CM275" s="7"/>
      <c r="CN275" s="40"/>
      <c r="CO275" s="10"/>
      <c r="CP275" s="37"/>
      <c r="CQ275" s="37"/>
      <c r="CR275" s="51"/>
      <c r="CT275" s="40"/>
      <c r="CU275" s="10"/>
      <c r="CV275" s="37"/>
      <c r="CW275" s="37"/>
      <c r="CX275" s="51"/>
    </row>
    <row r="276" spans="5:102" x14ac:dyDescent="0.2">
      <c r="E276" s="37"/>
      <c r="F276" s="37"/>
      <c r="G276" s="7"/>
      <c r="H276" s="6"/>
      <c r="J276" s="10"/>
      <c r="K276" s="37"/>
      <c r="L276" s="37"/>
      <c r="M276" s="7"/>
      <c r="N276" s="6"/>
      <c r="P276" s="10"/>
      <c r="Q276" s="37"/>
      <c r="R276" s="37"/>
      <c r="S276" s="7"/>
      <c r="T276" s="40"/>
      <c r="U276" s="10"/>
      <c r="V276" s="37"/>
      <c r="W276" s="37"/>
      <c r="X276" s="51"/>
      <c r="AC276" s="37"/>
      <c r="AD276" s="37"/>
      <c r="AE276" s="7"/>
      <c r="AF276" s="6"/>
      <c r="AH276" s="10"/>
      <c r="AI276" s="37"/>
      <c r="AJ276" s="37"/>
      <c r="AK276" s="7"/>
      <c r="AL276" s="6"/>
      <c r="AN276" s="10"/>
      <c r="AO276" s="37"/>
      <c r="AP276" s="37"/>
      <c r="AQ276" s="7"/>
      <c r="AR276" s="40"/>
      <c r="AS276" s="10"/>
      <c r="AT276" s="37"/>
      <c r="AU276" s="37"/>
      <c r="AV276" s="51"/>
      <c r="BA276" s="37"/>
      <c r="BB276" s="37"/>
      <c r="BC276" s="7"/>
      <c r="BD276" s="6"/>
      <c r="BF276" s="10"/>
      <c r="BG276" s="37"/>
      <c r="BH276" s="37"/>
      <c r="BI276" s="7"/>
      <c r="BJ276" s="6"/>
      <c r="BL276" s="10"/>
      <c r="BM276" s="37"/>
      <c r="BN276" s="37"/>
      <c r="BO276" s="7"/>
      <c r="BP276" s="40"/>
      <c r="BQ276" s="10"/>
      <c r="BR276" s="37"/>
      <c r="BS276" s="37"/>
      <c r="BT276" s="51"/>
      <c r="BY276" s="37"/>
      <c r="BZ276" s="37"/>
      <c r="CA276" s="7"/>
      <c r="CB276" s="6"/>
      <c r="CD276" s="10"/>
      <c r="CE276" s="37"/>
      <c r="CF276" s="37"/>
      <c r="CG276" s="7"/>
      <c r="CH276" s="6"/>
      <c r="CJ276" s="10"/>
      <c r="CK276" s="37"/>
      <c r="CL276" s="37"/>
      <c r="CM276" s="7"/>
      <c r="CN276" s="40"/>
      <c r="CO276" s="10"/>
      <c r="CP276" s="37"/>
      <c r="CQ276" s="37"/>
      <c r="CR276" s="51"/>
      <c r="CT276" s="40"/>
      <c r="CU276" s="10"/>
      <c r="CV276" s="37"/>
      <c r="CW276" s="37"/>
      <c r="CX276" s="51"/>
    </row>
    <row r="277" spans="5:102" x14ac:dyDescent="0.2">
      <c r="E277" s="37"/>
      <c r="F277" s="37"/>
      <c r="G277" s="7"/>
      <c r="H277" s="6"/>
      <c r="J277" s="10"/>
      <c r="K277" s="37"/>
      <c r="L277" s="37"/>
      <c r="M277" s="7"/>
      <c r="N277" s="6"/>
      <c r="P277" s="10"/>
      <c r="Q277" s="37"/>
      <c r="R277" s="37"/>
      <c r="S277" s="7"/>
      <c r="T277" s="40"/>
      <c r="U277" s="10"/>
      <c r="V277" s="37"/>
      <c r="W277" s="37"/>
      <c r="X277" s="51"/>
      <c r="AC277" s="37"/>
      <c r="AD277" s="37"/>
      <c r="AE277" s="7"/>
      <c r="AF277" s="6"/>
      <c r="AH277" s="10"/>
      <c r="AI277" s="37"/>
      <c r="AJ277" s="37"/>
      <c r="AK277" s="7"/>
      <c r="AL277" s="6"/>
      <c r="AN277" s="10"/>
      <c r="AO277" s="37"/>
      <c r="AP277" s="37"/>
      <c r="AQ277" s="7"/>
      <c r="AR277" s="40"/>
      <c r="AS277" s="10"/>
      <c r="AT277" s="37"/>
      <c r="AU277" s="37"/>
      <c r="AV277" s="51"/>
      <c r="BA277" s="37"/>
      <c r="BB277" s="37"/>
      <c r="BC277" s="7"/>
      <c r="BD277" s="6"/>
      <c r="BF277" s="10"/>
      <c r="BG277" s="37"/>
      <c r="BH277" s="37"/>
      <c r="BI277" s="7"/>
      <c r="BJ277" s="6"/>
      <c r="BL277" s="10"/>
      <c r="BM277" s="37"/>
      <c r="BN277" s="37"/>
      <c r="BO277" s="7"/>
      <c r="BP277" s="40"/>
      <c r="BQ277" s="10"/>
      <c r="BR277" s="37"/>
      <c r="BS277" s="37"/>
      <c r="BT277" s="51"/>
      <c r="BY277" s="37"/>
      <c r="BZ277" s="37"/>
      <c r="CA277" s="7"/>
      <c r="CB277" s="6"/>
      <c r="CD277" s="10"/>
      <c r="CE277" s="37"/>
      <c r="CF277" s="37"/>
      <c r="CG277" s="7"/>
      <c r="CH277" s="6"/>
      <c r="CJ277" s="10"/>
      <c r="CK277" s="37"/>
      <c r="CL277" s="37"/>
      <c r="CM277" s="7"/>
      <c r="CN277" s="40"/>
      <c r="CO277" s="10"/>
      <c r="CP277" s="37"/>
      <c r="CQ277" s="37"/>
      <c r="CR277" s="51"/>
      <c r="CT277" s="40"/>
      <c r="CU277" s="10"/>
      <c r="CV277" s="37"/>
      <c r="CW277" s="37"/>
      <c r="CX277" s="51"/>
    </row>
    <row r="278" spans="5:102" x14ac:dyDescent="0.2">
      <c r="E278" s="37"/>
      <c r="F278" s="37"/>
      <c r="G278" s="7"/>
      <c r="H278" s="6"/>
      <c r="J278" s="10"/>
      <c r="K278" s="37"/>
      <c r="L278" s="37"/>
      <c r="M278" s="7"/>
      <c r="N278" s="6"/>
      <c r="P278" s="10"/>
      <c r="Q278" s="37"/>
      <c r="R278" s="37"/>
      <c r="S278" s="7"/>
      <c r="T278" s="40"/>
      <c r="U278" s="10"/>
      <c r="V278" s="37"/>
      <c r="W278" s="37"/>
      <c r="X278" s="51"/>
      <c r="AC278" s="37"/>
      <c r="AD278" s="37"/>
      <c r="AE278" s="7"/>
      <c r="AF278" s="6"/>
      <c r="AH278" s="10"/>
      <c r="AI278" s="37"/>
      <c r="AJ278" s="37"/>
      <c r="AK278" s="7"/>
      <c r="AL278" s="6"/>
      <c r="AN278" s="10"/>
      <c r="AO278" s="37"/>
      <c r="AP278" s="37"/>
      <c r="AQ278" s="7"/>
      <c r="AR278" s="40"/>
      <c r="AS278" s="10"/>
      <c r="AT278" s="37"/>
      <c r="AU278" s="37"/>
      <c r="AV278" s="51"/>
      <c r="BA278" s="37"/>
      <c r="BB278" s="37"/>
      <c r="BC278" s="7"/>
      <c r="BD278" s="6"/>
      <c r="BF278" s="10"/>
      <c r="BG278" s="37"/>
      <c r="BH278" s="37"/>
      <c r="BI278" s="7"/>
      <c r="BJ278" s="6"/>
      <c r="BL278" s="10"/>
      <c r="BM278" s="37"/>
      <c r="BN278" s="37"/>
      <c r="BO278" s="7"/>
      <c r="BP278" s="40"/>
      <c r="BQ278" s="10"/>
      <c r="BR278" s="37"/>
      <c r="BS278" s="37"/>
      <c r="BT278" s="51"/>
      <c r="BY278" s="37"/>
      <c r="BZ278" s="37"/>
      <c r="CA278" s="7"/>
      <c r="CB278" s="6"/>
      <c r="CD278" s="10"/>
      <c r="CE278" s="37"/>
      <c r="CF278" s="37"/>
      <c r="CG278" s="7"/>
      <c r="CH278" s="6"/>
      <c r="CJ278" s="10"/>
      <c r="CK278" s="37"/>
      <c r="CL278" s="37"/>
      <c r="CM278" s="7"/>
      <c r="CN278" s="40"/>
      <c r="CO278" s="10"/>
      <c r="CP278" s="37"/>
      <c r="CQ278" s="37"/>
      <c r="CR278" s="51"/>
      <c r="CT278" s="40"/>
      <c r="CU278" s="10"/>
      <c r="CV278" s="37"/>
      <c r="CW278" s="37"/>
      <c r="CX278" s="51"/>
    </row>
    <row r="279" spans="5:102" x14ac:dyDescent="0.2">
      <c r="E279" s="37"/>
      <c r="F279" s="37"/>
      <c r="G279" s="7"/>
      <c r="H279" s="6"/>
      <c r="J279" s="10"/>
      <c r="K279" s="37"/>
      <c r="L279" s="37"/>
      <c r="M279" s="7"/>
      <c r="N279" s="6"/>
      <c r="P279" s="10"/>
      <c r="Q279" s="37"/>
      <c r="R279" s="37"/>
      <c r="S279" s="7"/>
      <c r="T279" s="40"/>
      <c r="U279" s="10"/>
      <c r="V279" s="37"/>
      <c r="W279" s="37"/>
      <c r="X279" s="51"/>
      <c r="AC279" s="37"/>
      <c r="AD279" s="37"/>
      <c r="AE279" s="7"/>
      <c r="AF279" s="6"/>
      <c r="AH279" s="10"/>
      <c r="AI279" s="37"/>
      <c r="AJ279" s="37"/>
      <c r="AK279" s="7"/>
      <c r="AL279" s="6"/>
      <c r="AN279" s="10"/>
      <c r="AO279" s="37"/>
      <c r="AP279" s="37"/>
      <c r="AQ279" s="7"/>
      <c r="AR279" s="40"/>
      <c r="AS279" s="10"/>
      <c r="AT279" s="37"/>
      <c r="AU279" s="37"/>
      <c r="AV279" s="51"/>
      <c r="BA279" s="37"/>
      <c r="BB279" s="37"/>
      <c r="BC279" s="7"/>
      <c r="BD279" s="6"/>
      <c r="BF279" s="10"/>
      <c r="BG279" s="37"/>
      <c r="BH279" s="37"/>
      <c r="BI279" s="7"/>
      <c r="BJ279" s="6"/>
      <c r="BL279" s="10"/>
      <c r="BM279" s="37"/>
      <c r="BN279" s="37"/>
      <c r="BO279" s="7"/>
      <c r="BP279" s="40"/>
      <c r="BQ279" s="10"/>
      <c r="BR279" s="37"/>
      <c r="BS279" s="37"/>
      <c r="BT279" s="51"/>
      <c r="BY279" s="37"/>
      <c r="BZ279" s="37"/>
      <c r="CA279" s="7"/>
      <c r="CB279" s="6"/>
      <c r="CD279" s="10"/>
      <c r="CE279" s="37"/>
      <c r="CF279" s="37"/>
      <c r="CG279" s="7"/>
      <c r="CH279" s="6"/>
      <c r="CJ279" s="10"/>
      <c r="CK279" s="37"/>
      <c r="CL279" s="37"/>
      <c r="CM279" s="7"/>
      <c r="CN279" s="40"/>
      <c r="CO279" s="10"/>
      <c r="CP279" s="37"/>
      <c r="CQ279" s="37"/>
      <c r="CR279" s="51"/>
      <c r="CT279" s="40"/>
      <c r="CU279" s="10"/>
      <c r="CV279" s="37"/>
      <c r="CW279" s="37"/>
      <c r="CX279" s="51"/>
    </row>
    <row r="280" spans="5:102" x14ac:dyDescent="0.2">
      <c r="E280" s="37"/>
      <c r="F280" s="37"/>
      <c r="G280" s="7"/>
      <c r="H280" s="6"/>
      <c r="J280" s="10"/>
      <c r="K280" s="37"/>
      <c r="L280" s="37"/>
      <c r="M280" s="7"/>
      <c r="N280" s="6"/>
      <c r="P280" s="10"/>
      <c r="Q280" s="37"/>
      <c r="R280" s="37"/>
      <c r="S280" s="7"/>
      <c r="T280" s="40"/>
      <c r="U280" s="10"/>
      <c r="V280" s="37"/>
      <c r="W280" s="37"/>
      <c r="X280" s="51"/>
      <c r="AC280" s="37"/>
      <c r="AD280" s="37"/>
      <c r="AE280" s="7"/>
      <c r="AF280" s="6"/>
      <c r="AH280" s="10"/>
      <c r="AI280" s="37"/>
      <c r="AJ280" s="37"/>
      <c r="AK280" s="7"/>
      <c r="AL280" s="6"/>
      <c r="AN280" s="10"/>
      <c r="AO280" s="37"/>
      <c r="AP280" s="37"/>
      <c r="AQ280" s="7"/>
      <c r="AR280" s="40"/>
      <c r="AS280" s="10"/>
      <c r="AT280" s="37"/>
      <c r="AU280" s="37"/>
      <c r="AV280" s="51"/>
      <c r="BA280" s="37"/>
      <c r="BB280" s="37"/>
      <c r="BC280" s="7"/>
      <c r="BD280" s="6"/>
      <c r="BF280" s="10"/>
      <c r="BG280" s="37"/>
      <c r="BH280" s="37"/>
      <c r="BI280" s="7"/>
      <c r="BJ280" s="6"/>
      <c r="BL280" s="10"/>
      <c r="BM280" s="37"/>
      <c r="BN280" s="37"/>
      <c r="BO280" s="7"/>
      <c r="BP280" s="40"/>
      <c r="BQ280" s="10"/>
      <c r="BR280" s="37"/>
      <c r="BS280" s="37"/>
      <c r="BT280" s="51"/>
      <c r="BY280" s="37"/>
      <c r="BZ280" s="37"/>
      <c r="CA280" s="7"/>
      <c r="CB280" s="6"/>
      <c r="CD280" s="10"/>
      <c r="CE280" s="37"/>
      <c r="CF280" s="37"/>
      <c r="CG280" s="7"/>
      <c r="CH280" s="6"/>
      <c r="CJ280" s="10"/>
      <c r="CK280" s="37"/>
      <c r="CL280" s="37"/>
      <c r="CM280" s="7"/>
      <c r="CN280" s="40"/>
      <c r="CO280" s="10"/>
      <c r="CP280" s="37"/>
      <c r="CQ280" s="37"/>
      <c r="CR280" s="51"/>
      <c r="CT280" s="40"/>
      <c r="CU280" s="10"/>
      <c r="CV280" s="37"/>
      <c r="CW280" s="37"/>
      <c r="CX280" s="51"/>
    </row>
    <row r="281" spans="5:102" x14ac:dyDescent="0.2">
      <c r="E281" s="37"/>
      <c r="F281" s="37"/>
      <c r="G281" s="7"/>
      <c r="H281" s="6"/>
      <c r="J281" s="10"/>
      <c r="K281" s="37"/>
      <c r="L281" s="37"/>
      <c r="M281" s="7"/>
      <c r="N281" s="6"/>
      <c r="P281" s="10"/>
      <c r="Q281" s="37"/>
      <c r="R281" s="37"/>
      <c r="S281" s="7"/>
      <c r="T281" s="40"/>
      <c r="U281" s="10"/>
      <c r="V281" s="37"/>
      <c r="W281" s="37"/>
      <c r="X281" s="51"/>
      <c r="AC281" s="37"/>
      <c r="AD281" s="37"/>
      <c r="AE281" s="7"/>
      <c r="AF281" s="6"/>
      <c r="AH281" s="10"/>
      <c r="AI281" s="37"/>
      <c r="AJ281" s="37"/>
      <c r="AK281" s="7"/>
      <c r="AL281" s="6"/>
      <c r="AN281" s="10"/>
      <c r="AO281" s="37"/>
      <c r="AP281" s="37"/>
      <c r="AQ281" s="7"/>
      <c r="AR281" s="40"/>
      <c r="AS281" s="10"/>
      <c r="AT281" s="37"/>
      <c r="AU281" s="37"/>
      <c r="AV281" s="51"/>
      <c r="BA281" s="37"/>
      <c r="BB281" s="37"/>
      <c r="BC281" s="7"/>
      <c r="BD281" s="6"/>
      <c r="BF281" s="10"/>
      <c r="BG281" s="37"/>
      <c r="BH281" s="37"/>
      <c r="BI281" s="7"/>
      <c r="BJ281" s="6"/>
      <c r="BL281" s="10"/>
      <c r="BM281" s="37"/>
      <c r="BN281" s="37"/>
      <c r="BO281" s="7"/>
      <c r="BP281" s="40"/>
      <c r="BQ281" s="10"/>
      <c r="BR281" s="37"/>
      <c r="BS281" s="37"/>
      <c r="BT281" s="51"/>
      <c r="BY281" s="37"/>
      <c r="BZ281" s="37"/>
      <c r="CA281" s="7"/>
      <c r="CB281" s="6"/>
      <c r="CD281" s="10"/>
      <c r="CE281" s="37"/>
      <c r="CF281" s="37"/>
      <c r="CG281" s="7"/>
      <c r="CH281" s="6"/>
      <c r="CJ281" s="10"/>
      <c r="CK281" s="37"/>
      <c r="CL281" s="37"/>
      <c r="CM281" s="7"/>
      <c r="CN281" s="40"/>
      <c r="CO281" s="10"/>
      <c r="CP281" s="37"/>
      <c r="CQ281" s="37"/>
      <c r="CR281" s="51"/>
      <c r="CT281" s="40"/>
      <c r="CU281" s="10"/>
      <c r="CV281" s="37"/>
      <c r="CW281" s="37"/>
      <c r="CX281" s="51"/>
    </row>
    <row r="282" spans="5:102" x14ac:dyDescent="0.2">
      <c r="E282" s="37"/>
      <c r="F282" s="37"/>
      <c r="G282" s="7"/>
      <c r="H282" s="6"/>
      <c r="J282" s="10"/>
      <c r="K282" s="37"/>
      <c r="L282" s="37"/>
      <c r="M282" s="7"/>
      <c r="N282" s="6"/>
      <c r="P282" s="10"/>
      <c r="Q282" s="37"/>
      <c r="R282" s="37"/>
      <c r="S282" s="7"/>
      <c r="T282" s="40"/>
      <c r="U282" s="10"/>
      <c r="V282" s="37"/>
      <c r="W282" s="37"/>
      <c r="X282" s="51"/>
      <c r="AC282" s="37"/>
      <c r="AD282" s="37"/>
      <c r="AE282" s="7"/>
      <c r="AF282" s="6"/>
      <c r="AH282" s="10"/>
      <c r="AI282" s="37"/>
      <c r="AJ282" s="37"/>
      <c r="AK282" s="7"/>
      <c r="AL282" s="6"/>
      <c r="AN282" s="10"/>
      <c r="AO282" s="37"/>
      <c r="AP282" s="37"/>
      <c r="AQ282" s="7"/>
      <c r="AR282" s="40"/>
      <c r="AS282" s="10"/>
      <c r="AT282" s="37"/>
      <c r="AU282" s="37"/>
      <c r="AV282" s="51"/>
      <c r="BA282" s="37"/>
      <c r="BB282" s="37"/>
      <c r="BC282" s="7"/>
      <c r="BD282" s="6"/>
      <c r="BF282" s="10"/>
      <c r="BG282" s="37"/>
      <c r="BH282" s="37"/>
      <c r="BI282" s="7"/>
      <c r="BJ282" s="6"/>
      <c r="BL282" s="10"/>
      <c r="BM282" s="37"/>
      <c r="BN282" s="37"/>
      <c r="BO282" s="7"/>
      <c r="BP282" s="40"/>
      <c r="BQ282" s="10"/>
      <c r="BR282" s="37"/>
      <c r="BS282" s="37"/>
      <c r="BT282" s="51"/>
      <c r="BY282" s="37"/>
      <c r="BZ282" s="37"/>
      <c r="CA282" s="7"/>
      <c r="CB282" s="6"/>
      <c r="CD282" s="10"/>
      <c r="CE282" s="37"/>
      <c r="CF282" s="37"/>
      <c r="CG282" s="7"/>
      <c r="CH282" s="6"/>
      <c r="CJ282" s="10"/>
      <c r="CK282" s="37"/>
      <c r="CL282" s="37"/>
      <c r="CM282" s="7"/>
      <c r="CN282" s="40"/>
      <c r="CO282" s="10"/>
      <c r="CP282" s="37"/>
      <c r="CQ282" s="37"/>
      <c r="CR282" s="51"/>
      <c r="CT282" s="40"/>
      <c r="CU282" s="10"/>
      <c r="CV282" s="37"/>
      <c r="CW282" s="37"/>
      <c r="CX282" s="51"/>
    </row>
    <row r="283" spans="5:102" x14ac:dyDescent="0.2">
      <c r="E283" s="37"/>
      <c r="F283" s="37"/>
      <c r="G283" s="7"/>
      <c r="H283" s="6"/>
      <c r="J283" s="10"/>
      <c r="K283" s="37"/>
      <c r="L283" s="37"/>
      <c r="M283" s="7"/>
      <c r="N283" s="6"/>
      <c r="P283" s="10"/>
      <c r="Q283" s="37"/>
      <c r="R283" s="37"/>
      <c r="S283" s="7"/>
      <c r="T283" s="40"/>
      <c r="U283" s="10"/>
      <c r="V283" s="37"/>
      <c r="W283" s="37"/>
      <c r="X283" s="51"/>
      <c r="AC283" s="37"/>
      <c r="AD283" s="37"/>
      <c r="AE283" s="7"/>
      <c r="AF283" s="6"/>
      <c r="AH283" s="10"/>
      <c r="AI283" s="37"/>
      <c r="AJ283" s="37"/>
      <c r="AK283" s="7"/>
      <c r="AL283" s="6"/>
      <c r="AN283" s="10"/>
      <c r="AO283" s="37"/>
      <c r="AP283" s="37"/>
      <c r="AQ283" s="7"/>
      <c r="AR283" s="40"/>
      <c r="AS283" s="10"/>
      <c r="AT283" s="37"/>
      <c r="AU283" s="37"/>
      <c r="AV283" s="51"/>
      <c r="BA283" s="37"/>
      <c r="BB283" s="37"/>
      <c r="BC283" s="7"/>
      <c r="BD283" s="6"/>
      <c r="BF283" s="10"/>
      <c r="BG283" s="37"/>
      <c r="BH283" s="37"/>
      <c r="BI283" s="7"/>
      <c r="BJ283" s="6"/>
      <c r="BL283" s="10"/>
      <c r="BM283" s="37"/>
      <c r="BN283" s="37"/>
      <c r="BO283" s="7"/>
      <c r="BP283" s="40"/>
      <c r="BQ283" s="10"/>
      <c r="BR283" s="37"/>
      <c r="BS283" s="37"/>
      <c r="BT283" s="51"/>
      <c r="BY283" s="37"/>
      <c r="BZ283" s="37"/>
      <c r="CA283" s="7"/>
      <c r="CB283" s="6"/>
      <c r="CD283" s="10"/>
      <c r="CE283" s="37"/>
      <c r="CF283" s="37"/>
      <c r="CG283" s="7"/>
      <c r="CH283" s="6"/>
      <c r="CJ283" s="10"/>
      <c r="CK283" s="37"/>
      <c r="CL283" s="37"/>
      <c r="CM283" s="7"/>
      <c r="CN283" s="40"/>
      <c r="CO283" s="10"/>
      <c r="CP283" s="37"/>
      <c r="CQ283" s="37"/>
      <c r="CR283" s="51"/>
      <c r="CT283" s="40"/>
      <c r="CU283" s="10"/>
      <c r="CV283" s="37"/>
      <c r="CW283" s="37"/>
      <c r="CX283" s="51"/>
    </row>
    <row r="284" spans="5:102" x14ac:dyDescent="0.2">
      <c r="E284" s="37"/>
      <c r="F284" s="37"/>
      <c r="G284" s="7"/>
      <c r="H284" s="6"/>
      <c r="J284" s="10"/>
      <c r="K284" s="37"/>
      <c r="L284" s="37"/>
      <c r="M284" s="7"/>
      <c r="N284" s="6"/>
      <c r="P284" s="10"/>
      <c r="Q284" s="37"/>
      <c r="R284" s="37"/>
      <c r="S284" s="7"/>
      <c r="T284" s="40"/>
      <c r="U284" s="10"/>
      <c r="V284" s="37"/>
      <c r="W284" s="37"/>
      <c r="X284" s="51"/>
      <c r="AC284" s="37"/>
      <c r="AD284" s="37"/>
      <c r="AE284" s="7"/>
      <c r="AF284" s="6"/>
      <c r="AH284" s="10"/>
      <c r="AI284" s="37"/>
      <c r="AJ284" s="37"/>
      <c r="AK284" s="7"/>
      <c r="AL284" s="6"/>
      <c r="AN284" s="10"/>
      <c r="AO284" s="37"/>
      <c r="AP284" s="37"/>
      <c r="AQ284" s="7"/>
      <c r="AR284" s="40"/>
      <c r="AS284" s="10"/>
      <c r="AT284" s="37"/>
      <c r="AU284" s="37"/>
      <c r="AV284" s="51"/>
      <c r="BA284" s="37"/>
      <c r="BB284" s="37"/>
      <c r="BC284" s="7"/>
      <c r="BD284" s="6"/>
      <c r="BF284" s="10"/>
      <c r="BG284" s="37"/>
      <c r="BH284" s="37"/>
      <c r="BI284" s="7"/>
      <c r="BJ284" s="6"/>
      <c r="BL284" s="10"/>
      <c r="BM284" s="37"/>
      <c r="BN284" s="37"/>
      <c r="BO284" s="7"/>
      <c r="BP284" s="40"/>
      <c r="BQ284" s="10"/>
      <c r="BR284" s="37"/>
      <c r="BS284" s="37"/>
      <c r="BT284" s="51"/>
      <c r="BY284" s="37"/>
      <c r="BZ284" s="37"/>
      <c r="CA284" s="7"/>
      <c r="CB284" s="6"/>
      <c r="CD284" s="10"/>
      <c r="CE284" s="37"/>
      <c r="CF284" s="37"/>
      <c r="CG284" s="7"/>
      <c r="CH284" s="6"/>
      <c r="CJ284" s="10"/>
      <c r="CK284" s="37"/>
      <c r="CL284" s="37"/>
      <c r="CM284" s="7"/>
      <c r="CN284" s="40"/>
      <c r="CO284" s="10"/>
      <c r="CP284" s="37"/>
      <c r="CQ284" s="37"/>
      <c r="CR284" s="51"/>
      <c r="CT284" s="40"/>
      <c r="CU284" s="10"/>
      <c r="CV284" s="37"/>
      <c r="CW284" s="37"/>
      <c r="CX284" s="51"/>
    </row>
    <row r="285" spans="5:102" x14ac:dyDescent="0.2">
      <c r="E285" s="37"/>
      <c r="F285" s="37"/>
      <c r="G285" s="7"/>
      <c r="H285" s="6"/>
      <c r="J285" s="10"/>
      <c r="K285" s="37"/>
      <c r="L285" s="37"/>
      <c r="M285" s="7"/>
      <c r="N285" s="6"/>
      <c r="P285" s="10"/>
      <c r="Q285" s="37"/>
      <c r="R285" s="37"/>
      <c r="S285" s="7"/>
      <c r="T285" s="40"/>
      <c r="U285" s="10"/>
      <c r="V285" s="37"/>
      <c r="W285" s="37"/>
      <c r="X285" s="51"/>
      <c r="AC285" s="37"/>
      <c r="AD285" s="37"/>
      <c r="AE285" s="7"/>
      <c r="AF285" s="6"/>
      <c r="AH285" s="10"/>
      <c r="AI285" s="37"/>
      <c r="AJ285" s="37"/>
      <c r="AK285" s="7"/>
      <c r="AL285" s="6"/>
      <c r="AN285" s="10"/>
      <c r="AO285" s="37"/>
      <c r="AP285" s="37"/>
      <c r="AQ285" s="7"/>
      <c r="AR285" s="40"/>
      <c r="AS285" s="10"/>
      <c r="AT285" s="37"/>
      <c r="AU285" s="37"/>
      <c r="AV285" s="51"/>
      <c r="BA285" s="37"/>
      <c r="BB285" s="37"/>
      <c r="BC285" s="7"/>
      <c r="BD285" s="6"/>
      <c r="BF285" s="10"/>
      <c r="BG285" s="37"/>
      <c r="BH285" s="37"/>
      <c r="BI285" s="7"/>
      <c r="BJ285" s="6"/>
      <c r="BL285" s="10"/>
      <c r="BM285" s="37"/>
      <c r="BN285" s="37"/>
      <c r="BO285" s="7"/>
      <c r="BP285" s="40"/>
      <c r="BQ285" s="10"/>
      <c r="BR285" s="37"/>
      <c r="BS285" s="37"/>
      <c r="BT285" s="51"/>
      <c r="BY285" s="37"/>
      <c r="BZ285" s="37"/>
      <c r="CA285" s="7"/>
      <c r="CB285" s="6"/>
      <c r="CD285" s="10"/>
      <c r="CE285" s="37"/>
      <c r="CF285" s="37"/>
      <c r="CG285" s="7"/>
      <c r="CH285" s="6"/>
      <c r="CJ285" s="10"/>
      <c r="CK285" s="37"/>
      <c r="CL285" s="37"/>
      <c r="CM285" s="7"/>
      <c r="CN285" s="40"/>
      <c r="CO285" s="10"/>
      <c r="CP285" s="37"/>
      <c r="CQ285" s="37"/>
      <c r="CR285" s="51"/>
      <c r="CT285" s="40"/>
      <c r="CU285" s="10"/>
      <c r="CV285" s="37"/>
      <c r="CW285" s="37"/>
      <c r="CX285" s="51"/>
    </row>
    <row r="286" spans="5:102" x14ac:dyDescent="0.2">
      <c r="E286" s="37"/>
      <c r="F286" s="37"/>
      <c r="G286" s="7"/>
      <c r="H286" s="6"/>
      <c r="J286" s="10"/>
      <c r="K286" s="37"/>
      <c r="L286" s="37"/>
      <c r="M286" s="7"/>
      <c r="N286" s="6"/>
      <c r="P286" s="10"/>
      <c r="Q286" s="37"/>
      <c r="R286" s="37"/>
      <c r="S286" s="7"/>
      <c r="T286" s="40"/>
      <c r="U286" s="10"/>
      <c r="V286" s="37"/>
      <c r="W286" s="37"/>
      <c r="X286" s="51"/>
      <c r="AC286" s="37"/>
      <c r="AD286" s="37"/>
      <c r="AE286" s="7"/>
      <c r="AF286" s="6"/>
      <c r="AH286" s="10"/>
      <c r="AI286" s="37"/>
      <c r="AJ286" s="37"/>
      <c r="AK286" s="7"/>
      <c r="AL286" s="6"/>
      <c r="AN286" s="10"/>
      <c r="AO286" s="37"/>
      <c r="AP286" s="37"/>
      <c r="AQ286" s="7"/>
      <c r="AR286" s="40"/>
      <c r="AS286" s="10"/>
      <c r="AT286" s="37"/>
      <c r="AU286" s="37"/>
      <c r="AV286" s="51"/>
      <c r="BA286" s="37"/>
      <c r="BB286" s="37"/>
      <c r="BC286" s="7"/>
      <c r="BD286" s="6"/>
      <c r="BF286" s="10"/>
      <c r="BG286" s="37"/>
      <c r="BH286" s="37"/>
      <c r="BI286" s="7"/>
      <c r="BJ286" s="6"/>
      <c r="BL286" s="10"/>
      <c r="BM286" s="37"/>
      <c r="BN286" s="37"/>
      <c r="BO286" s="7"/>
      <c r="BP286" s="40"/>
      <c r="BQ286" s="10"/>
      <c r="BR286" s="37"/>
      <c r="BS286" s="37"/>
      <c r="BT286" s="51"/>
      <c r="BY286" s="37"/>
      <c r="BZ286" s="37"/>
      <c r="CA286" s="7"/>
      <c r="CB286" s="6"/>
      <c r="CD286" s="10"/>
      <c r="CE286" s="37"/>
      <c r="CF286" s="37"/>
      <c r="CG286" s="7"/>
      <c r="CH286" s="6"/>
      <c r="CJ286" s="10"/>
      <c r="CK286" s="37"/>
      <c r="CL286" s="37"/>
      <c r="CM286" s="7"/>
      <c r="CN286" s="40"/>
      <c r="CO286" s="10"/>
      <c r="CP286" s="37"/>
      <c r="CQ286" s="37"/>
      <c r="CR286" s="51"/>
      <c r="CT286" s="40"/>
      <c r="CU286" s="10"/>
      <c r="CV286" s="37"/>
      <c r="CW286" s="37"/>
      <c r="CX286" s="51"/>
    </row>
    <row r="287" spans="5:102" x14ac:dyDescent="0.2">
      <c r="E287" s="37"/>
      <c r="F287" s="37"/>
      <c r="G287" s="7"/>
      <c r="H287" s="6"/>
      <c r="J287" s="10"/>
      <c r="K287" s="37"/>
      <c r="L287" s="37"/>
      <c r="M287" s="7"/>
      <c r="N287" s="6"/>
      <c r="P287" s="10"/>
      <c r="Q287" s="37"/>
      <c r="R287" s="37"/>
      <c r="S287" s="7"/>
      <c r="T287" s="40"/>
      <c r="U287" s="10"/>
      <c r="V287" s="37"/>
      <c r="W287" s="37"/>
      <c r="X287" s="51"/>
      <c r="AC287" s="37"/>
      <c r="AD287" s="37"/>
      <c r="AE287" s="7"/>
      <c r="AF287" s="6"/>
      <c r="AH287" s="10"/>
      <c r="AI287" s="37"/>
      <c r="AJ287" s="37"/>
      <c r="AK287" s="7"/>
      <c r="AL287" s="6"/>
      <c r="AN287" s="10"/>
      <c r="AO287" s="37"/>
      <c r="AP287" s="37"/>
      <c r="AQ287" s="7"/>
      <c r="AR287" s="40"/>
      <c r="AS287" s="10"/>
      <c r="AT287" s="37"/>
      <c r="AU287" s="37"/>
      <c r="AV287" s="51"/>
      <c r="BA287" s="37"/>
      <c r="BB287" s="37"/>
      <c r="BC287" s="7"/>
      <c r="BD287" s="6"/>
      <c r="BF287" s="10"/>
      <c r="BG287" s="37"/>
      <c r="BH287" s="37"/>
      <c r="BI287" s="7"/>
      <c r="BJ287" s="6"/>
      <c r="BL287" s="10"/>
      <c r="BM287" s="37"/>
      <c r="BN287" s="37"/>
      <c r="BO287" s="7"/>
      <c r="BP287" s="40"/>
      <c r="BQ287" s="10"/>
      <c r="BR287" s="37"/>
      <c r="BS287" s="37"/>
      <c r="BT287" s="51"/>
      <c r="BY287" s="37"/>
      <c r="BZ287" s="37"/>
      <c r="CA287" s="7"/>
      <c r="CB287" s="6"/>
      <c r="CD287" s="10"/>
      <c r="CE287" s="37"/>
      <c r="CF287" s="37"/>
      <c r="CG287" s="7"/>
      <c r="CH287" s="6"/>
      <c r="CJ287" s="10"/>
      <c r="CK287" s="37"/>
      <c r="CL287" s="37"/>
      <c r="CM287" s="7"/>
      <c r="CN287" s="40"/>
      <c r="CO287" s="10"/>
      <c r="CP287" s="37"/>
      <c r="CQ287" s="37"/>
      <c r="CR287" s="51"/>
      <c r="CT287" s="40"/>
      <c r="CU287" s="10"/>
      <c r="CV287" s="37"/>
      <c r="CW287" s="37"/>
      <c r="CX287" s="51"/>
    </row>
    <row r="288" spans="5:102" x14ac:dyDescent="0.2">
      <c r="E288" s="37"/>
      <c r="F288" s="37"/>
      <c r="G288" s="7"/>
      <c r="H288" s="6"/>
      <c r="J288" s="10"/>
      <c r="K288" s="37"/>
      <c r="L288" s="37"/>
      <c r="M288" s="7"/>
      <c r="N288" s="6"/>
      <c r="P288" s="10"/>
      <c r="Q288" s="37"/>
      <c r="R288" s="37"/>
      <c r="S288" s="7"/>
      <c r="T288" s="40"/>
      <c r="U288" s="10"/>
      <c r="V288" s="37"/>
      <c r="W288" s="37"/>
      <c r="X288" s="51"/>
      <c r="AC288" s="37"/>
      <c r="AD288" s="37"/>
      <c r="AE288" s="7"/>
      <c r="AF288" s="6"/>
      <c r="AH288" s="10"/>
      <c r="AI288" s="37"/>
      <c r="AJ288" s="37"/>
      <c r="AK288" s="7"/>
      <c r="AL288" s="6"/>
      <c r="AN288" s="10"/>
      <c r="AO288" s="37"/>
      <c r="AP288" s="37"/>
      <c r="AQ288" s="7"/>
      <c r="AR288" s="40"/>
      <c r="AS288" s="10"/>
      <c r="AT288" s="37"/>
      <c r="AU288" s="37"/>
      <c r="AV288" s="51"/>
      <c r="BA288" s="37"/>
      <c r="BB288" s="37"/>
      <c r="BC288" s="7"/>
      <c r="BD288" s="6"/>
      <c r="BF288" s="10"/>
      <c r="BG288" s="37"/>
      <c r="BH288" s="37"/>
      <c r="BI288" s="7"/>
      <c r="BJ288" s="6"/>
      <c r="BL288" s="10"/>
      <c r="BM288" s="37"/>
      <c r="BN288" s="37"/>
      <c r="BO288" s="7"/>
      <c r="BP288" s="40"/>
      <c r="BQ288" s="10"/>
      <c r="BR288" s="37"/>
      <c r="BS288" s="37"/>
      <c r="BT288" s="51"/>
      <c r="BY288" s="37"/>
      <c r="BZ288" s="37"/>
      <c r="CA288" s="7"/>
      <c r="CB288" s="6"/>
      <c r="CD288" s="10"/>
      <c r="CE288" s="37"/>
      <c r="CF288" s="37"/>
      <c r="CG288" s="7"/>
      <c r="CH288" s="6"/>
      <c r="CJ288" s="10"/>
      <c r="CK288" s="37"/>
      <c r="CL288" s="37"/>
      <c r="CM288" s="7"/>
      <c r="CN288" s="40"/>
      <c r="CO288" s="10"/>
      <c r="CP288" s="37"/>
      <c r="CQ288" s="37"/>
      <c r="CR288" s="51"/>
      <c r="CT288" s="40"/>
      <c r="CU288" s="10"/>
      <c r="CV288" s="37"/>
      <c r="CW288" s="37"/>
      <c r="CX288" s="51"/>
    </row>
    <row r="289" spans="5:102" x14ac:dyDescent="0.2">
      <c r="E289" s="37"/>
      <c r="F289" s="37"/>
      <c r="G289" s="7"/>
      <c r="H289" s="6"/>
      <c r="J289" s="10"/>
      <c r="K289" s="37"/>
      <c r="L289" s="37"/>
      <c r="M289" s="7"/>
      <c r="N289" s="6"/>
      <c r="P289" s="10"/>
      <c r="Q289" s="37"/>
      <c r="R289" s="37"/>
      <c r="S289" s="7"/>
      <c r="T289" s="40"/>
      <c r="U289" s="10"/>
      <c r="V289" s="37"/>
      <c r="W289" s="37"/>
      <c r="X289" s="51"/>
      <c r="AC289" s="37"/>
      <c r="AD289" s="37"/>
      <c r="AE289" s="7"/>
      <c r="AF289" s="6"/>
      <c r="AH289" s="10"/>
      <c r="AI289" s="37"/>
      <c r="AJ289" s="37"/>
      <c r="AK289" s="7"/>
      <c r="AL289" s="6"/>
      <c r="AN289" s="10"/>
      <c r="AO289" s="37"/>
      <c r="AP289" s="37"/>
      <c r="AQ289" s="7"/>
      <c r="AR289" s="40"/>
      <c r="AS289" s="10"/>
      <c r="AT289" s="37"/>
      <c r="AU289" s="37"/>
      <c r="AV289" s="51"/>
      <c r="BA289" s="37"/>
      <c r="BB289" s="37"/>
      <c r="BC289" s="7"/>
      <c r="BD289" s="6"/>
      <c r="BF289" s="10"/>
      <c r="BG289" s="37"/>
      <c r="BH289" s="37"/>
      <c r="BI289" s="7"/>
      <c r="BJ289" s="6"/>
      <c r="BL289" s="10"/>
      <c r="BM289" s="37"/>
      <c r="BN289" s="37"/>
      <c r="BO289" s="7"/>
      <c r="BP289" s="40"/>
      <c r="BQ289" s="10"/>
      <c r="BR289" s="37"/>
      <c r="BS289" s="37"/>
      <c r="BT289" s="51"/>
      <c r="BY289" s="37"/>
      <c r="BZ289" s="37"/>
      <c r="CA289" s="7"/>
      <c r="CB289" s="6"/>
      <c r="CD289" s="10"/>
      <c r="CE289" s="37"/>
      <c r="CF289" s="37"/>
      <c r="CG289" s="7"/>
      <c r="CH289" s="6"/>
      <c r="CJ289" s="10"/>
      <c r="CK289" s="37"/>
      <c r="CL289" s="37"/>
      <c r="CM289" s="7"/>
      <c r="CN289" s="40"/>
      <c r="CO289" s="10"/>
      <c r="CP289" s="37"/>
      <c r="CQ289" s="37"/>
      <c r="CR289" s="51"/>
      <c r="CT289" s="40"/>
      <c r="CU289" s="10"/>
      <c r="CV289" s="37"/>
      <c r="CW289" s="37"/>
      <c r="CX289" s="51"/>
    </row>
    <row r="290" spans="5:102" x14ac:dyDescent="0.2">
      <c r="E290" s="37"/>
      <c r="F290" s="37"/>
      <c r="G290" s="7"/>
      <c r="H290" s="6"/>
      <c r="J290" s="10"/>
      <c r="K290" s="37"/>
      <c r="L290" s="37"/>
      <c r="M290" s="7"/>
      <c r="N290" s="6"/>
      <c r="P290" s="10"/>
      <c r="Q290" s="37"/>
      <c r="R290" s="37"/>
      <c r="S290" s="7"/>
      <c r="T290" s="40"/>
      <c r="U290" s="10"/>
      <c r="V290" s="37"/>
      <c r="W290" s="37"/>
      <c r="X290" s="51"/>
      <c r="AC290" s="37"/>
      <c r="AD290" s="37"/>
      <c r="AE290" s="7"/>
      <c r="AF290" s="6"/>
      <c r="AH290" s="10"/>
      <c r="AI290" s="37"/>
      <c r="AJ290" s="37"/>
      <c r="AK290" s="7"/>
      <c r="AL290" s="6"/>
      <c r="AN290" s="10"/>
      <c r="AO290" s="37"/>
      <c r="AP290" s="37"/>
      <c r="AQ290" s="7"/>
      <c r="AR290" s="40"/>
      <c r="AS290" s="10"/>
      <c r="AT290" s="37"/>
      <c r="AU290" s="37"/>
      <c r="AV290" s="51"/>
      <c r="BA290" s="37"/>
      <c r="BB290" s="37"/>
      <c r="BC290" s="7"/>
      <c r="BD290" s="6"/>
      <c r="BF290" s="10"/>
      <c r="BG290" s="37"/>
      <c r="BH290" s="37"/>
      <c r="BI290" s="7"/>
      <c r="BJ290" s="6"/>
      <c r="BL290" s="10"/>
      <c r="BM290" s="37"/>
      <c r="BN290" s="37"/>
      <c r="BO290" s="7"/>
      <c r="BP290" s="40"/>
      <c r="BQ290" s="10"/>
      <c r="BR290" s="37"/>
      <c r="BS290" s="37"/>
      <c r="BT290" s="51"/>
      <c r="BY290" s="37"/>
      <c r="BZ290" s="37"/>
      <c r="CA290" s="7"/>
      <c r="CB290" s="6"/>
      <c r="CD290" s="10"/>
      <c r="CE290" s="37"/>
      <c r="CF290" s="37"/>
      <c r="CG290" s="7"/>
      <c r="CH290" s="6"/>
      <c r="CJ290" s="10"/>
      <c r="CK290" s="37"/>
      <c r="CL290" s="37"/>
      <c r="CM290" s="7"/>
      <c r="CN290" s="40"/>
      <c r="CO290" s="10"/>
      <c r="CP290" s="37"/>
      <c r="CQ290" s="37"/>
      <c r="CR290" s="51"/>
      <c r="CT290" s="40"/>
      <c r="CU290" s="10"/>
      <c r="CV290" s="37"/>
      <c r="CW290" s="37"/>
      <c r="CX290" s="51"/>
    </row>
    <row r="291" spans="5:102" x14ac:dyDescent="0.2">
      <c r="E291" s="37"/>
      <c r="F291" s="37"/>
      <c r="G291" s="7"/>
      <c r="H291" s="6"/>
      <c r="J291" s="10"/>
      <c r="K291" s="37"/>
      <c r="L291" s="37"/>
      <c r="M291" s="7"/>
      <c r="N291" s="6"/>
      <c r="P291" s="10"/>
      <c r="Q291" s="37"/>
      <c r="R291" s="37"/>
      <c r="S291" s="7"/>
      <c r="T291" s="40"/>
      <c r="U291" s="10"/>
      <c r="V291" s="37"/>
      <c r="W291" s="37"/>
      <c r="X291" s="51"/>
      <c r="AC291" s="37"/>
      <c r="AD291" s="37"/>
      <c r="AE291" s="7"/>
      <c r="AF291" s="6"/>
      <c r="AH291" s="10"/>
      <c r="AI291" s="37"/>
      <c r="AJ291" s="37"/>
      <c r="AK291" s="7"/>
      <c r="AL291" s="6"/>
      <c r="AN291" s="10"/>
      <c r="AO291" s="37"/>
      <c r="AP291" s="37"/>
      <c r="AQ291" s="7"/>
      <c r="AR291" s="40"/>
      <c r="AS291" s="10"/>
      <c r="AT291" s="37"/>
      <c r="AU291" s="37"/>
      <c r="AV291" s="51"/>
      <c r="BA291" s="37"/>
      <c r="BB291" s="37"/>
      <c r="BC291" s="7"/>
      <c r="BD291" s="6"/>
      <c r="BF291" s="10"/>
      <c r="BG291" s="37"/>
      <c r="BH291" s="37"/>
      <c r="BI291" s="7"/>
      <c r="BJ291" s="6"/>
      <c r="BL291" s="10"/>
      <c r="BM291" s="37"/>
      <c r="BN291" s="37"/>
      <c r="BO291" s="7"/>
      <c r="BP291" s="40"/>
      <c r="BQ291" s="10"/>
      <c r="BR291" s="37"/>
      <c r="BS291" s="37"/>
      <c r="BT291" s="51"/>
      <c r="BY291" s="37"/>
      <c r="BZ291" s="37"/>
      <c r="CA291" s="7"/>
      <c r="CB291" s="6"/>
      <c r="CD291" s="10"/>
      <c r="CE291" s="37"/>
      <c r="CF291" s="37"/>
      <c r="CG291" s="7"/>
      <c r="CH291" s="6"/>
      <c r="CJ291" s="10"/>
      <c r="CK291" s="37"/>
      <c r="CL291" s="37"/>
      <c r="CM291" s="7"/>
      <c r="CN291" s="40"/>
      <c r="CO291" s="10"/>
      <c r="CP291" s="37"/>
      <c r="CQ291" s="37"/>
      <c r="CR291" s="51"/>
      <c r="CT291" s="40"/>
      <c r="CU291" s="10"/>
      <c r="CV291" s="37"/>
      <c r="CW291" s="37"/>
      <c r="CX291" s="51"/>
    </row>
    <row r="292" spans="5:102" x14ac:dyDescent="0.2">
      <c r="E292" s="37"/>
      <c r="F292" s="37"/>
      <c r="G292" s="7"/>
      <c r="H292" s="6"/>
      <c r="J292" s="10"/>
      <c r="K292" s="37"/>
      <c r="L292" s="37"/>
      <c r="M292" s="7"/>
      <c r="N292" s="6"/>
      <c r="P292" s="10"/>
      <c r="Q292" s="37"/>
      <c r="R292" s="37"/>
      <c r="S292" s="7"/>
      <c r="T292" s="40"/>
      <c r="U292" s="10"/>
      <c r="V292" s="37"/>
      <c r="W292" s="37"/>
      <c r="X292" s="51"/>
      <c r="AC292" s="37"/>
      <c r="AD292" s="37"/>
      <c r="AE292" s="7"/>
      <c r="AF292" s="6"/>
      <c r="AH292" s="10"/>
      <c r="AI292" s="37"/>
      <c r="AJ292" s="37"/>
      <c r="AK292" s="7"/>
      <c r="AL292" s="6"/>
      <c r="AN292" s="10"/>
      <c r="AO292" s="37"/>
      <c r="AP292" s="37"/>
      <c r="AQ292" s="7"/>
      <c r="AR292" s="40"/>
      <c r="AS292" s="10"/>
      <c r="AT292" s="37"/>
      <c r="AU292" s="37"/>
      <c r="AV292" s="51"/>
      <c r="BA292" s="37"/>
      <c r="BB292" s="37"/>
      <c r="BC292" s="7"/>
      <c r="BD292" s="6"/>
      <c r="BF292" s="10"/>
      <c r="BG292" s="37"/>
      <c r="BH292" s="37"/>
      <c r="BI292" s="7"/>
      <c r="BJ292" s="6"/>
      <c r="BL292" s="10"/>
      <c r="BM292" s="37"/>
      <c r="BN292" s="37"/>
      <c r="BO292" s="7"/>
      <c r="BP292" s="40"/>
      <c r="BQ292" s="10"/>
      <c r="BR292" s="37"/>
      <c r="BS292" s="37"/>
      <c r="BT292" s="51"/>
      <c r="BY292" s="37"/>
      <c r="BZ292" s="37"/>
      <c r="CA292" s="7"/>
      <c r="CB292" s="6"/>
      <c r="CD292" s="10"/>
      <c r="CE292" s="37"/>
      <c r="CF292" s="37"/>
      <c r="CG292" s="7"/>
      <c r="CH292" s="6"/>
      <c r="CJ292" s="10"/>
      <c r="CK292" s="37"/>
      <c r="CL292" s="37"/>
      <c r="CM292" s="7"/>
      <c r="CN292" s="40"/>
      <c r="CO292" s="10"/>
      <c r="CP292" s="37"/>
      <c r="CQ292" s="37"/>
      <c r="CR292" s="51"/>
      <c r="CT292" s="40"/>
      <c r="CU292" s="10"/>
      <c r="CV292" s="37"/>
      <c r="CW292" s="37"/>
      <c r="CX292" s="51"/>
    </row>
    <row r="293" spans="5:102" x14ac:dyDescent="0.2">
      <c r="E293" s="37"/>
      <c r="F293" s="37"/>
      <c r="G293" s="7"/>
      <c r="H293" s="6"/>
      <c r="J293" s="10"/>
      <c r="K293" s="37"/>
      <c r="L293" s="37"/>
      <c r="M293" s="7"/>
      <c r="N293" s="6"/>
      <c r="P293" s="10"/>
      <c r="Q293" s="37"/>
      <c r="R293" s="37"/>
      <c r="S293" s="7"/>
      <c r="T293" s="40"/>
      <c r="U293" s="10"/>
      <c r="V293" s="37"/>
      <c r="W293" s="37"/>
      <c r="X293" s="51"/>
      <c r="AC293" s="37"/>
      <c r="AD293" s="37"/>
      <c r="AE293" s="7"/>
      <c r="AF293" s="6"/>
      <c r="AH293" s="10"/>
      <c r="AI293" s="37"/>
      <c r="AJ293" s="37"/>
      <c r="AK293" s="7"/>
      <c r="AL293" s="6"/>
      <c r="AN293" s="10"/>
      <c r="AO293" s="37"/>
      <c r="AP293" s="37"/>
      <c r="AQ293" s="7"/>
      <c r="AR293" s="40"/>
      <c r="AS293" s="10"/>
      <c r="AT293" s="37"/>
      <c r="AU293" s="37"/>
      <c r="AV293" s="51"/>
      <c r="BA293" s="37"/>
      <c r="BB293" s="37"/>
      <c r="BC293" s="7"/>
      <c r="BD293" s="6"/>
      <c r="BF293" s="10"/>
      <c r="BG293" s="37"/>
      <c r="BH293" s="37"/>
      <c r="BI293" s="7"/>
      <c r="BJ293" s="6"/>
      <c r="BL293" s="10"/>
      <c r="BM293" s="37"/>
      <c r="BN293" s="37"/>
      <c r="BO293" s="7"/>
      <c r="BP293" s="40"/>
      <c r="BQ293" s="10"/>
      <c r="BR293" s="37"/>
      <c r="BS293" s="37"/>
      <c r="BT293" s="51"/>
      <c r="BY293" s="37"/>
      <c r="BZ293" s="37"/>
      <c r="CA293" s="7"/>
      <c r="CB293" s="6"/>
      <c r="CD293" s="10"/>
      <c r="CE293" s="37"/>
      <c r="CF293" s="37"/>
      <c r="CG293" s="7"/>
      <c r="CH293" s="6"/>
      <c r="CJ293" s="10"/>
      <c r="CK293" s="37"/>
      <c r="CL293" s="37"/>
      <c r="CM293" s="7"/>
      <c r="CN293" s="40"/>
      <c r="CO293" s="10"/>
      <c r="CP293" s="37"/>
      <c r="CQ293" s="37"/>
      <c r="CR293" s="51"/>
      <c r="CT293" s="40"/>
      <c r="CU293" s="10"/>
      <c r="CV293" s="37"/>
      <c r="CW293" s="37"/>
      <c r="CX293" s="51"/>
    </row>
    <row r="294" spans="5:102" x14ac:dyDescent="0.2">
      <c r="E294" s="37"/>
      <c r="F294" s="37"/>
      <c r="G294" s="7"/>
      <c r="H294" s="6"/>
      <c r="J294" s="10"/>
      <c r="K294" s="37"/>
      <c r="L294" s="37"/>
      <c r="M294" s="7"/>
      <c r="N294" s="6"/>
      <c r="P294" s="10"/>
      <c r="Q294" s="37"/>
      <c r="R294" s="37"/>
      <c r="S294" s="7"/>
      <c r="T294" s="40"/>
      <c r="U294" s="10"/>
      <c r="V294" s="37"/>
      <c r="W294" s="37"/>
      <c r="X294" s="51"/>
      <c r="AC294" s="37"/>
      <c r="AD294" s="37"/>
      <c r="AE294" s="7"/>
      <c r="AF294" s="6"/>
      <c r="AH294" s="10"/>
      <c r="AI294" s="37"/>
      <c r="AJ294" s="37"/>
      <c r="AK294" s="7"/>
      <c r="AL294" s="6"/>
      <c r="AN294" s="10"/>
      <c r="AO294" s="37"/>
      <c r="AP294" s="37"/>
      <c r="AQ294" s="7"/>
      <c r="AR294" s="40"/>
      <c r="AS294" s="10"/>
      <c r="AT294" s="37"/>
      <c r="AU294" s="37"/>
      <c r="AV294" s="51"/>
      <c r="BA294" s="37"/>
      <c r="BB294" s="37"/>
      <c r="BC294" s="7"/>
      <c r="BD294" s="6"/>
      <c r="BF294" s="10"/>
      <c r="BG294" s="37"/>
      <c r="BH294" s="37"/>
      <c r="BI294" s="7"/>
      <c r="BJ294" s="6"/>
      <c r="BL294" s="10"/>
      <c r="BM294" s="37"/>
      <c r="BN294" s="37"/>
      <c r="BO294" s="7"/>
      <c r="BP294" s="40"/>
      <c r="BQ294" s="10"/>
      <c r="BR294" s="37"/>
      <c r="BS294" s="37"/>
      <c r="BT294" s="51"/>
      <c r="BY294" s="37"/>
      <c r="BZ294" s="37"/>
      <c r="CA294" s="7"/>
      <c r="CB294" s="6"/>
      <c r="CD294" s="10"/>
      <c r="CE294" s="37"/>
      <c r="CF294" s="37"/>
      <c r="CG294" s="7"/>
      <c r="CH294" s="6"/>
      <c r="CJ294" s="10"/>
      <c r="CK294" s="37"/>
      <c r="CL294" s="37"/>
      <c r="CM294" s="7"/>
      <c r="CN294" s="40"/>
      <c r="CO294" s="10"/>
      <c r="CP294" s="37"/>
      <c r="CQ294" s="37"/>
      <c r="CR294" s="51"/>
      <c r="CT294" s="40"/>
      <c r="CU294" s="10"/>
      <c r="CV294" s="37"/>
      <c r="CW294" s="37"/>
      <c r="CX294" s="51"/>
    </row>
    <row r="295" spans="5:102" x14ac:dyDescent="0.2">
      <c r="E295" s="37"/>
      <c r="F295" s="37"/>
      <c r="G295" s="7"/>
      <c r="H295" s="6"/>
      <c r="J295" s="10"/>
      <c r="K295" s="37"/>
      <c r="L295" s="37"/>
      <c r="M295" s="7"/>
      <c r="N295" s="6"/>
      <c r="P295" s="10"/>
      <c r="Q295" s="37"/>
      <c r="R295" s="37"/>
      <c r="S295" s="7"/>
      <c r="T295" s="40"/>
      <c r="U295" s="10"/>
      <c r="V295" s="37"/>
      <c r="W295" s="37"/>
      <c r="X295" s="51"/>
      <c r="AC295" s="37"/>
      <c r="AD295" s="37"/>
      <c r="AE295" s="7"/>
      <c r="AF295" s="6"/>
      <c r="AH295" s="10"/>
      <c r="AI295" s="37"/>
      <c r="AJ295" s="37"/>
      <c r="AK295" s="7"/>
      <c r="AL295" s="6"/>
      <c r="AN295" s="10"/>
      <c r="AO295" s="37"/>
      <c r="AP295" s="37"/>
      <c r="AQ295" s="7"/>
      <c r="AR295" s="40"/>
      <c r="AS295" s="10"/>
      <c r="AT295" s="37"/>
      <c r="AU295" s="37"/>
      <c r="AV295" s="51"/>
      <c r="BA295" s="37"/>
      <c r="BB295" s="37"/>
      <c r="BC295" s="7"/>
      <c r="BD295" s="6"/>
      <c r="BF295" s="10"/>
      <c r="BG295" s="37"/>
      <c r="BH295" s="37"/>
      <c r="BI295" s="7"/>
      <c r="BJ295" s="6"/>
      <c r="BL295" s="10"/>
      <c r="BM295" s="37"/>
      <c r="BN295" s="37"/>
      <c r="BO295" s="7"/>
      <c r="BP295" s="40"/>
      <c r="BQ295" s="10"/>
      <c r="BR295" s="37"/>
      <c r="BS295" s="37"/>
      <c r="BT295" s="51"/>
      <c r="BY295" s="37"/>
      <c r="BZ295" s="37"/>
      <c r="CA295" s="7"/>
      <c r="CB295" s="6"/>
      <c r="CD295" s="10"/>
      <c r="CE295" s="37"/>
      <c r="CF295" s="37"/>
      <c r="CG295" s="7"/>
      <c r="CH295" s="6"/>
      <c r="CJ295" s="10"/>
      <c r="CK295" s="37"/>
      <c r="CL295" s="37"/>
      <c r="CM295" s="7"/>
      <c r="CN295" s="40"/>
      <c r="CO295" s="10"/>
      <c r="CP295" s="37"/>
      <c r="CQ295" s="37"/>
      <c r="CR295" s="51"/>
      <c r="CT295" s="40"/>
      <c r="CU295" s="10"/>
      <c r="CV295" s="37"/>
      <c r="CW295" s="37"/>
      <c r="CX295" s="51"/>
    </row>
    <row r="296" spans="5:102" x14ac:dyDescent="0.2">
      <c r="E296" s="37"/>
      <c r="F296" s="37"/>
      <c r="G296" s="7"/>
      <c r="H296" s="6"/>
      <c r="J296" s="10"/>
      <c r="K296" s="37"/>
      <c r="L296" s="37"/>
      <c r="M296" s="7"/>
      <c r="N296" s="6"/>
      <c r="P296" s="10"/>
      <c r="Q296" s="37"/>
      <c r="R296" s="37"/>
      <c r="S296" s="7"/>
      <c r="T296" s="40"/>
      <c r="U296" s="10"/>
      <c r="V296" s="37"/>
      <c r="W296" s="37"/>
      <c r="X296" s="51"/>
      <c r="AC296" s="37"/>
      <c r="AD296" s="37"/>
      <c r="AE296" s="7"/>
      <c r="AF296" s="6"/>
      <c r="AH296" s="10"/>
      <c r="AI296" s="37"/>
      <c r="AJ296" s="37"/>
      <c r="AK296" s="7"/>
      <c r="AL296" s="6"/>
      <c r="AN296" s="10"/>
      <c r="AO296" s="37"/>
      <c r="AP296" s="37"/>
      <c r="AQ296" s="7"/>
      <c r="AR296" s="40"/>
      <c r="AS296" s="10"/>
      <c r="AT296" s="37"/>
      <c r="AU296" s="37"/>
      <c r="AV296" s="51"/>
      <c r="BA296" s="37"/>
      <c r="BB296" s="37"/>
      <c r="BC296" s="7"/>
      <c r="BD296" s="6"/>
      <c r="BF296" s="10"/>
      <c r="BG296" s="37"/>
      <c r="BH296" s="37"/>
      <c r="BI296" s="7"/>
      <c r="BJ296" s="6"/>
      <c r="BL296" s="10"/>
      <c r="BM296" s="37"/>
      <c r="BN296" s="37"/>
      <c r="BO296" s="7"/>
      <c r="BP296" s="40"/>
      <c r="BQ296" s="10"/>
      <c r="BR296" s="37"/>
      <c r="BS296" s="37"/>
      <c r="BT296" s="51"/>
      <c r="BY296" s="37"/>
      <c r="BZ296" s="37"/>
      <c r="CA296" s="7"/>
      <c r="CB296" s="6"/>
      <c r="CD296" s="10"/>
      <c r="CE296" s="37"/>
      <c r="CF296" s="37"/>
      <c r="CG296" s="7"/>
      <c r="CH296" s="6"/>
      <c r="CJ296" s="10"/>
      <c r="CK296" s="37"/>
      <c r="CL296" s="37"/>
      <c r="CM296" s="7"/>
      <c r="CN296" s="40"/>
      <c r="CO296" s="10"/>
      <c r="CP296" s="37"/>
      <c r="CQ296" s="37"/>
      <c r="CR296" s="51"/>
      <c r="CT296" s="40"/>
      <c r="CU296" s="10"/>
      <c r="CV296" s="37"/>
      <c r="CW296" s="37"/>
      <c r="CX296" s="51"/>
    </row>
    <row r="297" spans="5:102" x14ac:dyDescent="0.2">
      <c r="E297" s="37"/>
      <c r="F297" s="37"/>
      <c r="G297" s="7"/>
      <c r="H297" s="6"/>
      <c r="J297" s="10"/>
      <c r="K297" s="37"/>
      <c r="L297" s="37"/>
      <c r="M297" s="7"/>
      <c r="N297" s="6"/>
      <c r="P297" s="10"/>
      <c r="Q297" s="37"/>
      <c r="R297" s="37"/>
      <c r="S297" s="7"/>
      <c r="T297" s="40"/>
      <c r="U297" s="10"/>
      <c r="V297" s="37"/>
      <c r="W297" s="37"/>
      <c r="X297" s="51"/>
      <c r="AC297" s="37"/>
      <c r="AD297" s="37"/>
      <c r="AE297" s="7"/>
      <c r="AF297" s="6"/>
      <c r="AH297" s="10"/>
      <c r="AI297" s="37"/>
      <c r="AJ297" s="37"/>
      <c r="AK297" s="7"/>
      <c r="AL297" s="6"/>
      <c r="AN297" s="10"/>
      <c r="AO297" s="37"/>
      <c r="AP297" s="37"/>
      <c r="AQ297" s="7"/>
      <c r="AR297" s="40"/>
      <c r="AS297" s="10"/>
      <c r="AT297" s="37"/>
      <c r="AU297" s="37"/>
      <c r="AV297" s="51"/>
      <c r="BA297" s="37"/>
      <c r="BB297" s="37"/>
      <c r="BC297" s="7"/>
      <c r="BD297" s="6"/>
      <c r="BF297" s="10"/>
      <c r="BG297" s="37"/>
      <c r="BH297" s="37"/>
      <c r="BI297" s="7"/>
      <c r="BJ297" s="6"/>
      <c r="BL297" s="10"/>
      <c r="BM297" s="37"/>
      <c r="BN297" s="37"/>
      <c r="BO297" s="7"/>
      <c r="BP297" s="40"/>
      <c r="BQ297" s="10"/>
      <c r="BR297" s="37"/>
      <c r="BS297" s="37"/>
      <c r="BT297" s="51"/>
      <c r="BY297" s="37"/>
      <c r="BZ297" s="37"/>
      <c r="CA297" s="7"/>
      <c r="CB297" s="6"/>
      <c r="CD297" s="10"/>
      <c r="CE297" s="37"/>
      <c r="CF297" s="37"/>
      <c r="CG297" s="7"/>
      <c r="CH297" s="6"/>
      <c r="CJ297" s="10"/>
      <c r="CK297" s="37"/>
      <c r="CL297" s="37"/>
      <c r="CM297" s="7"/>
      <c r="CN297" s="40"/>
      <c r="CO297" s="10"/>
      <c r="CP297" s="37"/>
      <c r="CQ297" s="37"/>
      <c r="CR297" s="51"/>
      <c r="CT297" s="40"/>
      <c r="CU297" s="10"/>
      <c r="CV297" s="37"/>
      <c r="CW297" s="37"/>
      <c r="CX297" s="51"/>
    </row>
    <row r="298" spans="5:102" x14ac:dyDescent="0.2">
      <c r="E298" s="37"/>
      <c r="F298" s="37"/>
      <c r="G298" s="7"/>
      <c r="H298" s="6"/>
      <c r="J298" s="10"/>
      <c r="K298" s="37"/>
      <c r="L298" s="37"/>
      <c r="M298" s="7"/>
      <c r="N298" s="6"/>
      <c r="P298" s="10"/>
      <c r="Q298" s="37"/>
      <c r="R298" s="37"/>
      <c r="S298" s="7"/>
      <c r="T298" s="40"/>
      <c r="U298" s="10"/>
      <c r="V298" s="37"/>
      <c r="W298" s="37"/>
      <c r="X298" s="51"/>
      <c r="AC298" s="37"/>
      <c r="AD298" s="37"/>
      <c r="AE298" s="7"/>
      <c r="AF298" s="6"/>
      <c r="AH298" s="10"/>
      <c r="AI298" s="37"/>
      <c r="AJ298" s="37"/>
      <c r="AK298" s="7"/>
      <c r="AL298" s="6"/>
      <c r="AN298" s="10"/>
      <c r="AO298" s="37"/>
      <c r="AP298" s="37"/>
      <c r="AQ298" s="7"/>
      <c r="AR298" s="40"/>
      <c r="AS298" s="10"/>
      <c r="AT298" s="37"/>
      <c r="AU298" s="37"/>
      <c r="AV298" s="51"/>
      <c r="BA298" s="37"/>
      <c r="BB298" s="37"/>
      <c r="BC298" s="7"/>
      <c r="BD298" s="6"/>
      <c r="BF298" s="10"/>
      <c r="BG298" s="37"/>
      <c r="BH298" s="37"/>
      <c r="BI298" s="7"/>
      <c r="BJ298" s="6"/>
      <c r="BL298" s="10"/>
      <c r="BM298" s="37"/>
      <c r="BN298" s="37"/>
      <c r="BO298" s="7"/>
      <c r="BP298" s="40"/>
      <c r="BQ298" s="10"/>
      <c r="BR298" s="37"/>
      <c r="BS298" s="37"/>
      <c r="BT298" s="51"/>
      <c r="BY298" s="37"/>
      <c r="BZ298" s="37"/>
      <c r="CA298" s="7"/>
      <c r="CB298" s="6"/>
      <c r="CD298" s="10"/>
      <c r="CE298" s="37"/>
      <c r="CF298" s="37"/>
      <c r="CG298" s="7"/>
      <c r="CH298" s="6"/>
      <c r="CJ298" s="10"/>
      <c r="CK298" s="37"/>
      <c r="CL298" s="37"/>
      <c r="CM298" s="7"/>
      <c r="CN298" s="40"/>
      <c r="CO298" s="10"/>
      <c r="CP298" s="37"/>
      <c r="CQ298" s="37"/>
      <c r="CR298" s="51"/>
      <c r="CT298" s="40"/>
      <c r="CU298" s="10"/>
      <c r="CV298" s="37"/>
      <c r="CW298" s="37"/>
      <c r="CX298" s="51"/>
    </row>
    <row r="299" spans="5:102" x14ac:dyDescent="0.2">
      <c r="E299" s="37"/>
      <c r="F299" s="37"/>
      <c r="G299" s="7"/>
      <c r="H299" s="6"/>
      <c r="J299" s="10"/>
      <c r="K299" s="37"/>
      <c r="L299" s="37"/>
      <c r="M299" s="7"/>
      <c r="N299" s="6"/>
      <c r="P299" s="10"/>
      <c r="Q299" s="37"/>
      <c r="R299" s="37"/>
      <c r="S299" s="7"/>
      <c r="T299" s="40"/>
      <c r="U299" s="10"/>
      <c r="V299" s="37"/>
      <c r="W299" s="37"/>
      <c r="X299" s="51"/>
      <c r="AC299" s="37"/>
      <c r="AD299" s="37"/>
      <c r="AE299" s="7"/>
      <c r="AF299" s="6"/>
      <c r="AH299" s="10"/>
      <c r="AI299" s="37"/>
      <c r="AJ299" s="37"/>
      <c r="AK299" s="7"/>
      <c r="AL299" s="6"/>
      <c r="AN299" s="10"/>
      <c r="AO299" s="37"/>
      <c r="AP299" s="37"/>
      <c r="AQ299" s="7"/>
      <c r="AR299" s="40"/>
      <c r="AS299" s="10"/>
      <c r="AT299" s="37"/>
      <c r="AU299" s="37"/>
      <c r="AV299" s="51"/>
      <c r="BA299" s="37"/>
      <c r="BB299" s="37"/>
      <c r="BC299" s="7"/>
      <c r="BD299" s="6"/>
      <c r="BF299" s="10"/>
      <c r="BG299" s="37"/>
      <c r="BH299" s="37"/>
      <c r="BI299" s="7"/>
      <c r="BJ299" s="6"/>
      <c r="BL299" s="10"/>
      <c r="BM299" s="37"/>
      <c r="BN299" s="37"/>
      <c r="BO299" s="7"/>
      <c r="BP299" s="40"/>
      <c r="BQ299" s="10"/>
      <c r="BR299" s="37"/>
      <c r="BS299" s="37"/>
      <c r="BT299" s="51"/>
      <c r="BY299" s="37"/>
      <c r="BZ299" s="37"/>
      <c r="CA299" s="7"/>
      <c r="CB299" s="6"/>
      <c r="CD299" s="10"/>
      <c r="CE299" s="37"/>
      <c r="CF299" s="37"/>
      <c r="CG299" s="7"/>
      <c r="CH299" s="6"/>
      <c r="CJ299" s="10"/>
      <c r="CK299" s="37"/>
      <c r="CL299" s="37"/>
      <c r="CM299" s="7"/>
      <c r="CN299" s="40"/>
      <c r="CO299" s="10"/>
      <c r="CP299" s="37"/>
      <c r="CQ299" s="37"/>
      <c r="CR299" s="51"/>
      <c r="CT299" s="40"/>
      <c r="CU299" s="10"/>
      <c r="CV299" s="37"/>
      <c r="CW299" s="37"/>
      <c r="CX299" s="51"/>
    </row>
    <row r="300" spans="5:102" x14ac:dyDescent="0.2">
      <c r="E300" s="37"/>
      <c r="F300" s="37"/>
      <c r="G300" s="7"/>
      <c r="H300" s="6"/>
      <c r="J300" s="10"/>
      <c r="K300" s="37"/>
      <c r="L300" s="37"/>
      <c r="M300" s="7"/>
      <c r="N300" s="6"/>
      <c r="P300" s="10"/>
      <c r="Q300" s="37"/>
      <c r="R300" s="37"/>
      <c r="S300" s="7"/>
      <c r="T300" s="40"/>
      <c r="U300" s="10"/>
      <c r="V300" s="37"/>
      <c r="W300" s="37"/>
      <c r="X300" s="51"/>
      <c r="AC300" s="37"/>
      <c r="AD300" s="37"/>
      <c r="AE300" s="7"/>
      <c r="AF300" s="6"/>
      <c r="AH300" s="10"/>
      <c r="AI300" s="37"/>
      <c r="AJ300" s="37"/>
      <c r="AK300" s="7"/>
      <c r="AL300" s="6"/>
      <c r="AN300" s="10"/>
      <c r="AO300" s="37"/>
      <c r="AP300" s="37"/>
      <c r="AQ300" s="7"/>
      <c r="AR300" s="40"/>
      <c r="AS300" s="10"/>
      <c r="AT300" s="37"/>
      <c r="AU300" s="37"/>
      <c r="AV300" s="51"/>
      <c r="BA300" s="37"/>
      <c r="BB300" s="37"/>
      <c r="BC300" s="7"/>
      <c r="BD300" s="6"/>
      <c r="BF300" s="10"/>
      <c r="BG300" s="37"/>
      <c r="BH300" s="37"/>
      <c r="BI300" s="7"/>
      <c r="BJ300" s="6"/>
      <c r="BL300" s="10"/>
      <c r="BM300" s="37"/>
      <c r="BN300" s="37"/>
      <c r="BO300" s="7"/>
      <c r="BP300" s="40"/>
      <c r="BQ300" s="10"/>
      <c r="BR300" s="37"/>
      <c r="BS300" s="37"/>
      <c r="BT300" s="51"/>
      <c r="BY300" s="37"/>
      <c r="BZ300" s="37"/>
      <c r="CA300" s="7"/>
      <c r="CB300" s="6"/>
      <c r="CD300" s="10"/>
      <c r="CE300" s="37"/>
      <c r="CF300" s="37"/>
      <c r="CG300" s="7"/>
      <c r="CH300" s="6"/>
      <c r="CJ300" s="10"/>
      <c r="CK300" s="37"/>
      <c r="CL300" s="37"/>
      <c r="CM300" s="7"/>
      <c r="CN300" s="40"/>
      <c r="CO300" s="10"/>
      <c r="CP300" s="37"/>
      <c r="CQ300" s="37"/>
      <c r="CR300" s="51"/>
      <c r="CT300" s="40"/>
      <c r="CU300" s="10"/>
      <c r="CV300" s="37"/>
      <c r="CW300" s="37"/>
      <c r="CX300" s="51"/>
    </row>
    <row r="301" spans="5:102" x14ac:dyDescent="0.2">
      <c r="E301" s="37"/>
      <c r="F301" s="37"/>
      <c r="G301" s="7"/>
      <c r="H301" s="6"/>
      <c r="J301" s="10"/>
      <c r="K301" s="37"/>
      <c r="L301" s="37"/>
      <c r="M301" s="7"/>
      <c r="N301" s="6"/>
      <c r="P301" s="10"/>
      <c r="Q301" s="37"/>
      <c r="R301" s="37"/>
      <c r="S301" s="7"/>
      <c r="T301" s="40"/>
      <c r="U301" s="10"/>
      <c r="V301" s="37"/>
      <c r="W301" s="37"/>
      <c r="X301" s="51"/>
      <c r="AC301" s="37"/>
      <c r="AD301" s="37"/>
      <c r="AE301" s="7"/>
      <c r="AF301" s="6"/>
      <c r="AH301" s="10"/>
      <c r="AI301" s="37"/>
      <c r="AJ301" s="37"/>
      <c r="AK301" s="7"/>
      <c r="AL301" s="6"/>
      <c r="AN301" s="10"/>
      <c r="AO301" s="37"/>
      <c r="AP301" s="37"/>
      <c r="AQ301" s="7"/>
      <c r="AR301" s="40"/>
      <c r="AS301" s="10"/>
      <c r="AT301" s="37"/>
      <c r="AU301" s="37"/>
      <c r="AV301" s="51"/>
      <c r="BA301" s="37"/>
      <c r="BB301" s="37"/>
      <c r="BC301" s="7"/>
      <c r="BD301" s="6"/>
      <c r="BF301" s="10"/>
      <c r="BG301" s="37"/>
      <c r="BH301" s="37"/>
      <c r="BI301" s="7"/>
      <c r="BJ301" s="6"/>
      <c r="BL301" s="10"/>
      <c r="BM301" s="37"/>
      <c r="BN301" s="37"/>
      <c r="BO301" s="7"/>
      <c r="BP301" s="40"/>
      <c r="BQ301" s="10"/>
      <c r="BR301" s="37"/>
      <c r="BS301" s="37"/>
      <c r="BT301" s="51"/>
      <c r="BY301" s="37"/>
      <c r="BZ301" s="37"/>
      <c r="CA301" s="7"/>
      <c r="CB301" s="6"/>
      <c r="CD301" s="10"/>
      <c r="CE301" s="37"/>
      <c r="CF301" s="37"/>
      <c r="CG301" s="7"/>
      <c r="CH301" s="6"/>
      <c r="CJ301" s="10"/>
      <c r="CK301" s="37"/>
      <c r="CL301" s="37"/>
      <c r="CM301" s="7"/>
      <c r="CN301" s="40"/>
      <c r="CO301" s="10"/>
      <c r="CP301" s="37"/>
      <c r="CQ301" s="37"/>
      <c r="CR301" s="51"/>
      <c r="CT301" s="40"/>
      <c r="CU301" s="10"/>
      <c r="CV301" s="37"/>
      <c r="CW301" s="37"/>
      <c r="CX301" s="51"/>
    </row>
    <row r="302" spans="5:102" x14ac:dyDescent="0.2">
      <c r="E302" s="37"/>
      <c r="F302" s="37"/>
      <c r="G302" s="7"/>
      <c r="H302" s="6"/>
      <c r="J302" s="10"/>
      <c r="K302" s="37"/>
      <c r="L302" s="37"/>
      <c r="M302" s="7"/>
      <c r="N302" s="6"/>
      <c r="P302" s="10"/>
      <c r="Q302" s="37"/>
      <c r="R302" s="37"/>
      <c r="S302" s="7"/>
      <c r="T302" s="40"/>
      <c r="U302" s="10"/>
      <c r="V302" s="37"/>
      <c r="W302" s="37"/>
      <c r="X302" s="51"/>
      <c r="AC302" s="37"/>
      <c r="AD302" s="37"/>
      <c r="AE302" s="7"/>
      <c r="AF302" s="6"/>
      <c r="AH302" s="10"/>
      <c r="AI302" s="37"/>
      <c r="AJ302" s="37"/>
      <c r="AK302" s="7"/>
      <c r="AL302" s="6"/>
      <c r="AN302" s="10"/>
      <c r="AO302" s="37"/>
      <c r="AP302" s="37"/>
      <c r="AQ302" s="7"/>
      <c r="AR302" s="40"/>
      <c r="AS302" s="10"/>
      <c r="AT302" s="37"/>
      <c r="AU302" s="37"/>
      <c r="AV302" s="51"/>
      <c r="BA302" s="37"/>
      <c r="BB302" s="37"/>
      <c r="BC302" s="7"/>
      <c r="BD302" s="6"/>
      <c r="BF302" s="10"/>
      <c r="BG302" s="37"/>
      <c r="BH302" s="37"/>
      <c r="BI302" s="7"/>
      <c r="BJ302" s="6"/>
      <c r="BL302" s="10"/>
      <c r="BM302" s="37"/>
      <c r="BN302" s="37"/>
      <c r="BO302" s="7"/>
      <c r="BP302" s="40"/>
      <c r="BQ302" s="10"/>
      <c r="BR302" s="37"/>
      <c r="BS302" s="37"/>
      <c r="BT302" s="51"/>
      <c r="BY302" s="37"/>
      <c r="BZ302" s="37"/>
      <c r="CA302" s="7"/>
      <c r="CB302" s="6"/>
      <c r="CD302" s="10"/>
      <c r="CE302" s="37"/>
      <c r="CF302" s="37"/>
      <c r="CG302" s="7"/>
      <c r="CH302" s="6"/>
      <c r="CJ302" s="10"/>
      <c r="CK302" s="37"/>
      <c r="CL302" s="37"/>
      <c r="CM302" s="7"/>
      <c r="CN302" s="40"/>
      <c r="CO302" s="10"/>
      <c r="CP302" s="37"/>
      <c r="CQ302" s="37"/>
      <c r="CR302" s="51"/>
      <c r="CT302" s="40"/>
      <c r="CU302" s="10"/>
      <c r="CV302" s="37"/>
      <c r="CW302" s="37"/>
      <c r="CX302" s="51"/>
    </row>
    <row r="303" spans="5:102" x14ac:dyDescent="0.2">
      <c r="E303" s="37"/>
      <c r="F303" s="37"/>
      <c r="G303" s="7"/>
      <c r="H303" s="6"/>
      <c r="J303" s="10"/>
      <c r="K303" s="37"/>
      <c r="L303" s="37"/>
      <c r="M303" s="7"/>
      <c r="N303" s="6"/>
      <c r="P303" s="10"/>
      <c r="Q303" s="37"/>
      <c r="R303" s="37"/>
      <c r="S303" s="7"/>
      <c r="T303" s="40"/>
      <c r="U303" s="10"/>
      <c r="V303" s="37"/>
      <c r="W303" s="37"/>
      <c r="X303" s="51"/>
      <c r="AC303" s="37"/>
      <c r="AD303" s="37"/>
      <c r="AE303" s="7"/>
      <c r="AF303" s="6"/>
      <c r="AH303" s="10"/>
      <c r="AI303" s="37"/>
      <c r="AJ303" s="37"/>
      <c r="AK303" s="7"/>
      <c r="AL303" s="6"/>
      <c r="AN303" s="10"/>
      <c r="AO303" s="37"/>
      <c r="AP303" s="37"/>
      <c r="AQ303" s="7"/>
      <c r="AR303" s="40"/>
      <c r="AS303" s="10"/>
      <c r="AT303" s="37"/>
      <c r="AU303" s="37"/>
      <c r="AV303" s="51"/>
      <c r="BA303" s="37"/>
      <c r="BB303" s="37"/>
      <c r="BC303" s="7"/>
      <c r="BD303" s="6"/>
      <c r="BF303" s="10"/>
      <c r="BG303" s="37"/>
      <c r="BH303" s="37"/>
      <c r="BI303" s="7"/>
      <c r="BJ303" s="6"/>
      <c r="BL303" s="10"/>
      <c r="BM303" s="37"/>
      <c r="BN303" s="37"/>
      <c r="BO303" s="7"/>
      <c r="BP303" s="40"/>
      <c r="BQ303" s="10"/>
      <c r="BR303" s="37"/>
      <c r="BS303" s="37"/>
      <c r="BT303" s="51"/>
      <c r="BY303" s="37"/>
      <c r="BZ303" s="37"/>
      <c r="CA303" s="7"/>
      <c r="CB303" s="6"/>
      <c r="CD303" s="10"/>
      <c r="CE303" s="37"/>
      <c r="CF303" s="37"/>
      <c r="CG303" s="7"/>
      <c r="CH303" s="6"/>
      <c r="CJ303" s="10"/>
      <c r="CK303" s="37"/>
      <c r="CL303" s="37"/>
      <c r="CM303" s="7"/>
      <c r="CN303" s="40"/>
      <c r="CO303" s="10"/>
      <c r="CP303" s="37"/>
      <c r="CQ303" s="37"/>
      <c r="CR303" s="51"/>
      <c r="CT303" s="40"/>
      <c r="CU303" s="10"/>
      <c r="CV303" s="37"/>
      <c r="CW303" s="37"/>
      <c r="CX303" s="51"/>
    </row>
    <row r="304" spans="5:102" x14ac:dyDescent="0.2">
      <c r="E304" s="37"/>
      <c r="F304" s="37"/>
      <c r="G304" s="7"/>
      <c r="H304" s="6"/>
      <c r="J304" s="10"/>
      <c r="K304" s="37"/>
      <c r="L304" s="37"/>
      <c r="M304" s="7"/>
      <c r="N304" s="6"/>
      <c r="P304" s="10"/>
      <c r="Q304" s="37"/>
      <c r="R304" s="37"/>
      <c r="S304" s="7"/>
      <c r="T304" s="40"/>
      <c r="U304" s="10"/>
      <c r="V304" s="37"/>
      <c r="W304" s="37"/>
      <c r="X304" s="51"/>
      <c r="AC304" s="37"/>
      <c r="AD304" s="37"/>
      <c r="AE304" s="7"/>
      <c r="AF304" s="6"/>
      <c r="AH304" s="10"/>
      <c r="AI304" s="37"/>
      <c r="AJ304" s="37"/>
      <c r="AK304" s="7"/>
      <c r="AL304" s="6"/>
      <c r="AN304" s="10"/>
      <c r="AO304" s="37"/>
      <c r="AP304" s="37"/>
      <c r="AQ304" s="7"/>
      <c r="AR304" s="40"/>
      <c r="AS304" s="10"/>
      <c r="AT304" s="37"/>
      <c r="AU304" s="37"/>
      <c r="AV304" s="51"/>
      <c r="BA304" s="37"/>
      <c r="BB304" s="37"/>
      <c r="BC304" s="7"/>
      <c r="BD304" s="6"/>
      <c r="BF304" s="10"/>
      <c r="BG304" s="37"/>
      <c r="BH304" s="37"/>
      <c r="BI304" s="7"/>
      <c r="BJ304" s="6"/>
      <c r="BL304" s="10"/>
      <c r="BM304" s="37"/>
      <c r="BN304" s="37"/>
      <c r="BO304" s="7"/>
      <c r="BP304" s="40"/>
      <c r="BQ304" s="10"/>
      <c r="BR304" s="37"/>
      <c r="BS304" s="37"/>
      <c r="BT304" s="51"/>
      <c r="BY304" s="37"/>
      <c r="BZ304" s="37"/>
      <c r="CA304" s="7"/>
      <c r="CB304" s="6"/>
      <c r="CD304" s="10"/>
      <c r="CE304" s="37"/>
      <c r="CF304" s="37"/>
      <c r="CG304" s="7"/>
      <c r="CH304" s="6"/>
      <c r="CJ304" s="10"/>
      <c r="CK304" s="37"/>
      <c r="CL304" s="37"/>
      <c r="CM304" s="7"/>
      <c r="CN304" s="40"/>
      <c r="CO304" s="10"/>
      <c r="CP304" s="37"/>
      <c r="CQ304" s="37"/>
      <c r="CR304" s="51"/>
      <c r="CT304" s="40"/>
      <c r="CU304" s="10"/>
      <c r="CV304" s="37"/>
      <c r="CW304" s="37"/>
      <c r="CX304" s="51"/>
    </row>
    <row r="305" spans="5:102" x14ac:dyDescent="0.2">
      <c r="E305" s="37"/>
      <c r="F305" s="37"/>
      <c r="G305" s="7"/>
      <c r="H305" s="6"/>
      <c r="J305" s="10"/>
      <c r="K305" s="37"/>
      <c r="L305" s="37"/>
      <c r="M305" s="7"/>
      <c r="N305" s="6"/>
      <c r="P305" s="10"/>
      <c r="Q305" s="37"/>
      <c r="R305" s="37"/>
      <c r="S305" s="7"/>
      <c r="T305" s="40"/>
      <c r="U305" s="10"/>
      <c r="V305" s="37"/>
      <c r="W305" s="37"/>
      <c r="X305" s="51"/>
      <c r="AC305" s="37"/>
      <c r="AD305" s="37"/>
      <c r="AE305" s="7"/>
      <c r="AF305" s="6"/>
      <c r="AH305" s="10"/>
      <c r="AI305" s="37"/>
      <c r="AJ305" s="37"/>
      <c r="AK305" s="7"/>
      <c r="AL305" s="6"/>
      <c r="AN305" s="10"/>
      <c r="AO305" s="37"/>
      <c r="AP305" s="37"/>
      <c r="AQ305" s="7"/>
      <c r="AR305" s="40"/>
      <c r="AS305" s="10"/>
      <c r="AT305" s="37"/>
      <c r="AU305" s="37"/>
      <c r="AV305" s="51"/>
      <c r="BA305" s="37"/>
      <c r="BB305" s="37"/>
      <c r="BC305" s="7"/>
      <c r="BD305" s="6"/>
      <c r="BF305" s="10"/>
      <c r="BG305" s="37"/>
      <c r="BH305" s="37"/>
      <c r="BI305" s="7"/>
      <c r="BJ305" s="6"/>
      <c r="BL305" s="10"/>
      <c r="BM305" s="37"/>
      <c r="BN305" s="37"/>
      <c r="BO305" s="7"/>
      <c r="BP305" s="40"/>
      <c r="BQ305" s="10"/>
      <c r="BR305" s="37"/>
      <c r="BS305" s="37"/>
      <c r="BT305" s="51"/>
      <c r="BY305" s="37"/>
      <c r="BZ305" s="37"/>
      <c r="CA305" s="7"/>
      <c r="CB305" s="6"/>
      <c r="CD305" s="10"/>
      <c r="CE305" s="37"/>
      <c r="CF305" s="37"/>
      <c r="CG305" s="7"/>
      <c r="CH305" s="6"/>
      <c r="CJ305" s="10"/>
      <c r="CK305" s="37"/>
      <c r="CL305" s="37"/>
      <c r="CM305" s="7"/>
      <c r="CN305" s="40"/>
      <c r="CO305" s="10"/>
      <c r="CP305" s="37"/>
      <c r="CQ305" s="37"/>
      <c r="CR305" s="51"/>
      <c r="CT305" s="40"/>
      <c r="CU305" s="10"/>
      <c r="CV305" s="37"/>
      <c r="CW305" s="37"/>
      <c r="CX305" s="51"/>
    </row>
    <row r="306" spans="5:102" x14ac:dyDescent="0.2">
      <c r="E306" s="37"/>
      <c r="F306" s="37"/>
      <c r="G306" s="7"/>
      <c r="H306" s="6"/>
      <c r="J306" s="10"/>
      <c r="K306" s="37"/>
      <c r="L306" s="37"/>
      <c r="M306" s="7"/>
      <c r="N306" s="6"/>
      <c r="P306" s="10"/>
      <c r="Q306" s="37"/>
      <c r="R306" s="37"/>
      <c r="S306" s="7"/>
      <c r="T306" s="40"/>
      <c r="U306" s="10"/>
      <c r="V306" s="37"/>
      <c r="W306" s="37"/>
      <c r="X306" s="51"/>
      <c r="AC306" s="37"/>
      <c r="AD306" s="37"/>
      <c r="AE306" s="7"/>
      <c r="AF306" s="6"/>
      <c r="AH306" s="10"/>
      <c r="AI306" s="37"/>
      <c r="AJ306" s="37"/>
      <c r="AK306" s="7"/>
      <c r="AL306" s="6"/>
      <c r="AN306" s="10"/>
      <c r="AO306" s="37"/>
      <c r="AP306" s="37"/>
      <c r="AQ306" s="7"/>
      <c r="AR306" s="40"/>
      <c r="AS306" s="10"/>
      <c r="AT306" s="37"/>
      <c r="AU306" s="37"/>
      <c r="AV306" s="51"/>
      <c r="BA306" s="37"/>
      <c r="BB306" s="37"/>
      <c r="BC306" s="7"/>
      <c r="BD306" s="6"/>
      <c r="BF306" s="10"/>
      <c r="BG306" s="37"/>
      <c r="BH306" s="37"/>
      <c r="BI306" s="7"/>
      <c r="BJ306" s="6"/>
      <c r="BL306" s="10"/>
      <c r="BM306" s="37"/>
      <c r="BN306" s="37"/>
      <c r="BO306" s="7"/>
      <c r="BP306" s="40"/>
      <c r="BQ306" s="10"/>
      <c r="BR306" s="37"/>
      <c r="BS306" s="37"/>
      <c r="BT306" s="51"/>
      <c r="BY306" s="37"/>
      <c r="BZ306" s="37"/>
      <c r="CA306" s="7"/>
      <c r="CB306" s="6"/>
      <c r="CD306" s="10"/>
      <c r="CE306" s="37"/>
      <c r="CF306" s="37"/>
      <c r="CG306" s="7"/>
      <c r="CH306" s="6"/>
      <c r="CJ306" s="10"/>
      <c r="CK306" s="37"/>
      <c r="CL306" s="37"/>
      <c r="CM306" s="7"/>
      <c r="CN306" s="40"/>
      <c r="CO306" s="10"/>
      <c r="CP306" s="37"/>
      <c r="CQ306" s="37"/>
      <c r="CR306" s="51"/>
      <c r="CT306" s="40"/>
      <c r="CU306" s="10"/>
      <c r="CV306" s="37"/>
      <c r="CW306" s="37"/>
      <c r="CX306" s="51"/>
    </row>
    <row r="307" spans="5:102" x14ac:dyDescent="0.2">
      <c r="E307" s="37"/>
      <c r="F307" s="37"/>
      <c r="G307" s="7"/>
      <c r="H307" s="6"/>
      <c r="J307" s="10"/>
      <c r="K307" s="37"/>
      <c r="L307" s="37"/>
      <c r="M307" s="7"/>
      <c r="N307" s="6"/>
      <c r="P307" s="10"/>
      <c r="Q307" s="37"/>
      <c r="R307" s="37"/>
      <c r="S307" s="7"/>
      <c r="T307" s="40"/>
      <c r="U307" s="10"/>
      <c r="V307" s="37"/>
      <c r="W307" s="37"/>
      <c r="X307" s="51"/>
      <c r="AC307" s="37"/>
      <c r="AD307" s="37"/>
      <c r="AE307" s="7"/>
      <c r="AF307" s="6"/>
      <c r="AH307" s="10"/>
      <c r="AI307" s="37"/>
      <c r="AJ307" s="37"/>
      <c r="AK307" s="7"/>
      <c r="AL307" s="6"/>
      <c r="AN307" s="10"/>
      <c r="AO307" s="37"/>
      <c r="AP307" s="37"/>
      <c r="AQ307" s="7"/>
      <c r="AR307" s="40"/>
      <c r="AS307" s="10"/>
      <c r="AT307" s="37"/>
      <c r="AU307" s="37"/>
      <c r="AV307" s="51"/>
      <c r="BA307" s="37"/>
      <c r="BB307" s="37"/>
      <c r="BC307" s="7"/>
      <c r="BD307" s="6"/>
      <c r="BF307" s="10"/>
      <c r="BG307" s="37"/>
      <c r="BH307" s="37"/>
      <c r="BI307" s="7"/>
      <c r="BJ307" s="6"/>
      <c r="BL307" s="10"/>
      <c r="BM307" s="37"/>
      <c r="BN307" s="37"/>
      <c r="BO307" s="7"/>
      <c r="BP307" s="40"/>
      <c r="BQ307" s="10"/>
      <c r="BR307" s="37"/>
      <c r="BS307" s="37"/>
      <c r="BT307" s="51"/>
      <c r="BY307" s="37"/>
      <c r="BZ307" s="37"/>
      <c r="CA307" s="7"/>
      <c r="CB307" s="6"/>
      <c r="CD307" s="10"/>
      <c r="CE307" s="37"/>
      <c r="CF307" s="37"/>
      <c r="CG307" s="7"/>
      <c r="CH307" s="6"/>
      <c r="CJ307" s="10"/>
      <c r="CK307" s="37"/>
      <c r="CL307" s="37"/>
      <c r="CM307" s="7"/>
      <c r="CN307" s="40"/>
      <c r="CO307" s="10"/>
      <c r="CP307" s="37"/>
      <c r="CQ307" s="37"/>
      <c r="CR307" s="51"/>
      <c r="CT307" s="40"/>
      <c r="CU307" s="10"/>
      <c r="CV307" s="37"/>
      <c r="CW307" s="37"/>
      <c r="CX307" s="51"/>
    </row>
    <row r="308" spans="5:102" x14ac:dyDescent="0.2">
      <c r="E308" s="37"/>
      <c r="F308" s="37"/>
      <c r="G308" s="7"/>
      <c r="H308" s="6"/>
      <c r="J308" s="10"/>
      <c r="K308" s="37"/>
      <c r="L308" s="37"/>
      <c r="M308" s="7"/>
      <c r="N308" s="6"/>
      <c r="P308" s="10"/>
      <c r="Q308" s="37"/>
      <c r="R308" s="37"/>
      <c r="S308" s="7"/>
      <c r="T308" s="40"/>
      <c r="U308" s="10"/>
      <c r="V308" s="37"/>
      <c r="W308" s="37"/>
      <c r="X308" s="51"/>
      <c r="AC308" s="37"/>
      <c r="AD308" s="37"/>
      <c r="AE308" s="7"/>
      <c r="AF308" s="6"/>
      <c r="AH308" s="10"/>
      <c r="AI308" s="37"/>
      <c r="AJ308" s="37"/>
      <c r="AK308" s="7"/>
      <c r="AL308" s="6"/>
      <c r="AN308" s="10"/>
      <c r="AO308" s="37"/>
      <c r="AP308" s="37"/>
      <c r="AQ308" s="7"/>
      <c r="AR308" s="40"/>
      <c r="AS308" s="10"/>
      <c r="AT308" s="37"/>
      <c r="AU308" s="37"/>
      <c r="AV308" s="51"/>
      <c r="BA308" s="37"/>
      <c r="BB308" s="37"/>
      <c r="BC308" s="7"/>
      <c r="BD308" s="6"/>
      <c r="BF308" s="10"/>
      <c r="BG308" s="37"/>
      <c r="BH308" s="37"/>
      <c r="BI308" s="7"/>
      <c r="BJ308" s="6"/>
      <c r="BL308" s="10"/>
      <c r="BM308" s="37"/>
      <c r="BN308" s="37"/>
      <c r="BO308" s="7"/>
      <c r="BP308" s="40"/>
      <c r="BQ308" s="10"/>
      <c r="BR308" s="37"/>
      <c r="BS308" s="37"/>
      <c r="BT308" s="51"/>
      <c r="BY308" s="37"/>
      <c r="BZ308" s="37"/>
      <c r="CA308" s="7"/>
      <c r="CB308" s="6"/>
      <c r="CD308" s="10"/>
      <c r="CE308" s="37"/>
      <c r="CF308" s="37"/>
      <c r="CG308" s="7"/>
      <c r="CH308" s="6"/>
      <c r="CJ308" s="10"/>
      <c r="CK308" s="37"/>
      <c r="CL308" s="37"/>
      <c r="CM308" s="7"/>
      <c r="CN308" s="40"/>
      <c r="CO308" s="10"/>
      <c r="CP308" s="37"/>
      <c r="CQ308" s="37"/>
      <c r="CR308" s="51"/>
      <c r="CT308" s="40"/>
      <c r="CU308" s="10"/>
      <c r="CV308" s="37"/>
      <c r="CW308" s="37"/>
      <c r="CX308" s="51"/>
    </row>
    <row r="309" spans="5:102" x14ac:dyDescent="0.2">
      <c r="E309" s="37"/>
      <c r="F309" s="37"/>
      <c r="G309" s="7"/>
      <c r="H309" s="6"/>
      <c r="J309" s="10"/>
      <c r="K309" s="37"/>
      <c r="L309" s="37"/>
      <c r="M309" s="7"/>
      <c r="N309" s="6"/>
      <c r="P309" s="10"/>
      <c r="Q309" s="37"/>
      <c r="R309" s="37"/>
      <c r="S309" s="7"/>
      <c r="T309" s="40"/>
      <c r="U309" s="10"/>
      <c r="V309" s="37"/>
      <c r="W309" s="37"/>
      <c r="X309" s="51"/>
      <c r="AC309" s="37"/>
      <c r="AD309" s="37"/>
      <c r="AE309" s="7"/>
      <c r="AF309" s="6"/>
      <c r="AH309" s="10"/>
      <c r="AI309" s="37"/>
      <c r="AJ309" s="37"/>
      <c r="AK309" s="7"/>
      <c r="AL309" s="6"/>
      <c r="AN309" s="10"/>
      <c r="AO309" s="37"/>
      <c r="AP309" s="37"/>
      <c r="AQ309" s="7"/>
      <c r="AR309" s="40"/>
      <c r="AS309" s="10"/>
      <c r="AT309" s="37"/>
      <c r="AU309" s="37"/>
      <c r="AV309" s="51"/>
      <c r="BA309" s="37"/>
      <c r="BB309" s="37"/>
      <c r="BC309" s="7"/>
      <c r="BD309" s="6"/>
      <c r="BF309" s="10"/>
      <c r="BG309" s="37"/>
      <c r="BH309" s="37"/>
      <c r="BI309" s="7"/>
      <c r="BJ309" s="6"/>
      <c r="BL309" s="10"/>
      <c r="BM309" s="37"/>
      <c r="BN309" s="37"/>
      <c r="BO309" s="7"/>
      <c r="BP309" s="40"/>
      <c r="BQ309" s="10"/>
      <c r="BR309" s="37"/>
      <c r="BS309" s="37"/>
      <c r="BT309" s="51"/>
      <c r="BY309" s="37"/>
      <c r="BZ309" s="37"/>
      <c r="CA309" s="7"/>
      <c r="CB309" s="6"/>
      <c r="CD309" s="10"/>
      <c r="CE309" s="37"/>
      <c r="CF309" s="37"/>
      <c r="CG309" s="7"/>
      <c r="CH309" s="6"/>
      <c r="CJ309" s="10"/>
      <c r="CK309" s="37"/>
      <c r="CL309" s="37"/>
      <c r="CM309" s="7"/>
      <c r="CN309" s="40"/>
      <c r="CO309" s="10"/>
      <c r="CP309" s="37"/>
      <c r="CQ309" s="37"/>
      <c r="CR309" s="51"/>
      <c r="CT309" s="40"/>
      <c r="CU309" s="10"/>
      <c r="CV309" s="37"/>
      <c r="CW309" s="37"/>
      <c r="CX309" s="51"/>
    </row>
    <row r="310" spans="5:102" x14ac:dyDescent="0.2">
      <c r="E310" s="37"/>
      <c r="F310" s="37"/>
      <c r="G310" s="7"/>
      <c r="H310" s="6"/>
      <c r="J310" s="10"/>
      <c r="K310" s="37"/>
      <c r="L310" s="37"/>
      <c r="M310" s="7"/>
      <c r="N310" s="6"/>
      <c r="P310" s="10"/>
      <c r="Q310" s="37"/>
      <c r="R310" s="37"/>
      <c r="S310" s="7"/>
      <c r="T310" s="40"/>
      <c r="U310" s="10"/>
      <c r="V310" s="37"/>
      <c r="W310" s="37"/>
      <c r="X310" s="51"/>
      <c r="AC310" s="37"/>
      <c r="AD310" s="37"/>
      <c r="AE310" s="7"/>
      <c r="AF310" s="6"/>
      <c r="AH310" s="10"/>
      <c r="AI310" s="37"/>
      <c r="AJ310" s="37"/>
      <c r="AK310" s="7"/>
      <c r="AL310" s="6"/>
      <c r="AN310" s="10"/>
      <c r="AO310" s="37"/>
      <c r="AP310" s="37"/>
      <c r="AQ310" s="7"/>
      <c r="AR310" s="40"/>
      <c r="AS310" s="10"/>
      <c r="AT310" s="37"/>
      <c r="AU310" s="37"/>
      <c r="AV310" s="51"/>
      <c r="BA310" s="37"/>
      <c r="BB310" s="37"/>
      <c r="BC310" s="7"/>
      <c r="BD310" s="6"/>
      <c r="BF310" s="10"/>
      <c r="BG310" s="37"/>
      <c r="BH310" s="37"/>
      <c r="BI310" s="7"/>
      <c r="BJ310" s="6"/>
      <c r="BL310" s="10"/>
      <c r="BM310" s="37"/>
      <c r="BN310" s="37"/>
      <c r="BO310" s="7"/>
      <c r="BP310" s="40"/>
      <c r="BQ310" s="10"/>
      <c r="BR310" s="37"/>
      <c r="BS310" s="37"/>
      <c r="BT310" s="51"/>
      <c r="BY310" s="37"/>
      <c r="BZ310" s="37"/>
      <c r="CA310" s="7"/>
      <c r="CB310" s="6"/>
      <c r="CD310" s="10"/>
      <c r="CE310" s="37"/>
      <c r="CF310" s="37"/>
      <c r="CG310" s="7"/>
      <c r="CH310" s="6"/>
      <c r="CJ310" s="10"/>
      <c r="CK310" s="37"/>
      <c r="CL310" s="37"/>
      <c r="CM310" s="7"/>
      <c r="CN310" s="40"/>
      <c r="CO310" s="10"/>
      <c r="CP310" s="37"/>
      <c r="CQ310" s="37"/>
      <c r="CR310" s="51"/>
      <c r="CT310" s="40"/>
      <c r="CU310" s="10"/>
      <c r="CV310" s="37"/>
      <c r="CW310" s="37"/>
      <c r="CX310" s="51"/>
    </row>
    <row r="311" spans="5:102" x14ac:dyDescent="0.2">
      <c r="E311" s="37"/>
      <c r="F311" s="37"/>
      <c r="G311" s="7"/>
      <c r="H311" s="6"/>
      <c r="J311" s="10"/>
      <c r="K311" s="37"/>
      <c r="L311" s="37"/>
      <c r="M311" s="7"/>
      <c r="N311" s="6"/>
      <c r="P311" s="10"/>
      <c r="Q311" s="37"/>
      <c r="R311" s="37"/>
      <c r="S311" s="7"/>
      <c r="T311" s="40"/>
      <c r="U311" s="10"/>
      <c r="V311" s="37"/>
      <c r="W311" s="37"/>
      <c r="X311" s="51"/>
      <c r="AC311" s="37"/>
      <c r="AD311" s="37"/>
      <c r="AE311" s="7"/>
      <c r="AF311" s="6"/>
      <c r="AH311" s="10"/>
      <c r="AI311" s="37"/>
      <c r="AJ311" s="37"/>
      <c r="AK311" s="7"/>
      <c r="AL311" s="6"/>
      <c r="AN311" s="10"/>
      <c r="AO311" s="37"/>
      <c r="AP311" s="37"/>
      <c r="AQ311" s="7"/>
      <c r="AR311" s="40"/>
      <c r="AS311" s="10"/>
      <c r="AT311" s="37"/>
      <c r="AU311" s="37"/>
      <c r="AV311" s="51"/>
      <c r="BA311" s="37"/>
      <c r="BB311" s="37"/>
      <c r="BC311" s="7"/>
      <c r="BD311" s="6"/>
      <c r="BF311" s="10"/>
      <c r="BG311" s="37"/>
      <c r="BH311" s="37"/>
      <c r="BI311" s="7"/>
      <c r="BJ311" s="6"/>
      <c r="BL311" s="10"/>
      <c r="BM311" s="37"/>
      <c r="BN311" s="37"/>
      <c r="BO311" s="7"/>
      <c r="BP311" s="40"/>
      <c r="BQ311" s="10"/>
      <c r="BR311" s="37"/>
      <c r="BS311" s="37"/>
      <c r="BT311" s="51"/>
      <c r="BY311" s="37"/>
      <c r="BZ311" s="37"/>
      <c r="CA311" s="7"/>
      <c r="CB311" s="6"/>
      <c r="CD311" s="10"/>
      <c r="CE311" s="37"/>
      <c r="CF311" s="37"/>
      <c r="CG311" s="7"/>
      <c r="CH311" s="6"/>
      <c r="CJ311" s="10"/>
      <c r="CK311" s="37"/>
      <c r="CL311" s="37"/>
      <c r="CM311" s="7"/>
      <c r="CN311" s="40"/>
      <c r="CO311" s="10"/>
      <c r="CP311" s="37"/>
      <c r="CQ311" s="37"/>
      <c r="CR311" s="51"/>
      <c r="CT311" s="40"/>
      <c r="CU311" s="10"/>
      <c r="CV311" s="37"/>
      <c r="CW311" s="37"/>
      <c r="CX311" s="51"/>
    </row>
    <row r="312" spans="5:102" x14ac:dyDescent="0.2">
      <c r="E312" s="37"/>
      <c r="F312" s="37"/>
      <c r="G312" s="7"/>
      <c r="H312" s="6"/>
      <c r="J312" s="10"/>
      <c r="K312" s="37"/>
      <c r="L312" s="37"/>
      <c r="M312" s="7"/>
      <c r="N312" s="6"/>
      <c r="P312" s="10"/>
      <c r="Q312" s="37"/>
      <c r="R312" s="37"/>
      <c r="S312" s="7"/>
      <c r="T312" s="40"/>
      <c r="U312" s="10"/>
      <c r="V312" s="37"/>
      <c r="W312" s="37"/>
      <c r="X312" s="51"/>
      <c r="AC312" s="37"/>
      <c r="AD312" s="37"/>
      <c r="AE312" s="7"/>
      <c r="AF312" s="6"/>
      <c r="AH312" s="10"/>
      <c r="AI312" s="37"/>
      <c r="AJ312" s="37"/>
      <c r="AK312" s="7"/>
      <c r="AL312" s="6"/>
      <c r="AN312" s="10"/>
      <c r="AO312" s="37"/>
      <c r="AP312" s="37"/>
      <c r="AQ312" s="7"/>
      <c r="AR312" s="40"/>
      <c r="AS312" s="10"/>
      <c r="AT312" s="37"/>
      <c r="AU312" s="37"/>
      <c r="AV312" s="51"/>
      <c r="BA312" s="37"/>
      <c r="BB312" s="37"/>
      <c r="BC312" s="7"/>
      <c r="BD312" s="6"/>
      <c r="BF312" s="10"/>
      <c r="BG312" s="37"/>
      <c r="BH312" s="37"/>
      <c r="BI312" s="7"/>
      <c r="BJ312" s="6"/>
      <c r="BL312" s="10"/>
      <c r="BM312" s="37"/>
      <c r="BN312" s="37"/>
      <c r="BO312" s="7"/>
      <c r="BP312" s="40"/>
      <c r="BQ312" s="10"/>
      <c r="BR312" s="37"/>
      <c r="BS312" s="37"/>
      <c r="BT312" s="51"/>
      <c r="BY312" s="37"/>
      <c r="BZ312" s="37"/>
      <c r="CA312" s="7"/>
      <c r="CB312" s="6"/>
      <c r="CD312" s="10"/>
      <c r="CE312" s="37"/>
      <c r="CF312" s="37"/>
      <c r="CG312" s="7"/>
      <c r="CH312" s="6"/>
      <c r="CJ312" s="10"/>
      <c r="CK312" s="37"/>
      <c r="CL312" s="37"/>
      <c r="CM312" s="7"/>
      <c r="CN312" s="40"/>
      <c r="CO312" s="10"/>
      <c r="CP312" s="37"/>
      <c r="CQ312" s="37"/>
      <c r="CR312" s="51"/>
      <c r="CT312" s="40"/>
      <c r="CU312" s="10"/>
      <c r="CV312" s="37"/>
      <c r="CW312" s="37"/>
      <c r="CX312" s="51"/>
    </row>
    <row r="313" spans="5:102" x14ac:dyDescent="0.2">
      <c r="E313" s="37"/>
      <c r="F313" s="37"/>
      <c r="G313" s="7"/>
      <c r="H313" s="6"/>
      <c r="J313" s="10"/>
      <c r="K313" s="37"/>
      <c r="L313" s="37"/>
      <c r="M313" s="7"/>
      <c r="N313" s="6"/>
      <c r="P313" s="10"/>
      <c r="Q313" s="37"/>
      <c r="R313" s="37"/>
      <c r="S313" s="7"/>
      <c r="T313" s="40"/>
      <c r="U313" s="10"/>
      <c r="V313" s="37"/>
      <c r="W313" s="37"/>
      <c r="X313" s="51"/>
      <c r="AC313" s="37"/>
      <c r="AD313" s="37"/>
      <c r="AE313" s="7"/>
      <c r="AF313" s="6"/>
      <c r="AH313" s="10"/>
      <c r="AI313" s="37"/>
      <c r="AJ313" s="37"/>
      <c r="AK313" s="7"/>
      <c r="AL313" s="6"/>
      <c r="AN313" s="10"/>
      <c r="AO313" s="37"/>
      <c r="AP313" s="37"/>
      <c r="AQ313" s="7"/>
      <c r="AR313" s="40"/>
      <c r="AS313" s="10"/>
      <c r="AT313" s="37"/>
      <c r="AU313" s="37"/>
      <c r="AV313" s="51"/>
      <c r="BA313" s="37"/>
      <c r="BB313" s="37"/>
      <c r="BC313" s="7"/>
      <c r="BD313" s="6"/>
      <c r="BF313" s="10"/>
      <c r="BG313" s="37"/>
      <c r="BH313" s="37"/>
      <c r="BI313" s="7"/>
      <c r="BJ313" s="6"/>
      <c r="BL313" s="10"/>
      <c r="BM313" s="37"/>
      <c r="BN313" s="37"/>
      <c r="BO313" s="7"/>
      <c r="BP313" s="40"/>
      <c r="BQ313" s="10"/>
      <c r="BR313" s="37"/>
      <c r="BS313" s="37"/>
      <c r="BT313" s="51"/>
      <c r="BY313" s="37"/>
      <c r="BZ313" s="37"/>
      <c r="CA313" s="7"/>
      <c r="CB313" s="6"/>
      <c r="CD313" s="10"/>
      <c r="CE313" s="37"/>
      <c r="CF313" s="37"/>
      <c r="CG313" s="7"/>
      <c r="CH313" s="6"/>
      <c r="CJ313" s="10"/>
      <c r="CK313" s="37"/>
      <c r="CL313" s="37"/>
      <c r="CM313" s="7"/>
      <c r="CN313" s="40"/>
      <c r="CO313" s="10"/>
      <c r="CP313" s="37"/>
      <c r="CQ313" s="37"/>
      <c r="CR313" s="51"/>
      <c r="CT313" s="40"/>
      <c r="CU313" s="10"/>
      <c r="CV313" s="37"/>
      <c r="CW313" s="37"/>
      <c r="CX313" s="51"/>
    </row>
    <row r="314" spans="5:102" x14ac:dyDescent="0.2">
      <c r="E314" s="37"/>
      <c r="F314" s="37"/>
      <c r="G314" s="7"/>
      <c r="H314" s="6"/>
      <c r="J314" s="10"/>
      <c r="K314" s="37"/>
      <c r="L314" s="37"/>
      <c r="M314" s="7"/>
      <c r="N314" s="6"/>
      <c r="P314" s="10"/>
      <c r="Q314" s="37"/>
      <c r="R314" s="37"/>
      <c r="S314" s="7"/>
      <c r="T314" s="40"/>
      <c r="U314" s="10"/>
      <c r="V314" s="37"/>
      <c r="W314" s="37"/>
      <c r="X314" s="51"/>
      <c r="AC314" s="37"/>
      <c r="AD314" s="37"/>
      <c r="AE314" s="7"/>
      <c r="AF314" s="6"/>
      <c r="AH314" s="10"/>
      <c r="AI314" s="37"/>
      <c r="AJ314" s="37"/>
      <c r="AK314" s="7"/>
      <c r="AL314" s="6"/>
      <c r="AN314" s="10"/>
      <c r="AO314" s="37"/>
      <c r="AP314" s="37"/>
      <c r="AQ314" s="7"/>
      <c r="AR314" s="40"/>
      <c r="AS314" s="10"/>
      <c r="AT314" s="37"/>
      <c r="AU314" s="37"/>
      <c r="AV314" s="51"/>
      <c r="BA314" s="37"/>
      <c r="BB314" s="37"/>
      <c r="BC314" s="7"/>
      <c r="BD314" s="6"/>
      <c r="BF314" s="10"/>
      <c r="BG314" s="37"/>
      <c r="BH314" s="37"/>
      <c r="BI314" s="7"/>
      <c r="BJ314" s="6"/>
      <c r="BL314" s="10"/>
      <c r="BM314" s="37"/>
      <c r="BN314" s="37"/>
      <c r="BO314" s="7"/>
      <c r="BP314" s="40"/>
      <c r="BQ314" s="10"/>
      <c r="BR314" s="37"/>
      <c r="BS314" s="37"/>
      <c r="BT314" s="51"/>
      <c r="BY314" s="37"/>
      <c r="BZ314" s="37"/>
      <c r="CA314" s="7"/>
      <c r="CB314" s="6"/>
      <c r="CD314" s="10"/>
      <c r="CE314" s="37"/>
      <c r="CF314" s="37"/>
      <c r="CG314" s="7"/>
      <c r="CH314" s="6"/>
      <c r="CJ314" s="10"/>
      <c r="CK314" s="37"/>
      <c r="CL314" s="37"/>
      <c r="CM314" s="7"/>
      <c r="CN314" s="40"/>
      <c r="CO314" s="10"/>
      <c r="CP314" s="37"/>
      <c r="CQ314" s="37"/>
      <c r="CR314" s="51"/>
      <c r="CT314" s="40"/>
      <c r="CU314" s="10"/>
      <c r="CV314" s="37"/>
      <c r="CW314" s="37"/>
      <c r="CX314" s="51"/>
    </row>
    <row r="315" spans="5:102" x14ac:dyDescent="0.2">
      <c r="E315" s="37"/>
      <c r="F315" s="37"/>
      <c r="G315" s="7"/>
      <c r="H315" s="6"/>
      <c r="J315" s="10"/>
      <c r="K315" s="37"/>
      <c r="L315" s="37"/>
      <c r="M315" s="7"/>
      <c r="N315" s="6"/>
      <c r="P315" s="10"/>
      <c r="Q315" s="37"/>
      <c r="R315" s="37"/>
      <c r="S315" s="7"/>
      <c r="T315" s="40"/>
      <c r="U315" s="10"/>
      <c r="V315" s="37"/>
      <c r="W315" s="37"/>
      <c r="X315" s="51"/>
      <c r="AC315" s="37"/>
      <c r="AD315" s="37"/>
      <c r="AE315" s="7"/>
      <c r="AF315" s="6"/>
      <c r="AH315" s="10"/>
      <c r="AI315" s="37"/>
      <c r="AJ315" s="37"/>
      <c r="AK315" s="7"/>
      <c r="AL315" s="6"/>
      <c r="AN315" s="10"/>
      <c r="AO315" s="37"/>
      <c r="AP315" s="37"/>
      <c r="AQ315" s="7"/>
      <c r="AR315" s="40"/>
      <c r="AS315" s="10"/>
      <c r="AT315" s="37"/>
      <c r="AU315" s="37"/>
      <c r="AV315" s="51"/>
      <c r="BA315" s="37"/>
      <c r="BB315" s="37"/>
      <c r="BC315" s="7"/>
      <c r="BD315" s="6"/>
      <c r="BF315" s="10"/>
      <c r="BG315" s="37"/>
      <c r="BH315" s="37"/>
      <c r="BI315" s="7"/>
      <c r="BJ315" s="6"/>
      <c r="BL315" s="10"/>
      <c r="BM315" s="37"/>
      <c r="BN315" s="37"/>
      <c r="BO315" s="7"/>
      <c r="BP315" s="40"/>
      <c r="BQ315" s="10"/>
      <c r="BR315" s="37"/>
      <c r="BS315" s="37"/>
      <c r="BT315" s="51"/>
      <c r="BY315" s="37"/>
      <c r="BZ315" s="37"/>
      <c r="CA315" s="7"/>
      <c r="CB315" s="6"/>
      <c r="CD315" s="10"/>
      <c r="CE315" s="37"/>
      <c r="CF315" s="37"/>
      <c r="CG315" s="7"/>
      <c r="CH315" s="6"/>
      <c r="CJ315" s="10"/>
      <c r="CK315" s="37"/>
      <c r="CL315" s="37"/>
      <c r="CM315" s="7"/>
      <c r="CN315" s="40"/>
      <c r="CO315" s="10"/>
      <c r="CP315" s="37"/>
      <c r="CQ315" s="37"/>
      <c r="CR315" s="51"/>
      <c r="CT315" s="40"/>
      <c r="CU315" s="10"/>
      <c r="CV315" s="37"/>
      <c r="CW315" s="37"/>
      <c r="CX315" s="51"/>
    </row>
    <row r="316" spans="5:102" x14ac:dyDescent="0.2">
      <c r="E316" s="37"/>
      <c r="F316" s="37"/>
      <c r="G316" s="7"/>
      <c r="H316" s="6"/>
      <c r="J316" s="10"/>
      <c r="K316" s="37"/>
      <c r="L316" s="37"/>
      <c r="M316" s="7"/>
      <c r="N316" s="6"/>
      <c r="P316" s="10"/>
      <c r="Q316" s="37"/>
      <c r="R316" s="37"/>
      <c r="S316" s="7"/>
      <c r="T316" s="40"/>
      <c r="U316" s="10"/>
      <c r="V316" s="37"/>
      <c r="W316" s="37"/>
      <c r="X316" s="51"/>
      <c r="AC316" s="37"/>
      <c r="AD316" s="37"/>
      <c r="AE316" s="7"/>
      <c r="AF316" s="6"/>
      <c r="AH316" s="10"/>
      <c r="AI316" s="37"/>
      <c r="AJ316" s="37"/>
      <c r="AK316" s="7"/>
      <c r="AL316" s="6"/>
      <c r="AN316" s="10"/>
      <c r="AO316" s="37"/>
      <c r="AP316" s="37"/>
      <c r="AQ316" s="7"/>
      <c r="AR316" s="40"/>
      <c r="AS316" s="10"/>
      <c r="AT316" s="37"/>
      <c r="AU316" s="37"/>
      <c r="AV316" s="51"/>
      <c r="BA316" s="37"/>
      <c r="BB316" s="37"/>
      <c r="BC316" s="7"/>
      <c r="BD316" s="6"/>
      <c r="BF316" s="10"/>
      <c r="BG316" s="37"/>
      <c r="BH316" s="37"/>
      <c r="BI316" s="7"/>
      <c r="BJ316" s="6"/>
      <c r="BL316" s="10"/>
      <c r="BM316" s="37"/>
      <c r="BN316" s="37"/>
      <c r="BO316" s="7"/>
      <c r="BP316" s="40"/>
      <c r="BQ316" s="10"/>
      <c r="BR316" s="37"/>
      <c r="BS316" s="37"/>
      <c r="BT316" s="51"/>
      <c r="BY316" s="37"/>
      <c r="BZ316" s="37"/>
      <c r="CA316" s="7"/>
      <c r="CB316" s="6"/>
      <c r="CD316" s="10"/>
      <c r="CE316" s="37"/>
      <c r="CF316" s="37"/>
      <c r="CG316" s="7"/>
      <c r="CH316" s="6"/>
      <c r="CJ316" s="10"/>
      <c r="CK316" s="37"/>
      <c r="CL316" s="37"/>
      <c r="CM316" s="7"/>
      <c r="CN316" s="40"/>
      <c r="CO316" s="10"/>
      <c r="CP316" s="37"/>
      <c r="CQ316" s="37"/>
      <c r="CR316" s="51"/>
      <c r="CT316" s="40"/>
      <c r="CU316" s="10"/>
      <c r="CV316" s="37"/>
      <c r="CW316" s="37"/>
      <c r="CX316" s="51"/>
    </row>
    <row r="317" spans="5:102" x14ac:dyDescent="0.2">
      <c r="E317" s="37"/>
      <c r="F317" s="37"/>
      <c r="G317" s="7"/>
      <c r="H317" s="6"/>
      <c r="J317" s="10"/>
      <c r="K317" s="37"/>
      <c r="L317" s="37"/>
      <c r="M317" s="7"/>
      <c r="N317" s="6"/>
      <c r="P317" s="10"/>
      <c r="Q317" s="37"/>
      <c r="R317" s="37"/>
      <c r="S317" s="7"/>
      <c r="T317" s="40"/>
      <c r="U317" s="10"/>
      <c r="V317" s="37"/>
      <c r="W317" s="37"/>
      <c r="X317" s="51"/>
      <c r="AC317" s="37"/>
      <c r="AD317" s="37"/>
      <c r="AE317" s="7"/>
      <c r="AF317" s="6"/>
      <c r="AH317" s="10"/>
      <c r="AI317" s="37"/>
      <c r="AJ317" s="37"/>
      <c r="AK317" s="7"/>
      <c r="AL317" s="6"/>
      <c r="AN317" s="10"/>
      <c r="AO317" s="37"/>
      <c r="AP317" s="37"/>
      <c r="AQ317" s="7"/>
      <c r="AR317" s="40"/>
      <c r="AS317" s="10"/>
      <c r="AT317" s="37"/>
      <c r="AU317" s="37"/>
      <c r="AV317" s="51"/>
      <c r="BA317" s="37"/>
      <c r="BB317" s="37"/>
      <c r="BC317" s="7"/>
      <c r="BD317" s="6"/>
      <c r="BF317" s="10"/>
      <c r="BG317" s="37"/>
      <c r="BH317" s="37"/>
      <c r="BI317" s="7"/>
      <c r="BJ317" s="6"/>
      <c r="BL317" s="10"/>
      <c r="BM317" s="37"/>
      <c r="BN317" s="37"/>
      <c r="BO317" s="7"/>
      <c r="BP317" s="40"/>
      <c r="BQ317" s="10"/>
      <c r="BR317" s="37"/>
      <c r="BS317" s="37"/>
      <c r="BT317" s="51"/>
      <c r="BY317" s="37"/>
      <c r="BZ317" s="37"/>
      <c r="CA317" s="7"/>
      <c r="CB317" s="6"/>
      <c r="CD317" s="10"/>
      <c r="CE317" s="37"/>
      <c r="CF317" s="37"/>
      <c r="CG317" s="7"/>
      <c r="CH317" s="6"/>
      <c r="CJ317" s="10"/>
      <c r="CK317" s="37"/>
      <c r="CL317" s="37"/>
      <c r="CM317" s="7"/>
      <c r="CN317" s="40"/>
      <c r="CO317" s="10"/>
      <c r="CP317" s="37"/>
      <c r="CQ317" s="37"/>
      <c r="CR317" s="51"/>
      <c r="CT317" s="40"/>
      <c r="CU317" s="10"/>
      <c r="CV317" s="37"/>
      <c r="CW317" s="37"/>
      <c r="CX317" s="51"/>
    </row>
    <row r="318" spans="5:102" x14ac:dyDescent="0.2">
      <c r="E318" s="37"/>
      <c r="F318" s="37"/>
      <c r="G318" s="7"/>
      <c r="H318" s="6"/>
      <c r="J318" s="10"/>
      <c r="K318" s="37"/>
      <c r="L318" s="37"/>
      <c r="M318" s="7"/>
      <c r="N318" s="6"/>
      <c r="P318" s="10"/>
      <c r="Q318" s="37"/>
      <c r="R318" s="37"/>
      <c r="S318" s="7"/>
      <c r="T318" s="40"/>
      <c r="U318" s="10"/>
      <c r="V318" s="37"/>
      <c r="W318" s="37"/>
      <c r="X318" s="51"/>
      <c r="AC318" s="37"/>
      <c r="AD318" s="37"/>
      <c r="AE318" s="7"/>
      <c r="AF318" s="6"/>
      <c r="AH318" s="10"/>
      <c r="AI318" s="37"/>
      <c r="AJ318" s="37"/>
      <c r="AK318" s="7"/>
      <c r="AL318" s="6"/>
      <c r="AN318" s="10"/>
      <c r="AO318" s="37"/>
      <c r="AP318" s="37"/>
      <c r="AQ318" s="7"/>
      <c r="AR318" s="40"/>
      <c r="AS318" s="10"/>
      <c r="AT318" s="37"/>
      <c r="AU318" s="37"/>
      <c r="AV318" s="51"/>
      <c r="BA318" s="37"/>
      <c r="BB318" s="37"/>
      <c r="BC318" s="7"/>
      <c r="BD318" s="6"/>
      <c r="BF318" s="10"/>
      <c r="BG318" s="37"/>
      <c r="BH318" s="37"/>
      <c r="BI318" s="7"/>
      <c r="BJ318" s="6"/>
      <c r="BL318" s="10"/>
      <c r="BM318" s="37"/>
      <c r="BN318" s="37"/>
      <c r="BO318" s="7"/>
      <c r="BP318" s="40"/>
      <c r="BQ318" s="10"/>
      <c r="BR318" s="37"/>
      <c r="BS318" s="37"/>
      <c r="BT318" s="51"/>
      <c r="BY318" s="37"/>
      <c r="BZ318" s="37"/>
      <c r="CA318" s="7"/>
      <c r="CB318" s="6"/>
      <c r="CD318" s="10"/>
      <c r="CE318" s="37"/>
      <c r="CF318" s="37"/>
      <c r="CG318" s="7"/>
      <c r="CH318" s="6"/>
      <c r="CJ318" s="10"/>
      <c r="CK318" s="37"/>
      <c r="CL318" s="37"/>
      <c r="CM318" s="7"/>
      <c r="CN318" s="40"/>
      <c r="CO318" s="10"/>
      <c r="CP318" s="37"/>
      <c r="CQ318" s="37"/>
      <c r="CR318" s="51"/>
      <c r="CT318" s="40"/>
      <c r="CU318" s="10"/>
      <c r="CV318" s="37"/>
      <c r="CW318" s="37"/>
      <c r="CX318" s="51"/>
    </row>
    <row r="319" spans="5:102" x14ac:dyDescent="0.2">
      <c r="E319" s="37"/>
      <c r="F319" s="37"/>
      <c r="G319" s="7"/>
      <c r="H319" s="6"/>
      <c r="J319" s="10"/>
      <c r="K319" s="37"/>
      <c r="L319" s="37"/>
      <c r="M319" s="7"/>
      <c r="N319" s="6"/>
      <c r="P319" s="10"/>
      <c r="Q319" s="37"/>
      <c r="R319" s="37"/>
      <c r="S319" s="7"/>
      <c r="T319" s="40"/>
      <c r="U319" s="10"/>
      <c r="V319" s="37"/>
      <c r="W319" s="37"/>
      <c r="X319" s="51"/>
      <c r="AC319" s="37"/>
      <c r="AD319" s="37"/>
      <c r="AE319" s="7"/>
      <c r="AF319" s="6"/>
      <c r="AH319" s="10"/>
      <c r="AI319" s="37"/>
      <c r="AJ319" s="37"/>
      <c r="AK319" s="7"/>
      <c r="AL319" s="6"/>
      <c r="AN319" s="10"/>
      <c r="AO319" s="37"/>
      <c r="AP319" s="37"/>
      <c r="AQ319" s="7"/>
      <c r="AR319" s="40"/>
      <c r="AS319" s="10"/>
      <c r="AT319" s="37"/>
      <c r="AU319" s="37"/>
      <c r="AV319" s="51"/>
      <c r="BA319" s="37"/>
      <c r="BB319" s="37"/>
      <c r="BC319" s="7"/>
      <c r="BD319" s="6"/>
      <c r="BF319" s="10"/>
      <c r="BG319" s="37"/>
      <c r="BH319" s="37"/>
      <c r="BI319" s="7"/>
      <c r="BJ319" s="6"/>
      <c r="BL319" s="10"/>
      <c r="BM319" s="37"/>
      <c r="BN319" s="37"/>
      <c r="BO319" s="7"/>
      <c r="BP319" s="40"/>
      <c r="BQ319" s="10"/>
      <c r="BR319" s="37"/>
      <c r="BS319" s="37"/>
      <c r="BT319" s="51"/>
      <c r="BY319" s="37"/>
      <c r="BZ319" s="37"/>
      <c r="CA319" s="7"/>
      <c r="CB319" s="6"/>
      <c r="CD319" s="10"/>
      <c r="CE319" s="37"/>
      <c r="CF319" s="37"/>
      <c r="CG319" s="7"/>
      <c r="CH319" s="6"/>
      <c r="CJ319" s="10"/>
      <c r="CK319" s="37"/>
      <c r="CL319" s="37"/>
      <c r="CM319" s="7"/>
      <c r="CN319" s="40"/>
      <c r="CO319" s="10"/>
      <c r="CP319" s="37"/>
      <c r="CQ319" s="37"/>
      <c r="CR319" s="51"/>
      <c r="CT319" s="40"/>
      <c r="CU319" s="10"/>
      <c r="CV319" s="37"/>
      <c r="CW319" s="37"/>
      <c r="CX319" s="51"/>
    </row>
    <row r="320" spans="5:102" x14ac:dyDescent="0.2">
      <c r="E320" s="37"/>
      <c r="F320" s="37"/>
      <c r="G320" s="7"/>
      <c r="H320" s="6"/>
      <c r="J320" s="10"/>
      <c r="K320" s="37"/>
      <c r="L320" s="37"/>
      <c r="M320" s="7"/>
      <c r="N320" s="6"/>
      <c r="P320" s="10"/>
      <c r="Q320" s="37"/>
      <c r="R320" s="37"/>
      <c r="S320" s="7"/>
      <c r="T320" s="40"/>
      <c r="U320" s="10"/>
      <c r="V320" s="37"/>
      <c r="W320" s="37"/>
      <c r="X320" s="51"/>
      <c r="AC320" s="37"/>
      <c r="AD320" s="37"/>
      <c r="AE320" s="7"/>
      <c r="AF320" s="6"/>
      <c r="AH320" s="10"/>
      <c r="AI320" s="37"/>
      <c r="AJ320" s="37"/>
      <c r="AK320" s="7"/>
      <c r="AL320" s="6"/>
      <c r="AN320" s="10"/>
      <c r="AO320" s="37"/>
      <c r="AP320" s="37"/>
      <c r="AQ320" s="7"/>
      <c r="AR320" s="40"/>
      <c r="AS320" s="10"/>
      <c r="AT320" s="37"/>
      <c r="AU320" s="37"/>
      <c r="AV320" s="51"/>
      <c r="BA320" s="37"/>
      <c r="BB320" s="37"/>
      <c r="BC320" s="7"/>
      <c r="BD320" s="6"/>
      <c r="BF320" s="10"/>
      <c r="BG320" s="37"/>
      <c r="BH320" s="37"/>
      <c r="BI320" s="7"/>
      <c r="BJ320" s="6"/>
      <c r="BL320" s="10"/>
      <c r="BM320" s="37"/>
      <c r="BN320" s="37"/>
      <c r="BO320" s="7"/>
      <c r="BP320" s="40"/>
      <c r="BQ320" s="10"/>
      <c r="BR320" s="37"/>
      <c r="BS320" s="37"/>
      <c r="BT320" s="51"/>
      <c r="BY320" s="37"/>
      <c r="BZ320" s="37"/>
      <c r="CA320" s="7"/>
      <c r="CB320" s="6"/>
      <c r="CD320" s="10"/>
      <c r="CE320" s="37"/>
      <c r="CF320" s="37"/>
      <c r="CG320" s="7"/>
      <c r="CH320" s="6"/>
      <c r="CJ320" s="10"/>
      <c r="CK320" s="37"/>
      <c r="CL320" s="37"/>
      <c r="CM320" s="7"/>
      <c r="CN320" s="40"/>
      <c r="CO320" s="10"/>
      <c r="CP320" s="37"/>
      <c r="CQ320" s="37"/>
      <c r="CR320" s="51"/>
      <c r="CT320" s="40"/>
      <c r="CU320" s="10"/>
      <c r="CV320" s="37"/>
      <c r="CW320" s="37"/>
      <c r="CX320" s="51"/>
    </row>
    <row r="321" spans="5:102" x14ac:dyDescent="0.2">
      <c r="E321" s="37"/>
      <c r="F321" s="37"/>
      <c r="G321" s="7"/>
      <c r="H321" s="6"/>
      <c r="J321" s="10"/>
      <c r="K321" s="37"/>
      <c r="L321" s="37"/>
      <c r="M321" s="7"/>
      <c r="N321" s="6"/>
      <c r="P321" s="10"/>
      <c r="Q321" s="37"/>
      <c r="R321" s="37"/>
      <c r="S321" s="7"/>
      <c r="T321" s="40"/>
      <c r="U321" s="10"/>
      <c r="V321" s="37"/>
      <c r="W321" s="37"/>
      <c r="X321" s="51"/>
      <c r="AC321" s="37"/>
      <c r="AD321" s="37"/>
      <c r="AE321" s="7"/>
      <c r="AF321" s="6"/>
      <c r="AH321" s="10"/>
      <c r="AI321" s="37"/>
      <c r="AJ321" s="37"/>
      <c r="AK321" s="7"/>
      <c r="AL321" s="6"/>
      <c r="AN321" s="10"/>
      <c r="AO321" s="37"/>
      <c r="AP321" s="37"/>
      <c r="AQ321" s="7"/>
      <c r="AR321" s="40"/>
      <c r="AS321" s="10"/>
      <c r="AT321" s="37"/>
      <c r="AU321" s="37"/>
      <c r="AV321" s="51"/>
      <c r="BA321" s="37"/>
      <c r="BB321" s="37"/>
      <c r="BC321" s="7"/>
      <c r="BD321" s="6"/>
      <c r="BF321" s="10"/>
      <c r="BG321" s="37"/>
      <c r="BH321" s="37"/>
      <c r="BI321" s="7"/>
      <c r="BJ321" s="6"/>
      <c r="BL321" s="10"/>
      <c r="BM321" s="37"/>
      <c r="BN321" s="37"/>
      <c r="BO321" s="7"/>
      <c r="BP321" s="40"/>
      <c r="BQ321" s="10"/>
      <c r="BR321" s="37"/>
      <c r="BS321" s="37"/>
      <c r="BT321" s="51"/>
      <c r="BY321" s="37"/>
      <c r="BZ321" s="37"/>
      <c r="CA321" s="7"/>
      <c r="CB321" s="6"/>
      <c r="CD321" s="10"/>
      <c r="CE321" s="37"/>
      <c r="CF321" s="37"/>
      <c r="CG321" s="7"/>
      <c r="CH321" s="6"/>
      <c r="CJ321" s="10"/>
      <c r="CK321" s="37"/>
      <c r="CL321" s="37"/>
      <c r="CM321" s="7"/>
      <c r="CN321" s="40"/>
      <c r="CO321" s="10"/>
      <c r="CP321" s="37"/>
      <c r="CQ321" s="37"/>
      <c r="CR321" s="51"/>
      <c r="CT321" s="40"/>
      <c r="CU321" s="10"/>
      <c r="CV321" s="37"/>
      <c r="CW321" s="37"/>
      <c r="CX321" s="51"/>
    </row>
    <row r="322" spans="5:102" x14ac:dyDescent="0.2">
      <c r="E322" s="37"/>
      <c r="F322" s="37"/>
      <c r="G322" s="7"/>
      <c r="H322" s="6"/>
      <c r="J322" s="10"/>
      <c r="K322" s="37"/>
      <c r="L322" s="37"/>
      <c r="M322" s="7"/>
      <c r="N322" s="6"/>
      <c r="P322" s="10"/>
      <c r="Q322" s="37"/>
      <c r="R322" s="37"/>
      <c r="S322" s="7"/>
      <c r="T322" s="40"/>
      <c r="U322" s="10"/>
      <c r="V322" s="37"/>
      <c r="W322" s="37"/>
      <c r="X322" s="51"/>
      <c r="AC322" s="37"/>
      <c r="AD322" s="37"/>
      <c r="AE322" s="7"/>
      <c r="AF322" s="6"/>
      <c r="AH322" s="10"/>
      <c r="AI322" s="37"/>
      <c r="AJ322" s="37"/>
      <c r="AK322" s="7"/>
      <c r="AL322" s="6"/>
      <c r="AN322" s="10"/>
      <c r="AO322" s="37"/>
      <c r="AP322" s="37"/>
      <c r="AQ322" s="7"/>
      <c r="AR322" s="40"/>
      <c r="AS322" s="10"/>
      <c r="AT322" s="37"/>
      <c r="AU322" s="37"/>
      <c r="AV322" s="51"/>
      <c r="BA322" s="37"/>
      <c r="BB322" s="37"/>
      <c r="BC322" s="7"/>
      <c r="BD322" s="6"/>
      <c r="BF322" s="10"/>
      <c r="BG322" s="37"/>
      <c r="BH322" s="37"/>
      <c r="BI322" s="7"/>
      <c r="BJ322" s="6"/>
      <c r="BL322" s="10"/>
      <c r="BM322" s="37"/>
      <c r="BN322" s="37"/>
      <c r="BO322" s="7"/>
      <c r="BP322" s="40"/>
      <c r="BQ322" s="10"/>
      <c r="BR322" s="37"/>
      <c r="BS322" s="37"/>
      <c r="BT322" s="51"/>
      <c r="BY322" s="37"/>
      <c r="BZ322" s="37"/>
      <c r="CA322" s="7"/>
      <c r="CB322" s="6"/>
      <c r="CD322" s="10"/>
      <c r="CE322" s="37"/>
      <c r="CF322" s="37"/>
      <c r="CG322" s="7"/>
      <c r="CH322" s="6"/>
      <c r="CJ322" s="10"/>
      <c r="CK322" s="37"/>
      <c r="CL322" s="37"/>
      <c r="CM322" s="7"/>
      <c r="CN322" s="40"/>
      <c r="CO322" s="10"/>
      <c r="CP322" s="37"/>
      <c r="CQ322" s="37"/>
      <c r="CR322" s="51"/>
      <c r="CT322" s="40"/>
      <c r="CU322" s="10"/>
      <c r="CV322" s="37"/>
      <c r="CW322" s="37"/>
      <c r="CX322" s="51"/>
    </row>
    <row r="323" spans="5:102" x14ac:dyDescent="0.2">
      <c r="E323" s="37"/>
      <c r="F323" s="37"/>
      <c r="G323" s="7"/>
      <c r="H323" s="6"/>
      <c r="J323" s="10"/>
      <c r="K323" s="37"/>
      <c r="L323" s="37"/>
      <c r="M323" s="7"/>
      <c r="N323" s="6"/>
      <c r="P323" s="10"/>
      <c r="Q323" s="37"/>
      <c r="R323" s="37"/>
      <c r="S323" s="7"/>
      <c r="T323" s="40"/>
      <c r="U323" s="10"/>
      <c r="V323" s="37"/>
      <c r="W323" s="37"/>
      <c r="X323" s="51"/>
      <c r="AC323" s="37"/>
      <c r="AD323" s="37"/>
      <c r="AE323" s="7"/>
      <c r="AF323" s="6"/>
      <c r="AH323" s="10"/>
      <c r="AI323" s="37"/>
      <c r="AJ323" s="37"/>
      <c r="AK323" s="7"/>
      <c r="AL323" s="6"/>
      <c r="AN323" s="10"/>
      <c r="AO323" s="37"/>
      <c r="AP323" s="37"/>
      <c r="AQ323" s="7"/>
      <c r="AR323" s="40"/>
      <c r="AS323" s="10"/>
      <c r="AT323" s="37"/>
      <c r="AU323" s="37"/>
      <c r="AV323" s="51"/>
      <c r="BA323" s="37"/>
      <c r="BB323" s="37"/>
      <c r="BC323" s="7"/>
      <c r="BD323" s="6"/>
      <c r="BF323" s="10"/>
      <c r="BG323" s="37"/>
      <c r="BH323" s="37"/>
      <c r="BI323" s="7"/>
      <c r="BJ323" s="6"/>
      <c r="BL323" s="10"/>
      <c r="BM323" s="37"/>
      <c r="BN323" s="37"/>
      <c r="BO323" s="7"/>
      <c r="BP323" s="40"/>
      <c r="BQ323" s="10"/>
      <c r="BR323" s="37"/>
      <c r="BS323" s="37"/>
      <c r="BT323" s="51"/>
      <c r="BY323" s="37"/>
      <c r="BZ323" s="37"/>
      <c r="CA323" s="7"/>
      <c r="CB323" s="6"/>
      <c r="CD323" s="10"/>
      <c r="CE323" s="37"/>
      <c r="CF323" s="37"/>
      <c r="CG323" s="7"/>
      <c r="CH323" s="6"/>
      <c r="CJ323" s="10"/>
      <c r="CK323" s="37"/>
      <c r="CL323" s="37"/>
      <c r="CM323" s="7"/>
      <c r="CN323" s="40"/>
      <c r="CO323" s="10"/>
      <c r="CP323" s="37"/>
      <c r="CQ323" s="37"/>
      <c r="CR323" s="51"/>
      <c r="CT323" s="40"/>
      <c r="CU323" s="10"/>
      <c r="CV323" s="37"/>
      <c r="CW323" s="37"/>
      <c r="CX323" s="51"/>
    </row>
    <row r="324" spans="5:102" x14ac:dyDescent="0.2">
      <c r="E324" s="37"/>
      <c r="F324" s="37"/>
      <c r="G324" s="7"/>
      <c r="H324" s="6"/>
      <c r="J324" s="10"/>
      <c r="K324" s="37"/>
      <c r="L324" s="37"/>
      <c r="M324" s="7"/>
      <c r="N324" s="6"/>
      <c r="P324" s="10"/>
      <c r="Q324" s="37"/>
      <c r="R324" s="37"/>
      <c r="S324" s="7"/>
      <c r="T324" s="40"/>
      <c r="U324" s="10"/>
      <c r="V324" s="37"/>
      <c r="W324" s="37"/>
      <c r="X324" s="51"/>
      <c r="AC324" s="37"/>
      <c r="AD324" s="37"/>
      <c r="AE324" s="7"/>
      <c r="AF324" s="6"/>
      <c r="AH324" s="10"/>
      <c r="AI324" s="37"/>
      <c r="AJ324" s="37"/>
      <c r="AK324" s="7"/>
      <c r="AL324" s="6"/>
      <c r="AN324" s="10"/>
      <c r="AO324" s="37"/>
      <c r="AP324" s="37"/>
      <c r="AQ324" s="7"/>
      <c r="AR324" s="40"/>
      <c r="AS324" s="10"/>
      <c r="AT324" s="37"/>
      <c r="AU324" s="37"/>
      <c r="AV324" s="51"/>
      <c r="BA324" s="37"/>
      <c r="BB324" s="37"/>
      <c r="BC324" s="7"/>
      <c r="BD324" s="6"/>
      <c r="BF324" s="10"/>
      <c r="BG324" s="37"/>
      <c r="BH324" s="37"/>
      <c r="BI324" s="7"/>
      <c r="BJ324" s="6"/>
      <c r="BL324" s="10"/>
      <c r="BM324" s="37"/>
      <c r="BN324" s="37"/>
      <c r="BO324" s="7"/>
      <c r="BP324" s="40"/>
      <c r="BQ324" s="10"/>
      <c r="BR324" s="37"/>
      <c r="BS324" s="37"/>
      <c r="BT324" s="51"/>
      <c r="BY324" s="37"/>
      <c r="BZ324" s="37"/>
      <c r="CA324" s="7"/>
      <c r="CB324" s="6"/>
      <c r="CD324" s="10"/>
      <c r="CE324" s="37"/>
      <c r="CF324" s="37"/>
      <c r="CG324" s="7"/>
      <c r="CH324" s="6"/>
      <c r="CJ324" s="10"/>
      <c r="CK324" s="37"/>
      <c r="CL324" s="37"/>
      <c r="CM324" s="7"/>
      <c r="CN324" s="40"/>
      <c r="CO324" s="10"/>
      <c r="CP324" s="37"/>
      <c r="CQ324" s="37"/>
      <c r="CR324" s="51"/>
      <c r="CT324" s="40"/>
      <c r="CU324" s="10"/>
      <c r="CV324" s="37"/>
      <c r="CW324" s="37"/>
      <c r="CX324" s="51"/>
    </row>
    <row r="325" spans="5:102" x14ac:dyDescent="0.2">
      <c r="E325" s="37"/>
      <c r="F325" s="37"/>
      <c r="G325" s="7"/>
      <c r="H325" s="6"/>
      <c r="J325" s="10"/>
      <c r="K325" s="37"/>
      <c r="L325" s="37"/>
      <c r="M325" s="7"/>
      <c r="N325" s="6"/>
      <c r="P325" s="10"/>
      <c r="Q325" s="37"/>
      <c r="R325" s="37"/>
      <c r="S325" s="7"/>
      <c r="T325" s="40"/>
      <c r="U325" s="10"/>
      <c r="V325" s="37"/>
      <c r="W325" s="37"/>
      <c r="X325" s="51"/>
      <c r="AC325" s="37"/>
      <c r="AD325" s="37"/>
      <c r="AE325" s="7"/>
      <c r="AF325" s="6"/>
      <c r="AH325" s="10"/>
      <c r="AI325" s="37"/>
      <c r="AJ325" s="37"/>
      <c r="AK325" s="7"/>
      <c r="AL325" s="6"/>
      <c r="AN325" s="10"/>
      <c r="AO325" s="37"/>
      <c r="AP325" s="37"/>
      <c r="AQ325" s="7"/>
      <c r="AR325" s="40"/>
      <c r="AS325" s="10"/>
      <c r="AT325" s="37"/>
      <c r="AU325" s="37"/>
      <c r="AV325" s="51"/>
      <c r="BA325" s="37"/>
      <c r="BB325" s="37"/>
      <c r="BC325" s="7"/>
      <c r="BD325" s="6"/>
      <c r="BF325" s="10"/>
      <c r="BG325" s="37"/>
      <c r="BH325" s="37"/>
      <c r="BI325" s="7"/>
      <c r="BJ325" s="6"/>
      <c r="BL325" s="10"/>
      <c r="BM325" s="37"/>
      <c r="BN325" s="37"/>
      <c r="BO325" s="7"/>
      <c r="BP325" s="40"/>
      <c r="BQ325" s="10"/>
      <c r="BR325" s="37"/>
      <c r="BS325" s="37"/>
      <c r="BT325" s="51"/>
      <c r="BY325" s="37"/>
      <c r="BZ325" s="37"/>
      <c r="CA325" s="7"/>
      <c r="CB325" s="6"/>
      <c r="CD325" s="10"/>
      <c r="CE325" s="37"/>
      <c r="CF325" s="37"/>
      <c r="CG325" s="7"/>
      <c r="CH325" s="6"/>
      <c r="CJ325" s="10"/>
      <c r="CK325" s="37"/>
      <c r="CL325" s="37"/>
      <c r="CM325" s="7"/>
      <c r="CN325" s="40"/>
      <c r="CO325" s="10"/>
      <c r="CP325" s="37"/>
      <c r="CQ325" s="37"/>
      <c r="CR325" s="51"/>
      <c r="CT325" s="40"/>
      <c r="CU325" s="10"/>
      <c r="CV325" s="37"/>
      <c r="CW325" s="37"/>
      <c r="CX325" s="51"/>
    </row>
    <row r="326" spans="5:102" x14ac:dyDescent="0.2">
      <c r="E326" s="37"/>
      <c r="F326" s="37"/>
      <c r="G326" s="7"/>
      <c r="H326" s="6"/>
      <c r="J326" s="10"/>
      <c r="K326" s="37"/>
      <c r="L326" s="37"/>
      <c r="M326" s="7"/>
      <c r="N326" s="6"/>
      <c r="P326" s="10"/>
      <c r="Q326" s="37"/>
      <c r="R326" s="37"/>
      <c r="S326" s="7"/>
      <c r="T326" s="40"/>
      <c r="U326" s="10"/>
      <c r="V326" s="37"/>
      <c r="W326" s="37"/>
      <c r="X326" s="51"/>
      <c r="AC326" s="37"/>
      <c r="AD326" s="37"/>
      <c r="AE326" s="7"/>
      <c r="AF326" s="6"/>
      <c r="AH326" s="10"/>
      <c r="AI326" s="37"/>
      <c r="AJ326" s="37"/>
      <c r="AK326" s="7"/>
      <c r="AL326" s="6"/>
      <c r="AN326" s="10"/>
      <c r="AO326" s="37"/>
      <c r="AP326" s="37"/>
      <c r="AQ326" s="7"/>
      <c r="AR326" s="40"/>
      <c r="AS326" s="10"/>
      <c r="AT326" s="37"/>
      <c r="AU326" s="37"/>
      <c r="AV326" s="51"/>
      <c r="BA326" s="37"/>
      <c r="BB326" s="37"/>
      <c r="BC326" s="7"/>
      <c r="BD326" s="6"/>
      <c r="BF326" s="10"/>
      <c r="BG326" s="37"/>
      <c r="BH326" s="37"/>
      <c r="BI326" s="7"/>
      <c r="BJ326" s="6"/>
      <c r="BL326" s="10"/>
      <c r="BM326" s="37"/>
      <c r="BN326" s="37"/>
      <c r="BO326" s="7"/>
      <c r="BP326" s="40"/>
      <c r="BQ326" s="10"/>
      <c r="BR326" s="37"/>
      <c r="BS326" s="37"/>
      <c r="BT326" s="51"/>
      <c r="BY326" s="37"/>
      <c r="BZ326" s="37"/>
      <c r="CA326" s="7"/>
      <c r="CB326" s="6"/>
      <c r="CD326" s="10"/>
      <c r="CE326" s="37"/>
      <c r="CF326" s="37"/>
      <c r="CG326" s="7"/>
      <c r="CH326" s="6"/>
      <c r="CJ326" s="10"/>
      <c r="CK326" s="37"/>
      <c r="CL326" s="37"/>
      <c r="CM326" s="7"/>
      <c r="CN326" s="40"/>
      <c r="CO326" s="10"/>
      <c r="CP326" s="37"/>
      <c r="CQ326" s="37"/>
      <c r="CR326" s="51"/>
      <c r="CT326" s="40"/>
      <c r="CU326" s="10"/>
      <c r="CV326" s="37"/>
      <c r="CW326" s="37"/>
      <c r="CX326" s="51"/>
    </row>
    <row r="327" spans="5:102" x14ac:dyDescent="0.2">
      <c r="E327" s="37"/>
      <c r="F327" s="37"/>
      <c r="G327" s="7"/>
      <c r="H327" s="6"/>
      <c r="J327" s="10"/>
      <c r="K327" s="37"/>
      <c r="L327" s="37"/>
      <c r="M327" s="7"/>
      <c r="N327" s="6"/>
      <c r="P327" s="10"/>
      <c r="Q327" s="37"/>
      <c r="R327" s="37"/>
      <c r="S327" s="7"/>
      <c r="T327" s="40"/>
      <c r="U327" s="10"/>
      <c r="V327" s="37"/>
      <c r="W327" s="37"/>
      <c r="X327" s="51"/>
      <c r="AC327" s="37"/>
      <c r="AD327" s="37"/>
      <c r="AE327" s="7"/>
      <c r="AF327" s="6"/>
      <c r="AH327" s="10"/>
      <c r="AI327" s="37"/>
      <c r="AJ327" s="37"/>
      <c r="AK327" s="7"/>
      <c r="AL327" s="6"/>
      <c r="AN327" s="10"/>
      <c r="AO327" s="37"/>
      <c r="AP327" s="37"/>
      <c r="AQ327" s="7"/>
      <c r="AR327" s="40"/>
      <c r="AS327" s="10"/>
      <c r="AT327" s="37"/>
      <c r="AU327" s="37"/>
      <c r="AV327" s="51"/>
      <c r="BA327" s="37"/>
      <c r="BB327" s="37"/>
      <c r="BC327" s="7"/>
      <c r="BD327" s="6"/>
      <c r="BF327" s="10"/>
      <c r="BG327" s="37"/>
      <c r="BH327" s="37"/>
      <c r="BI327" s="7"/>
      <c r="BJ327" s="6"/>
      <c r="BL327" s="10"/>
      <c r="BM327" s="37"/>
      <c r="BN327" s="37"/>
      <c r="BO327" s="7"/>
      <c r="BP327" s="40"/>
      <c r="BQ327" s="10"/>
      <c r="BR327" s="37"/>
      <c r="BS327" s="37"/>
      <c r="BT327" s="51"/>
      <c r="BY327" s="37"/>
      <c r="BZ327" s="37"/>
      <c r="CA327" s="7"/>
      <c r="CB327" s="6"/>
      <c r="CD327" s="10"/>
      <c r="CE327" s="37"/>
      <c r="CF327" s="37"/>
      <c r="CG327" s="7"/>
      <c r="CH327" s="6"/>
      <c r="CJ327" s="10"/>
      <c r="CK327" s="37"/>
      <c r="CL327" s="37"/>
      <c r="CM327" s="7"/>
      <c r="CN327" s="40"/>
      <c r="CO327" s="10"/>
      <c r="CP327" s="37"/>
      <c r="CQ327" s="37"/>
      <c r="CR327" s="51"/>
      <c r="CT327" s="40"/>
      <c r="CU327" s="10"/>
      <c r="CV327" s="37"/>
      <c r="CW327" s="37"/>
      <c r="CX327" s="51"/>
    </row>
    <row r="328" spans="5:102" x14ac:dyDescent="0.2">
      <c r="E328" s="37"/>
      <c r="F328" s="37"/>
      <c r="G328" s="7"/>
      <c r="H328" s="6"/>
      <c r="J328" s="10"/>
      <c r="K328" s="37"/>
      <c r="L328" s="37"/>
      <c r="M328" s="7"/>
      <c r="N328" s="6"/>
      <c r="P328" s="10"/>
      <c r="Q328" s="37"/>
      <c r="R328" s="37"/>
      <c r="S328" s="7"/>
      <c r="T328" s="40"/>
      <c r="U328" s="10"/>
      <c r="V328" s="37"/>
      <c r="W328" s="37"/>
      <c r="X328" s="51"/>
      <c r="AC328" s="37"/>
      <c r="AD328" s="37"/>
      <c r="AE328" s="7"/>
      <c r="AF328" s="6"/>
      <c r="AH328" s="10"/>
      <c r="AI328" s="37"/>
      <c r="AJ328" s="37"/>
      <c r="AK328" s="7"/>
      <c r="AL328" s="6"/>
      <c r="AN328" s="10"/>
      <c r="AO328" s="37"/>
      <c r="AP328" s="37"/>
      <c r="AQ328" s="7"/>
      <c r="AR328" s="40"/>
      <c r="AS328" s="10"/>
      <c r="AT328" s="37"/>
      <c r="AU328" s="37"/>
      <c r="AV328" s="51"/>
      <c r="BA328" s="37"/>
      <c r="BB328" s="37"/>
      <c r="BC328" s="7"/>
      <c r="BD328" s="6"/>
      <c r="BF328" s="10"/>
      <c r="BG328" s="37"/>
      <c r="BH328" s="37"/>
      <c r="BI328" s="7"/>
      <c r="BJ328" s="6"/>
      <c r="BL328" s="10"/>
      <c r="BM328" s="37"/>
      <c r="BN328" s="37"/>
      <c r="BO328" s="7"/>
      <c r="BP328" s="40"/>
      <c r="BQ328" s="10"/>
      <c r="BR328" s="37"/>
      <c r="BS328" s="37"/>
      <c r="BT328" s="51"/>
      <c r="BY328" s="37"/>
      <c r="BZ328" s="37"/>
      <c r="CA328" s="7"/>
      <c r="CB328" s="6"/>
      <c r="CD328" s="10"/>
      <c r="CE328" s="37"/>
      <c r="CF328" s="37"/>
      <c r="CG328" s="7"/>
      <c r="CH328" s="6"/>
      <c r="CJ328" s="10"/>
      <c r="CK328" s="37"/>
      <c r="CL328" s="37"/>
      <c r="CM328" s="7"/>
      <c r="CN328" s="40"/>
      <c r="CO328" s="10"/>
      <c r="CP328" s="37"/>
      <c r="CQ328" s="37"/>
      <c r="CR328" s="51"/>
      <c r="CT328" s="40"/>
      <c r="CU328" s="10"/>
      <c r="CV328" s="37"/>
      <c r="CW328" s="37"/>
      <c r="CX328" s="51"/>
    </row>
    <row r="329" spans="5:102" x14ac:dyDescent="0.2">
      <c r="E329" s="37"/>
      <c r="F329" s="37"/>
      <c r="G329" s="7"/>
      <c r="H329" s="6"/>
      <c r="J329" s="10"/>
      <c r="K329" s="37"/>
      <c r="L329" s="37"/>
      <c r="M329" s="7"/>
      <c r="N329" s="6"/>
      <c r="P329" s="10"/>
      <c r="Q329" s="37"/>
      <c r="R329" s="37"/>
      <c r="S329" s="7"/>
      <c r="T329" s="40"/>
      <c r="U329" s="10"/>
      <c r="V329" s="37"/>
      <c r="W329" s="37"/>
      <c r="X329" s="51"/>
      <c r="AC329" s="37"/>
      <c r="AD329" s="37"/>
      <c r="AE329" s="7"/>
      <c r="AF329" s="6"/>
      <c r="AH329" s="10"/>
      <c r="AI329" s="37"/>
      <c r="AJ329" s="37"/>
      <c r="AK329" s="7"/>
      <c r="AL329" s="6"/>
      <c r="AN329" s="10"/>
      <c r="AO329" s="37"/>
      <c r="AP329" s="37"/>
      <c r="AQ329" s="7"/>
      <c r="AR329" s="40"/>
      <c r="AS329" s="10"/>
      <c r="AT329" s="37"/>
      <c r="AU329" s="37"/>
      <c r="AV329" s="51"/>
      <c r="BA329" s="37"/>
      <c r="BB329" s="37"/>
      <c r="BC329" s="7"/>
      <c r="BD329" s="6"/>
      <c r="BF329" s="10"/>
      <c r="BG329" s="37"/>
      <c r="BH329" s="37"/>
      <c r="BI329" s="7"/>
      <c r="BJ329" s="6"/>
      <c r="BL329" s="10"/>
      <c r="BM329" s="37"/>
      <c r="BN329" s="37"/>
      <c r="BO329" s="7"/>
      <c r="BP329" s="40"/>
      <c r="BQ329" s="10"/>
      <c r="BR329" s="37"/>
      <c r="BS329" s="37"/>
      <c r="BT329" s="51"/>
      <c r="BY329" s="37"/>
      <c r="BZ329" s="37"/>
      <c r="CA329" s="7"/>
      <c r="CB329" s="6"/>
      <c r="CD329" s="10"/>
      <c r="CE329" s="37"/>
      <c r="CF329" s="37"/>
      <c r="CG329" s="7"/>
      <c r="CH329" s="6"/>
      <c r="CJ329" s="10"/>
      <c r="CK329" s="37"/>
      <c r="CL329" s="37"/>
      <c r="CM329" s="7"/>
      <c r="CN329" s="40"/>
      <c r="CO329" s="10"/>
      <c r="CP329" s="37"/>
      <c r="CQ329" s="37"/>
      <c r="CR329" s="51"/>
      <c r="CT329" s="40"/>
      <c r="CU329" s="10"/>
      <c r="CV329" s="37"/>
      <c r="CW329" s="37"/>
      <c r="CX329" s="51"/>
    </row>
    <row r="330" spans="5:102" x14ac:dyDescent="0.2">
      <c r="E330" s="37"/>
      <c r="F330" s="37"/>
      <c r="G330" s="7"/>
      <c r="H330" s="6"/>
      <c r="J330" s="10"/>
      <c r="K330" s="37"/>
      <c r="L330" s="37"/>
      <c r="M330" s="7"/>
      <c r="N330" s="6"/>
      <c r="P330" s="10"/>
      <c r="Q330" s="37"/>
      <c r="R330" s="37"/>
      <c r="S330" s="7"/>
      <c r="T330" s="40"/>
      <c r="U330" s="10"/>
      <c r="V330" s="37"/>
      <c r="W330" s="37"/>
      <c r="X330" s="51"/>
      <c r="AC330" s="37"/>
      <c r="AD330" s="37"/>
      <c r="AE330" s="7"/>
      <c r="AF330" s="6"/>
      <c r="AH330" s="10"/>
      <c r="AI330" s="37"/>
      <c r="AJ330" s="37"/>
      <c r="AK330" s="7"/>
      <c r="AL330" s="6"/>
      <c r="AN330" s="10"/>
      <c r="AO330" s="37"/>
      <c r="AP330" s="37"/>
      <c r="AQ330" s="7"/>
      <c r="AR330" s="40"/>
      <c r="AS330" s="10"/>
      <c r="AT330" s="37"/>
      <c r="AU330" s="37"/>
      <c r="AV330" s="51"/>
      <c r="BA330" s="37"/>
      <c r="BB330" s="37"/>
      <c r="BC330" s="7"/>
      <c r="BD330" s="6"/>
      <c r="BF330" s="10"/>
      <c r="BG330" s="37"/>
      <c r="BH330" s="37"/>
      <c r="BI330" s="7"/>
      <c r="BJ330" s="6"/>
      <c r="BL330" s="10"/>
      <c r="BM330" s="37"/>
      <c r="BN330" s="37"/>
      <c r="BO330" s="7"/>
      <c r="BP330" s="40"/>
      <c r="BQ330" s="10"/>
      <c r="BR330" s="37"/>
      <c r="BS330" s="37"/>
      <c r="BT330" s="51"/>
      <c r="BY330" s="37"/>
      <c r="BZ330" s="37"/>
      <c r="CA330" s="7"/>
      <c r="CB330" s="6"/>
      <c r="CD330" s="10"/>
      <c r="CE330" s="37"/>
      <c r="CF330" s="37"/>
      <c r="CG330" s="7"/>
      <c r="CH330" s="6"/>
      <c r="CJ330" s="10"/>
      <c r="CK330" s="37"/>
      <c r="CL330" s="37"/>
      <c r="CM330" s="7"/>
      <c r="CN330" s="40"/>
      <c r="CO330" s="10"/>
      <c r="CP330" s="37"/>
      <c r="CQ330" s="37"/>
      <c r="CR330" s="51"/>
      <c r="CT330" s="40"/>
      <c r="CU330" s="10"/>
      <c r="CV330" s="37"/>
      <c r="CW330" s="37"/>
      <c r="CX330" s="51"/>
    </row>
    <row r="331" spans="5:102" x14ac:dyDescent="0.2">
      <c r="E331" s="37"/>
      <c r="F331" s="37"/>
      <c r="G331" s="7"/>
      <c r="H331" s="6"/>
      <c r="J331" s="10"/>
      <c r="K331" s="37"/>
      <c r="L331" s="37"/>
      <c r="M331" s="7"/>
      <c r="N331" s="6"/>
      <c r="P331" s="10"/>
      <c r="Q331" s="37"/>
      <c r="R331" s="37"/>
      <c r="S331" s="7"/>
      <c r="T331" s="40"/>
      <c r="U331" s="10"/>
      <c r="V331" s="37"/>
      <c r="W331" s="37"/>
      <c r="X331" s="51"/>
      <c r="AC331" s="37"/>
      <c r="AD331" s="37"/>
      <c r="AE331" s="7"/>
      <c r="AF331" s="6"/>
      <c r="AH331" s="10"/>
      <c r="AI331" s="37"/>
      <c r="AJ331" s="37"/>
      <c r="AK331" s="7"/>
      <c r="AL331" s="6"/>
      <c r="AN331" s="10"/>
      <c r="AO331" s="37"/>
      <c r="AP331" s="37"/>
      <c r="AQ331" s="7"/>
      <c r="AR331" s="40"/>
      <c r="AS331" s="10"/>
      <c r="AT331" s="37"/>
      <c r="AU331" s="37"/>
      <c r="AV331" s="51"/>
      <c r="BA331" s="37"/>
      <c r="BB331" s="37"/>
      <c r="BC331" s="7"/>
      <c r="BD331" s="6"/>
      <c r="BF331" s="10"/>
      <c r="BG331" s="37"/>
      <c r="BH331" s="37"/>
      <c r="BI331" s="7"/>
      <c r="BJ331" s="6"/>
      <c r="BL331" s="10"/>
      <c r="BM331" s="37"/>
      <c r="BN331" s="37"/>
      <c r="BO331" s="7"/>
      <c r="BP331" s="40"/>
      <c r="BQ331" s="10"/>
      <c r="BR331" s="37"/>
      <c r="BS331" s="37"/>
      <c r="BT331" s="51"/>
      <c r="BY331" s="37"/>
      <c r="BZ331" s="37"/>
      <c r="CA331" s="7"/>
      <c r="CB331" s="6"/>
      <c r="CD331" s="10"/>
      <c r="CE331" s="37"/>
      <c r="CF331" s="37"/>
      <c r="CG331" s="7"/>
      <c r="CH331" s="6"/>
      <c r="CJ331" s="10"/>
      <c r="CK331" s="37"/>
      <c r="CL331" s="37"/>
      <c r="CM331" s="7"/>
      <c r="CN331" s="40"/>
      <c r="CO331" s="10"/>
      <c r="CP331" s="37"/>
      <c r="CQ331" s="37"/>
      <c r="CR331" s="51"/>
      <c r="CT331" s="40"/>
      <c r="CU331" s="10"/>
      <c r="CV331" s="37"/>
      <c r="CW331" s="37"/>
      <c r="CX331" s="51"/>
    </row>
    <row r="332" spans="5:102" x14ac:dyDescent="0.2">
      <c r="E332" s="37"/>
      <c r="F332" s="37"/>
      <c r="G332" s="7"/>
      <c r="H332" s="6"/>
      <c r="J332" s="10"/>
      <c r="K332" s="37"/>
      <c r="L332" s="37"/>
      <c r="M332" s="7"/>
      <c r="N332" s="6"/>
      <c r="P332" s="10"/>
      <c r="Q332" s="37"/>
      <c r="R332" s="37"/>
      <c r="S332" s="7"/>
      <c r="T332" s="40"/>
      <c r="U332" s="10"/>
      <c r="V332" s="37"/>
      <c r="W332" s="37"/>
      <c r="X332" s="51"/>
      <c r="AC332" s="37"/>
      <c r="AD332" s="37"/>
      <c r="AE332" s="7"/>
      <c r="AF332" s="6"/>
      <c r="AH332" s="10"/>
      <c r="AI332" s="37"/>
      <c r="AJ332" s="37"/>
      <c r="AK332" s="7"/>
      <c r="AL332" s="6"/>
      <c r="AN332" s="10"/>
      <c r="AO332" s="37"/>
      <c r="AP332" s="37"/>
      <c r="AQ332" s="7"/>
      <c r="AR332" s="40"/>
      <c r="AS332" s="10"/>
      <c r="AT332" s="37"/>
      <c r="AU332" s="37"/>
      <c r="AV332" s="51"/>
      <c r="BA332" s="37"/>
      <c r="BB332" s="37"/>
      <c r="BC332" s="7"/>
      <c r="BD332" s="6"/>
      <c r="BF332" s="10"/>
      <c r="BG332" s="37"/>
      <c r="BH332" s="37"/>
      <c r="BI332" s="7"/>
      <c r="BJ332" s="6"/>
      <c r="BL332" s="10"/>
      <c r="BM332" s="37"/>
      <c r="BN332" s="37"/>
      <c r="BO332" s="7"/>
      <c r="BP332" s="40"/>
      <c r="BQ332" s="10"/>
      <c r="BR332" s="37"/>
      <c r="BS332" s="37"/>
      <c r="BT332" s="51"/>
      <c r="BY332" s="37"/>
      <c r="BZ332" s="37"/>
      <c r="CA332" s="7"/>
      <c r="CB332" s="6"/>
      <c r="CD332" s="10"/>
      <c r="CE332" s="37"/>
      <c r="CF332" s="37"/>
      <c r="CG332" s="7"/>
      <c r="CH332" s="6"/>
      <c r="CJ332" s="10"/>
      <c r="CK332" s="37"/>
      <c r="CL332" s="37"/>
      <c r="CM332" s="7"/>
      <c r="CN332" s="40"/>
      <c r="CO332" s="10"/>
      <c r="CP332" s="37"/>
      <c r="CQ332" s="37"/>
      <c r="CR332" s="51"/>
      <c r="CT332" s="40"/>
      <c r="CU332" s="10"/>
      <c r="CV332" s="37"/>
      <c r="CW332" s="37"/>
      <c r="CX332" s="51"/>
    </row>
    <row r="333" spans="5:102" x14ac:dyDescent="0.2">
      <c r="E333" s="37"/>
      <c r="F333" s="37"/>
      <c r="G333" s="7"/>
      <c r="H333" s="6"/>
      <c r="J333" s="10"/>
      <c r="K333" s="37"/>
      <c r="L333" s="37"/>
      <c r="M333" s="7"/>
      <c r="N333" s="6"/>
      <c r="P333" s="10"/>
      <c r="Q333" s="37"/>
      <c r="R333" s="37"/>
      <c r="S333" s="7"/>
      <c r="T333" s="40"/>
      <c r="U333" s="10"/>
      <c r="V333" s="37"/>
      <c r="W333" s="37"/>
      <c r="X333" s="51"/>
      <c r="AC333" s="37"/>
      <c r="AD333" s="37"/>
      <c r="AE333" s="7"/>
      <c r="AF333" s="6"/>
      <c r="AH333" s="10"/>
      <c r="AI333" s="37"/>
      <c r="AJ333" s="37"/>
      <c r="AK333" s="7"/>
      <c r="AL333" s="6"/>
      <c r="AN333" s="10"/>
      <c r="AO333" s="37"/>
      <c r="AP333" s="37"/>
      <c r="AQ333" s="7"/>
      <c r="AR333" s="40"/>
      <c r="AS333" s="10"/>
      <c r="AT333" s="37"/>
      <c r="AU333" s="37"/>
      <c r="AV333" s="51"/>
      <c r="BA333" s="37"/>
      <c r="BB333" s="37"/>
      <c r="BC333" s="7"/>
      <c r="BD333" s="6"/>
      <c r="BF333" s="10"/>
      <c r="BG333" s="37"/>
      <c r="BH333" s="37"/>
      <c r="BI333" s="7"/>
      <c r="BJ333" s="6"/>
      <c r="BL333" s="10"/>
      <c r="BM333" s="37"/>
      <c r="BN333" s="37"/>
      <c r="BO333" s="7"/>
      <c r="BP333" s="40"/>
      <c r="BQ333" s="10"/>
      <c r="BR333" s="37"/>
      <c r="BS333" s="37"/>
      <c r="BT333" s="51"/>
      <c r="BY333" s="37"/>
      <c r="BZ333" s="37"/>
      <c r="CA333" s="7"/>
      <c r="CB333" s="6"/>
      <c r="CD333" s="10"/>
      <c r="CE333" s="37"/>
      <c r="CF333" s="37"/>
      <c r="CG333" s="7"/>
      <c r="CH333" s="6"/>
      <c r="CJ333" s="10"/>
      <c r="CK333" s="37"/>
      <c r="CL333" s="37"/>
      <c r="CM333" s="7"/>
      <c r="CN333" s="40"/>
      <c r="CO333" s="10"/>
      <c r="CP333" s="37"/>
      <c r="CQ333" s="37"/>
      <c r="CR333" s="51"/>
      <c r="CT333" s="40"/>
      <c r="CU333" s="10"/>
      <c r="CV333" s="37"/>
      <c r="CW333" s="37"/>
      <c r="CX333" s="51"/>
    </row>
    <row r="334" spans="5:102" x14ac:dyDescent="0.2">
      <c r="E334" s="37"/>
      <c r="F334" s="37"/>
      <c r="G334" s="7"/>
      <c r="H334" s="6"/>
      <c r="J334" s="10"/>
      <c r="K334" s="37"/>
      <c r="L334" s="37"/>
      <c r="M334" s="7"/>
      <c r="N334" s="6"/>
      <c r="P334" s="10"/>
      <c r="Q334" s="37"/>
      <c r="R334" s="37"/>
      <c r="S334" s="7"/>
      <c r="T334" s="40"/>
      <c r="U334" s="10"/>
      <c r="V334" s="37"/>
      <c r="W334" s="37"/>
      <c r="X334" s="51"/>
      <c r="AC334" s="37"/>
      <c r="AD334" s="37"/>
      <c r="AE334" s="7"/>
      <c r="AF334" s="6"/>
      <c r="AH334" s="10"/>
      <c r="AI334" s="37"/>
      <c r="AJ334" s="37"/>
      <c r="AK334" s="7"/>
      <c r="AL334" s="6"/>
      <c r="AN334" s="10"/>
      <c r="AO334" s="37"/>
      <c r="AP334" s="37"/>
      <c r="AQ334" s="7"/>
      <c r="AR334" s="40"/>
      <c r="AS334" s="10"/>
      <c r="AT334" s="37"/>
      <c r="AU334" s="37"/>
      <c r="AV334" s="51"/>
      <c r="BA334" s="37"/>
      <c r="BB334" s="37"/>
      <c r="BC334" s="7"/>
      <c r="BD334" s="6"/>
      <c r="BF334" s="10"/>
      <c r="BG334" s="37"/>
      <c r="BH334" s="37"/>
      <c r="BI334" s="7"/>
      <c r="BJ334" s="6"/>
      <c r="BL334" s="10"/>
      <c r="BM334" s="37"/>
      <c r="BN334" s="37"/>
      <c r="BO334" s="7"/>
      <c r="BP334" s="40"/>
      <c r="BQ334" s="10"/>
      <c r="BR334" s="37"/>
      <c r="BS334" s="37"/>
      <c r="BT334" s="51"/>
      <c r="BY334" s="37"/>
      <c r="BZ334" s="37"/>
      <c r="CA334" s="7"/>
      <c r="CB334" s="6"/>
      <c r="CD334" s="10"/>
      <c r="CE334" s="37"/>
      <c r="CF334" s="37"/>
      <c r="CG334" s="7"/>
      <c r="CH334" s="6"/>
      <c r="CJ334" s="10"/>
      <c r="CK334" s="37"/>
      <c r="CL334" s="37"/>
      <c r="CM334" s="7"/>
      <c r="CN334" s="40"/>
      <c r="CO334" s="10"/>
      <c r="CP334" s="37"/>
      <c r="CQ334" s="37"/>
      <c r="CR334" s="51"/>
      <c r="CT334" s="40"/>
      <c r="CU334" s="10"/>
      <c r="CV334" s="37"/>
      <c r="CW334" s="37"/>
      <c r="CX334" s="51"/>
    </row>
    <row r="335" spans="5:102" x14ac:dyDescent="0.2">
      <c r="E335" s="37"/>
      <c r="F335" s="37"/>
      <c r="G335" s="7"/>
      <c r="H335" s="6"/>
      <c r="J335" s="10"/>
      <c r="K335" s="37"/>
      <c r="L335" s="37"/>
      <c r="M335" s="7"/>
      <c r="N335" s="6"/>
      <c r="P335" s="10"/>
      <c r="Q335" s="37"/>
      <c r="R335" s="37"/>
      <c r="S335" s="7"/>
      <c r="T335" s="40"/>
      <c r="U335" s="10"/>
      <c r="V335" s="37"/>
      <c r="W335" s="37"/>
      <c r="X335" s="51"/>
      <c r="AC335" s="37"/>
      <c r="AD335" s="37"/>
      <c r="AE335" s="7"/>
      <c r="AF335" s="6"/>
      <c r="AH335" s="10"/>
      <c r="AI335" s="37"/>
      <c r="AJ335" s="37"/>
      <c r="AK335" s="7"/>
      <c r="AL335" s="6"/>
      <c r="AN335" s="10"/>
      <c r="AO335" s="37"/>
      <c r="AP335" s="37"/>
      <c r="AQ335" s="7"/>
      <c r="AR335" s="40"/>
      <c r="AS335" s="10"/>
      <c r="AT335" s="37"/>
      <c r="AU335" s="37"/>
      <c r="AV335" s="51"/>
      <c r="BA335" s="37"/>
      <c r="BB335" s="37"/>
      <c r="BC335" s="7"/>
      <c r="BD335" s="6"/>
      <c r="BF335" s="10"/>
      <c r="BG335" s="37"/>
      <c r="BH335" s="37"/>
      <c r="BI335" s="7"/>
      <c r="BJ335" s="6"/>
      <c r="BL335" s="10"/>
      <c r="BM335" s="37"/>
      <c r="BN335" s="37"/>
      <c r="BO335" s="7"/>
      <c r="BP335" s="40"/>
      <c r="BQ335" s="10"/>
      <c r="BR335" s="37"/>
      <c r="BS335" s="37"/>
      <c r="BT335" s="51"/>
      <c r="BY335" s="37"/>
      <c r="BZ335" s="37"/>
      <c r="CA335" s="7"/>
      <c r="CB335" s="6"/>
      <c r="CD335" s="10"/>
      <c r="CE335" s="37"/>
      <c r="CF335" s="37"/>
      <c r="CG335" s="7"/>
      <c r="CH335" s="6"/>
      <c r="CJ335" s="10"/>
      <c r="CK335" s="37"/>
      <c r="CL335" s="37"/>
      <c r="CM335" s="7"/>
      <c r="CN335" s="40"/>
      <c r="CO335" s="10"/>
      <c r="CP335" s="37"/>
      <c r="CQ335" s="37"/>
      <c r="CR335" s="51"/>
      <c r="CT335" s="40"/>
      <c r="CU335" s="10"/>
      <c r="CV335" s="37"/>
      <c r="CW335" s="37"/>
      <c r="CX335" s="51"/>
    </row>
    <row r="336" spans="5:102" x14ac:dyDescent="0.2">
      <c r="E336" s="37"/>
      <c r="F336" s="37"/>
      <c r="G336" s="7"/>
      <c r="H336" s="6"/>
      <c r="J336" s="10"/>
      <c r="K336" s="37"/>
      <c r="L336" s="37"/>
      <c r="M336" s="7"/>
      <c r="N336" s="6"/>
      <c r="P336" s="10"/>
      <c r="Q336" s="37"/>
      <c r="R336" s="37"/>
      <c r="S336" s="7"/>
      <c r="T336" s="40"/>
      <c r="U336" s="10"/>
      <c r="V336" s="37"/>
      <c r="W336" s="37"/>
      <c r="X336" s="51"/>
      <c r="AC336" s="37"/>
      <c r="AD336" s="37"/>
      <c r="AE336" s="7"/>
      <c r="AF336" s="6"/>
      <c r="AH336" s="10"/>
      <c r="AI336" s="37"/>
      <c r="AJ336" s="37"/>
      <c r="AK336" s="7"/>
      <c r="AL336" s="6"/>
      <c r="AN336" s="10"/>
      <c r="AO336" s="37"/>
      <c r="AP336" s="37"/>
      <c r="AQ336" s="7"/>
      <c r="AR336" s="40"/>
      <c r="AS336" s="10"/>
      <c r="AT336" s="37"/>
      <c r="AU336" s="37"/>
      <c r="AV336" s="51"/>
      <c r="BA336" s="37"/>
      <c r="BB336" s="37"/>
      <c r="BC336" s="7"/>
      <c r="BD336" s="6"/>
      <c r="BF336" s="10"/>
      <c r="BG336" s="37"/>
      <c r="BH336" s="37"/>
      <c r="BI336" s="7"/>
      <c r="BJ336" s="6"/>
      <c r="BL336" s="10"/>
      <c r="BM336" s="37"/>
      <c r="BN336" s="37"/>
      <c r="BO336" s="7"/>
      <c r="BP336" s="40"/>
      <c r="BQ336" s="10"/>
      <c r="BR336" s="37"/>
      <c r="BS336" s="37"/>
      <c r="BT336" s="51"/>
      <c r="BY336" s="37"/>
      <c r="BZ336" s="37"/>
      <c r="CA336" s="7"/>
      <c r="CB336" s="6"/>
      <c r="CD336" s="10"/>
      <c r="CE336" s="37"/>
      <c r="CF336" s="37"/>
      <c r="CG336" s="7"/>
      <c r="CH336" s="6"/>
      <c r="CJ336" s="10"/>
      <c r="CK336" s="37"/>
      <c r="CL336" s="37"/>
      <c r="CM336" s="7"/>
      <c r="CN336" s="40"/>
      <c r="CO336" s="10"/>
      <c r="CP336" s="37"/>
      <c r="CQ336" s="37"/>
      <c r="CR336" s="51"/>
      <c r="CT336" s="40"/>
      <c r="CU336" s="10"/>
      <c r="CV336" s="37"/>
      <c r="CW336" s="37"/>
      <c r="CX336" s="51"/>
    </row>
    <row r="337" spans="5:102" x14ac:dyDescent="0.2">
      <c r="E337" s="37"/>
      <c r="F337" s="37"/>
      <c r="G337" s="7"/>
      <c r="H337" s="6"/>
      <c r="J337" s="10"/>
      <c r="K337" s="37"/>
      <c r="L337" s="37"/>
      <c r="M337" s="7"/>
      <c r="N337" s="6"/>
      <c r="P337" s="10"/>
      <c r="Q337" s="37"/>
      <c r="R337" s="37"/>
      <c r="S337" s="7"/>
      <c r="T337" s="40"/>
      <c r="U337" s="10"/>
      <c r="V337" s="37"/>
      <c r="W337" s="37"/>
      <c r="X337" s="51"/>
      <c r="AC337" s="37"/>
      <c r="AD337" s="37"/>
      <c r="AE337" s="7"/>
      <c r="AF337" s="6"/>
      <c r="AH337" s="10"/>
      <c r="AI337" s="37"/>
      <c r="AJ337" s="37"/>
      <c r="AK337" s="7"/>
      <c r="AL337" s="6"/>
      <c r="AN337" s="10"/>
      <c r="AO337" s="37"/>
      <c r="AP337" s="37"/>
      <c r="AQ337" s="7"/>
      <c r="AR337" s="40"/>
      <c r="AS337" s="10"/>
      <c r="AT337" s="37"/>
      <c r="AU337" s="37"/>
      <c r="AV337" s="51"/>
      <c r="BA337" s="37"/>
      <c r="BB337" s="37"/>
      <c r="BC337" s="7"/>
      <c r="BD337" s="6"/>
      <c r="BF337" s="10"/>
      <c r="BG337" s="37"/>
      <c r="BH337" s="37"/>
      <c r="BI337" s="7"/>
      <c r="BJ337" s="6"/>
      <c r="BL337" s="10"/>
      <c r="BM337" s="37"/>
      <c r="BN337" s="37"/>
      <c r="BO337" s="7"/>
      <c r="BP337" s="40"/>
      <c r="BQ337" s="10"/>
      <c r="BR337" s="37"/>
      <c r="BS337" s="37"/>
      <c r="BT337" s="51"/>
      <c r="BY337" s="37"/>
      <c r="BZ337" s="37"/>
      <c r="CA337" s="7"/>
      <c r="CB337" s="6"/>
      <c r="CD337" s="10"/>
      <c r="CE337" s="37"/>
      <c r="CF337" s="37"/>
      <c r="CG337" s="7"/>
      <c r="CH337" s="6"/>
      <c r="CJ337" s="10"/>
      <c r="CK337" s="37"/>
      <c r="CL337" s="37"/>
      <c r="CM337" s="7"/>
      <c r="CN337" s="40"/>
      <c r="CO337" s="10"/>
      <c r="CP337" s="37"/>
      <c r="CQ337" s="37"/>
      <c r="CR337" s="51"/>
      <c r="CT337" s="40"/>
      <c r="CU337" s="10"/>
      <c r="CV337" s="37"/>
      <c r="CW337" s="37"/>
      <c r="CX337" s="51"/>
    </row>
    <row r="338" spans="5:102" x14ac:dyDescent="0.2">
      <c r="E338" s="37"/>
      <c r="F338" s="37"/>
      <c r="G338" s="7"/>
      <c r="H338" s="6"/>
      <c r="J338" s="10"/>
      <c r="K338" s="37"/>
      <c r="L338" s="37"/>
      <c r="M338" s="7"/>
      <c r="N338" s="6"/>
      <c r="P338" s="10"/>
      <c r="Q338" s="37"/>
      <c r="R338" s="37"/>
      <c r="S338" s="7"/>
      <c r="T338" s="40"/>
      <c r="U338" s="10"/>
      <c r="V338" s="37"/>
      <c r="W338" s="37"/>
      <c r="X338" s="51"/>
      <c r="AC338" s="37"/>
      <c r="AD338" s="37"/>
      <c r="AE338" s="7"/>
      <c r="AF338" s="6"/>
      <c r="AH338" s="10"/>
      <c r="AI338" s="37"/>
      <c r="AJ338" s="37"/>
      <c r="AK338" s="7"/>
      <c r="AL338" s="6"/>
      <c r="AN338" s="10"/>
      <c r="AO338" s="37"/>
      <c r="AP338" s="37"/>
      <c r="AQ338" s="7"/>
      <c r="AR338" s="40"/>
      <c r="AS338" s="10"/>
      <c r="AT338" s="37"/>
      <c r="AU338" s="37"/>
      <c r="AV338" s="51"/>
      <c r="BA338" s="37"/>
      <c r="BB338" s="37"/>
      <c r="BC338" s="7"/>
      <c r="BD338" s="6"/>
      <c r="BF338" s="10"/>
      <c r="BG338" s="37"/>
      <c r="BH338" s="37"/>
      <c r="BI338" s="7"/>
      <c r="BJ338" s="6"/>
      <c r="BL338" s="10"/>
      <c r="BM338" s="37"/>
      <c r="BN338" s="37"/>
      <c r="BO338" s="7"/>
      <c r="BP338" s="40"/>
      <c r="BQ338" s="10"/>
      <c r="BR338" s="37"/>
      <c r="BS338" s="37"/>
      <c r="BT338" s="51"/>
      <c r="BY338" s="37"/>
      <c r="BZ338" s="37"/>
      <c r="CA338" s="7"/>
      <c r="CB338" s="6"/>
      <c r="CD338" s="10"/>
      <c r="CE338" s="37"/>
      <c r="CF338" s="37"/>
      <c r="CG338" s="7"/>
      <c r="CH338" s="6"/>
      <c r="CJ338" s="10"/>
      <c r="CK338" s="37"/>
      <c r="CL338" s="37"/>
      <c r="CM338" s="7"/>
      <c r="CN338" s="40"/>
      <c r="CO338" s="10"/>
      <c r="CP338" s="37"/>
      <c r="CQ338" s="37"/>
      <c r="CR338" s="51"/>
      <c r="CT338" s="40"/>
      <c r="CU338" s="10"/>
      <c r="CV338" s="37"/>
      <c r="CW338" s="37"/>
      <c r="CX338" s="51"/>
    </row>
    <row r="339" spans="5:102" x14ac:dyDescent="0.2">
      <c r="E339" s="37"/>
      <c r="F339" s="37"/>
      <c r="G339" s="7"/>
      <c r="H339" s="6"/>
      <c r="J339" s="10"/>
      <c r="K339" s="37"/>
      <c r="L339" s="37"/>
      <c r="M339" s="7"/>
      <c r="N339" s="6"/>
      <c r="P339" s="10"/>
      <c r="Q339" s="37"/>
      <c r="R339" s="37"/>
      <c r="S339" s="7"/>
      <c r="T339" s="40"/>
      <c r="U339" s="10"/>
      <c r="V339" s="37"/>
      <c r="W339" s="37"/>
      <c r="X339" s="51"/>
      <c r="AC339" s="37"/>
      <c r="AD339" s="37"/>
      <c r="AE339" s="7"/>
      <c r="AF339" s="6"/>
      <c r="AH339" s="10"/>
      <c r="AI339" s="37"/>
      <c r="AJ339" s="37"/>
      <c r="AK339" s="7"/>
      <c r="AL339" s="6"/>
      <c r="AN339" s="10"/>
      <c r="AO339" s="37"/>
      <c r="AP339" s="37"/>
      <c r="AQ339" s="7"/>
      <c r="AR339" s="40"/>
      <c r="AS339" s="10"/>
      <c r="AT339" s="37"/>
      <c r="AU339" s="37"/>
      <c r="AV339" s="51"/>
      <c r="BA339" s="37"/>
      <c r="BB339" s="37"/>
      <c r="BC339" s="7"/>
      <c r="BD339" s="6"/>
      <c r="BF339" s="10"/>
      <c r="BG339" s="37"/>
      <c r="BH339" s="37"/>
      <c r="BI339" s="7"/>
      <c r="BJ339" s="6"/>
      <c r="BL339" s="10"/>
      <c r="BM339" s="37"/>
      <c r="BN339" s="37"/>
      <c r="BO339" s="7"/>
      <c r="BP339" s="40"/>
      <c r="BQ339" s="10"/>
      <c r="BR339" s="37"/>
      <c r="BS339" s="37"/>
      <c r="BT339" s="51"/>
      <c r="BY339" s="37"/>
      <c r="BZ339" s="37"/>
      <c r="CA339" s="7"/>
      <c r="CB339" s="6"/>
      <c r="CD339" s="10"/>
      <c r="CE339" s="37"/>
      <c r="CF339" s="37"/>
      <c r="CG339" s="7"/>
      <c r="CH339" s="6"/>
      <c r="CJ339" s="10"/>
      <c r="CK339" s="37"/>
      <c r="CL339" s="37"/>
      <c r="CM339" s="7"/>
      <c r="CN339" s="40"/>
      <c r="CO339" s="10"/>
      <c r="CP339" s="37"/>
      <c r="CQ339" s="37"/>
      <c r="CR339" s="51"/>
      <c r="CT339" s="40"/>
      <c r="CU339" s="10"/>
      <c r="CV339" s="37"/>
      <c r="CW339" s="37"/>
      <c r="CX339" s="51"/>
    </row>
    <row r="340" spans="5:102" x14ac:dyDescent="0.2">
      <c r="E340" s="37"/>
      <c r="F340" s="37"/>
      <c r="G340" s="7"/>
      <c r="H340" s="6"/>
      <c r="J340" s="10"/>
      <c r="K340" s="37"/>
      <c r="L340" s="37"/>
      <c r="M340" s="7"/>
      <c r="N340" s="6"/>
      <c r="P340" s="10"/>
      <c r="Q340" s="37"/>
      <c r="R340" s="37"/>
      <c r="S340" s="7"/>
      <c r="T340" s="40"/>
      <c r="U340" s="10"/>
      <c r="V340" s="37"/>
      <c r="W340" s="37"/>
      <c r="X340" s="51"/>
      <c r="AC340" s="37"/>
      <c r="AD340" s="37"/>
      <c r="AE340" s="7"/>
      <c r="AF340" s="6"/>
      <c r="AH340" s="10"/>
      <c r="AI340" s="37"/>
      <c r="AJ340" s="37"/>
      <c r="AK340" s="7"/>
      <c r="AL340" s="6"/>
      <c r="AN340" s="10"/>
      <c r="AO340" s="37"/>
      <c r="AP340" s="37"/>
      <c r="AQ340" s="7"/>
      <c r="AR340" s="40"/>
      <c r="AS340" s="10"/>
      <c r="AT340" s="37"/>
      <c r="AU340" s="37"/>
      <c r="AV340" s="51"/>
      <c r="BA340" s="37"/>
      <c r="BB340" s="37"/>
      <c r="BC340" s="7"/>
      <c r="BD340" s="6"/>
      <c r="BF340" s="10"/>
      <c r="BG340" s="37"/>
      <c r="BH340" s="37"/>
      <c r="BI340" s="7"/>
      <c r="BJ340" s="6"/>
      <c r="BL340" s="10"/>
      <c r="BM340" s="37"/>
      <c r="BN340" s="37"/>
      <c r="BO340" s="7"/>
      <c r="BP340" s="40"/>
      <c r="BQ340" s="10"/>
      <c r="BR340" s="37"/>
      <c r="BS340" s="37"/>
      <c r="BT340" s="51"/>
      <c r="BY340" s="37"/>
      <c r="BZ340" s="37"/>
      <c r="CA340" s="7"/>
      <c r="CB340" s="6"/>
      <c r="CD340" s="10"/>
      <c r="CE340" s="37"/>
      <c r="CF340" s="37"/>
      <c r="CG340" s="7"/>
      <c r="CH340" s="6"/>
      <c r="CJ340" s="10"/>
      <c r="CK340" s="37"/>
      <c r="CL340" s="37"/>
      <c r="CM340" s="7"/>
      <c r="CN340" s="40"/>
      <c r="CO340" s="10"/>
      <c r="CP340" s="37"/>
      <c r="CQ340" s="37"/>
      <c r="CR340" s="51"/>
      <c r="CT340" s="40"/>
      <c r="CU340" s="10"/>
      <c r="CV340" s="37"/>
      <c r="CW340" s="37"/>
      <c r="CX340" s="51"/>
    </row>
    <row r="341" spans="5:102" x14ac:dyDescent="0.2">
      <c r="E341" s="37"/>
      <c r="F341" s="37"/>
      <c r="G341" s="7"/>
      <c r="H341" s="6"/>
      <c r="J341" s="10"/>
      <c r="K341" s="37"/>
      <c r="L341" s="37"/>
      <c r="M341" s="7"/>
      <c r="N341" s="6"/>
      <c r="P341" s="10"/>
      <c r="Q341" s="37"/>
      <c r="R341" s="37"/>
      <c r="S341" s="7"/>
      <c r="T341" s="40"/>
      <c r="U341" s="10"/>
      <c r="V341" s="37"/>
      <c r="W341" s="37"/>
      <c r="X341" s="51"/>
      <c r="AC341" s="37"/>
      <c r="AD341" s="37"/>
      <c r="AE341" s="7"/>
      <c r="AF341" s="6"/>
      <c r="AH341" s="10"/>
      <c r="AI341" s="37"/>
      <c r="AJ341" s="37"/>
      <c r="AK341" s="7"/>
      <c r="AL341" s="6"/>
      <c r="AN341" s="10"/>
      <c r="AO341" s="37"/>
      <c r="AP341" s="37"/>
      <c r="AQ341" s="7"/>
      <c r="AR341" s="40"/>
      <c r="AS341" s="10"/>
      <c r="AT341" s="37"/>
      <c r="AU341" s="37"/>
      <c r="AV341" s="51"/>
      <c r="BA341" s="37"/>
      <c r="BB341" s="37"/>
      <c r="BC341" s="7"/>
      <c r="BD341" s="6"/>
      <c r="BF341" s="10"/>
      <c r="BG341" s="37"/>
      <c r="BH341" s="37"/>
      <c r="BI341" s="7"/>
      <c r="BJ341" s="6"/>
      <c r="BL341" s="10"/>
      <c r="BM341" s="37"/>
      <c r="BN341" s="37"/>
      <c r="BO341" s="7"/>
      <c r="BP341" s="40"/>
      <c r="BQ341" s="10"/>
      <c r="BR341" s="37"/>
      <c r="BS341" s="37"/>
      <c r="BT341" s="51"/>
      <c r="BY341" s="37"/>
      <c r="BZ341" s="37"/>
      <c r="CA341" s="7"/>
      <c r="CB341" s="6"/>
      <c r="CD341" s="10"/>
      <c r="CE341" s="37"/>
      <c r="CF341" s="37"/>
      <c r="CG341" s="7"/>
      <c r="CH341" s="6"/>
      <c r="CJ341" s="10"/>
      <c r="CK341" s="37"/>
      <c r="CL341" s="37"/>
      <c r="CM341" s="7"/>
      <c r="CN341" s="40"/>
      <c r="CO341" s="10"/>
      <c r="CP341" s="37"/>
      <c r="CQ341" s="37"/>
      <c r="CR341" s="51"/>
      <c r="CT341" s="40"/>
      <c r="CU341" s="10"/>
      <c r="CV341" s="37"/>
      <c r="CW341" s="37"/>
      <c r="CX341" s="51"/>
    </row>
    <row r="342" spans="5:102" x14ac:dyDescent="0.2">
      <c r="E342" s="37"/>
      <c r="F342" s="37"/>
      <c r="G342" s="7"/>
      <c r="H342" s="6"/>
      <c r="J342" s="10"/>
      <c r="K342" s="37"/>
      <c r="L342" s="37"/>
      <c r="M342" s="7"/>
      <c r="N342" s="6"/>
      <c r="P342" s="10"/>
      <c r="Q342" s="37"/>
      <c r="R342" s="37"/>
      <c r="S342" s="7"/>
      <c r="T342" s="40"/>
      <c r="U342" s="10"/>
      <c r="V342" s="37"/>
      <c r="W342" s="37"/>
      <c r="X342" s="51"/>
      <c r="AC342" s="37"/>
      <c r="AD342" s="37"/>
      <c r="AE342" s="7"/>
      <c r="AF342" s="6"/>
      <c r="AH342" s="10"/>
      <c r="AI342" s="37"/>
      <c r="AJ342" s="37"/>
      <c r="AK342" s="7"/>
      <c r="AL342" s="6"/>
      <c r="AN342" s="10"/>
      <c r="AO342" s="37"/>
      <c r="AP342" s="37"/>
      <c r="AQ342" s="7"/>
      <c r="AR342" s="40"/>
      <c r="AS342" s="10"/>
      <c r="AT342" s="37"/>
      <c r="AU342" s="37"/>
      <c r="AV342" s="51"/>
      <c r="BA342" s="37"/>
      <c r="BB342" s="37"/>
      <c r="BC342" s="7"/>
      <c r="BD342" s="6"/>
      <c r="BF342" s="10"/>
      <c r="BG342" s="37"/>
      <c r="BH342" s="37"/>
      <c r="BI342" s="7"/>
      <c r="BJ342" s="6"/>
      <c r="BL342" s="10"/>
      <c r="BM342" s="37"/>
      <c r="BN342" s="37"/>
      <c r="BO342" s="7"/>
      <c r="BP342" s="40"/>
      <c r="BQ342" s="10"/>
      <c r="BR342" s="37"/>
      <c r="BS342" s="37"/>
      <c r="BT342" s="51"/>
      <c r="BY342" s="37"/>
      <c r="BZ342" s="37"/>
      <c r="CA342" s="7"/>
      <c r="CB342" s="6"/>
      <c r="CD342" s="10"/>
      <c r="CE342" s="37"/>
      <c r="CF342" s="37"/>
      <c r="CG342" s="7"/>
      <c r="CH342" s="6"/>
      <c r="CJ342" s="10"/>
      <c r="CK342" s="37"/>
      <c r="CL342" s="37"/>
      <c r="CM342" s="7"/>
      <c r="CN342" s="40"/>
      <c r="CO342" s="10"/>
      <c r="CP342" s="37"/>
      <c r="CQ342" s="37"/>
      <c r="CR342" s="51"/>
      <c r="CT342" s="40"/>
      <c r="CU342" s="10"/>
      <c r="CV342" s="37"/>
      <c r="CW342" s="37"/>
      <c r="CX342" s="51"/>
    </row>
    <row r="343" spans="5:102" x14ac:dyDescent="0.2">
      <c r="E343" s="37"/>
      <c r="F343" s="37"/>
      <c r="G343" s="7"/>
      <c r="H343" s="6"/>
      <c r="J343" s="10"/>
      <c r="K343" s="37"/>
      <c r="L343" s="37"/>
      <c r="M343" s="7"/>
      <c r="N343" s="6"/>
      <c r="P343" s="10"/>
      <c r="Q343" s="37"/>
      <c r="R343" s="37"/>
      <c r="S343" s="7"/>
      <c r="T343" s="40"/>
      <c r="U343" s="10"/>
      <c r="V343" s="37"/>
      <c r="W343" s="37"/>
      <c r="X343" s="51"/>
      <c r="AC343" s="37"/>
      <c r="AD343" s="37"/>
      <c r="AE343" s="7"/>
      <c r="AF343" s="6"/>
      <c r="AH343" s="10"/>
      <c r="AI343" s="37"/>
      <c r="AJ343" s="37"/>
      <c r="AK343" s="7"/>
      <c r="AL343" s="6"/>
      <c r="AN343" s="10"/>
      <c r="AO343" s="37"/>
      <c r="AP343" s="37"/>
      <c r="AQ343" s="7"/>
      <c r="AR343" s="40"/>
      <c r="AS343" s="10"/>
      <c r="AT343" s="37"/>
      <c r="AU343" s="37"/>
      <c r="AV343" s="51"/>
      <c r="BA343" s="37"/>
      <c r="BB343" s="37"/>
      <c r="BC343" s="7"/>
      <c r="BD343" s="6"/>
      <c r="BF343" s="10"/>
      <c r="BG343" s="37"/>
      <c r="BH343" s="37"/>
      <c r="BI343" s="7"/>
      <c r="BJ343" s="6"/>
      <c r="BL343" s="10"/>
      <c r="BM343" s="37"/>
      <c r="BN343" s="37"/>
      <c r="BO343" s="7"/>
      <c r="BP343" s="40"/>
      <c r="BQ343" s="10"/>
      <c r="BR343" s="37"/>
      <c r="BS343" s="37"/>
      <c r="BT343" s="51"/>
      <c r="BY343" s="37"/>
      <c r="BZ343" s="37"/>
      <c r="CA343" s="7"/>
      <c r="CB343" s="6"/>
      <c r="CD343" s="10"/>
      <c r="CE343" s="37"/>
      <c r="CF343" s="37"/>
      <c r="CG343" s="7"/>
      <c r="CH343" s="6"/>
      <c r="CJ343" s="10"/>
      <c r="CK343" s="37"/>
      <c r="CL343" s="37"/>
      <c r="CM343" s="7"/>
      <c r="CN343" s="40"/>
      <c r="CO343" s="10"/>
      <c r="CP343" s="37"/>
      <c r="CQ343" s="37"/>
      <c r="CR343" s="51"/>
      <c r="CT343" s="40"/>
      <c r="CU343" s="10"/>
      <c r="CV343" s="37"/>
      <c r="CW343" s="37"/>
      <c r="CX343" s="51"/>
    </row>
    <row r="344" spans="5:102" x14ac:dyDescent="0.2">
      <c r="E344" s="37"/>
      <c r="F344" s="37"/>
      <c r="G344" s="7"/>
      <c r="H344" s="6"/>
      <c r="J344" s="10"/>
      <c r="K344" s="37"/>
      <c r="L344" s="37"/>
      <c r="M344" s="7"/>
      <c r="N344" s="6"/>
      <c r="P344" s="10"/>
      <c r="Q344" s="37"/>
      <c r="R344" s="37"/>
      <c r="S344" s="7"/>
      <c r="T344" s="40"/>
      <c r="U344" s="10"/>
      <c r="V344" s="37"/>
      <c r="W344" s="37"/>
      <c r="X344" s="51"/>
      <c r="AC344" s="37"/>
      <c r="AD344" s="37"/>
      <c r="AE344" s="7"/>
      <c r="AF344" s="6"/>
      <c r="AH344" s="10"/>
      <c r="AI344" s="37"/>
      <c r="AJ344" s="37"/>
      <c r="AK344" s="7"/>
      <c r="AL344" s="6"/>
      <c r="AN344" s="10"/>
      <c r="AO344" s="37"/>
      <c r="AP344" s="37"/>
      <c r="AQ344" s="7"/>
      <c r="AR344" s="40"/>
      <c r="AS344" s="10"/>
      <c r="AT344" s="37"/>
      <c r="AU344" s="37"/>
      <c r="AV344" s="51"/>
      <c r="BA344" s="37"/>
      <c r="BB344" s="37"/>
      <c r="BC344" s="7"/>
      <c r="BD344" s="6"/>
      <c r="BF344" s="10"/>
      <c r="BG344" s="37"/>
      <c r="BH344" s="37"/>
      <c r="BI344" s="7"/>
      <c r="BJ344" s="6"/>
      <c r="BL344" s="10"/>
      <c r="BM344" s="37"/>
      <c r="BN344" s="37"/>
      <c r="BO344" s="7"/>
      <c r="BP344" s="40"/>
      <c r="BQ344" s="10"/>
      <c r="BR344" s="37"/>
      <c r="BS344" s="37"/>
      <c r="BT344" s="51"/>
      <c r="BY344" s="37"/>
      <c r="BZ344" s="37"/>
      <c r="CA344" s="7"/>
      <c r="CB344" s="6"/>
      <c r="CD344" s="10"/>
      <c r="CE344" s="37"/>
      <c r="CF344" s="37"/>
      <c r="CG344" s="7"/>
      <c r="CH344" s="6"/>
      <c r="CJ344" s="10"/>
      <c r="CK344" s="37"/>
      <c r="CL344" s="37"/>
      <c r="CM344" s="7"/>
      <c r="CN344" s="40"/>
      <c r="CO344" s="10"/>
      <c r="CP344" s="37"/>
      <c r="CQ344" s="37"/>
      <c r="CR344" s="51"/>
      <c r="CT344" s="40"/>
      <c r="CU344" s="10"/>
      <c r="CV344" s="37"/>
      <c r="CW344" s="37"/>
      <c r="CX344" s="51"/>
    </row>
    <row r="345" spans="5:102" x14ac:dyDescent="0.2">
      <c r="E345" s="37"/>
      <c r="F345" s="37"/>
      <c r="G345" s="7"/>
      <c r="H345" s="6"/>
      <c r="J345" s="10"/>
      <c r="K345" s="37"/>
      <c r="L345" s="37"/>
      <c r="M345" s="7"/>
      <c r="N345" s="6"/>
      <c r="P345" s="10"/>
      <c r="Q345" s="37"/>
      <c r="R345" s="37"/>
      <c r="S345" s="7"/>
      <c r="T345" s="40"/>
      <c r="U345" s="10"/>
      <c r="V345" s="37"/>
      <c r="W345" s="37"/>
      <c r="X345" s="51"/>
      <c r="AC345" s="37"/>
      <c r="AD345" s="37"/>
      <c r="AE345" s="7"/>
      <c r="AF345" s="6"/>
      <c r="AH345" s="10"/>
      <c r="AI345" s="37"/>
      <c r="AJ345" s="37"/>
      <c r="AK345" s="7"/>
      <c r="AL345" s="6"/>
      <c r="AN345" s="10"/>
      <c r="AO345" s="37"/>
      <c r="AP345" s="37"/>
      <c r="AQ345" s="7"/>
      <c r="AR345" s="40"/>
      <c r="AS345" s="10"/>
      <c r="AT345" s="37"/>
      <c r="AU345" s="37"/>
      <c r="AV345" s="51"/>
      <c r="BA345" s="37"/>
      <c r="BB345" s="37"/>
      <c r="BC345" s="7"/>
      <c r="BD345" s="6"/>
      <c r="BF345" s="10"/>
      <c r="BG345" s="37"/>
      <c r="BH345" s="37"/>
      <c r="BI345" s="7"/>
      <c r="BJ345" s="6"/>
      <c r="BL345" s="10"/>
      <c r="BM345" s="37"/>
      <c r="BN345" s="37"/>
      <c r="BO345" s="7"/>
      <c r="BP345" s="40"/>
      <c r="BQ345" s="10"/>
      <c r="BR345" s="37"/>
      <c r="BS345" s="37"/>
      <c r="BT345" s="51"/>
      <c r="BY345" s="37"/>
      <c r="BZ345" s="37"/>
      <c r="CA345" s="7"/>
      <c r="CB345" s="6"/>
      <c r="CD345" s="10"/>
      <c r="CE345" s="37"/>
      <c r="CF345" s="37"/>
      <c r="CG345" s="7"/>
      <c r="CH345" s="6"/>
      <c r="CJ345" s="10"/>
      <c r="CK345" s="37"/>
      <c r="CL345" s="37"/>
      <c r="CM345" s="7"/>
      <c r="CN345" s="40"/>
      <c r="CO345" s="10"/>
      <c r="CP345" s="37"/>
      <c r="CQ345" s="37"/>
      <c r="CR345" s="51"/>
      <c r="CT345" s="40"/>
      <c r="CU345" s="10"/>
      <c r="CV345" s="37"/>
      <c r="CW345" s="37"/>
      <c r="CX345" s="51"/>
    </row>
    <row r="346" spans="5:102" x14ac:dyDescent="0.2">
      <c r="E346" s="37"/>
      <c r="F346" s="37"/>
      <c r="G346" s="7"/>
      <c r="H346" s="6"/>
      <c r="J346" s="10"/>
      <c r="K346" s="37"/>
      <c r="L346" s="37"/>
      <c r="M346" s="7"/>
      <c r="N346" s="6"/>
      <c r="P346" s="10"/>
      <c r="Q346" s="37"/>
      <c r="R346" s="37"/>
      <c r="S346" s="7"/>
      <c r="T346" s="40"/>
      <c r="U346" s="10"/>
      <c r="V346" s="37"/>
      <c r="W346" s="37"/>
      <c r="X346" s="51"/>
      <c r="AC346" s="37"/>
      <c r="AD346" s="37"/>
      <c r="AE346" s="7"/>
      <c r="AF346" s="6"/>
      <c r="AH346" s="10"/>
      <c r="AI346" s="37"/>
      <c r="AJ346" s="37"/>
      <c r="AK346" s="7"/>
      <c r="AL346" s="6"/>
      <c r="AN346" s="10"/>
      <c r="AO346" s="37"/>
      <c r="AP346" s="37"/>
      <c r="AQ346" s="7"/>
      <c r="AR346" s="40"/>
      <c r="AS346" s="10"/>
      <c r="AT346" s="37"/>
      <c r="AU346" s="37"/>
      <c r="AV346" s="51"/>
      <c r="BA346" s="37"/>
      <c r="BB346" s="37"/>
      <c r="BC346" s="7"/>
      <c r="BD346" s="6"/>
      <c r="BF346" s="10"/>
      <c r="BG346" s="37"/>
      <c r="BH346" s="37"/>
      <c r="BI346" s="7"/>
      <c r="BJ346" s="6"/>
      <c r="BL346" s="10"/>
      <c r="BM346" s="37"/>
      <c r="BN346" s="37"/>
      <c r="BO346" s="7"/>
      <c r="BP346" s="40"/>
      <c r="BQ346" s="10"/>
      <c r="BR346" s="37"/>
      <c r="BS346" s="37"/>
      <c r="BT346" s="51"/>
      <c r="BY346" s="37"/>
      <c r="BZ346" s="37"/>
      <c r="CA346" s="7"/>
      <c r="CB346" s="6"/>
      <c r="CD346" s="10"/>
      <c r="CE346" s="37"/>
      <c r="CF346" s="37"/>
      <c r="CG346" s="7"/>
      <c r="CH346" s="6"/>
      <c r="CJ346" s="10"/>
      <c r="CK346" s="37"/>
      <c r="CL346" s="37"/>
      <c r="CM346" s="7"/>
      <c r="CN346" s="40"/>
      <c r="CO346" s="10"/>
      <c r="CP346" s="37"/>
      <c r="CQ346" s="37"/>
      <c r="CR346" s="51"/>
      <c r="CT346" s="40"/>
      <c r="CU346" s="10"/>
      <c r="CV346" s="37"/>
      <c r="CW346" s="37"/>
      <c r="CX346" s="51"/>
    </row>
    <row r="347" spans="5:102" x14ac:dyDescent="0.2">
      <c r="E347" s="37"/>
      <c r="F347" s="37"/>
      <c r="G347" s="7"/>
      <c r="H347" s="6"/>
      <c r="J347" s="10"/>
      <c r="K347" s="37"/>
      <c r="L347" s="37"/>
      <c r="M347" s="7"/>
      <c r="N347" s="6"/>
      <c r="P347" s="10"/>
      <c r="Q347" s="37"/>
      <c r="R347" s="37"/>
      <c r="S347" s="7"/>
      <c r="T347" s="40"/>
      <c r="U347" s="10"/>
      <c r="V347" s="37"/>
      <c r="W347" s="37"/>
      <c r="X347" s="51"/>
      <c r="AC347" s="37"/>
      <c r="AD347" s="37"/>
      <c r="AE347" s="7"/>
      <c r="AF347" s="6"/>
      <c r="AH347" s="10"/>
      <c r="AI347" s="37"/>
      <c r="AJ347" s="37"/>
      <c r="AK347" s="7"/>
      <c r="AL347" s="6"/>
      <c r="AN347" s="10"/>
      <c r="AO347" s="37"/>
      <c r="AP347" s="37"/>
      <c r="AQ347" s="7"/>
      <c r="AR347" s="40"/>
      <c r="AS347" s="10"/>
      <c r="AT347" s="37"/>
      <c r="AU347" s="37"/>
      <c r="AV347" s="51"/>
      <c r="BA347" s="37"/>
      <c r="BB347" s="37"/>
      <c r="BC347" s="7"/>
      <c r="BD347" s="6"/>
      <c r="BF347" s="10"/>
      <c r="BG347" s="37"/>
      <c r="BH347" s="37"/>
      <c r="BI347" s="7"/>
      <c r="BJ347" s="6"/>
      <c r="BL347" s="10"/>
      <c r="BM347" s="37"/>
      <c r="BN347" s="37"/>
      <c r="BO347" s="7"/>
      <c r="BP347" s="40"/>
      <c r="BQ347" s="10"/>
      <c r="BR347" s="37"/>
      <c r="BS347" s="37"/>
      <c r="BT347" s="51"/>
      <c r="BY347" s="37"/>
      <c r="BZ347" s="37"/>
      <c r="CA347" s="7"/>
      <c r="CB347" s="6"/>
      <c r="CD347" s="10"/>
      <c r="CE347" s="37"/>
      <c r="CF347" s="37"/>
      <c r="CG347" s="7"/>
      <c r="CH347" s="6"/>
      <c r="CJ347" s="10"/>
      <c r="CK347" s="37"/>
      <c r="CL347" s="37"/>
      <c r="CM347" s="7"/>
      <c r="CN347" s="40"/>
      <c r="CO347" s="10"/>
      <c r="CP347" s="37"/>
      <c r="CQ347" s="37"/>
      <c r="CR347" s="51"/>
      <c r="CT347" s="40"/>
      <c r="CU347" s="10"/>
      <c r="CV347" s="37"/>
      <c r="CW347" s="37"/>
      <c r="CX347" s="51"/>
    </row>
    <row r="348" spans="5:102" x14ac:dyDescent="0.2">
      <c r="E348" s="37"/>
      <c r="F348" s="37"/>
      <c r="G348" s="7"/>
      <c r="H348" s="6"/>
      <c r="J348" s="10"/>
      <c r="K348" s="37"/>
      <c r="L348" s="37"/>
      <c r="M348" s="7"/>
      <c r="N348" s="6"/>
      <c r="P348" s="10"/>
      <c r="Q348" s="37"/>
      <c r="R348" s="37"/>
      <c r="S348" s="7"/>
      <c r="T348" s="40"/>
      <c r="U348" s="10"/>
      <c r="V348" s="37"/>
      <c r="W348" s="37"/>
      <c r="X348" s="51"/>
      <c r="AC348" s="37"/>
      <c r="AD348" s="37"/>
      <c r="AE348" s="7"/>
      <c r="AF348" s="6"/>
      <c r="AH348" s="10"/>
      <c r="AI348" s="37"/>
      <c r="AJ348" s="37"/>
      <c r="AK348" s="7"/>
      <c r="AL348" s="6"/>
      <c r="AN348" s="10"/>
      <c r="AO348" s="37"/>
      <c r="AP348" s="37"/>
      <c r="AQ348" s="7"/>
      <c r="AR348" s="40"/>
      <c r="AS348" s="10"/>
      <c r="AT348" s="37"/>
      <c r="AU348" s="37"/>
      <c r="AV348" s="51"/>
      <c r="BA348" s="37"/>
      <c r="BB348" s="37"/>
      <c r="BC348" s="7"/>
      <c r="BD348" s="6"/>
      <c r="BF348" s="10"/>
      <c r="BG348" s="37"/>
      <c r="BH348" s="37"/>
      <c r="BI348" s="7"/>
      <c r="BJ348" s="6"/>
      <c r="BL348" s="10"/>
      <c r="BM348" s="37"/>
      <c r="BN348" s="37"/>
      <c r="BO348" s="7"/>
      <c r="BP348" s="40"/>
      <c r="BQ348" s="10"/>
      <c r="BR348" s="37"/>
      <c r="BS348" s="37"/>
      <c r="BT348" s="51"/>
      <c r="BY348" s="37"/>
      <c r="BZ348" s="37"/>
      <c r="CA348" s="7"/>
      <c r="CB348" s="6"/>
      <c r="CD348" s="10"/>
      <c r="CE348" s="37"/>
      <c r="CF348" s="37"/>
      <c r="CG348" s="7"/>
      <c r="CH348" s="6"/>
      <c r="CJ348" s="10"/>
      <c r="CK348" s="37"/>
      <c r="CL348" s="37"/>
      <c r="CM348" s="7"/>
      <c r="CN348" s="40"/>
      <c r="CO348" s="10"/>
      <c r="CP348" s="37"/>
      <c r="CQ348" s="37"/>
      <c r="CR348" s="51"/>
      <c r="CT348" s="40"/>
      <c r="CU348" s="10"/>
      <c r="CV348" s="37"/>
      <c r="CW348" s="37"/>
      <c r="CX348" s="51"/>
    </row>
    <row r="349" spans="5:102" x14ac:dyDescent="0.2">
      <c r="E349" s="37"/>
      <c r="F349" s="37"/>
      <c r="G349" s="7"/>
      <c r="H349" s="6"/>
      <c r="J349" s="10"/>
      <c r="K349" s="37"/>
      <c r="L349" s="37"/>
      <c r="M349" s="7"/>
      <c r="N349" s="6"/>
      <c r="P349" s="10"/>
      <c r="Q349" s="37"/>
      <c r="R349" s="37"/>
      <c r="S349" s="7"/>
      <c r="T349" s="40"/>
      <c r="U349" s="10"/>
      <c r="V349" s="37"/>
      <c r="W349" s="37"/>
      <c r="X349" s="51"/>
      <c r="AC349" s="37"/>
      <c r="AD349" s="37"/>
      <c r="AE349" s="7"/>
      <c r="AF349" s="6"/>
      <c r="AH349" s="10"/>
      <c r="AI349" s="37"/>
      <c r="AJ349" s="37"/>
      <c r="AK349" s="7"/>
      <c r="AL349" s="6"/>
      <c r="AN349" s="10"/>
      <c r="AO349" s="37"/>
      <c r="AP349" s="37"/>
      <c r="AQ349" s="7"/>
      <c r="AR349" s="40"/>
      <c r="AS349" s="10"/>
      <c r="AT349" s="37"/>
      <c r="AU349" s="37"/>
      <c r="AV349" s="51"/>
      <c r="BA349" s="37"/>
      <c r="BB349" s="37"/>
      <c r="BC349" s="7"/>
      <c r="BD349" s="6"/>
      <c r="BF349" s="10"/>
      <c r="BG349" s="37"/>
      <c r="BH349" s="37"/>
      <c r="BI349" s="7"/>
      <c r="BJ349" s="6"/>
      <c r="BL349" s="10"/>
      <c r="BM349" s="37"/>
      <c r="BN349" s="37"/>
      <c r="BO349" s="7"/>
      <c r="BP349" s="40"/>
      <c r="BQ349" s="10"/>
      <c r="BR349" s="37"/>
      <c r="BS349" s="37"/>
      <c r="BT349" s="51"/>
      <c r="BY349" s="37"/>
      <c r="BZ349" s="37"/>
      <c r="CA349" s="7"/>
      <c r="CB349" s="6"/>
      <c r="CD349" s="10"/>
      <c r="CE349" s="37"/>
      <c r="CF349" s="37"/>
      <c r="CG349" s="7"/>
      <c r="CH349" s="6"/>
      <c r="CJ349" s="10"/>
      <c r="CK349" s="37"/>
      <c r="CL349" s="37"/>
      <c r="CM349" s="7"/>
      <c r="CN349" s="40"/>
      <c r="CO349" s="10"/>
      <c r="CP349" s="37"/>
      <c r="CQ349" s="37"/>
      <c r="CR349" s="51"/>
      <c r="CT349" s="40"/>
      <c r="CU349" s="10"/>
      <c r="CV349" s="37"/>
      <c r="CW349" s="37"/>
      <c r="CX349" s="51"/>
    </row>
    <row r="350" spans="5:102" x14ac:dyDescent="0.2">
      <c r="E350" s="37"/>
      <c r="F350" s="37"/>
      <c r="G350" s="7"/>
      <c r="H350" s="6"/>
      <c r="J350" s="10"/>
      <c r="K350" s="37"/>
      <c r="L350" s="37"/>
      <c r="M350" s="7"/>
      <c r="N350" s="6"/>
      <c r="P350" s="10"/>
      <c r="Q350" s="37"/>
      <c r="R350" s="37"/>
      <c r="S350" s="7"/>
      <c r="T350" s="40"/>
      <c r="U350" s="10"/>
      <c r="V350" s="37"/>
      <c r="W350" s="37"/>
      <c r="X350" s="51"/>
      <c r="AC350" s="37"/>
      <c r="AD350" s="37"/>
      <c r="AE350" s="7"/>
      <c r="AF350" s="6"/>
      <c r="AH350" s="10"/>
      <c r="AI350" s="37"/>
      <c r="AJ350" s="37"/>
      <c r="AK350" s="7"/>
      <c r="AL350" s="6"/>
      <c r="AN350" s="10"/>
      <c r="AO350" s="37"/>
      <c r="AP350" s="37"/>
      <c r="AQ350" s="7"/>
      <c r="AR350" s="40"/>
      <c r="AS350" s="10"/>
      <c r="AT350" s="37"/>
      <c r="AU350" s="37"/>
      <c r="AV350" s="51"/>
      <c r="BA350" s="37"/>
      <c r="BB350" s="37"/>
      <c r="BC350" s="7"/>
      <c r="BD350" s="6"/>
      <c r="BF350" s="10"/>
      <c r="BG350" s="37"/>
      <c r="BH350" s="37"/>
      <c r="BI350" s="7"/>
      <c r="BJ350" s="6"/>
      <c r="BL350" s="10"/>
      <c r="BM350" s="37"/>
      <c r="BN350" s="37"/>
      <c r="BO350" s="7"/>
      <c r="BP350" s="40"/>
      <c r="BQ350" s="10"/>
      <c r="BR350" s="37"/>
      <c r="BS350" s="37"/>
      <c r="BT350" s="51"/>
      <c r="BY350" s="37"/>
      <c r="BZ350" s="37"/>
      <c r="CA350" s="7"/>
      <c r="CB350" s="6"/>
      <c r="CD350" s="10"/>
      <c r="CE350" s="37"/>
      <c r="CF350" s="37"/>
      <c r="CG350" s="7"/>
      <c r="CH350" s="6"/>
      <c r="CJ350" s="10"/>
      <c r="CK350" s="37"/>
      <c r="CL350" s="37"/>
      <c r="CM350" s="7"/>
      <c r="CN350" s="40"/>
      <c r="CO350" s="10"/>
      <c r="CP350" s="37"/>
      <c r="CQ350" s="37"/>
      <c r="CR350" s="51"/>
      <c r="CT350" s="40"/>
      <c r="CU350" s="10"/>
      <c r="CV350" s="37"/>
      <c r="CW350" s="37"/>
      <c r="CX350" s="51"/>
    </row>
    <row r="351" spans="5:102" x14ac:dyDescent="0.2">
      <c r="E351" s="37"/>
      <c r="F351" s="37"/>
      <c r="G351" s="7"/>
      <c r="H351" s="6"/>
      <c r="J351" s="10"/>
      <c r="K351" s="37"/>
      <c r="L351" s="37"/>
      <c r="M351" s="7"/>
      <c r="N351" s="6"/>
      <c r="P351" s="10"/>
      <c r="Q351" s="37"/>
      <c r="R351" s="37"/>
      <c r="S351" s="7"/>
      <c r="T351" s="40"/>
      <c r="U351" s="10"/>
      <c r="V351" s="37"/>
      <c r="W351" s="37"/>
      <c r="X351" s="51"/>
      <c r="AC351" s="37"/>
      <c r="AD351" s="37"/>
      <c r="AE351" s="7"/>
      <c r="AF351" s="6"/>
      <c r="AH351" s="10"/>
      <c r="AI351" s="37"/>
      <c r="AJ351" s="37"/>
      <c r="AK351" s="7"/>
      <c r="AL351" s="6"/>
      <c r="AN351" s="10"/>
      <c r="AO351" s="37"/>
      <c r="AP351" s="37"/>
      <c r="AQ351" s="7"/>
      <c r="AR351" s="40"/>
      <c r="AS351" s="10"/>
      <c r="AT351" s="37"/>
      <c r="AU351" s="37"/>
      <c r="AV351" s="51"/>
      <c r="BA351" s="37"/>
      <c r="BB351" s="37"/>
      <c r="BC351" s="7"/>
      <c r="BD351" s="6"/>
      <c r="BF351" s="10"/>
      <c r="BG351" s="37"/>
      <c r="BH351" s="37"/>
      <c r="BI351" s="7"/>
      <c r="BJ351" s="6"/>
      <c r="BL351" s="10"/>
      <c r="BM351" s="37"/>
      <c r="BN351" s="37"/>
      <c r="BO351" s="7"/>
      <c r="BP351" s="40"/>
      <c r="BQ351" s="10"/>
      <c r="BR351" s="37"/>
      <c r="BS351" s="37"/>
      <c r="BT351" s="51"/>
      <c r="BY351" s="37"/>
      <c r="BZ351" s="37"/>
      <c r="CA351" s="7"/>
      <c r="CB351" s="6"/>
      <c r="CD351" s="10"/>
      <c r="CE351" s="37"/>
      <c r="CF351" s="37"/>
      <c r="CG351" s="7"/>
      <c r="CH351" s="6"/>
      <c r="CJ351" s="10"/>
      <c r="CK351" s="37"/>
      <c r="CL351" s="37"/>
      <c r="CM351" s="7"/>
      <c r="CN351" s="40"/>
      <c r="CO351" s="10"/>
      <c r="CP351" s="37"/>
      <c r="CQ351" s="37"/>
      <c r="CR351" s="51"/>
      <c r="CT351" s="40"/>
      <c r="CU351" s="10"/>
      <c r="CV351" s="37"/>
      <c r="CW351" s="37"/>
      <c r="CX351" s="51"/>
    </row>
    <row r="352" spans="5:102" x14ac:dyDescent="0.2">
      <c r="E352" s="37"/>
      <c r="F352" s="37"/>
      <c r="G352" s="7"/>
      <c r="H352" s="6"/>
      <c r="J352" s="10"/>
      <c r="K352" s="37"/>
      <c r="L352" s="37"/>
      <c r="M352" s="7"/>
      <c r="N352" s="6"/>
      <c r="P352" s="10"/>
      <c r="Q352" s="37"/>
      <c r="R352" s="37"/>
      <c r="S352" s="7"/>
      <c r="T352" s="40"/>
      <c r="U352" s="10"/>
      <c r="V352" s="37"/>
      <c r="W352" s="37"/>
      <c r="X352" s="51"/>
      <c r="AC352" s="37"/>
      <c r="AD352" s="37"/>
      <c r="AE352" s="7"/>
      <c r="AF352" s="6"/>
      <c r="AH352" s="10"/>
      <c r="AI352" s="37"/>
      <c r="AJ352" s="37"/>
      <c r="AK352" s="7"/>
      <c r="AL352" s="6"/>
      <c r="AN352" s="10"/>
      <c r="AO352" s="37"/>
      <c r="AP352" s="37"/>
      <c r="AQ352" s="7"/>
      <c r="AR352" s="40"/>
      <c r="AS352" s="10"/>
      <c r="AT352" s="37"/>
      <c r="AU352" s="37"/>
      <c r="AV352" s="51"/>
      <c r="BA352" s="37"/>
      <c r="BB352" s="37"/>
      <c r="BC352" s="7"/>
      <c r="BD352" s="6"/>
      <c r="BF352" s="10"/>
      <c r="BG352" s="37"/>
      <c r="BH352" s="37"/>
      <c r="BI352" s="7"/>
      <c r="BJ352" s="6"/>
      <c r="BL352" s="10"/>
      <c r="BM352" s="37"/>
      <c r="BN352" s="37"/>
      <c r="BO352" s="7"/>
      <c r="BP352" s="40"/>
      <c r="BQ352" s="10"/>
      <c r="BR352" s="37"/>
      <c r="BS352" s="37"/>
      <c r="BT352" s="51"/>
      <c r="BY352" s="37"/>
      <c r="BZ352" s="37"/>
      <c r="CA352" s="7"/>
      <c r="CB352" s="6"/>
      <c r="CD352" s="10"/>
      <c r="CE352" s="37"/>
      <c r="CF352" s="37"/>
      <c r="CG352" s="7"/>
      <c r="CH352" s="6"/>
      <c r="CJ352" s="10"/>
      <c r="CK352" s="37"/>
      <c r="CL352" s="37"/>
      <c r="CM352" s="7"/>
      <c r="CN352" s="40"/>
      <c r="CO352" s="10"/>
      <c r="CP352" s="37"/>
      <c r="CQ352" s="37"/>
      <c r="CR352" s="51"/>
      <c r="CT352" s="40"/>
      <c r="CU352" s="10"/>
      <c r="CV352" s="37"/>
      <c r="CW352" s="37"/>
      <c r="CX352" s="51"/>
    </row>
    <row r="353" spans="5:102" x14ac:dyDescent="0.2">
      <c r="E353" s="37"/>
      <c r="F353" s="37"/>
      <c r="G353" s="7"/>
      <c r="H353" s="6"/>
      <c r="J353" s="10"/>
      <c r="K353" s="37"/>
      <c r="L353" s="37"/>
      <c r="M353" s="7"/>
      <c r="N353" s="6"/>
      <c r="P353" s="10"/>
      <c r="Q353" s="37"/>
      <c r="R353" s="37"/>
      <c r="S353" s="7"/>
      <c r="T353" s="40"/>
      <c r="U353" s="10"/>
      <c r="V353" s="37"/>
      <c r="W353" s="37"/>
      <c r="X353" s="51"/>
      <c r="AC353" s="37"/>
      <c r="AD353" s="37"/>
      <c r="AE353" s="7"/>
      <c r="AF353" s="6"/>
      <c r="AH353" s="10"/>
      <c r="AI353" s="37"/>
      <c r="AJ353" s="37"/>
      <c r="AK353" s="7"/>
      <c r="AL353" s="6"/>
      <c r="AN353" s="10"/>
      <c r="AO353" s="37"/>
      <c r="AP353" s="37"/>
      <c r="AQ353" s="7"/>
      <c r="AR353" s="40"/>
      <c r="AS353" s="10"/>
      <c r="AT353" s="37"/>
      <c r="AU353" s="37"/>
      <c r="AV353" s="51"/>
      <c r="BA353" s="37"/>
      <c r="BB353" s="37"/>
      <c r="BC353" s="7"/>
      <c r="BD353" s="6"/>
      <c r="BF353" s="10"/>
      <c r="BG353" s="37"/>
      <c r="BH353" s="37"/>
      <c r="BI353" s="7"/>
      <c r="BJ353" s="6"/>
      <c r="BL353" s="10"/>
      <c r="BM353" s="37"/>
      <c r="BN353" s="37"/>
      <c r="BO353" s="7"/>
      <c r="BP353" s="40"/>
      <c r="BQ353" s="10"/>
      <c r="BR353" s="37"/>
      <c r="BS353" s="37"/>
      <c r="BT353" s="51"/>
      <c r="BY353" s="37"/>
      <c r="BZ353" s="37"/>
      <c r="CA353" s="7"/>
      <c r="CB353" s="6"/>
      <c r="CD353" s="10"/>
      <c r="CE353" s="37"/>
      <c r="CF353" s="37"/>
      <c r="CG353" s="7"/>
      <c r="CH353" s="6"/>
      <c r="CJ353" s="10"/>
      <c r="CK353" s="37"/>
      <c r="CL353" s="37"/>
      <c r="CM353" s="7"/>
      <c r="CN353" s="40"/>
      <c r="CO353" s="10"/>
      <c r="CP353" s="37"/>
      <c r="CQ353" s="37"/>
      <c r="CR353" s="51"/>
      <c r="CT353" s="40"/>
      <c r="CU353" s="10"/>
      <c r="CV353" s="37"/>
      <c r="CW353" s="37"/>
      <c r="CX353" s="51"/>
    </row>
    <row r="354" spans="5:102" x14ac:dyDescent="0.2">
      <c r="E354" s="37"/>
      <c r="F354" s="37"/>
      <c r="G354" s="7"/>
      <c r="H354" s="6"/>
      <c r="J354" s="10"/>
      <c r="K354" s="37"/>
      <c r="L354" s="37"/>
      <c r="M354" s="7"/>
      <c r="N354" s="6"/>
      <c r="P354" s="10"/>
      <c r="Q354" s="37"/>
      <c r="R354" s="37"/>
      <c r="S354" s="7"/>
      <c r="T354" s="40"/>
      <c r="U354" s="10"/>
      <c r="V354" s="37"/>
      <c r="W354" s="37"/>
      <c r="X354" s="51"/>
      <c r="AC354" s="37"/>
      <c r="AD354" s="37"/>
      <c r="AE354" s="7"/>
      <c r="AF354" s="6"/>
      <c r="AH354" s="10"/>
      <c r="AI354" s="37"/>
      <c r="AJ354" s="37"/>
      <c r="AK354" s="7"/>
      <c r="AL354" s="6"/>
      <c r="AN354" s="10"/>
      <c r="AO354" s="37"/>
      <c r="AP354" s="37"/>
      <c r="AQ354" s="7"/>
      <c r="AR354" s="40"/>
      <c r="AS354" s="10"/>
      <c r="AT354" s="37"/>
      <c r="AU354" s="37"/>
      <c r="AV354" s="51"/>
      <c r="BA354" s="37"/>
      <c r="BB354" s="37"/>
      <c r="BC354" s="7"/>
      <c r="BD354" s="6"/>
      <c r="BF354" s="10"/>
      <c r="BG354" s="37"/>
      <c r="BH354" s="37"/>
      <c r="BI354" s="7"/>
      <c r="BJ354" s="6"/>
      <c r="BL354" s="10"/>
      <c r="BM354" s="37"/>
      <c r="BN354" s="37"/>
      <c r="BO354" s="7"/>
      <c r="BP354" s="40"/>
      <c r="BQ354" s="10"/>
      <c r="BR354" s="37"/>
      <c r="BS354" s="37"/>
      <c r="BT354" s="51"/>
      <c r="BY354" s="37"/>
      <c r="BZ354" s="37"/>
      <c r="CA354" s="7"/>
      <c r="CB354" s="6"/>
      <c r="CD354" s="10"/>
      <c r="CE354" s="37"/>
      <c r="CF354" s="37"/>
      <c r="CG354" s="7"/>
      <c r="CH354" s="6"/>
      <c r="CJ354" s="10"/>
      <c r="CK354" s="37"/>
      <c r="CL354" s="37"/>
      <c r="CM354" s="7"/>
      <c r="CN354" s="40"/>
      <c r="CO354" s="10"/>
      <c r="CP354" s="37"/>
      <c r="CQ354" s="37"/>
      <c r="CR354" s="51"/>
      <c r="CT354" s="40"/>
      <c r="CU354" s="10"/>
      <c r="CV354" s="37"/>
      <c r="CW354" s="37"/>
      <c r="CX354" s="51"/>
    </row>
    <row r="355" spans="5:102" x14ac:dyDescent="0.2">
      <c r="E355" s="37"/>
      <c r="F355" s="37"/>
      <c r="G355" s="7"/>
      <c r="H355" s="6"/>
      <c r="J355" s="10"/>
      <c r="K355" s="37"/>
      <c r="L355" s="37"/>
      <c r="M355" s="7"/>
      <c r="N355" s="6"/>
      <c r="P355" s="10"/>
      <c r="Q355" s="37"/>
      <c r="R355" s="37"/>
      <c r="S355" s="7"/>
      <c r="T355" s="40"/>
      <c r="U355" s="10"/>
      <c r="V355" s="37"/>
      <c r="W355" s="37"/>
      <c r="X355" s="51"/>
      <c r="AC355" s="37"/>
      <c r="AD355" s="37"/>
      <c r="AE355" s="7"/>
      <c r="AF355" s="6"/>
      <c r="AH355" s="10"/>
      <c r="AI355" s="37"/>
      <c r="AJ355" s="37"/>
      <c r="AK355" s="7"/>
      <c r="AL355" s="6"/>
      <c r="AN355" s="10"/>
      <c r="AO355" s="37"/>
      <c r="AP355" s="37"/>
      <c r="AQ355" s="7"/>
      <c r="AR355" s="40"/>
      <c r="AS355" s="10"/>
      <c r="AT355" s="37"/>
      <c r="AU355" s="37"/>
      <c r="AV355" s="51"/>
      <c r="BA355" s="37"/>
      <c r="BB355" s="37"/>
      <c r="BC355" s="7"/>
      <c r="BD355" s="6"/>
      <c r="BF355" s="10"/>
      <c r="BG355" s="37"/>
      <c r="BH355" s="37"/>
      <c r="BI355" s="7"/>
      <c r="BJ355" s="6"/>
      <c r="BL355" s="10"/>
      <c r="BM355" s="37"/>
      <c r="BN355" s="37"/>
      <c r="BO355" s="7"/>
      <c r="BP355" s="40"/>
      <c r="BQ355" s="10"/>
      <c r="BR355" s="37"/>
      <c r="BS355" s="37"/>
      <c r="BT355" s="51"/>
      <c r="BY355" s="37"/>
      <c r="BZ355" s="37"/>
      <c r="CA355" s="7"/>
      <c r="CB355" s="6"/>
      <c r="CD355" s="10"/>
      <c r="CE355" s="37"/>
      <c r="CF355" s="37"/>
      <c r="CG355" s="7"/>
      <c r="CH355" s="6"/>
      <c r="CJ355" s="10"/>
      <c r="CK355" s="37"/>
      <c r="CL355" s="37"/>
      <c r="CM355" s="7"/>
      <c r="CN355" s="40"/>
      <c r="CO355" s="10"/>
      <c r="CP355" s="37"/>
      <c r="CQ355" s="37"/>
      <c r="CR355" s="51"/>
      <c r="CT355" s="40"/>
      <c r="CU355" s="10"/>
      <c r="CV355" s="37"/>
      <c r="CW355" s="37"/>
      <c r="CX355" s="51"/>
    </row>
    <row r="356" spans="5:102" x14ac:dyDescent="0.2">
      <c r="E356" s="37"/>
      <c r="F356" s="37"/>
      <c r="G356" s="7"/>
      <c r="H356" s="6"/>
      <c r="J356" s="10"/>
      <c r="K356" s="37"/>
      <c r="L356" s="37"/>
      <c r="M356" s="7"/>
      <c r="N356" s="6"/>
      <c r="P356" s="10"/>
      <c r="Q356" s="37"/>
      <c r="R356" s="37"/>
      <c r="S356" s="7"/>
      <c r="T356" s="40"/>
      <c r="U356" s="10"/>
      <c r="V356" s="37"/>
      <c r="W356" s="37"/>
      <c r="X356" s="51"/>
      <c r="AC356" s="37"/>
      <c r="AD356" s="37"/>
      <c r="AE356" s="7"/>
      <c r="AF356" s="6"/>
      <c r="AH356" s="10"/>
      <c r="AI356" s="37"/>
      <c r="AJ356" s="37"/>
      <c r="AK356" s="7"/>
      <c r="AL356" s="6"/>
      <c r="AN356" s="10"/>
      <c r="AO356" s="37"/>
      <c r="AP356" s="37"/>
      <c r="AQ356" s="7"/>
      <c r="AR356" s="40"/>
      <c r="AS356" s="10"/>
      <c r="AT356" s="37"/>
      <c r="AU356" s="37"/>
      <c r="AV356" s="51"/>
      <c r="BA356" s="37"/>
      <c r="BB356" s="37"/>
      <c r="BC356" s="7"/>
      <c r="BD356" s="6"/>
      <c r="BF356" s="10"/>
      <c r="BG356" s="37"/>
      <c r="BH356" s="37"/>
      <c r="BI356" s="7"/>
      <c r="BJ356" s="6"/>
      <c r="BL356" s="10"/>
      <c r="BM356" s="37"/>
      <c r="BN356" s="37"/>
      <c r="BO356" s="7"/>
      <c r="BP356" s="40"/>
      <c r="BQ356" s="10"/>
      <c r="BR356" s="37"/>
      <c r="BS356" s="37"/>
      <c r="BT356" s="51"/>
      <c r="BY356" s="37"/>
      <c r="BZ356" s="37"/>
      <c r="CA356" s="7"/>
      <c r="CB356" s="6"/>
      <c r="CD356" s="10"/>
      <c r="CE356" s="37"/>
      <c r="CF356" s="37"/>
      <c r="CG356" s="7"/>
      <c r="CH356" s="6"/>
      <c r="CJ356" s="10"/>
      <c r="CK356" s="37"/>
      <c r="CL356" s="37"/>
      <c r="CM356" s="7"/>
      <c r="CN356" s="40"/>
      <c r="CO356" s="10"/>
      <c r="CP356" s="37"/>
      <c r="CQ356" s="37"/>
      <c r="CR356" s="51"/>
      <c r="CT356" s="40"/>
      <c r="CU356" s="10"/>
      <c r="CV356" s="37"/>
      <c r="CW356" s="37"/>
      <c r="CX356" s="51"/>
    </row>
    <row r="357" spans="5:102" x14ac:dyDescent="0.2">
      <c r="E357" s="37"/>
      <c r="F357" s="37"/>
      <c r="G357" s="7"/>
      <c r="H357" s="6"/>
      <c r="J357" s="10"/>
      <c r="K357" s="37"/>
      <c r="L357" s="37"/>
      <c r="M357" s="7"/>
      <c r="N357" s="6"/>
      <c r="P357" s="10"/>
      <c r="Q357" s="37"/>
      <c r="R357" s="37"/>
      <c r="S357" s="7"/>
      <c r="T357" s="40"/>
      <c r="U357" s="10"/>
      <c r="V357" s="37"/>
      <c r="W357" s="37"/>
      <c r="X357" s="51"/>
      <c r="AC357" s="37"/>
      <c r="AD357" s="37"/>
      <c r="AE357" s="7"/>
      <c r="AF357" s="6"/>
      <c r="AH357" s="10"/>
      <c r="AI357" s="37"/>
      <c r="AJ357" s="37"/>
      <c r="AK357" s="7"/>
      <c r="AL357" s="6"/>
      <c r="AN357" s="10"/>
      <c r="AO357" s="37"/>
      <c r="AP357" s="37"/>
      <c r="AQ357" s="7"/>
      <c r="AR357" s="40"/>
      <c r="AS357" s="10"/>
      <c r="AT357" s="37"/>
      <c r="AU357" s="37"/>
      <c r="AV357" s="51"/>
      <c r="BA357" s="37"/>
      <c r="BB357" s="37"/>
      <c r="BC357" s="7"/>
      <c r="BD357" s="6"/>
      <c r="BF357" s="10"/>
      <c r="BG357" s="37"/>
      <c r="BH357" s="37"/>
      <c r="BI357" s="7"/>
      <c r="BJ357" s="6"/>
      <c r="BL357" s="10"/>
      <c r="BM357" s="37"/>
      <c r="BN357" s="37"/>
      <c r="BO357" s="7"/>
      <c r="BP357" s="40"/>
      <c r="BQ357" s="10"/>
      <c r="BR357" s="37"/>
      <c r="BS357" s="37"/>
      <c r="BT357" s="51"/>
      <c r="BY357" s="37"/>
      <c r="BZ357" s="37"/>
      <c r="CA357" s="7"/>
      <c r="CB357" s="6"/>
      <c r="CD357" s="10"/>
      <c r="CE357" s="37"/>
      <c r="CF357" s="37"/>
      <c r="CG357" s="7"/>
      <c r="CH357" s="6"/>
      <c r="CJ357" s="10"/>
      <c r="CK357" s="37"/>
      <c r="CL357" s="37"/>
      <c r="CM357" s="7"/>
      <c r="CN357" s="40"/>
      <c r="CO357" s="10"/>
      <c r="CP357" s="37"/>
      <c r="CQ357" s="37"/>
      <c r="CR357" s="51"/>
      <c r="CT357" s="40"/>
      <c r="CU357" s="10"/>
      <c r="CV357" s="37"/>
      <c r="CW357" s="37"/>
      <c r="CX357" s="51"/>
    </row>
    <row r="358" spans="5:102" x14ac:dyDescent="0.2">
      <c r="E358" s="37"/>
      <c r="F358" s="37"/>
      <c r="G358" s="7"/>
      <c r="H358" s="6"/>
      <c r="J358" s="10"/>
      <c r="K358" s="37"/>
      <c r="L358" s="37"/>
      <c r="M358" s="7"/>
      <c r="N358" s="6"/>
      <c r="P358" s="10"/>
      <c r="Q358" s="37"/>
      <c r="R358" s="37"/>
      <c r="S358" s="7"/>
      <c r="T358" s="40"/>
      <c r="U358" s="10"/>
      <c r="V358" s="37"/>
      <c r="W358" s="37"/>
      <c r="X358" s="51"/>
      <c r="AC358" s="37"/>
      <c r="AD358" s="37"/>
      <c r="AE358" s="7"/>
      <c r="AF358" s="6"/>
      <c r="AH358" s="10"/>
      <c r="AI358" s="37"/>
      <c r="AJ358" s="37"/>
      <c r="AK358" s="7"/>
      <c r="AL358" s="6"/>
      <c r="AN358" s="10"/>
      <c r="AO358" s="37"/>
      <c r="AP358" s="37"/>
      <c r="AQ358" s="7"/>
      <c r="AR358" s="40"/>
      <c r="AS358" s="10"/>
      <c r="AT358" s="37"/>
      <c r="AU358" s="37"/>
      <c r="AV358" s="51"/>
      <c r="BA358" s="37"/>
      <c r="BB358" s="37"/>
      <c r="BC358" s="7"/>
      <c r="BD358" s="6"/>
      <c r="BF358" s="10"/>
      <c r="BG358" s="37"/>
      <c r="BH358" s="37"/>
      <c r="BI358" s="7"/>
      <c r="BJ358" s="6"/>
      <c r="BL358" s="10"/>
      <c r="BM358" s="37"/>
      <c r="BN358" s="37"/>
      <c r="BO358" s="7"/>
      <c r="BP358" s="40"/>
      <c r="BQ358" s="10"/>
      <c r="BR358" s="37"/>
      <c r="BS358" s="37"/>
      <c r="BT358" s="51"/>
      <c r="BY358" s="37"/>
      <c r="BZ358" s="37"/>
      <c r="CA358" s="7"/>
      <c r="CB358" s="6"/>
      <c r="CD358" s="10"/>
      <c r="CE358" s="37"/>
      <c r="CF358" s="37"/>
      <c r="CG358" s="7"/>
      <c r="CH358" s="6"/>
      <c r="CJ358" s="10"/>
      <c r="CK358" s="37"/>
      <c r="CL358" s="37"/>
      <c r="CM358" s="7"/>
      <c r="CN358" s="40"/>
      <c r="CO358" s="10"/>
      <c r="CP358" s="37"/>
      <c r="CQ358" s="37"/>
      <c r="CR358" s="51"/>
      <c r="CT358" s="40"/>
      <c r="CU358" s="10"/>
      <c r="CV358" s="37"/>
      <c r="CW358" s="37"/>
      <c r="CX358" s="51"/>
    </row>
    <row r="359" spans="5:102" x14ac:dyDescent="0.2">
      <c r="E359" s="37"/>
      <c r="F359" s="37"/>
      <c r="G359" s="7"/>
      <c r="H359" s="6"/>
      <c r="J359" s="10"/>
      <c r="K359" s="37"/>
      <c r="L359" s="37"/>
      <c r="M359" s="7"/>
      <c r="N359" s="6"/>
      <c r="P359" s="10"/>
      <c r="Q359" s="37"/>
      <c r="R359" s="37"/>
      <c r="S359" s="7"/>
      <c r="T359" s="40"/>
      <c r="U359" s="10"/>
      <c r="V359" s="37"/>
      <c r="W359" s="37"/>
      <c r="X359" s="51"/>
      <c r="AC359" s="37"/>
      <c r="AD359" s="37"/>
      <c r="AE359" s="7"/>
      <c r="AF359" s="6"/>
      <c r="AH359" s="10"/>
      <c r="AI359" s="37"/>
      <c r="AJ359" s="37"/>
      <c r="AK359" s="7"/>
      <c r="AL359" s="6"/>
      <c r="AN359" s="10"/>
      <c r="AO359" s="37"/>
      <c r="AP359" s="37"/>
      <c r="AQ359" s="7"/>
      <c r="AR359" s="40"/>
      <c r="AS359" s="10"/>
      <c r="AT359" s="37"/>
      <c r="AU359" s="37"/>
      <c r="AV359" s="51"/>
      <c r="BA359" s="37"/>
      <c r="BB359" s="37"/>
      <c r="BC359" s="7"/>
      <c r="BD359" s="6"/>
      <c r="BF359" s="10"/>
      <c r="BG359" s="37"/>
      <c r="BH359" s="37"/>
      <c r="BI359" s="7"/>
      <c r="BJ359" s="6"/>
      <c r="BL359" s="10"/>
      <c r="BM359" s="37"/>
      <c r="BN359" s="37"/>
      <c r="BO359" s="7"/>
      <c r="BP359" s="40"/>
      <c r="BQ359" s="10"/>
      <c r="BR359" s="37"/>
      <c r="BS359" s="37"/>
      <c r="BT359" s="51"/>
      <c r="BY359" s="37"/>
      <c r="BZ359" s="37"/>
      <c r="CA359" s="7"/>
      <c r="CB359" s="6"/>
      <c r="CD359" s="10"/>
      <c r="CE359" s="37"/>
      <c r="CF359" s="37"/>
      <c r="CG359" s="7"/>
      <c r="CH359" s="6"/>
      <c r="CJ359" s="10"/>
      <c r="CK359" s="37"/>
      <c r="CL359" s="37"/>
      <c r="CM359" s="7"/>
      <c r="CN359" s="40"/>
      <c r="CO359" s="10"/>
      <c r="CP359" s="37"/>
      <c r="CQ359" s="37"/>
      <c r="CR359" s="51"/>
      <c r="CT359" s="40"/>
      <c r="CU359" s="10"/>
      <c r="CV359" s="37"/>
      <c r="CW359" s="37"/>
      <c r="CX359" s="51"/>
    </row>
    <row r="360" spans="5:102" x14ac:dyDescent="0.2">
      <c r="E360" s="37"/>
      <c r="F360" s="37"/>
      <c r="G360" s="7"/>
      <c r="H360" s="6"/>
      <c r="J360" s="10"/>
      <c r="K360" s="37"/>
      <c r="L360" s="37"/>
      <c r="M360" s="7"/>
      <c r="N360" s="6"/>
      <c r="P360" s="10"/>
      <c r="Q360" s="37"/>
      <c r="R360" s="37"/>
      <c r="S360" s="7"/>
      <c r="T360" s="40"/>
      <c r="U360" s="10"/>
      <c r="V360" s="37"/>
      <c r="W360" s="37"/>
      <c r="X360" s="51"/>
      <c r="AC360" s="37"/>
      <c r="AD360" s="37"/>
      <c r="AE360" s="7"/>
      <c r="AF360" s="6"/>
      <c r="AH360" s="10"/>
      <c r="AI360" s="37"/>
      <c r="AJ360" s="37"/>
      <c r="AK360" s="7"/>
      <c r="AL360" s="6"/>
      <c r="AN360" s="10"/>
      <c r="AO360" s="37"/>
      <c r="AP360" s="37"/>
      <c r="AQ360" s="7"/>
      <c r="AR360" s="40"/>
      <c r="AS360" s="10"/>
      <c r="AT360" s="37"/>
      <c r="AU360" s="37"/>
      <c r="AV360" s="51"/>
      <c r="BA360" s="37"/>
      <c r="BB360" s="37"/>
      <c r="BC360" s="7"/>
      <c r="BD360" s="6"/>
      <c r="BF360" s="10"/>
      <c r="BG360" s="37"/>
      <c r="BH360" s="37"/>
      <c r="BI360" s="7"/>
      <c r="BJ360" s="6"/>
      <c r="BL360" s="10"/>
      <c r="BM360" s="37"/>
      <c r="BN360" s="37"/>
      <c r="BO360" s="7"/>
      <c r="BP360" s="40"/>
      <c r="BQ360" s="10"/>
      <c r="BR360" s="37"/>
      <c r="BS360" s="37"/>
      <c r="BT360" s="51"/>
      <c r="BY360" s="37"/>
      <c r="BZ360" s="37"/>
      <c r="CA360" s="7"/>
      <c r="CB360" s="6"/>
      <c r="CD360" s="10"/>
      <c r="CE360" s="37"/>
      <c r="CF360" s="37"/>
      <c r="CG360" s="7"/>
      <c r="CH360" s="6"/>
      <c r="CJ360" s="10"/>
      <c r="CK360" s="37"/>
      <c r="CL360" s="37"/>
      <c r="CM360" s="7"/>
      <c r="CN360" s="40"/>
      <c r="CO360" s="10"/>
      <c r="CP360" s="37"/>
      <c r="CQ360" s="37"/>
      <c r="CR360" s="51"/>
      <c r="CT360" s="40"/>
      <c r="CU360" s="10"/>
      <c r="CV360" s="37"/>
      <c r="CW360" s="37"/>
      <c r="CX360" s="51"/>
    </row>
    <row r="361" spans="5:102" x14ac:dyDescent="0.2">
      <c r="E361" s="37"/>
      <c r="F361" s="37"/>
      <c r="G361" s="7"/>
      <c r="H361" s="6"/>
      <c r="J361" s="10"/>
      <c r="K361" s="37"/>
      <c r="L361" s="37"/>
      <c r="M361" s="7"/>
      <c r="N361" s="6"/>
      <c r="P361" s="10"/>
      <c r="Q361" s="37"/>
      <c r="R361" s="37"/>
      <c r="S361" s="7"/>
      <c r="T361" s="40"/>
      <c r="U361" s="10"/>
      <c r="V361" s="37"/>
      <c r="W361" s="37"/>
      <c r="X361" s="51"/>
      <c r="AC361" s="37"/>
      <c r="AD361" s="37"/>
      <c r="AE361" s="7"/>
      <c r="AF361" s="6"/>
      <c r="AH361" s="10"/>
      <c r="AI361" s="37"/>
      <c r="AJ361" s="37"/>
      <c r="AK361" s="7"/>
      <c r="AL361" s="6"/>
      <c r="AN361" s="10"/>
      <c r="AO361" s="37"/>
      <c r="AP361" s="37"/>
      <c r="AQ361" s="7"/>
      <c r="AR361" s="40"/>
      <c r="AS361" s="10"/>
      <c r="AT361" s="37"/>
      <c r="AU361" s="37"/>
      <c r="AV361" s="51"/>
      <c r="BA361" s="37"/>
      <c r="BB361" s="37"/>
      <c r="BC361" s="7"/>
      <c r="BD361" s="6"/>
      <c r="BF361" s="10"/>
      <c r="BG361" s="37"/>
      <c r="BH361" s="37"/>
      <c r="BI361" s="7"/>
      <c r="BJ361" s="6"/>
      <c r="BL361" s="10"/>
      <c r="BM361" s="37"/>
      <c r="BN361" s="37"/>
      <c r="BO361" s="7"/>
      <c r="BP361" s="40"/>
      <c r="BQ361" s="10"/>
      <c r="BR361" s="37"/>
      <c r="BS361" s="37"/>
      <c r="BT361" s="51"/>
      <c r="BY361" s="37"/>
      <c r="BZ361" s="37"/>
      <c r="CA361" s="7"/>
      <c r="CB361" s="6"/>
      <c r="CD361" s="10"/>
      <c r="CE361" s="37"/>
      <c r="CF361" s="37"/>
      <c r="CG361" s="7"/>
      <c r="CH361" s="6"/>
      <c r="CJ361" s="10"/>
      <c r="CK361" s="37"/>
      <c r="CL361" s="37"/>
      <c r="CM361" s="7"/>
      <c r="CN361" s="40"/>
      <c r="CO361" s="10"/>
      <c r="CP361" s="37"/>
      <c r="CQ361" s="37"/>
      <c r="CR361" s="51"/>
      <c r="CT361" s="40"/>
      <c r="CU361" s="10"/>
      <c r="CV361" s="37"/>
      <c r="CW361" s="37"/>
      <c r="CX361" s="51"/>
    </row>
    <row r="362" spans="5:102" x14ac:dyDescent="0.2">
      <c r="E362" s="37"/>
      <c r="F362" s="37"/>
      <c r="G362" s="7"/>
      <c r="H362" s="6"/>
      <c r="J362" s="10"/>
      <c r="K362" s="37"/>
      <c r="L362" s="37"/>
      <c r="M362" s="7"/>
      <c r="N362" s="6"/>
      <c r="P362" s="10"/>
      <c r="Q362" s="37"/>
      <c r="R362" s="37"/>
      <c r="S362" s="7"/>
      <c r="T362" s="40"/>
      <c r="U362" s="10"/>
      <c r="V362" s="37"/>
      <c r="W362" s="37"/>
      <c r="X362" s="51"/>
      <c r="AC362" s="37"/>
      <c r="AD362" s="37"/>
      <c r="AE362" s="7"/>
      <c r="AF362" s="6"/>
      <c r="AH362" s="10"/>
      <c r="AI362" s="37"/>
      <c r="AJ362" s="37"/>
      <c r="AK362" s="7"/>
      <c r="AL362" s="6"/>
      <c r="AN362" s="10"/>
      <c r="AO362" s="37"/>
      <c r="AP362" s="37"/>
      <c r="AQ362" s="7"/>
      <c r="AR362" s="40"/>
      <c r="AS362" s="10"/>
      <c r="AT362" s="37"/>
      <c r="AU362" s="37"/>
      <c r="AV362" s="51"/>
      <c r="BA362" s="37"/>
      <c r="BB362" s="37"/>
      <c r="BC362" s="7"/>
      <c r="BD362" s="6"/>
      <c r="BF362" s="10"/>
      <c r="BG362" s="37"/>
      <c r="BH362" s="37"/>
      <c r="BI362" s="7"/>
      <c r="BJ362" s="6"/>
      <c r="BL362" s="10"/>
      <c r="BM362" s="37"/>
      <c r="BN362" s="37"/>
      <c r="BO362" s="7"/>
      <c r="BP362" s="40"/>
      <c r="BQ362" s="10"/>
      <c r="BR362" s="37"/>
      <c r="BS362" s="37"/>
      <c r="BT362" s="51"/>
      <c r="BY362" s="37"/>
      <c r="BZ362" s="37"/>
      <c r="CA362" s="7"/>
      <c r="CB362" s="6"/>
      <c r="CD362" s="10"/>
      <c r="CE362" s="37"/>
      <c r="CF362" s="37"/>
      <c r="CG362" s="7"/>
      <c r="CH362" s="6"/>
      <c r="CJ362" s="10"/>
      <c r="CK362" s="37"/>
      <c r="CL362" s="37"/>
      <c r="CM362" s="7"/>
      <c r="CN362" s="40"/>
      <c r="CO362" s="10"/>
      <c r="CP362" s="37"/>
      <c r="CQ362" s="37"/>
      <c r="CR362" s="51"/>
      <c r="CT362" s="40"/>
      <c r="CU362" s="10"/>
      <c r="CV362" s="37"/>
      <c r="CW362" s="37"/>
      <c r="CX362" s="51"/>
    </row>
    <row r="363" spans="5:102" x14ac:dyDescent="0.2">
      <c r="E363" s="37"/>
      <c r="F363" s="37"/>
      <c r="G363" s="7"/>
      <c r="H363" s="6"/>
      <c r="J363" s="10"/>
      <c r="K363" s="37"/>
      <c r="L363" s="37"/>
      <c r="M363" s="7"/>
      <c r="N363" s="6"/>
      <c r="P363" s="10"/>
      <c r="Q363" s="37"/>
      <c r="R363" s="37"/>
      <c r="S363" s="7"/>
      <c r="T363" s="40"/>
      <c r="U363" s="10"/>
      <c r="V363" s="37"/>
      <c r="W363" s="37"/>
      <c r="X363" s="51"/>
      <c r="AC363" s="37"/>
      <c r="AD363" s="37"/>
      <c r="AE363" s="7"/>
      <c r="AF363" s="6"/>
      <c r="AH363" s="10"/>
      <c r="AI363" s="37"/>
      <c r="AJ363" s="37"/>
      <c r="AK363" s="7"/>
      <c r="AL363" s="6"/>
      <c r="AN363" s="10"/>
      <c r="AO363" s="37"/>
      <c r="AP363" s="37"/>
      <c r="AQ363" s="7"/>
      <c r="AR363" s="40"/>
      <c r="AS363" s="10"/>
      <c r="AT363" s="37"/>
      <c r="AU363" s="37"/>
      <c r="AV363" s="51"/>
      <c r="BA363" s="37"/>
      <c r="BB363" s="37"/>
      <c r="BC363" s="7"/>
      <c r="BD363" s="6"/>
      <c r="BF363" s="10"/>
      <c r="BG363" s="37"/>
      <c r="BH363" s="37"/>
      <c r="BI363" s="7"/>
      <c r="BJ363" s="6"/>
      <c r="BL363" s="10"/>
      <c r="BM363" s="37"/>
      <c r="BN363" s="37"/>
      <c r="BO363" s="7"/>
      <c r="BP363" s="40"/>
      <c r="BQ363" s="10"/>
      <c r="BR363" s="37"/>
      <c r="BS363" s="37"/>
      <c r="BT363" s="51"/>
      <c r="BY363" s="37"/>
      <c r="BZ363" s="37"/>
      <c r="CA363" s="7"/>
      <c r="CB363" s="6"/>
      <c r="CD363" s="10"/>
      <c r="CE363" s="37"/>
      <c r="CF363" s="37"/>
      <c r="CG363" s="7"/>
      <c r="CH363" s="6"/>
      <c r="CJ363" s="10"/>
      <c r="CK363" s="37"/>
      <c r="CL363" s="37"/>
      <c r="CM363" s="7"/>
      <c r="CN363" s="40"/>
      <c r="CO363" s="10"/>
      <c r="CP363" s="37"/>
      <c r="CQ363" s="37"/>
      <c r="CR363" s="51"/>
      <c r="CT363" s="40"/>
      <c r="CU363" s="10"/>
      <c r="CV363" s="37"/>
      <c r="CW363" s="37"/>
      <c r="CX363" s="51"/>
    </row>
    <row r="364" spans="5:102" x14ac:dyDescent="0.2">
      <c r="E364" s="37"/>
      <c r="F364" s="37"/>
      <c r="G364" s="7"/>
      <c r="H364" s="6"/>
      <c r="J364" s="10"/>
      <c r="K364" s="37"/>
      <c r="L364" s="37"/>
      <c r="M364" s="7"/>
      <c r="N364" s="6"/>
      <c r="P364" s="10"/>
      <c r="Q364" s="37"/>
      <c r="R364" s="37"/>
      <c r="S364" s="7"/>
      <c r="T364" s="40"/>
      <c r="U364" s="10"/>
      <c r="V364" s="37"/>
      <c r="W364" s="37"/>
      <c r="X364" s="51"/>
      <c r="AC364" s="37"/>
      <c r="AD364" s="37"/>
      <c r="AE364" s="7"/>
      <c r="AF364" s="6"/>
      <c r="AH364" s="10"/>
      <c r="AI364" s="37"/>
      <c r="AJ364" s="37"/>
      <c r="AK364" s="7"/>
      <c r="AL364" s="6"/>
      <c r="AN364" s="10"/>
      <c r="AO364" s="37"/>
      <c r="AP364" s="37"/>
      <c r="AQ364" s="7"/>
      <c r="AR364" s="40"/>
      <c r="AS364" s="10"/>
      <c r="AT364" s="37"/>
      <c r="AU364" s="37"/>
      <c r="AV364" s="51"/>
      <c r="BA364" s="37"/>
      <c r="BB364" s="37"/>
      <c r="BC364" s="7"/>
      <c r="BD364" s="6"/>
      <c r="BF364" s="10"/>
      <c r="BG364" s="37"/>
      <c r="BH364" s="37"/>
      <c r="BI364" s="7"/>
      <c r="BJ364" s="6"/>
      <c r="BL364" s="10"/>
      <c r="BM364" s="37"/>
      <c r="BN364" s="37"/>
      <c r="BO364" s="7"/>
      <c r="BP364" s="40"/>
      <c r="BQ364" s="10"/>
      <c r="BR364" s="37"/>
      <c r="BS364" s="37"/>
      <c r="BT364" s="51"/>
      <c r="BY364" s="37"/>
      <c r="BZ364" s="37"/>
      <c r="CA364" s="7"/>
      <c r="CB364" s="6"/>
      <c r="CD364" s="10"/>
      <c r="CE364" s="37"/>
      <c r="CF364" s="37"/>
      <c r="CG364" s="7"/>
      <c r="CH364" s="6"/>
      <c r="CJ364" s="10"/>
      <c r="CK364" s="37"/>
      <c r="CL364" s="37"/>
      <c r="CM364" s="7"/>
      <c r="CN364" s="40"/>
      <c r="CO364" s="10"/>
      <c r="CP364" s="37"/>
      <c r="CQ364" s="37"/>
      <c r="CR364" s="51"/>
      <c r="CT364" s="40"/>
      <c r="CU364" s="10"/>
      <c r="CV364" s="37"/>
      <c r="CW364" s="37"/>
      <c r="CX364" s="51"/>
    </row>
    <row r="365" spans="5:102" x14ac:dyDescent="0.2">
      <c r="E365" s="37"/>
      <c r="F365" s="37"/>
      <c r="G365" s="7"/>
      <c r="H365" s="6"/>
      <c r="J365" s="10"/>
      <c r="K365" s="37"/>
      <c r="L365" s="37"/>
      <c r="M365" s="7"/>
      <c r="N365" s="6"/>
      <c r="P365" s="10"/>
      <c r="Q365" s="37"/>
      <c r="R365" s="37"/>
      <c r="S365" s="7"/>
      <c r="T365" s="40"/>
      <c r="U365" s="10"/>
      <c r="V365" s="37"/>
      <c r="W365" s="37"/>
      <c r="X365" s="51"/>
      <c r="AC365" s="37"/>
      <c r="AD365" s="37"/>
      <c r="AE365" s="7"/>
      <c r="AF365" s="6"/>
      <c r="AH365" s="10"/>
      <c r="AI365" s="37"/>
      <c r="AJ365" s="37"/>
      <c r="AK365" s="7"/>
      <c r="AL365" s="6"/>
      <c r="AN365" s="10"/>
      <c r="AO365" s="37"/>
      <c r="AP365" s="37"/>
      <c r="AQ365" s="7"/>
      <c r="AR365" s="40"/>
      <c r="AS365" s="10"/>
      <c r="AT365" s="37"/>
      <c r="AU365" s="37"/>
      <c r="AV365" s="51"/>
      <c r="BA365" s="37"/>
      <c r="BB365" s="37"/>
      <c r="BC365" s="7"/>
      <c r="BD365" s="6"/>
      <c r="BF365" s="10"/>
      <c r="BG365" s="37"/>
      <c r="BH365" s="37"/>
      <c r="BI365" s="7"/>
      <c r="BJ365" s="6"/>
      <c r="BL365" s="10"/>
      <c r="BM365" s="37"/>
      <c r="BN365" s="37"/>
      <c r="BO365" s="7"/>
      <c r="BP365" s="40"/>
      <c r="BQ365" s="10"/>
      <c r="BR365" s="37"/>
      <c r="BS365" s="37"/>
      <c r="BT365" s="51"/>
      <c r="BY365" s="37"/>
      <c r="BZ365" s="37"/>
      <c r="CA365" s="7"/>
      <c r="CB365" s="6"/>
      <c r="CD365" s="10"/>
      <c r="CE365" s="37"/>
      <c r="CF365" s="37"/>
      <c r="CG365" s="7"/>
      <c r="CH365" s="6"/>
      <c r="CJ365" s="10"/>
      <c r="CK365" s="37"/>
      <c r="CL365" s="37"/>
      <c r="CM365" s="7"/>
      <c r="CN365" s="40"/>
      <c r="CO365" s="10"/>
      <c r="CP365" s="37"/>
      <c r="CQ365" s="37"/>
      <c r="CR365" s="51"/>
      <c r="CT365" s="40"/>
      <c r="CU365" s="10"/>
      <c r="CV365" s="37"/>
      <c r="CW365" s="37"/>
      <c r="CX365" s="51"/>
    </row>
    <row r="366" spans="5:102" x14ac:dyDescent="0.2">
      <c r="E366" s="37"/>
      <c r="F366" s="37"/>
      <c r="G366" s="7"/>
      <c r="H366" s="6"/>
      <c r="J366" s="10"/>
      <c r="K366" s="37"/>
      <c r="L366" s="37"/>
      <c r="M366" s="7"/>
      <c r="N366" s="6"/>
      <c r="P366" s="10"/>
      <c r="Q366" s="37"/>
      <c r="R366" s="37"/>
      <c r="S366" s="7"/>
      <c r="T366" s="40"/>
      <c r="U366" s="10"/>
      <c r="V366" s="37"/>
      <c r="W366" s="37"/>
      <c r="X366" s="51"/>
      <c r="AC366" s="37"/>
      <c r="AD366" s="37"/>
      <c r="AE366" s="7"/>
      <c r="AF366" s="6"/>
      <c r="AH366" s="10"/>
      <c r="AI366" s="37"/>
      <c r="AJ366" s="37"/>
      <c r="AK366" s="7"/>
      <c r="AL366" s="6"/>
      <c r="AN366" s="10"/>
      <c r="AO366" s="37"/>
      <c r="AP366" s="37"/>
      <c r="AQ366" s="7"/>
      <c r="AR366" s="40"/>
      <c r="AS366" s="10"/>
      <c r="AT366" s="37"/>
      <c r="AU366" s="37"/>
      <c r="AV366" s="51"/>
      <c r="BA366" s="37"/>
      <c r="BB366" s="37"/>
      <c r="BC366" s="7"/>
      <c r="BD366" s="6"/>
      <c r="BF366" s="10"/>
      <c r="BG366" s="37"/>
      <c r="BH366" s="37"/>
      <c r="BI366" s="7"/>
      <c r="BJ366" s="6"/>
      <c r="BL366" s="10"/>
      <c r="BM366" s="37"/>
      <c r="BN366" s="37"/>
      <c r="BO366" s="7"/>
      <c r="BP366" s="40"/>
      <c r="BQ366" s="10"/>
      <c r="BR366" s="37"/>
      <c r="BS366" s="37"/>
      <c r="BT366" s="51"/>
      <c r="BY366" s="37"/>
      <c r="BZ366" s="37"/>
      <c r="CA366" s="7"/>
      <c r="CB366" s="6"/>
      <c r="CD366" s="10"/>
      <c r="CE366" s="37"/>
      <c r="CF366" s="37"/>
      <c r="CG366" s="7"/>
      <c r="CH366" s="6"/>
      <c r="CJ366" s="10"/>
      <c r="CK366" s="37"/>
      <c r="CL366" s="37"/>
      <c r="CM366" s="7"/>
      <c r="CN366" s="40"/>
      <c r="CO366" s="10"/>
      <c r="CP366" s="37"/>
      <c r="CQ366" s="37"/>
      <c r="CR366" s="51"/>
      <c r="CT366" s="40"/>
      <c r="CU366" s="10"/>
      <c r="CV366" s="37"/>
      <c r="CW366" s="37"/>
      <c r="CX366" s="51"/>
    </row>
    <row r="367" spans="5:102" x14ac:dyDescent="0.2">
      <c r="E367" s="37"/>
      <c r="F367" s="37"/>
      <c r="G367" s="7"/>
      <c r="H367" s="6"/>
      <c r="J367" s="10"/>
      <c r="K367" s="37"/>
      <c r="L367" s="37"/>
      <c r="M367" s="7"/>
      <c r="N367" s="6"/>
      <c r="P367" s="10"/>
      <c r="Q367" s="37"/>
      <c r="R367" s="37"/>
      <c r="S367" s="7"/>
      <c r="T367" s="40"/>
      <c r="U367" s="10"/>
      <c r="V367" s="37"/>
      <c r="W367" s="37"/>
      <c r="X367" s="51"/>
      <c r="AC367" s="37"/>
      <c r="AD367" s="37"/>
      <c r="AE367" s="7"/>
      <c r="AF367" s="6"/>
      <c r="AH367" s="10"/>
      <c r="AI367" s="37"/>
      <c r="AJ367" s="37"/>
      <c r="AK367" s="7"/>
      <c r="AL367" s="6"/>
      <c r="AN367" s="10"/>
      <c r="AO367" s="37"/>
      <c r="AP367" s="37"/>
      <c r="AQ367" s="7"/>
      <c r="AR367" s="40"/>
      <c r="AS367" s="10"/>
      <c r="AT367" s="37"/>
      <c r="AU367" s="37"/>
      <c r="AV367" s="51"/>
      <c r="BA367" s="37"/>
      <c r="BB367" s="37"/>
      <c r="BC367" s="7"/>
      <c r="BD367" s="6"/>
      <c r="BF367" s="10"/>
      <c r="BG367" s="37"/>
      <c r="BH367" s="37"/>
      <c r="BI367" s="7"/>
      <c r="BJ367" s="6"/>
      <c r="BL367" s="10"/>
      <c r="BM367" s="37"/>
      <c r="BN367" s="37"/>
      <c r="BO367" s="7"/>
      <c r="BP367" s="40"/>
      <c r="BQ367" s="10"/>
      <c r="BR367" s="37"/>
      <c r="BS367" s="37"/>
      <c r="BT367" s="51"/>
      <c r="BY367" s="37"/>
      <c r="BZ367" s="37"/>
      <c r="CA367" s="7"/>
      <c r="CB367" s="6"/>
      <c r="CD367" s="10"/>
      <c r="CE367" s="37"/>
      <c r="CF367" s="37"/>
      <c r="CG367" s="7"/>
      <c r="CH367" s="6"/>
      <c r="CJ367" s="10"/>
      <c r="CK367" s="37"/>
      <c r="CL367" s="37"/>
      <c r="CM367" s="7"/>
      <c r="CN367" s="40"/>
      <c r="CO367" s="10"/>
      <c r="CP367" s="37"/>
      <c r="CQ367" s="37"/>
      <c r="CR367" s="51"/>
      <c r="CT367" s="40"/>
      <c r="CU367" s="10"/>
      <c r="CV367" s="37"/>
      <c r="CW367" s="37"/>
      <c r="CX367" s="51"/>
    </row>
    <row r="368" spans="5:102" x14ac:dyDescent="0.2">
      <c r="E368" s="37"/>
      <c r="F368" s="37"/>
      <c r="G368" s="7"/>
      <c r="H368" s="6"/>
      <c r="J368" s="10"/>
      <c r="K368" s="37"/>
      <c r="L368" s="37"/>
      <c r="M368" s="7"/>
      <c r="N368" s="6"/>
      <c r="P368" s="10"/>
      <c r="Q368" s="37"/>
      <c r="R368" s="37"/>
      <c r="S368" s="7"/>
      <c r="T368" s="40"/>
      <c r="U368" s="10"/>
      <c r="V368" s="37"/>
      <c r="W368" s="37"/>
      <c r="X368" s="51"/>
      <c r="AC368" s="37"/>
      <c r="AD368" s="37"/>
      <c r="AE368" s="7"/>
      <c r="AF368" s="6"/>
      <c r="AH368" s="10"/>
      <c r="AI368" s="37"/>
      <c r="AJ368" s="37"/>
      <c r="AK368" s="7"/>
      <c r="AL368" s="6"/>
      <c r="AN368" s="10"/>
      <c r="AO368" s="37"/>
      <c r="AP368" s="37"/>
      <c r="AQ368" s="7"/>
      <c r="AR368" s="40"/>
      <c r="AS368" s="10"/>
      <c r="AT368" s="37"/>
      <c r="AU368" s="37"/>
      <c r="AV368" s="51"/>
      <c r="BA368" s="37"/>
      <c r="BB368" s="37"/>
      <c r="BC368" s="7"/>
      <c r="BD368" s="6"/>
      <c r="BF368" s="10"/>
      <c r="BG368" s="37"/>
      <c r="BH368" s="37"/>
      <c r="BI368" s="7"/>
      <c r="BJ368" s="6"/>
      <c r="BL368" s="10"/>
      <c r="BM368" s="37"/>
      <c r="BN368" s="37"/>
      <c r="BO368" s="7"/>
      <c r="BP368" s="40"/>
      <c r="BQ368" s="10"/>
      <c r="BR368" s="37"/>
      <c r="BS368" s="37"/>
      <c r="BT368" s="51"/>
      <c r="BY368" s="37"/>
      <c r="BZ368" s="37"/>
      <c r="CA368" s="7"/>
      <c r="CB368" s="6"/>
      <c r="CD368" s="10"/>
      <c r="CE368" s="37"/>
      <c r="CF368" s="37"/>
      <c r="CG368" s="7"/>
      <c r="CH368" s="6"/>
      <c r="CJ368" s="10"/>
      <c r="CK368" s="37"/>
      <c r="CL368" s="37"/>
      <c r="CM368" s="7"/>
      <c r="CN368" s="40"/>
      <c r="CO368" s="10"/>
      <c r="CP368" s="37"/>
      <c r="CQ368" s="37"/>
      <c r="CR368" s="51"/>
      <c r="CT368" s="40"/>
      <c r="CU368" s="10"/>
      <c r="CV368" s="37"/>
      <c r="CW368" s="37"/>
      <c r="CX368" s="51"/>
    </row>
    <row r="369" spans="5:102" x14ac:dyDescent="0.2">
      <c r="E369" s="37"/>
      <c r="F369" s="37"/>
      <c r="G369" s="7"/>
      <c r="H369" s="6"/>
      <c r="J369" s="10"/>
      <c r="K369" s="37"/>
      <c r="L369" s="37"/>
      <c r="M369" s="7"/>
      <c r="N369" s="6"/>
      <c r="P369" s="10"/>
      <c r="Q369" s="37"/>
      <c r="R369" s="37"/>
      <c r="S369" s="7"/>
      <c r="T369" s="40"/>
      <c r="U369" s="10"/>
      <c r="V369" s="37"/>
      <c r="W369" s="37"/>
      <c r="X369" s="51"/>
      <c r="AC369" s="37"/>
      <c r="AD369" s="37"/>
      <c r="AE369" s="7"/>
      <c r="AF369" s="6"/>
      <c r="AH369" s="10"/>
      <c r="AI369" s="37"/>
      <c r="AJ369" s="37"/>
      <c r="AK369" s="7"/>
      <c r="AL369" s="6"/>
      <c r="AN369" s="10"/>
      <c r="AO369" s="37"/>
      <c r="AP369" s="37"/>
      <c r="AQ369" s="7"/>
      <c r="AR369" s="40"/>
      <c r="AS369" s="10"/>
      <c r="AT369" s="37"/>
      <c r="AU369" s="37"/>
      <c r="AV369" s="51"/>
      <c r="BA369" s="37"/>
      <c r="BB369" s="37"/>
      <c r="BC369" s="7"/>
      <c r="BD369" s="6"/>
      <c r="BF369" s="10"/>
      <c r="BG369" s="37"/>
      <c r="BH369" s="37"/>
      <c r="BI369" s="7"/>
      <c r="BJ369" s="6"/>
      <c r="BL369" s="10"/>
      <c r="BM369" s="37"/>
      <c r="BN369" s="37"/>
      <c r="BO369" s="7"/>
      <c r="BP369" s="40"/>
      <c r="BQ369" s="10"/>
      <c r="BR369" s="37"/>
      <c r="BS369" s="37"/>
      <c r="BT369" s="51"/>
      <c r="BY369" s="37"/>
      <c r="BZ369" s="37"/>
      <c r="CA369" s="7"/>
      <c r="CB369" s="6"/>
      <c r="CD369" s="10"/>
      <c r="CE369" s="37"/>
      <c r="CF369" s="37"/>
      <c r="CG369" s="7"/>
      <c r="CH369" s="6"/>
      <c r="CJ369" s="10"/>
      <c r="CK369" s="37"/>
      <c r="CL369" s="37"/>
      <c r="CM369" s="7"/>
      <c r="CN369" s="40"/>
      <c r="CO369" s="10"/>
      <c r="CP369" s="37"/>
      <c r="CQ369" s="37"/>
      <c r="CR369" s="51"/>
      <c r="CT369" s="40"/>
      <c r="CU369" s="10"/>
      <c r="CV369" s="37"/>
      <c r="CW369" s="37"/>
      <c r="CX369" s="51"/>
    </row>
    <row r="370" spans="5:102" x14ac:dyDescent="0.2">
      <c r="E370" s="37"/>
      <c r="F370" s="37"/>
      <c r="G370" s="7"/>
      <c r="H370" s="6"/>
      <c r="J370" s="10"/>
      <c r="K370" s="37"/>
      <c r="L370" s="37"/>
      <c r="M370" s="7"/>
      <c r="N370" s="6"/>
      <c r="P370" s="10"/>
      <c r="Q370" s="37"/>
      <c r="R370" s="37"/>
      <c r="S370" s="7"/>
      <c r="T370" s="40"/>
      <c r="U370" s="10"/>
      <c r="V370" s="37"/>
      <c r="W370" s="37"/>
      <c r="X370" s="51"/>
      <c r="AC370" s="37"/>
      <c r="AD370" s="37"/>
      <c r="AE370" s="7"/>
      <c r="AF370" s="6"/>
      <c r="AH370" s="10"/>
      <c r="AI370" s="37"/>
      <c r="AJ370" s="37"/>
      <c r="AK370" s="7"/>
      <c r="AL370" s="6"/>
      <c r="AN370" s="10"/>
      <c r="AO370" s="37"/>
      <c r="AP370" s="37"/>
      <c r="AQ370" s="7"/>
      <c r="AR370" s="40"/>
      <c r="AS370" s="10"/>
      <c r="AT370" s="37"/>
      <c r="AU370" s="37"/>
      <c r="AV370" s="51"/>
      <c r="BA370" s="37"/>
      <c r="BB370" s="37"/>
      <c r="BC370" s="7"/>
      <c r="BD370" s="6"/>
      <c r="BF370" s="10"/>
      <c r="BG370" s="37"/>
      <c r="BH370" s="37"/>
      <c r="BI370" s="7"/>
      <c r="BJ370" s="6"/>
      <c r="BL370" s="10"/>
      <c r="BM370" s="37"/>
      <c r="BN370" s="37"/>
      <c r="BO370" s="7"/>
      <c r="BP370" s="40"/>
      <c r="BQ370" s="10"/>
      <c r="BR370" s="37"/>
      <c r="BS370" s="37"/>
      <c r="BT370" s="51"/>
      <c r="BY370" s="37"/>
      <c r="BZ370" s="37"/>
      <c r="CA370" s="7"/>
      <c r="CB370" s="6"/>
      <c r="CD370" s="10"/>
      <c r="CE370" s="37"/>
      <c r="CF370" s="37"/>
      <c r="CG370" s="7"/>
      <c r="CH370" s="6"/>
      <c r="CJ370" s="10"/>
      <c r="CK370" s="37"/>
      <c r="CL370" s="37"/>
      <c r="CM370" s="7"/>
      <c r="CN370" s="40"/>
      <c r="CO370" s="10"/>
      <c r="CP370" s="37"/>
      <c r="CQ370" s="37"/>
      <c r="CR370" s="51"/>
      <c r="CT370" s="40"/>
      <c r="CU370" s="10"/>
      <c r="CV370" s="37"/>
      <c r="CW370" s="37"/>
      <c r="CX370" s="51"/>
    </row>
    <row r="371" spans="5:102" x14ac:dyDescent="0.2">
      <c r="E371" s="37"/>
      <c r="F371" s="37"/>
      <c r="G371" s="7"/>
      <c r="H371" s="6"/>
      <c r="J371" s="10"/>
      <c r="K371" s="37"/>
      <c r="L371" s="37"/>
      <c r="M371" s="7"/>
      <c r="N371" s="6"/>
      <c r="P371" s="10"/>
      <c r="Q371" s="37"/>
      <c r="R371" s="37"/>
      <c r="S371" s="7"/>
      <c r="T371" s="40"/>
      <c r="U371" s="10"/>
      <c r="V371" s="37"/>
      <c r="W371" s="37"/>
      <c r="X371" s="51"/>
      <c r="AC371" s="37"/>
      <c r="AD371" s="37"/>
      <c r="AE371" s="7"/>
      <c r="AF371" s="6"/>
      <c r="AH371" s="10"/>
      <c r="AI371" s="37"/>
      <c r="AJ371" s="37"/>
      <c r="AK371" s="7"/>
      <c r="AL371" s="6"/>
      <c r="AN371" s="10"/>
      <c r="AO371" s="37"/>
      <c r="AP371" s="37"/>
      <c r="AQ371" s="7"/>
      <c r="AR371" s="40"/>
      <c r="AS371" s="10"/>
      <c r="AT371" s="37"/>
      <c r="AU371" s="37"/>
      <c r="AV371" s="51"/>
      <c r="BA371" s="37"/>
      <c r="BB371" s="37"/>
      <c r="BC371" s="7"/>
      <c r="BD371" s="6"/>
      <c r="BF371" s="10"/>
      <c r="BG371" s="37"/>
      <c r="BH371" s="37"/>
      <c r="BI371" s="7"/>
      <c r="BJ371" s="6"/>
      <c r="BL371" s="10"/>
      <c r="BM371" s="37"/>
      <c r="BN371" s="37"/>
      <c r="BO371" s="7"/>
      <c r="BP371" s="40"/>
      <c r="BQ371" s="10"/>
      <c r="BR371" s="37"/>
      <c r="BS371" s="37"/>
      <c r="BT371" s="51"/>
      <c r="BY371" s="37"/>
      <c r="BZ371" s="37"/>
      <c r="CA371" s="7"/>
      <c r="CB371" s="6"/>
      <c r="CD371" s="10"/>
      <c r="CE371" s="37"/>
      <c r="CF371" s="37"/>
      <c r="CG371" s="7"/>
      <c r="CH371" s="6"/>
      <c r="CJ371" s="10"/>
      <c r="CK371" s="37"/>
      <c r="CL371" s="37"/>
      <c r="CM371" s="7"/>
      <c r="CN371" s="40"/>
      <c r="CO371" s="10"/>
      <c r="CP371" s="37"/>
      <c r="CQ371" s="37"/>
      <c r="CR371" s="51"/>
      <c r="CT371" s="40"/>
      <c r="CU371" s="10"/>
      <c r="CV371" s="37"/>
      <c r="CW371" s="37"/>
      <c r="CX371" s="51"/>
    </row>
    <row r="372" spans="5:102" x14ac:dyDescent="0.2">
      <c r="E372" s="37"/>
      <c r="F372" s="37"/>
      <c r="G372" s="7"/>
      <c r="H372" s="6"/>
      <c r="J372" s="10"/>
      <c r="K372" s="37"/>
      <c r="L372" s="37"/>
      <c r="M372" s="7"/>
      <c r="N372" s="6"/>
      <c r="P372" s="10"/>
      <c r="Q372" s="37"/>
      <c r="R372" s="37"/>
      <c r="S372" s="7"/>
      <c r="T372" s="40"/>
      <c r="U372" s="10"/>
      <c r="V372" s="37"/>
      <c r="W372" s="37"/>
      <c r="X372" s="51"/>
      <c r="AC372" s="37"/>
      <c r="AD372" s="37"/>
      <c r="AE372" s="7"/>
      <c r="AF372" s="6"/>
      <c r="AH372" s="10"/>
      <c r="AI372" s="37"/>
      <c r="AJ372" s="37"/>
      <c r="AK372" s="7"/>
      <c r="AL372" s="6"/>
      <c r="AN372" s="10"/>
      <c r="AO372" s="37"/>
      <c r="AP372" s="37"/>
      <c r="AQ372" s="7"/>
      <c r="AR372" s="40"/>
      <c r="AS372" s="10"/>
      <c r="AT372" s="37"/>
      <c r="AU372" s="37"/>
      <c r="AV372" s="51"/>
      <c r="BA372" s="37"/>
      <c r="BB372" s="37"/>
      <c r="BC372" s="7"/>
      <c r="BD372" s="6"/>
      <c r="BF372" s="10"/>
      <c r="BG372" s="37"/>
      <c r="BH372" s="37"/>
      <c r="BI372" s="7"/>
      <c r="BJ372" s="6"/>
      <c r="BL372" s="10"/>
      <c r="BM372" s="37"/>
      <c r="BN372" s="37"/>
      <c r="BO372" s="7"/>
      <c r="BP372" s="40"/>
      <c r="BQ372" s="10"/>
      <c r="BR372" s="37"/>
      <c r="BS372" s="37"/>
      <c r="BT372" s="51"/>
      <c r="BY372" s="37"/>
      <c r="BZ372" s="37"/>
      <c r="CA372" s="7"/>
      <c r="CB372" s="6"/>
      <c r="CD372" s="10"/>
      <c r="CE372" s="37"/>
      <c r="CF372" s="37"/>
      <c r="CG372" s="7"/>
      <c r="CH372" s="6"/>
      <c r="CJ372" s="10"/>
      <c r="CK372" s="37"/>
      <c r="CL372" s="37"/>
      <c r="CM372" s="7"/>
      <c r="CN372" s="40"/>
      <c r="CO372" s="10"/>
      <c r="CP372" s="37"/>
      <c r="CQ372" s="37"/>
      <c r="CR372" s="51"/>
      <c r="CT372" s="40"/>
      <c r="CU372" s="10"/>
      <c r="CV372" s="37"/>
      <c r="CW372" s="37"/>
      <c r="CX372" s="51"/>
    </row>
    <row r="373" spans="5:102" x14ac:dyDescent="0.2">
      <c r="E373" s="37"/>
      <c r="F373" s="37"/>
      <c r="G373" s="7"/>
      <c r="H373" s="6"/>
      <c r="J373" s="10"/>
      <c r="K373" s="37"/>
      <c r="L373" s="37"/>
      <c r="M373" s="7"/>
      <c r="N373" s="6"/>
      <c r="P373" s="10"/>
      <c r="Q373" s="37"/>
      <c r="R373" s="37"/>
      <c r="S373" s="7"/>
      <c r="T373" s="40"/>
      <c r="U373" s="10"/>
      <c r="V373" s="37"/>
      <c r="W373" s="37"/>
      <c r="X373" s="51"/>
      <c r="AC373" s="37"/>
      <c r="AD373" s="37"/>
      <c r="AE373" s="7"/>
      <c r="AF373" s="6"/>
      <c r="AH373" s="10"/>
      <c r="AI373" s="37"/>
      <c r="AJ373" s="37"/>
      <c r="AK373" s="7"/>
      <c r="AL373" s="6"/>
      <c r="AN373" s="10"/>
      <c r="AO373" s="37"/>
      <c r="AP373" s="37"/>
      <c r="AQ373" s="7"/>
      <c r="AR373" s="40"/>
      <c r="AS373" s="10"/>
      <c r="AT373" s="37"/>
      <c r="AU373" s="37"/>
      <c r="AV373" s="51"/>
      <c r="BA373" s="37"/>
      <c r="BB373" s="37"/>
      <c r="BC373" s="7"/>
      <c r="BD373" s="6"/>
      <c r="BF373" s="10"/>
      <c r="BG373" s="37"/>
      <c r="BH373" s="37"/>
      <c r="BI373" s="7"/>
      <c r="BJ373" s="6"/>
      <c r="BL373" s="10"/>
      <c r="BM373" s="37"/>
      <c r="BN373" s="37"/>
      <c r="BO373" s="7"/>
      <c r="BP373" s="40"/>
      <c r="BQ373" s="10"/>
      <c r="BR373" s="37"/>
      <c r="BS373" s="37"/>
      <c r="BT373" s="51"/>
      <c r="BY373" s="37"/>
      <c r="BZ373" s="37"/>
      <c r="CA373" s="7"/>
      <c r="CB373" s="6"/>
      <c r="CD373" s="10"/>
      <c r="CE373" s="37"/>
      <c r="CF373" s="37"/>
      <c r="CG373" s="7"/>
      <c r="CH373" s="6"/>
      <c r="CJ373" s="10"/>
      <c r="CK373" s="37"/>
      <c r="CL373" s="37"/>
      <c r="CM373" s="7"/>
      <c r="CN373" s="40"/>
      <c r="CO373" s="10"/>
      <c r="CP373" s="37"/>
      <c r="CQ373" s="37"/>
      <c r="CR373" s="51"/>
      <c r="CT373" s="40"/>
      <c r="CU373" s="10"/>
      <c r="CV373" s="37"/>
      <c r="CW373" s="37"/>
      <c r="CX373" s="51"/>
    </row>
    <row r="374" spans="5:102" x14ac:dyDescent="0.2">
      <c r="E374" s="37"/>
      <c r="F374" s="37"/>
      <c r="G374" s="7"/>
      <c r="H374" s="6"/>
      <c r="J374" s="10"/>
      <c r="K374" s="37"/>
      <c r="L374" s="37"/>
      <c r="M374" s="7"/>
      <c r="N374" s="6"/>
      <c r="P374" s="10"/>
      <c r="Q374" s="37"/>
      <c r="R374" s="37"/>
      <c r="S374" s="7"/>
      <c r="T374" s="40"/>
      <c r="U374" s="10"/>
      <c r="V374" s="37"/>
      <c r="W374" s="37"/>
      <c r="X374" s="51"/>
      <c r="AC374" s="37"/>
      <c r="AD374" s="37"/>
      <c r="AE374" s="7"/>
      <c r="AF374" s="6"/>
      <c r="AH374" s="10"/>
      <c r="AI374" s="37"/>
      <c r="AJ374" s="37"/>
      <c r="AK374" s="7"/>
      <c r="AL374" s="6"/>
      <c r="AN374" s="10"/>
      <c r="AO374" s="37"/>
      <c r="AP374" s="37"/>
      <c r="AQ374" s="7"/>
      <c r="AR374" s="40"/>
      <c r="AS374" s="10"/>
      <c r="AT374" s="37"/>
      <c r="AU374" s="37"/>
      <c r="AV374" s="51"/>
      <c r="BA374" s="37"/>
      <c r="BB374" s="37"/>
      <c r="BC374" s="7"/>
      <c r="BD374" s="6"/>
      <c r="BF374" s="10"/>
      <c r="BG374" s="37"/>
      <c r="BH374" s="37"/>
      <c r="BI374" s="7"/>
      <c r="BJ374" s="6"/>
      <c r="BL374" s="10"/>
      <c r="BM374" s="37"/>
      <c r="BN374" s="37"/>
      <c r="BO374" s="7"/>
      <c r="BP374" s="40"/>
      <c r="BQ374" s="10"/>
      <c r="BR374" s="37"/>
      <c r="BS374" s="37"/>
      <c r="BT374" s="51"/>
      <c r="BY374" s="37"/>
      <c r="BZ374" s="37"/>
      <c r="CA374" s="7"/>
      <c r="CB374" s="6"/>
      <c r="CD374" s="10"/>
      <c r="CE374" s="37"/>
      <c r="CF374" s="37"/>
      <c r="CG374" s="7"/>
      <c r="CH374" s="6"/>
      <c r="CJ374" s="10"/>
      <c r="CK374" s="37"/>
      <c r="CL374" s="37"/>
      <c r="CM374" s="7"/>
      <c r="CN374" s="40"/>
      <c r="CO374" s="10"/>
      <c r="CP374" s="37"/>
      <c r="CQ374" s="37"/>
      <c r="CR374" s="51"/>
      <c r="CT374" s="40"/>
      <c r="CU374" s="10"/>
      <c r="CV374" s="37"/>
      <c r="CW374" s="37"/>
      <c r="CX374" s="51"/>
    </row>
    <row r="375" spans="5:102" x14ac:dyDescent="0.2">
      <c r="E375" s="37"/>
      <c r="F375" s="37"/>
      <c r="G375" s="7"/>
      <c r="H375" s="6"/>
      <c r="J375" s="10"/>
      <c r="K375" s="37"/>
      <c r="L375" s="37"/>
      <c r="M375" s="7"/>
      <c r="N375" s="6"/>
      <c r="P375" s="10"/>
      <c r="Q375" s="37"/>
      <c r="R375" s="37"/>
      <c r="S375" s="7"/>
      <c r="T375" s="40"/>
      <c r="U375" s="10"/>
      <c r="V375" s="37"/>
      <c r="W375" s="37"/>
      <c r="X375" s="51"/>
      <c r="AC375" s="37"/>
      <c r="AD375" s="37"/>
      <c r="AE375" s="7"/>
      <c r="AF375" s="6"/>
      <c r="AH375" s="10"/>
      <c r="AI375" s="37"/>
      <c r="AJ375" s="37"/>
      <c r="AK375" s="7"/>
      <c r="AL375" s="6"/>
      <c r="AN375" s="10"/>
      <c r="AO375" s="37"/>
      <c r="AP375" s="37"/>
      <c r="AQ375" s="7"/>
      <c r="AR375" s="40"/>
      <c r="AS375" s="10"/>
      <c r="AT375" s="37"/>
      <c r="AU375" s="37"/>
      <c r="AV375" s="51"/>
      <c r="BA375" s="37"/>
      <c r="BB375" s="37"/>
      <c r="BC375" s="7"/>
      <c r="BD375" s="6"/>
      <c r="BF375" s="10"/>
      <c r="BG375" s="37"/>
      <c r="BH375" s="37"/>
      <c r="BI375" s="7"/>
      <c r="BJ375" s="6"/>
      <c r="BL375" s="10"/>
      <c r="BM375" s="37"/>
      <c r="BN375" s="37"/>
      <c r="BO375" s="7"/>
      <c r="BP375" s="40"/>
      <c r="BQ375" s="10"/>
      <c r="BR375" s="37"/>
      <c r="BS375" s="37"/>
      <c r="BT375" s="51"/>
      <c r="BY375" s="37"/>
      <c r="BZ375" s="37"/>
      <c r="CA375" s="7"/>
      <c r="CB375" s="6"/>
      <c r="CD375" s="10"/>
      <c r="CE375" s="37"/>
      <c r="CF375" s="37"/>
      <c r="CG375" s="7"/>
      <c r="CH375" s="6"/>
      <c r="CJ375" s="10"/>
      <c r="CK375" s="37"/>
      <c r="CL375" s="37"/>
      <c r="CM375" s="7"/>
      <c r="CN375" s="40"/>
      <c r="CO375" s="10"/>
      <c r="CP375" s="37"/>
      <c r="CQ375" s="37"/>
      <c r="CR375" s="51"/>
      <c r="CT375" s="40"/>
      <c r="CU375" s="10"/>
      <c r="CV375" s="37"/>
      <c r="CW375" s="37"/>
      <c r="CX375" s="51"/>
    </row>
    <row r="376" spans="5:102" x14ac:dyDescent="0.2">
      <c r="E376" s="37"/>
      <c r="F376" s="37"/>
      <c r="G376" s="7"/>
      <c r="H376" s="6"/>
      <c r="J376" s="10"/>
      <c r="K376" s="37"/>
      <c r="L376" s="37"/>
      <c r="M376" s="7"/>
      <c r="N376" s="6"/>
      <c r="P376" s="10"/>
      <c r="Q376" s="37"/>
      <c r="R376" s="37"/>
      <c r="S376" s="7"/>
      <c r="T376" s="40"/>
      <c r="U376" s="10"/>
      <c r="V376" s="37"/>
      <c r="W376" s="37"/>
      <c r="X376" s="51"/>
      <c r="AC376" s="37"/>
      <c r="AD376" s="37"/>
      <c r="AE376" s="7"/>
      <c r="AF376" s="6"/>
      <c r="AH376" s="10"/>
      <c r="AI376" s="37"/>
      <c r="AJ376" s="37"/>
      <c r="AK376" s="7"/>
      <c r="AL376" s="6"/>
      <c r="AN376" s="10"/>
      <c r="AO376" s="37"/>
      <c r="AP376" s="37"/>
      <c r="AQ376" s="7"/>
      <c r="AR376" s="40"/>
      <c r="AS376" s="10"/>
      <c r="AT376" s="37"/>
      <c r="AU376" s="37"/>
      <c r="AV376" s="51"/>
      <c r="BA376" s="37"/>
      <c r="BB376" s="37"/>
      <c r="BC376" s="7"/>
      <c r="BD376" s="6"/>
      <c r="BF376" s="10"/>
      <c r="BG376" s="37"/>
      <c r="BH376" s="37"/>
      <c r="BI376" s="7"/>
      <c r="BJ376" s="6"/>
      <c r="BL376" s="10"/>
      <c r="BM376" s="37"/>
      <c r="BN376" s="37"/>
      <c r="BO376" s="7"/>
      <c r="BP376" s="40"/>
      <c r="BQ376" s="10"/>
      <c r="BR376" s="37"/>
      <c r="BS376" s="37"/>
      <c r="BT376" s="51"/>
      <c r="BY376" s="37"/>
      <c r="BZ376" s="37"/>
      <c r="CA376" s="7"/>
      <c r="CB376" s="6"/>
      <c r="CD376" s="10"/>
      <c r="CE376" s="37"/>
      <c r="CF376" s="37"/>
      <c r="CG376" s="7"/>
      <c r="CH376" s="6"/>
      <c r="CJ376" s="10"/>
      <c r="CK376" s="37"/>
      <c r="CL376" s="37"/>
      <c r="CM376" s="7"/>
      <c r="CN376" s="40"/>
      <c r="CO376" s="10"/>
      <c r="CP376" s="37"/>
      <c r="CQ376" s="37"/>
      <c r="CR376" s="51"/>
      <c r="CT376" s="40"/>
      <c r="CU376" s="10"/>
      <c r="CV376" s="37"/>
      <c r="CW376" s="37"/>
      <c r="CX376" s="51"/>
    </row>
    <row r="377" spans="5:102" x14ac:dyDescent="0.2">
      <c r="E377" s="37"/>
      <c r="F377" s="37"/>
      <c r="G377" s="7"/>
      <c r="H377" s="6"/>
      <c r="J377" s="10"/>
      <c r="K377" s="37"/>
      <c r="L377" s="37"/>
      <c r="M377" s="7"/>
      <c r="N377" s="6"/>
      <c r="P377" s="10"/>
      <c r="Q377" s="37"/>
      <c r="R377" s="37"/>
      <c r="S377" s="7"/>
      <c r="T377" s="40"/>
      <c r="U377" s="10"/>
      <c r="V377" s="37"/>
      <c r="W377" s="37"/>
      <c r="X377" s="51"/>
      <c r="AC377" s="37"/>
      <c r="AD377" s="37"/>
      <c r="AE377" s="7"/>
      <c r="AF377" s="6"/>
      <c r="AH377" s="10"/>
      <c r="AI377" s="37"/>
      <c r="AJ377" s="37"/>
      <c r="AK377" s="7"/>
      <c r="AL377" s="6"/>
      <c r="AN377" s="10"/>
      <c r="AO377" s="37"/>
      <c r="AP377" s="37"/>
      <c r="AQ377" s="7"/>
      <c r="AR377" s="40"/>
      <c r="AS377" s="10"/>
      <c r="AT377" s="37"/>
      <c r="AU377" s="37"/>
      <c r="AV377" s="51"/>
      <c r="BA377" s="37"/>
      <c r="BB377" s="37"/>
      <c r="BC377" s="7"/>
      <c r="BD377" s="6"/>
      <c r="BF377" s="10"/>
      <c r="BG377" s="37"/>
      <c r="BH377" s="37"/>
      <c r="BI377" s="7"/>
      <c r="BJ377" s="6"/>
      <c r="BL377" s="10"/>
      <c r="BM377" s="37"/>
      <c r="BN377" s="37"/>
      <c r="BO377" s="7"/>
      <c r="BP377" s="40"/>
      <c r="BQ377" s="10"/>
      <c r="BR377" s="37"/>
      <c r="BS377" s="37"/>
      <c r="BT377" s="51"/>
      <c r="BY377" s="37"/>
      <c r="BZ377" s="37"/>
      <c r="CA377" s="7"/>
      <c r="CB377" s="6"/>
      <c r="CD377" s="10"/>
      <c r="CE377" s="37"/>
      <c r="CF377" s="37"/>
      <c r="CG377" s="7"/>
      <c r="CH377" s="6"/>
      <c r="CJ377" s="10"/>
      <c r="CK377" s="37"/>
      <c r="CL377" s="37"/>
      <c r="CM377" s="7"/>
      <c r="CN377" s="40"/>
      <c r="CO377" s="10"/>
      <c r="CP377" s="37"/>
      <c r="CQ377" s="37"/>
      <c r="CR377" s="51"/>
      <c r="CT377" s="40"/>
      <c r="CU377" s="10"/>
      <c r="CV377" s="37"/>
      <c r="CW377" s="37"/>
      <c r="CX377" s="51"/>
    </row>
    <row r="378" spans="5:102" x14ac:dyDescent="0.2">
      <c r="E378" s="37"/>
      <c r="F378" s="37"/>
      <c r="G378" s="7"/>
      <c r="H378" s="6"/>
      <c r="J378" s="10"/>
      <c r="K378" s="37"/>
      <c r="L378" s="37"/>
      <c r="M378" s="7"/>
      <c r="N378" s="6"/>
      <c r="P378" s="10"/>
      <c r="Q378" s="37"/>
      <c r="R378" s="37"/>
      <c r="S378" s="7"/>
      <c r="T378" s="40"/>
      <c r="U378" s="10"/>
      <c r="V378" s="37"/>
      <c r="W378" s="37"/>
      <c r="X378" s="51"/>
      <c r="AC378" s="37"/>
      <c r="AD378" s="37"/>
      <c r="AE378" s="7"/>
      <c r="AF378" s="6"/>
      <c r="AH378" s="10"/>
      <c r="AI378" s="37"/>
      <c r="AJ378" s="37"/>
      <c r="AK378" s="7"/>
      <c r="AL378" s="6"/>
      <c r="AN378" s="10"/>
      <c r="AO378" s="37"/>
      <c r="AP378" s="37"/>
      <c r="AQ378" s="7"/>
      <c r="AR378" s="40"/>
      <c r="AS378" s="10"/>
      <c r="AT378" s="37"/>
      <c r="AU378" s="37"/>
      <c r="AV378" s="51"/>
      <c r="BA378" s="37"/>
      <c r="BB378" s="37"/>
      <c r="BC378" s="7"/>
      <c r="BD378" s="6"/>
      <c r="BF378" s="10"/>
      <c r="BG378" s="37"/>
      <c r="BH378" s="37"/>
      <c r="BI378" s="7"/>
      <c r="BJ378" s="6"/>
      <c r="BL378" s="10"/>
      <c r="BM378" s="37"/>
      <c r="BN378" s="37"/>
      <c r="BO378" s="7"/>
      <c r="BP378" s="40"/>
      <c r="BQ378" s="10"/>
      <c r="BR378" s="37"/>
      <c r="BS378" s="37"/>
      <c r="BT378" s="51"/>
      <c r="BY378" s="37"/>
      <c r="BZ378" s="37"/>
      <c r="CA378" s="7"/>
      <c r="CB378" s="6"/>
      <c r="CD378" s="10"/>
      <c r="CE378" s="37"/>
      <c r="CF378" s="37"/>
      <c r="CG378" s="7"/>
      <c r="CH378" s="6"/>
      <c r="CJ378" s="10"/>
      <c r="CK378" s="37"/>
      <c r="CL378" s="37"/>
      <c r="CM378" s="7"/>
      <c r="CN378" s="40"/>
      <c r="CO378" s="10"/>
      <c r="CP378" s="37"/>
      <c r="CQ378" s="37"/>
      <c r="CR378" s="51"/>
      <c r="CT378" s="40"/>
      <c r="CU378" s="10"/>
      <c r="CV378" s="37"/>
      <c r="CW378" s="37"/>
      <c r="CX378" s="51"/>
    </row>
    <row r="379" spans="5:102" x14ac:dyDescent="0.2">
      <c r="E379" s="37"/>
      <c r="F379" s="37"/>
      <c r="G379" s="7"/>
      <c r="H379" s="6"/>
      <c r="J379" s="10"/>
      <c r="K379" s="37"/>
      <c r="L379" s="37"/>
      <c r="M379" s="7"/>
      <c r="N379" s="6"/>
      <c r="P379" s="10"/>
      <c r="Q379" s="37"/>
      <c r="R379" s="37"/>
      <c r="S379" s="7"/>
      <c r="T379" s="40"/>
      <c r="U379" s="10"/>
      <c r="V379" s="37"/>
      <c r="W379" s="37"/>
      <c r="X379" s="51"/>
      <c r="AC379" s="37"/>
      <c r="AD379" s="37"/>
      <c r="AE379" s="7"/>
      <c r="AF379" s="6"/>
      <c r="AH379" s="10"/>
      <c r="AI379" s="37"/>
      <c r="AJ379" s="37"/>
      <c r="AK379" s="7"/>
      <c r="AL379" s="6"/>
      <c r="AN379" s="10"/>
      <c r="AO379" s="37"/>
      <c r="AP379" s="37"/>
      <c r="AQ379" s="7"/>
      <c r="AR379" s="40"/>
      <c r="AS379" s="10"/>
      <c r="AT379" s="37"/>
      <c r="AU379" s="37"/>
      <c r="AV379" s="51"/>
      <c r="BA379" s="37"/>
      <c r="BB379" s="37"/>
      <c r="BC379" s="7"/>
      <c r="BD379" s="6"/>
      <c r="BF379" s="10"/>
      <c r="BG379" s="37"/>
      <c r="BH379" s="37"/>
      <c r="BI379" s="7"/>
      <c r="BJ379" s="6"/>
      <c r="BL379" s="10"/>
      <c r="BM379" s="37"/>
      <c r="BN379" s="37"/>
      <c r="BO379" s="7"/>
      <c r="BP379" s="40"/>
      <c r="BQ379" s="10"/>
      <c r="BR379" s="37"/>
      <c r="BS379" s="37"/>
      <c r="BT379" s="51"/>
      <c r="BY379" s="37"/>
      <c r="BZ379" s="37"/>
      <c r="CA379" s="7"/>
      <c r="CB379" s="6"/>
      <c r="CD379" s="10"/>
      <c r="CE379" s="37"/>
      <c r="CF379" s="37"/>
      <c r="CG379" s="7"/>
      <c r="CH379" s="6"/>
      <c r="CJ379" s="10"/>
      <c r="CK379" s="37"/>
      <c r="CL379" s="37"/>
      <c r="CM379" s="7"/>
      <c r="CN379" s="40"/>
      <c r="CO379" s="10"/>
      <c r="CP379" s="37"/>
      <c r="CQ379" s="37"/>
      <c r="CR379" s="51"/>
      <c r="CT379" s="40"/>
      <c r="CU379" s="10"/>
      <c r="CV379" s="37"/>
      <c r="CW379" s="37"/>
      <c r="CX379" s="51"/>
    </row>
    <row r="380" spans="5:102" x14ac:dyDescent="0.2">
      <c r="E380" s="37"/>
      <c r="F380" s="37"/>
      <c r="G380" s="7"/>
      <c r="H380" s="6"/>
      <c r="J380" s="10"/>
      <c r="K380" s="37"/>
      <c r="L380" s="37"/>
      <c r="M380" s="7"/>
      <c r="N380" s="6"/>
      <c r="P380" s="10"/>
      <c r="Q380" s="37"/>
      <c r="R380" s="37"/>
      <c r="S380" s="7"/>
      <c r="T380" s="40"/>
      <c r="U380" s="10"/>
      <c r="V380" s="37"/>
      <c r="W380" s="37"/>
      <c r="X380" s="51"/>
      <c r="AC380" s="37"/>
      <c r="AD380" s="37"/>
      <c r="AE380" s="7"/>
      <c r="AF380" s="6"/>
      <c r="AH380" s="10"/>
      <c r="AI380" s="37"/>
      <c r="AJ380" s="37"/>
      <c r="AK380" s="7"/>
      <c r="AL380" s="6"/>
      <c r="AN380" s="10"/>
      <c r="AO380" s="37"/>
      <c r="AP380" s="37"/>
      <c r="AQ380" s="7"/>
      <c r="AR380" s="40"/>
      <c r="AS380" s="10"/>
      <c r="AT380" s="37"/>
      <c r="AU380" s="37"/>
      <c r="AV380" s="51"/>
      <c r="BA380" s="37"/>
      <c r="BB380" s="37"/>
      <c r="BC380" s="7"/>
      <c r="BD380" s="6"/>
      <c r="BF380" s="10"/>
      <c r="BG380" s="37"/>
      <c r="BH380" s="37"/>
      <c r="BI380" s="7"/>
      <c r="BJ380" s="6"/>
      <c r="BL380" s="10"/>
      <c r="BM380" s="37"/>
      <c r="BN380" s="37"/>
      <c r="BO380" s="7"/>
      <c r="BP380" s="40"/>
      <c r="BQ380" s="10"/>
      <c r="BR380" s="37"/>
      <c r="BS380" s="37"/>
      <c r="BT380" s="51"/>
      <c r="BY380" s="37"/>
      <c r="BZ380" s="37"/>
      <c r="CA380" s="7"/>
      <c r="CB380" s="6"/>
      <c r="CD380" s="10"/>
      <c r="CE380" s="37"/>
      <c r="CF380" s="37"/>
      <c r="CG380" s="7"/>
      <c r="CH380" s="6"/>
      <c r="CJ380" s="10"/>
      <c r="CK380" s="37"/>
      <c r="CL380" s="37"/>
      <c r="CM380" s="7"/>
      <c r="CN380" s="40"/>
      <c r="CO380" s="10"/>
      <c r="CP380" s="37"/>
      <c r="CQ380" s="37"/>
      <c r="CR380" s="51"/>
      <c r="CT380" s="40"/>
      <c r="CU380" s="10"/>
      <c r="CV380" s="37"/>
      <c r="CW380" s="37"/>
      <c r="CX380" s="51"/>
    </row>
    <row r="381" spans="5:102" x14ac:dyDescent="0.2">
      <c r="E381" s="37"/>
      <c r="F381" s="37"/>
      <c r="G381" s="7"/>
      <c r="H381" s="6"/>
      <c r="J381" s="10"/>
      <c r="K381" s="37"/>
      <c r="L381" s="37"/>
      <c r="M381" s="7"/>
      <c r="N381" s="6"/>
      <c r="P381" s="10"/>
      <c r="Q381" s="37"/>
      <c r="R381" s="37"/>
      <c r="S381" s="7"/>
      <c r="T381" s="40"/>
      <c r="U381" s="10"/>
      <c r="V381" s="37"/>
      <c r="W381" s="37"/>
      <c r="X381" s="51"/>
      <c r="AC381" s="37"/>
      <c r="AD381" s="37"/>
      <c r="AE381" s="7"/>
      <c r="AF381" s="6"/>
      <c r="AH381" s="10"/>
      <c r="AI381" s="37"/>
      <c r="AJ381" s="37"/>
      <c r="AK381" s="7"/>
      <c r="AL381" s="6"/>
      <c r="AN381" s="10"/>
      <c r="AO381" s="37"/>
      <c r="AP381" s="37"/>
      <c r="AQ381" s="7"/>
      <c r="AR381" s="40"/>
      <c r="AS381" s="10"/>
      <c r="AT381" s="37"/>
      <c r="AU381" s="37"/>
      <c r="AV381" s="51"/>
      <c r="BA381" s="37"/>
      <c r="BB381" s="37"/>
      <c r="BC381" s="7"/>
      <c r="BD381" s="6"/>
      <c r="BF381" s="10"/>
      <c r="BG381" s="37"/>
      <c r="BH381" s="37"/>
      <c r="BI381" s="7"/>
      <c r="BJ381" s="6"/>
      <c r="BL381" s="10"/>
      <c r="BM381" s="37"/>
      <c r="BN381" s="37"/>
      <c r="BO381" s="7"/>
      <c r="BP381" s="40"/>
      <c r="BQ381" s="10"/>
      <c r="BR381" s="37"/>
      <c r="BS381" s="37"/>
      <c r="BT381" s="51"/>
      <c r="BY381" s="37"/>
      <c r="BZ381" s="37"/>
      <c r="CA381" s="7"/>
      <c r="CB381" s="6"/>
      <c r="CD381" s="10"/>
      <c r="CE381" s="37"/>
      <c r="CF381" s="37"/>
      <c r="CG381" s="7"/>
      <c r="CH381" s="6"/>
      <c r="CJ381" s="10"/>
      <c r="CK381" s="37"/>
      <c r="CL381" s="37"/>
      <c r="CM381" s="7"/>
      <c r="CN381" s="40"/>
      <c r="CO381" s="10"/>
      <c r="CP381" s="37"/>
      <c r="CQ381" s="37"/>
      <c r="CR381" s="51"/>
      <c r="CT381" s="40"/>
      <c r="CU381" s="10"/>
      <c r="CV381" s="37"/>
      <c r="CW381" s="37"/>
      <c r="CX381" s="51"/>
    </row>
    <row r="382" spans="5:102" x14ac:dyDescent="0.2">
      <c r="E382" s="37"/>
      <c r="F382" s="37"/>
      <c r="G382" s="7"/>
      <c r="H382" s="6"/>
      <c r="J382" s="10"/>
      <c r="K382" s="37"/>
      <c r="L382" s="37"/>
      <c r="M382" s="7"/>
      <c r="N382" s="6"/>
      <c r="P382" s="10"/>
      <c r="Q382" s="37"/>
      <c r="R382" s="37"/>
      <c r="S382" s="7"/>
      <c r="T382" s="40"/>
      <c r="U382" s="10"/>
      <c r="V382" s="37"/>
      <c r="W382" s="37"/>
      <c r="X382" s="51"/>
      <c r="AC382" s="37"/>
      <c r="AD382" s="37"/>
      <c r="AE382" s="7"/>
      <c r="AF382" s="6"/>
      <c r="AH382" s="10"/>
      <c r="AI382" s="37"/>
      <c r="AJ382" s="37"/>
      <c r="AK382" s="7"/>
      <c r="AL382" s="6"/>
      <c r="AN382" s="10"/>
      <c r="AO382" s="37"/>
      <c r="AP382" s="37"/>
      <c r="AQ382" s="7"/>
      <c r="AR382" s="40"/>
      <c r="AS382" s="10"/>
      <c r="AT382" s="37"/>
      <c r="AU382" s="37"/>
      <c r="AV382" s="51"/>
      <c r="BA382" s="37"/>
      <c r="BB382" s="37"/>
      <c r="BC382" s="7"/>
      <c r="BD382" s="6"/>
      <c r="BF382" s="10"/>
      <c r="BG382" s="37"/>
      <c r="BH382" s="37"/>
      <c r="BI382" s="7"/>
      <c r="BJ382" s="6"/>
      <c r="BL382" s="10"/>
      <c r="BM382" s="37"/>
      <c r="BN382" s="37"/>
      <c r="BO382" s="7"/>
      <c r="BP382" s="40"/>
      <c r="BQ382" s="10"/>
      <c r="BR382" s="37"/>
      <c r="BS382" s="37"/>
      <c r="BT382" s="51"/>
      <c r="BY382" s="37"/>
      <c r="BZ382" s="37"/>
      <c r="CA382" s="7"/>
      <c r="CB382" s="6"/>
      <c r="CD382" s="10"/>
      <c r="CE382" s="37"/>
      <c r="CF382" s="37"/>
      <c r="CG382" s="7"/>
      <c r="CH382" s="6"/>
      <c r="CJ382" s="10"/>
      <c r="CK382" s="37"/>
      <c r="CL382" s="37"/>
      <c r="CM382" s="7"/>
      <c r="CN382" s="40"/>
      <c r="CO382" s="10"/>
      <c r="CP382" s="37"/>
      <c r="CQ382" s="37"/>
      <c r="CR382" s="51"/>
      <c r="CT382" s="40"/>
      <c r="CU382" s="10"/>
      <c r="CV382" s="37"/>
      <c r="CW382" s="37"/>
      <c r="CX382" s="51"/>
    </row>
    <row r="383" spans="5:102" x14ac:dyDescent="0.2">
      <c r="E383" s="37"/>
      <c r="F383" s="37"/>
      <c r="G383" s="7"/>
      <c r="H383" s="6"/>
      <c r="J383" s="10"/>
      <c r="K383" s="37"/>
      <c r="L383" s="37"/>
      <c r="M383" s="7"/>
      <c r="N383" s="6"/>
      <c r="P383" s="10"/>
      <c r="Q383" s="37"/>
      <c r="R383" s="37"/>
      <c r="S383" s="7"/>
      <c r="T383" s="40"/>
      <c r="U383" s="10"/>
      <c r="V383" s="37"/>
      <c r="W383" s="37"/>
      <c r="X383" s="51"/>
      <c r="AC383" s="37"/>
      <c r="AD383" s="37"/>
      <c r="AE383" s="7"/>
      <c r="AF383" s="6"/>
      <c r="AH383" s="10"/>
      <c r="AI383" s="37"/>
      <c r="AJ383" s="37"/>
      <c r="AK383" s="7"/>
      <c r="AL383" s="6"/>
      <c r="AN383" s="10"/>
      <c r="AO383" s="37"/>
      <c r="AP383" s="37"/>
      <c r="AQ383" s="7"/>
      <c r="AR383" s="40"/>
      <c r="AS383" s="10"/>
      <c r="AT383" s="37"/>
      <c r="AU383" s="37"/>
      <c r="AV383" s="51"/>
      <c r="BA383" s="37"/>
      <c r="BB383" s="37"/>
      <c r="BC383" s="7"/>
      <c r="BD383" s="6"/>
      <c r="BF383" s="10"/>
      <c r="BG383" s="37"/>
      <c r="BH383" s="37"/>
      <c r="BI383" s="7"/>
      <c r="BJ383" s="6"/>
      <c r="BL383" s="10"/>
      <c r="BM383" s="37"/>
      <c r="BN383" s="37"/>
      <c r="BO383" s="7"/>
      <c r="BP383" s="40"/>
      <c r="BQ383" s="10"/>
      <c r="BR383" s="37"/>
      <c r="BS383" s="37"/>
      <c r="BT383" s="51"/>
      <c r="BY383" s="37"/>
      <c r="BZ383" s="37"/>
      <c r="CA383" s="7"/>
      <c r="CB383" s="6"/>
      <c r="CD383" s="10"/>
      <c r="CE383" s="37"/>
      <c r="CF383" s="37"/>
      <c r="CG383" s="7"/>
      <c r="CH383" s="6"/>
      <c r="CJ383" s="10"/>
      <c r="CK383" s="37"/>
      <c r="CL383" s="37"/>
      <c r="CM383" s="7"/>
      <c r="CN383" s="40"/>
      <c r="CO383" s="10"/>
      <c r="CP383" s="37"/>
      <c r="CQ383" s="37"/>
      <c r="CR383" s="51"/>
      <c r="CT383" s="40"/>
      <c r="CU383" s="10"/>
      <c r="CV383" s="37"/>
      <c r="CW383" s="37"/>
      <c r="CX383" s="51"/>
    </row>
    <row r="384" spans="5:102" x14ac:dyDescent="0.2">
      <c r="E384" s="37"/>
      <c r="F384" s="37"/>
      <c r="G384" s="7"/>
      <c r="H384" s="6"/>
      <c r="J384" s="10"/>
      <c r="K384" s="37"/>
      <c r="L384" s="37"/>
      <c r="M384" s="7"/>
      <c r="N384" s="6"/>
      <c r="P384" s="10"/>
      <c r="Q384" s="37"/>
      <c r="R384" s="37"/>
      <c r="S384" s="7"/>
      <c r="T384" s="40"/>
      <c r="U384" s="10"/>
      <c r="V384" s="37"/>
      <c r="W384" s="37"/>
      <c r="X384" s="51"/>
      <c r="AC384" s="37"/>
      <c r="AD384" s="37"/>
      <c r="AE384" s="7"/>
      <c r="AF384" s="6"/>
      <c r="AH384" s="10"/>
      <c r="AI384" s="37"/>
      <c r="AJ384" s="37"/>
      <c r="AK384" s="7"/>
      <c r="AL384" s="6"/>
      <c r="AN384" s="10"/>
      <c r="AO384" s="37"/>
      <c r="AP384" s="37"/>
      <c r="AQ384" s="7"/>
      <c r="AR384" s="40"/>
      <c r="AS384" s="10"/>
      <c r="AT384" s="37"/>
      <c r="AU384" s="37"/>
      <c r="AV384" s="51"/>
      <c r="BA384" s="37"/>
      <c r="BB384" s="37"/>
      <c r="BC384" s="7"/>
      <c r="BD384" s="6"/>
      <c r="BF384" s="10"/>
      <c r="BG384" s="37"/>
      <c r="BH384" s="37"/>
      <c r="BI384" s="7"/>
      <c r="BJ384" s="6"/>
      <c r="BL384" s="10"/>
      <c r="BM384" s="37"/>
      <c r="BN384" s="37"/>
      <c r="BO384" s="7"/>
      <c r="BP384" s="40"/>
      <c r="BQ384" s="10"/>
      <c r="BR384" s="37"/>
      <c r="BS384" s="37"/>
      <c r="BT384" s="51"/>
      <c r="BY384" s="37"/>
      <c r="BZ384" s="37"/>
      <c r="CA384" s="7"/>
      <c r="CB384" s="6"/>
      <c r="CD384" s="10"/>
      <c r="CE384" s="37"/>
      <c r="CF384" s="37"/>
      <c r="CG384" s="7"/>
      <c r="CH384" s="6"/>
      <c r="CJ384" s="10"/>
      <c r="CK384" s="37"/>
      <c r="CL384" s="37"/>
      <c r="CM384" s="7"/>
      <c r="CN384" s="40"/>
      <c r="CO384" s="10"/>
      <c r="CP384" s="37"/>
      <c r="CQ384" s="37"/>
      <c r="CR384" s="51"/>
      <c r="CT384" s="40"/>
      <c r="CU384" s="10"/>
      <c r="CV384" s="37"/>
      <c r="CW384" s="37"/>
      <c r="CX384" s="51"/>
    </row>
    <row r="385" spans="5:102" x14ac:dyDescent="0.2">
      <c r="E385" s="37"/>
      <c r="F385" s="37"/>
      <c r="G385" s="7"/>
      <c r="H385" s="6"/>
      <c r="J385" s="10"/>
      <c r="K385" s="37"/>
      <c r="L385" s="37"/>
      <c r="M385" s="7"/>
      <c r="N385" s="6"/>
      <c r="P385" s="10"/>
      <c r="Q385" s="37"/>
      <c r="R385" s="37"/>
      <c r="S385" s="7"/>
      <c r="T385" s="40"/>
      <c r="U385" s="10"/>
      <c r="V385" s="37"/>
      <c r="W385" s="37"/>
      <c r="X385" s="51"/>
      <c r="AC385" s="37"/>
      <c r="AD385" s="37"/>
      <c r="AE385" s="7"/>
      <c r="AF385" s="6"/>
      <c r="AH385" s="10"/>
      <c r="AI385" s="37"/>
      <c r="AJ385" s="37"/>
      <c r="AK385" s="7"/>
      <c r="AL385" s="6"/>
      <c r="AN385" s="10"/>
      <c r="AO385" s="37"/>
      <c r="AP385" s="37"/>
      <c r="AQ385" s="7"/>
      <c r="AR385" s="40"/>
      <c r="AS385" s="10"/>
      <c r="AT385" s="37"/>
      <c r="AU385" s="37"/>
      <c r="AV385" s="51"/>
      <c r="BA385" s="37"/>
      <c r="BB385" s="37"/>
      <c r="BC385" s="7"/>
      <c r="BD385" s="6"/>
      <c r="BF385" s="10"/>
      <c r="BG385" s="37"/>
      <c r="BH385" s="37"/>
      <c r="BI385" s="7"/>
      <c r="BJ385" s="6"/>
      <c r="BL385" s="10"/>
      <c r="BM385" s="37"/>
      <c r="BN385" s="37"/>
      <c r="BO385" s="7"/>
      <c r="BP385" s="40"/>
      <c r="BQ385" s="10"/>
      <c r="BR385" s="37"/>
      <c r="BS385" s="37"/>
      <c r="BT385" s="51"/>
      <c r="BY385" s="37"/>
      <c r="BZ385" s="37"/>
      <c r="CA385" s="7"/>
      <c r="CB385" s="6"/>
      <c r="CD385" s="10"/>
      <c r="CE385" s="37"/>
      <c r="CF385" s="37"/>
      <c r="CG385" s="7"/>
      <c r="CH385" s="6"/>
      <c r="CJ385" s="10"/>
      <c r="CK385" s="37"/>
      <c r="CL385" s="37"/>
      <c r="CM385" s="7"/>
      <c r="CN385" s="40"/>
      <c r="CO385" s="10"/>
      <c r="CP385" s="37"/>
      <c r="CQ385" s="37"/>
      <c r="CR385" s="51"/>
      <c r="CT385" s="40"/>
      <c r="CU385" s="10"/>
      <c r="CV385" s="37"/>
      <c r="CW385" s="37"/>
      <c r="CX385" s="51"/>
    </row>
    <row r="386" spans="5:102" x14ac:dyDescent="0.2">
      <c r="E386" s="37"/>
      <c r="F386" s="37"/>
      <c r="G386" s="7"/>
      <c r="H386" s="6"/>
      <c r="J386" s="10"/>
      <c r="K386" s="37"/>
      <c r="L386" s="37"/>
      <c r="M386" s="7"/>
      <c r="N386" s="6"/>
      <c r="P386" s="10"/>
      <c r="Q386" s="37"/>
      <c r="R386" s="37"/>
      <c r="S386" s="7"/>
      <c r="T386" s="40"/>
      <c r="U386" s="10"/>
      <c r="V386" s="37"/>
      <c r="W386" s="37"/>
      <c r="X386" s="51"/>
      <c r="AC386" s="37"/>
      <c r="AD386" s="37"/>
      <c r="AE386" s="7"/>
      <c r="AF386" s="6"/>
      <c r="AH386" s="10"/>
      <c r="AI386" s="37"/>
      <c r="AJ386" s="37"/>
      <c r="AK386" s="7"/>
      <c r="AL386" s="6"/>
      <c r="AN386" s="10"/>
      <c r="AO386" s="37"/>
      <c r="AP386" s="37"/>
      <c r="AQ386" s="7"/>
      <c r="AR386" s="40"/>
      <c r="AS386" s="10"/>
      <c r="AT386" s="37"/>
      <c r="AU386" s="37"/>
      <c r="AV386" s="51"/>
      <c r="BA386" s="37"/>
      <c r="BB386" s="37"/>
      <c r="BC386" s="7"/>
      <c r="BD386" s="6"/>
      <c r="BF386" s="10"/>
      <c r="BG386" s="37"/>
      <c r="BH386" s="37"/>
      <c r="BI386" s="7"/>
      <c r="BJ386" s="6"/>
      <c r="BL386" s="10"/>
      <c r="BM386" s="37"/>
      <c r="BN386" s="37"/>
      <c r="BO386" s="7"/>
      <c r="BP386" s="40"/>
      <c r="BQ386" s="10"/>
      <c r="BR386" s="37"/>
      <c r="BS386" s="37"/>
      <c r="BT386" s="51"/>
      <c r="BY386" s="37"/>
      <c r="BZ386" s="37"/>
      <c r="CA386" s="7"/>
      <c r="CB386" s="6"/>
      <c r="CD386" s="10"/>
      <c r="CE386" s="37"/>
      <c r="CF386" s="37"/>
      <c r="CG386" s="7"/>
      <c r="CH386" s="6"/>
      <c r="CJ386" s="10"/>
      <c r="CK386" s="37"/>
      <c r="CL386" s="37"/>
      <c r="CM386" s="7"/>
      <c r="CN386" s="40"/>
      <c r="CO386" s="10"/>
      <c r="CP386" s="37"/>
      <c r="CQ386" s="37"/>
      <c r="CR386" s="51"/>
      <c r="CT386" s="40"/>
      <c r="CU386" s="10"/>
      <c r="CV386" s="37"/>
      <c r="CW386" s="37"/>
      <c r="CX386" s="51"/>
    </row>
    <row r="387" spans="5:102" x14ac:dyDescent="0.2">
      <c r="E387" s="37"/>
      <c r="F387" s="37"/>
      <c r="G387" s="7"/>
      <c r="H387" s="6"/>
      <c r="J387" s="10"/>
      <c r="K387" s="37"/>
      <c r="L387" s="37"/>
      <c r="M387" s="7"/>
      <c r="N387" s="6"/>
      <c r="P387" s="10"/>
      <c r="Q387" s="37"/>
      <c r="R387" s="37"/>
      <c r="S387" s="7"/>
      <c r="T387" s="40"/>
      <c r="U387" s="10"/>
      <c r="V387" s="37"/>
      <c r="W387" s="37"/>
      <c r="X387" s="51"/>
      <c r="AC387" s="37"/>
      <c r="AD387" s="37"/>
      <c r="AE387" s="7"/>
      <c r="AF387" s="6"/>
      <c r="AH387" s="10"/>
      <c r="AI387" s="37"/>
      <c r="AJ387" s="37"/>
      <c r="AK387" s="7"/>
      <c r="AL387" s="6"/>
      <c r="AN387" s="10"/>
      <c r="AO387" s="37"/>
      <c r="AP387" s="37"/>
      <c r="AQ387" s="7"/>
      <c r="AR387" s="40"/>
      <c r="AS387" s="10"/>
      <c r="AT387" s="37"/>
      <c r="AU387" s="37"/>
      <c r="AV387" s="51"/>
      <c r="BA387" s="37"/>
      <c r="BB387" s="37"/>
      <c r="BC387" s="7"/>
      <c r="BD387" s="6"/>
      <c r="BF387" s="10"/>
      <c r="BG387" s="37"/>
      <c r="BH387" s="37"/>
      <c r="BI387" s="7"/>
      <c r="BJ387" s="6"/>
      <c r="BL387" s="10"/>
      <c r="BM387" s="37"/>
      <c r="BN387" s="37"/>
      <c r="BO387" s="7"/>
      <c r="BP387" s="40"/>
      <c r="BQ387" s="10"/>
      <c r="BR387" s="37"/>
      <c r="BS387" s="37"/>
      <c r="BT387" s="51"/>
      <c r="BY387" s="37"/>
      <c r="BZ387" s="37"/>
      <c r="CA387" s="7"/>
      <c r="CB387" s="6"/>
      <c r="CD387" s="10"/>
      <c r="CE387" s="37"/>
      <c r="CF387" s="37"/>
      <c r="CG387" s="7"/>
      <c r="CH387" s="6"/>
      <c r="CJ387" s="10"/>
      <c r="CK387" s="37"/>
      <c r="CL387" s="37"/>
      <c r="CM387" s="7"/>
      <c r="CN387" s="40"/>
      <c r="CO387" s="10"/>
      <c r="CP387" s="37"/>
      <c r="CQ387" s="37"/>
      <c r="CR387" s="51"/>
      <c r="CT387" s="40"/>
      <c r="CU387" s="10"/>
      <c r="CV387" s="37"/>
      <c r="CW387" s="37"/>
      <c r="CX387" s="51"/>
    </row>
    <row r="388" spans="5:102" x14ac:dyDescent="0.2">
      <c r="E388" s="37"/>
      <c r="F388" s="37"/>
      <c r="G388" s="7"/>
      <c r="H388" s="6"/>
      <c r="J388" s="10"/>
      <c r="K388" s="37"/>
      <c r="L388" s="37"/>
      <c r="M388" s="7"/>
      <c r="N388" s="6"/>
      <c r="P388" s="10"/>
      <c r="Q388" s="37"/>
      <c r="R388" s="37"/>
      <c r="S388" s="7"/>
      <c r="T388" s="40"/>
      <c r="U388" s="10"/>
      <c r="V388" s="37"/>
      <c r="W388" s="37"/>
      <c r="X388" s="51"/>
      <c r="AC388" s="37"/>
      <c r="AD388" s="37"/>
      <c r="AE388" s="7"/>
      <c r="AF388" s="6"/>
      <c r="AH388" s="10"/>
      <c r="AI388" s="37"/>
      <c r="AJ388" s="37"/>
      <c r="AK388" s="7"/>
      <c r="AL388" s="6"/>
      <c r="AN388" s="10"/>
      <c r="AO388" s="37"/>
      <c r="AP388" s="37"/>
      <c r="AQ388" s="7"/>
      <c r="AR388" s="40"/>
      <c r="AS388" s="10"/>
      <c r="AT388" s="37"/>
      <c r="AU388" s="37"/>
      <c r="AV388" s="51"/>
      <c r="BA388" s="37"/>
      <c r="BB388" s="37"/>
      <c r="BC388" s="7"/>
      <c r="BD388" s="6"/>
      <c r="BF388" s="10"/>
      <c r="BG388" s="37"/>
      <c r="BH388" s="37"/>
      <c r="BI388" s="7"/>
      <c r="BJ388" s="6"/>
      <c r="BL388" s="10"/>
      <c r="BM388" s="37"/>
      <c r="BN388" s="37"/>
      <c r="BO388" s="7"/>
      <c r="BP388" s="40"/>
      <c r="BQ388" s="10"/>
      <c r="BR388" s="37"/>
      <c r="BS388" s="37"/>
      <c r="BT388" s="51"/>
      <c r="BY388" s="37"/>
      <c r="BZ388" s="37"/>
      <c r="CA388" s="7"/>
      <c r="CB388" s="6"/>
      <c r="CD388" s="10"/>
      <c r="CE388" s="37"/>
      <c r="CF388" s="37"/>
      <c r="CG388" s="7"/>
      <c r="CH388" s="6"/>
      <c r="CJ388" s="10"/>
      <c r="CK388" s="37"/>
      <c r="CL388" s="37"/>
      <c r="CM388" s="7"/>
      <c r="CN388" s="40"/>
      <c r="CO388" s="10"/>
      <c r="CP388" s="37"/>
      <c r="CQ388" s="37"/>
      <c r="CR388" s="51"/>
      <c r="CT388" s="40"/>
      <c r="CU388" s="10"/>
      <c r="CV388" s="37"/>
      <c r="CW388" s="37"/>
      <c r="CX388" s="51"/>
    </row>
    <row r="389" spans="5:102" x14ac:dyDescent="0.2">
      <c r="E389" s="37"/>
      <c r="F389" s="37"/>
      <c r="G389" s="7"/>
      <c r="H389" s="6"/>
      <c r="J389" s="10"/>
      <c r="K389" s="37"/>
      <c r="L389" s="37"/>
      <c r="M389" s="7"/>
      <c r="N389" s="6"/>
      <c r="P389" s="10"/>
      <c r="Q389" s="37"/>
      <c r="R389" s="37"/>
      <c r="S389" s="7"/>
      <c r="T389" s="40"/>
      <c r="U389" s="10"/>
      <c r="V389" s="37"/>
      <c r="W389" s="37"/>
      <c r="X389" s="51"/>
      <c r="AC389" s="37"/>
      <c r="AD389" s="37"/>
      <c r="AE389" s="7"/>
      <c r="AF389" s="6"/>
      <c r="AH389" s="10"/>
      <c r="AI389" s="37"/>
      <c r="AJ389" s="37"/>
      <c r="AK389" s="7"/>
      <c r="AL389" s="6"/>
      <c r="AN389" s="10"/>
      <c r="AO389" s="37"/>
      <c r="AP389" s="37"/>
      <c r="AQ389" s="7"/>
      <c r="AR389" s="40"/>
      <c r="AS389" s="10"/>
      <c r="AT389" s="37"/>
      <c r="AU389" s="37"/>
      <c r="AV389" s="51"/>
      <c r="BA389" s="37"/>
      <c r="BB389" s="37"/>
      <c r="BC389" s="7"/>
      <c r="BD389" s="6"/>
      <c r="BF389" s="10"/>
      <c r="BG389" s="37"/>
      <c r="BH389" s="37"/>
      <c r="BI389" s="7"/>
      <c r="BJ389" s="6"/>
      <c r="BL389" s="10"/>
      <c r="BM389" s="37"/>
      <c r="BN389" s="37"/>
      <c r="BO389" s="7"/>
      <c r="BP389" s="40"/>
      <c r="BQ389" s="10"/>
      <c r="BR389" s="37"/>
      <c r="BS389" s="37"/>
      <c r="BT389" s="51"/>
      <c r="BY389" s="37"/>
      <c r="BZ389" s="37"/>
      <c r="CA389" s="7"/>
      <c r="CB389" s="6"/>
      <c r="CD389" s="10"/>
      <c r="CE389" s="37"/>
      <c r="CF389" s="37"/>
      <c r="CG389" s="7"/>
      <c r="CH389" s="6"/>
      <c r="CJ389" s="10"/>
      <c r="CK389" s="37"/>
      <c r="CL389" s="37"/>
      <c r="CM389" s="7"/>
      <c r="CN389" s="40"/>
      <c r="CO389" s="10"/>
      <c r="CP389" s="37"/>
      <c r="CQ389" s="37"/>
      <c r="CR389" s="51"/>
      <c r="CT389" s="40"/>
      <c r="CU389" s="10"/>
      <c r="CV389" s="37"/>
      <c r="CW389" s="37"/>
      <c r="CX389" s="51"/>
    </row>
    <row r="390" spans="5:102" x14ac:dyDescent="0.2">
      <c r="E390" s="37"/>
      <c r="F390" s="37"/>
      <c r="G390" s="7"/>
      <c r="H390" s="6"/>
      <c r="J390" s="10"/>
      <c r="K390" s="37"/>
      <c r="L390" s="37"/>
      <c r="M390" s="7"/>
      <c r="N390" s="6"/>
      <c r="P390" s="10"/>
      <c r="Q390" s="37"/>
      <c r="R390" s="37"/>
      <c r="S390" s="7"/>
      <c r="T390" s="40"/>
      <c r="U390" s="10"/>
      <c r="V390" s="37"/>
      <c r="W390" s="37"/>
      <c r="X390" s="51"/>
      <c r="AC390" s="37"/>
      <c r="AD390" s="37"/>
      <c r="AE390" s="7"/>
      <c r="AF390" s="6"/>
      <c r="AH390" s="10"/>
      <c r="AI390" s="37"/>
      <c r="AJ390" s="37"/>
      <c r="AK390" s="7"/>
      <c r="AL390" s="6"/>
      <c r="AN390" s="10"/>
      <c r="AO390" s="37"/>
      <c r="AP390" s="37"/>
      <c r="AQ390" s="7"/>
      <c r="AR390" s="40"/>
      <c r="AS390" s="10"/>
      <c r="AT390" s="37"/>
      <c r="AU390" s="37"/>
      <c r="AV390" s="51"/>
      <c r="BA390" s="37"/>
      <c r="BB390" s="37"/>
      <c r="BC390" s="7"/>
      <c r="BD390" s="6"/>
      <c r="BF390" s="10"/>
      <c r="BG390" s="37"/>
      <c r="BH390" s="37"/>
      <c r="BI390" s="7"/>
      <c r="BJ390" s="6"/>
      <c r="BL390" s="10"/>
      <c r="BM390" s="37"/>
      <c r="BN390" s="37"/>
      <c r="BO390" s="7"/>
      <c r="BP390" s="40"/>
      <c r="BQ390" s="10"/>
      <c r="BR390" s="37"/>
      <c r="BS390" s="37"/>
      <c r="BT390" s="51"/>
      <c r="BY390" s="37"/>
      <c r="BZ390" s="37"/>
      <c r="CA390" s="7"/>
      <c r="CB390" s="6"/>
      <c r="CD390" s="10"/>
      <c r="CE390" s="37"/>
      <c r="CF390" s="37"/>
      <c r="CG390" s="7"/>
      <c r="CH390" s="6"/>
      <c r="CJ390" s="10"/>
      <c r="CK390" s="37"/>
      <c r="CL390" s="37"/>
      <c r="CM390" s="7"/>
      <c r="CN390" s="40"/>
      <c r="CO390" s="10"/>
      <c r="CP390" s="37"/>
      <c r="CQ390" s="37"/>
      <c r="CR390" s="51"/>
      <c r="CT390" s="40"/>
      <c r="CU390" s="10"/>
      <c r="CV390" s="37"/>
      <c r="CW390" s="37"/>
      <c r="CX390" s="51"/>
    </row>
    <row r="391" spans="5:102" x14ac:dyDescent="0.2">
      <c r="E391" s="37"/>
      <c r="F391" s="37"/>
      <c r="G391" s="7"/>
      <c r="H391" s="6"/>
      <c r="J391" s="10"/>
      <c r="K391" s="37"/>
      <c r="L391" s="37"/>
      <c r="M391" s="7"/>
      <c r="N391" s="6"/>
      <c r="P391" s="10"/>
      <c r="Q391" s="37"/>
      <c r="R391" s="37"/>
      <c r="S391" s="7"/>
      <c r="T391" s="40"/>
      <c r="U391" s="10"/>
      <c r="V391" s="37"/>
      <c r="W391" s="37"/>
      <c r="X391" s="51"/>
      <c r="AC391" s="37"/>
      <c r="AD391" s="37"/>
      <c r="AE391" s="7"/>
      <c r="AF391" s="6"/>
      <c r="AH391" s="10"/>
      <c r="AI391" s="37"/>
      <c r="AJ391" s="37"/>
      <c r="AK391" s="7"/>
      <c r="AL391" s="6"/>
      <c r="AN391" s="10"/>
      <c r="AO391" s="37"/>
      <c r="AP391" s="37"/>
      <c r="AQ391" s="7"/>
      <c r="AR391" s="40"/>
      <c r="AS391" s="10"/>
      <c r="AT391" s="37"/>
      <c r="AU391" s="37"/>
      <c r="AV391" s="51"/>
      <c r="BA391" s="37"/>
      <c r="BB391" s="37"/>
      <c r="BC391" s="7"/>
      <c r="BD391" s="6"/>
      <c r="BF391" s="10"/>
      <c r="BG391" s="37"/>
      <c r="BH391" s="37"/>
      <c r="BI391" s="7"/>
      <c r="BJ391" s="6"/>
      <c r="BL391" s="10"/>
      <c r="BM391" s="37"/>
      <c r="BN391" s="37"/>
      <c r="BO391" s="7"/>
      <c r="BP391" s="40"/>
      <c r="BQ391" s="10"/>
      <c r="BR391" s="37"/>
      <c r="BS391" s="37"/>
      <c r="BT391" s="51"/>
      <c r="BY391" s="37"/>
      <c r="BZ391" s="37"/>
      <c r="CA391" s="7"/>
      <c r="CB391" s="6"/>
      <c r="CD391" s="10"/>
      <c r="CE391" s="37"/>
      <c r="CF391" s="37"/>
      <c r="CG391" s="7"/>
      <c r="CH391" s="6"/>
      <c r="CJ391" s="10"/>
      <c r="CK391" s="37"/>
      <c r="CL391" s="37"/>
      <c r="CM391" s="7"/>
      <c r="CN391" s="40"/>
      <c r="CO391" s="10"/>
      <c r="CP391" s="37"/>
      <c r="CQ391" s="37"/>
      <c r="CR391" s="51"/>
      <c r="CT391" s="40"/>
      <c r="CU391" s="10"/>
      <c r="CV391" s="37"/>
      <c r="CW391" s="37"/>
      <c r="CX391" s="51"/>
    </row>
    <row r="392" spans="5:102" x14ac:dyDescent="0.2">
      <c r="E392" s="37"/>
      <c r="F392" s="37"/>
      <c r="G392" s="7"/>
      <c r="H392" s="6"/>
      <c r="J392" s="10"/>
      <c r="K392" s="37"/>
      <c r="L392" s="37"/>
      <c r="M392" s="7"/>
      <c r="N392" s="6"/>
      <c r="P392" s="10"/>
      <c r="Q392" s="37"/>
      <c r="R392" s="37"/>
      <c r="S392" s="7"/>
      <c r="T392" s="40"/>
      <c r="U392" s="10"/>
      <c r="V392" s="37"/>
      <c r="W392" s="37"/>
      <c r="X392" s="51"/>
      <c r="AC392" s="37"/>
      <c r="AD392" s="37"/>
      <c r="AE392" s="7"/>
      <c r="AF392" s="6"/>
      <c r="AH392" s="10"/>
      <c r="AI392" s="37"/>
      <c r="AJ392" s="37"/>
      <c r="AK392" s="7"/>
      <c r="AL392" s="6"/>
      <c r="AN392" s="10"/>
      <c r="AO392" s="37"/>
      <c r="AP392" s="37"/>
      <c r="AQ392" s="7"/>
      <c r="AR392" s="40"/>
      <c r="AS392" s="10"/>
      <c r="AT392" s="37"/>
      <c r="AU392" s="37"/>
      <c r="AV392" s="51"/>
      <c r="BA392" s="37"/>
      <c r="BB392" s="37"/>
      <c r="BC392" s="7"/>
      <c r="BD392" s="6"/>
      <c r="BF392" s="10"/>
      <c r="BG392" s="37"/>
      <c r="BH392" s="37"/>
      <c r="BI392" s="7"/>
      <c r="BJ392" s="6"/>
      <c r="BL392" s="10"/>
      <c r="BM392" s="37"/>
      <c r="BN392" s="37"/>
      <c r="BO392" s="7"/>
      <c r="BP392" s="40"/>
      <c r="BQ392" s="10"/>
      <c r="BR392" s="37"/>
      <c r="BS392" s="37"/>
      <c r="BT392" s="51"/>
      <c r="BY392" s="37"/>
      <c r="BZ392" s="37"/>
      <c r="CA392" s="7"/>
      <c r="CB392" s="6"/>
      <c r="CD392" s="10"/>
      <c r="CE392" s="37"/>
      <c r="CF392" s="37"/>
      <c r="CG392" s="7"/>
      <c r="CH392" s="6"/>
      <c r="CJ392" s="10"/>
      <c r="CK392" s="37"/>
      <c r="CL392" s="37"/>
      <c r="CM392" s="7"/>
      <c r="CN392" s="40"/>
      <c r="CO392" s="10"/>
      <c r="CP392" s="37"/>
      <c r="CQ392" s="37"/>
      <c r="CR392" s="51"/>
      <c r="CT392" s="40"/>
      <c r="CU392" s="10"/>
      <c r="CV392" s="37"/>
      <c r="CW392" s="37"/>
      <c r="CX392" s="51"/>
    </row>
    <row r="393" spans="5:102" x14ac:dyDescent="0.2">
      <c r="E393" s="37"/>
      <c r="F393" s="37"/>
      <c r="G393" s="7"/>
      <c r="H393" s="6"/>
      <c r="J393" s="10"/>
      <c r="K393" s="37"/>
      <c r="L393" s="37"/>
      <c r="M393" s="7"/>
      <c r="N393" s="6"/>
      <c r="P393" s="10"/>
      <c r="Q393" s="37"/>
      <c r="R393" s="37"/>
      <c r="S393" s="7"/>
      <c r="T393" s="40"/>
      <c r="U393" s="10"/>
      <c r="V393" s="37"/>
      <c r="W393" s="37"/>
      <c r="X393" s="51"/>
      <c r="AC393" s="37"/>
      <c r="AD393" s="37"/>
      <c r="AE393" s="7"/>
      <c r="AF393" s="6"/>
      <c r="AH393" s="10"/>
      <c r="AI393" s="37"/>
      <c r="AJ393" s="37"/>
      <c r="AK393" s="7"/>
      <c r="AL393" s="6"/>
      <c r="AN393" s="10"/>
      <c r="AO393" s="37"/>
      <c r="AP393" s="37"/>
      <c r="AQ393" s="7"/>
      <c r="AR393" s="40"/>
      <c r="AS393" s="10"/>
      <c r="AT393" s="37"/>
      <c r="AU393" s="37"/>
      <c r="AV393" s="51"/>
      <c r="BA393" s="37"/>
      <c r="BB393" s="37"/>
      <c r="BC393" s="7"/>
      <c r="BD393" s="6"/>
      <c r="BF393" s="10"/>
      <c r="BG393" s="37"/>
      <c r="BH393" s="37"/>
      <c r="BI393" s="7"/>
      <c r="BJ393" s="6"/>
      <c r="BL393" s="10"/>
      <c r="BM393" s="37"/>
      <c r="BN393" s="37"/>
      <c r="BO393" s="7"/>
      <c r="BP393" s="40"/>
      <c r="BQ393" s="10"/>
      <c r="BR393" s="37"/>
      <c r="BS393" s="37"/>
      <c r="BT393" s="51"/>
      <c r="BY393" s="37"/>
      <c r="BZ393" s="37"/>
      <c r="CA393" s="7"/>
      <c r="CB393" s="6"/>
      <c r="CD393" s="10"/>
      <c r="CE393" s="37"/>
      <c r="CF393" s="37"/>
      <c r="CG393" s="7"/>
      <c r="CH393" s="6"/>
      <c r="CJ393" s="10"/>
      <c r="CK393" s="37"/>
      <c r="CL393" s="37"/>
      <c r="CM393" s="7"/>
      <c r="CN393" s="40"/>
      <c r="CO393" s="10"/>
      <c r="CP393" s="37"/>
      <c r="CQ393" s="37"/>
      <c r="CR393" s="51"/>
      <c r="CT393" s="40"/>
      <c r="CU393" s="10"/>
      <c r="CV393" s="37"/>
      <c r="CW393" s="37"/>
      <c r="CX393" s="51"/>
    </row>
    <row r="394" spans="5:102" x14ac:dyDescent="0.2">
      <c r="E394" s="37"/>
      <c r="F394" s="37"/>
      <c r="G394" s="7"/>
      <c r="H394" s="6"/>
      <c r="J394" s="10"/>
      <c r="K394" s="37"/>
      <c r="L394" s="37"/>
      <c r="M394" s="7"/>
      <c r="N394" s="6"/>
      <c r="P394" s="10"/>
      <c r="Q394" s="37"/>
      <c r="R394" s="37"/>
      <c r="S394" s="7"/>
      <c r="T394" s="40"/>
      <c r="U394" s="10"/>
      <c r="V394" s="37"/>
      <c r="W394" s="37"/>
      <c r="X394" s="51"/>
      <c r="AC394" s="37"/>
      <c r="AD394" s="37"/>
      <c r="AE394" s="7"/>
      <c r="AF394" s="6"/>
      <c r="AH394" s="10"/>
      <c r="AI394" s="37"/>
      <c r="AJ394" s="37"/>
      <c r="AK394" s="7"/>
      <c r="AL394" s="6"/>
      <c r="AN394" s="10"/>
      <c r="AO394" s="37"/>
      <c r="AP394" s="37"/>
      <c r="AQ394" s="7"/>
      <c r="AR394" s="40"/>
      <c r="AS394" s="10"/>
      <c r="AT394" s="37"/>
      <c r="AU394" s="37"/>
      <c r="AV394" s="51"/>
      <c r="BA394" s="37"/>
      <c r="BB394" s="37"/>
      <c r="BC394" s="7"/>
      <c r="BD394" s="6"/>
      <c r="BF394" s="10"/>
      <c r="BG394" s="37"/>
      <c r="BH394" s="37"/>
      <c r="BI394" s="7"/>
      <c r="BJ394" s="6"/>
      <c r="BL394" s="10"/>
      <c r="BM394" s="37"/>
      <c r="BN394" s="37"/>
      <c r="BO394" s="7"/>
      <c r="BP394" s="40"/>
      <c r="BQ394" s="10"/>
      <c r="BR394" s="37"/>
      <c r="BS394" s="37"/>
      <c r="BT394" s="51"/>
      <c r="BY394" s="37"/>
      <c r="BZ394" s="37"/>
      <c r="CA394" s="7"/>
      <c r="CB394" s="6"/>
      <c r="CD394" s="10"/>
      <c r="CE394" s="37"/>
      <c r="CF394" s="37"/>
      <c r="CG394" s="7"/>
      <c r="CH394" s="6"/>
      <c r="CJ394" s="10"/>
      <c r="CK394" s="37"/>
      <c r="CL394" s="37"/>
      <c r="CM394" s="7"/>
      <c r="CN394" s="40"/>
      <c r="CO394" s="10"/>
      <c r="CP394" s="37"/>
      <c r="CQ394" s="37"/>
      <c r="CR394" s="51"/>
      <c r="CT394" s="40"/>
      <c r="CU394" s="10"/>
      <c r="CV394" s="37"/>
      <c r="CW394" s="37"/>
      <c r="CX394" s="51"/>
    </row>
    <row r="395" spans="5:102" x14ac:dyDescent="0.2">
      <c r="E395" s="37"/>
      <c r="F395" s="37"/>
      <c r="G395" s="7"/>
      <c r="H395" s="6"/>
      <c r="J395" s="10"/>
      <c r="K395" s="37"/>
      <c r="L395" s="37"/>
      <c r="M395" s="7"/>
      <c r="N395" s="6"/>
      <c r="P395" s="10"/>
      <c r="Q395" s="37"/>
      <c r="R395" s="37"/>
      <c r="S395" s="7"/>
      <c r="T395" s="40"/>
      <c r="U395" s="10"/>
      <c r="V395" s="37"/>
      <c r="W395" s="37"/>
      <c r="X395" s="51"/>
      <c r="AC395" s="37"/>
      <c r="AD395" s="37"/>
      <c r="AE395" s="7"/>
      <c r="AF395" s="6"/>
      <c r="AH395" s="10"/>
      <c r="AI395" s="37"/>
      <c r="AJ395" s="37"/>
      <c r="AK395" s="7"/>
      <c r="AL395" s="6"/>
      <c r="AN395" s="10"/>
      <c r="AO395" s="37"/>
      <c r="AP395" s="37"/>
      <c r="AQ395" s="7"/>
      <c r="AR395" s="40"/>
      <c r="AS395" s="10"/>
      <c r="AT395" s="37"/>
      <c r="AU395" s="37"/>
      <c r="AV395" s="51"/>
      <c r="BA395" s="37"/>
      <c r="BB395" s="37"/>
      <c r="BC395" s="7"/>
      <c r="BD395" s="6"/>
      <c r="BF395" s="10"/>
      <c r="BG395" s="37"/>
      <c r="BH395" s="37"/>
      <c r="BI395" s="7"/>
      <c r="BJ395" s="6"/>
      <c r="BL395" s="10"/>
      <c r="BM395" s="37"/>
      <c r="BN395" s="37"/>
      <c r="BO395" s="7"/>
      <c r="BP395" s="40"/>
      <c r="BQ395" s="10"/>
      <c r="BR395" s="37"/>
      <c r="BS395" s="37"/>
      <c r="BT395" s="51"/>
      <c r="BY395" s="37"/>
      <c r="BZ395" s="37"/>
      <c r="CA395" s="7"/>
      <c r="CB395" s="6"/>
      <c r="CD395" s="10"/>
      <c r="CE395" s="37"/>
      <c r="CF395" s="37"/>
      <c r="CG395" s="7"/>
      <c r="CH395" s="6"/>
      <c r="CJ395" s="10"/>
      <c r="CK395" s="37"/>
      <c r="CL395" s="37"/>
      <c r="CM395" s="7"/>
      <c r="CN395" s="40"/>
      <c r="CO395" s="10"/>
      <c r="CP395" s="37"/>
      <c r="CQ395" s="37"/>
      <c r="CR395" s="51"/>
      <c r="CT395" s="40"/>
      <c r="CU395" s="10"/>
      <c r="CV395" s="37"/>
      <c r="CW395" s="37"/>
      <c r="CX395" s="51"/>
    </row>
    <row r="396" spans="5:102" x14ac:dyDescent="0.2">
      <c r="E396" s="37"/>
      <c r="F396" s="37"/>
      <c r="G396" s="7"/>
      <c r="H396" s="6"/>
      <c r="J396" s="10"/>
      <c r="K396" s="37"/>
      <c r="L396" s="37"/>
      <c r="M396" s="7"/>
      <c r="N396" s="6"/>
      <c r="P396" s="10"/>
      <c r="Q396" s="37"/>
      <c r="R396" s="37"/>
      <c r="S396" s="7"/>
      <c r="T396" s="40"/>
      <c r="U396" s="10"/>
      <c r="V396" s="37"/>
      <c r="W396" s="37"/>
      <c r="X396" s="51"/>
      <c r="AC396" s="37"/>
      <c r="AD396" s="37"/>
      <c r="AE396" s="7"/>
      <c r="AF396" s="6"/>
      <c r="AH396" s="10"/>
      <c r="AI396" s="37"/>
      <c r="AJ396" s="37"/>
      <c r="AK396" s="7"/>
      <c r="AL396" s="6"/>
      <c r="AN396" s="10"/>
      <c r="AO396" s="37"/>
      <c r="AP396" s="37"/>
      <c r="AQ396" s="7"/>
      <c r="AR396" s="40"/>
      <c r="AS396" s="10"/>
      <c r="AT396" s="37"/>
      <c r="AU396" s="37"/>
      <c r="AV396" s="51"/>
      <c r="BA396" s="37"/>
      <c r="BB396" s="37"/>
      <c r="BC396" s="7"/>
      <c r="BD396" s="6"/>
      <c r="BF396" s="10"/>
      <c r="BG396" s="37"/>
      <c r="BH396" s="37"/>
      <c r="BI396" s="7"/>
      <c r="BJ396" s="6"/>
      <c r="BL396" s="10"/>
      <c r="BM396" s="37"/>
      <c r="BN396" s="37"/>
      <c r="BO396" s="7"/>
      <c r="BP396" s="40"/>
      <c r="BQ396" s="10"/>
      <c r="BR396" s="37"/>
      <c r="BS396" s="37"/>
      <c r="BT396" s="51"/>
      <c r="BY396" s="37"/>
      <c r="BZ396" s="37"/>
      <c r="CA396" s="7"/>
      <c r="CB396" s="6"/>
      <c r="CD396" s="10"/>
      <c r="CE396" s="37"/>
      <c r="CF396" s="37"/>
      <c r="CG396" s="7"/>
      <c r="CH396" s="6"/>
      <c r="CJ396" s="10"/>
      <c r="CK396" s="37"/>
      <c r="CL396" s="37"/>
      <c r="CM396" s="7"/>
      <c r="CN396" s="40"/>
      <c r="CO396" s="10"/>
      <c r="CP396" s="37"/>
      <c r="CQ396" s="37"/>
      <c r="CR396" s="51"/>
      <c r="CT396" s="40"/>
      <c r="CU396" s="10"/>
      <c r="CV396" s="37"/>
      <c r="CW396" s="37"/>
      <c r="CX396" s="51"/>
    </row>
    <row r="397" spans="5:102" x14ac:dyDescent="0.2">
      <c r="E397" s="37"/>
      <c r="F397" s="37"/>
      <c r="G397" s="7"/>
      <c r="H397" s="6"/>
      <c r="J397" s="10"/>
      <c r="K397" s="37"/>
      <c r="L397" s="37"/>
      <c r="M397" s="7"/>
      <c r="N397" s="6"/>
      <c r="P397" s="10"/>
      <c r="Q397" s="37"/>
      <c r="R397" s="37"/>
      <c r="S397" s="7"/>
      <c r="T397" s="40"/>
      <c r="U397" s="10"/>
      <c r="V397" s="37"/>
      <c r="W397" s="37"/>
      <c r="X397" s="51"/>
      <c r="AC397" s="37"/>
      <c r="AD397" s="37"/>
      <c r="AE397" s="7"/>
      <c r="AF397" s="6"/>
      <c r="AH397" s="10"/>
      <c r="AI397" s="37"/>
      <c r="AJ397" s="37"/>
      <c r="AK397" s="7"/>
      <c r="AL397" s="6"/>
      <c r="AN397" s="10"/>
      <c r="AO397" s="37"/>
      <c r="AP397" s="37"/>
      <c r="AQ397" s="7"/>
      <c r="AR397" s="40"/>
      <c r="AS397" s="10"/>
      <c r="AT397" s="37"/>
      <c r="AU397" s="37"/>
      <c r="AV397" s="51"/>
      <c r="BA397" s="37"/>
      <c r="BB397" s="37"/>
      <c r="BC397" s="7"/>
      <c r="BD397" s="6"/>
      <c r="BF397" s="10"/>
      <c r="BG397" s="37"/>
      <c r="BH397" s="37"/>
      <c r="BI397" s="7"/>
      <c r="BJ397" s="6"/>
      <c r="BL397" s="10"/>
      <c r="BM397" s="37"/>
      <c r="BN397" s="37"/>
      <c r="BO397" s="7"/>
      <c r="BP397" s="40"/>
      <c r="BQ397" s="10"/>
      <c r="BR397" s="37"/>
      <c r="BS397" s="37"/>
      <c r="BT397" s="51"/>
      <c r="BY397" s="37"/>
      <c r="BZ397" s="37"/>
      <c r="CA397" s="7"/>
      <c r="CB397" s="6"/>
      <c r="CD397" s="10"/>
      <c r="CE397" s="37"/>
      <c r="CF397" s="37"/>
      <c r="CG397" s="7"/>
      <c r="CH397" s="6"/>
      <c r="CJ397" s="10"/>
      <c r="CK397" s="37"/>
      <c r="CL397" s="37"/>
      <c r="CM397" s="7"/>
      <c r="CN397" s="40"/>
      <c r="CO397" s="10"/>
      <c r="CP397" s="37"/>
      <c r="CQ397" s="37"/>
      <c r="CR397" s="51"/>
      <c r="CT397" s="40"/>
      <c r="CU397" s="10"/>
      <c r="CV397" s="37"/>
      <c r="CW397" s="37"/>
      <c r="CX397" s="51"/>
    </row>
    <row r="398" spans="5:102" x14ac:dyDescent="0.2">
      <c r="E398" s="37"/>
      <c r="F398" s="37"/>
      <c r="G398" s="7"/>
      <c r="H398" s="6"/>
      <c r="J398" s="10"/>
      <c r="K398" s="37"/>
      <c r="L398" s="37"/>
      <c r="M398" s="7"/>
      <c r="N398" s="6"/>
      <c r="P398" s="10"/>
      <c r="Q398" s="37"/>
      <c r="R398" s="37"/>
      <c r="S398" s="7"/>
      <c r="T398" s="40"/>
      <c r="U398" s="10"/>
      <c r="V398" s="37"/>
      <c r="W398" s="37"/>
      <c r="X398" s="51"/>
      <c r="AC398" s="37"/>
      <c r="AD398" s="37"/>
      <c r="AE398" s="7"/>
      <c r="AF398" s="6"/>
      <c r="AH398" s="10"/>
      <c r="AI398" s="37"/>
      <c r="AJ398" s="37"/>
      <c r="AK398" s="7"/>
      <c r="AL398" s="6"/>
      <c r="AN398" s="10"/>
      <c r="AO398" s="37"/>
      <c r="AP398" s="37"/>
      <c r="AQ398" s="7"/>
      <c r="AR398" s="40"/>
      <c r="AS398" s="10"/>
      <c r="AT398" s="37"/>
      <c r="AU398" s="37"/>
      <c r="AV398" s="51"/>
      <c r="BA398" s="37"/>
      <c r="BB398" s="37"/>
      <c r="BC398" s="7"/>
      <c r="BD398" s="6"/>
      <c r="BF398" s="10"/>
      <c r="BG398" s="37"/>
      <c r="BH398" s="37"/>
      <c r="BI398" s="7"/>
      <c r="BJ398" s="6"/>
      <c r="BL398" s="10"/>
      <c r="BM398" s="37"/>
      <c r="BN398" s="37"/>
      <c r="BO398" s="7"/>
      <c r="BP398" s="40"/>
      <c r="BQ398" s="10"/>
      <c r="BR398" s="37"/>
      <c r="BS398" s="37"/>
      <c r="BT398" s="51"/>
      <c r="BY398" s="37"/>
      <c r="BZ398" s="37"/>
      <c r="CA398" s="7"/>
      <c r="CB398" s="6"/>
      <c r="CD398" s="10"/>
      <c r="CE398" s="37"/>
      <c r="CF398" s="37"/>
      <c r="CG398" s="7"/>
      <c r="CH398" s="6"/>
      <c r="CJ398" s="10"/>
      <c r="CK398" s="37"/>
      <c r="CL398" s="37"/>
      <c r="CM398" s="7"/>
      <c r="CN398" s="40"/>
      <c r="CO398" s="10"/>
      <c r="CP398" s="37"/>
      <c r="CQ398" s="37"/>
      <c r="CR398" s="51"/>
      <c r="CT398" s="40"/>
      <c r="CU398" s="10"/>
      <c r="CV398" s="37"/>
      <c r="CW398" s="37"/>
      <c r="CX398" s="51"/>
    </row>
    <row r="399" spans="5:102" x14ac:dyDescent="0.2">
      <c r="E399" s="37"/>
      <c r="F399" s="37"/>
      <c r="G399" s="7"/>
      <c r="H399" s="6"/>
      <c r="J399" s="10"/>
      <c r="K399" s="37"/>
      <c r="L399" s="37"/>
      <c r="M399" s="7"/>
      <c r="N399" s="6"/>
      <c r="P399" s="10"/>
      <c r="Q399" s="37"/>
      <c r="R399" s="37"/>
      <c r="S399" s="7"/>
      <c r="T399" s="40"/>
      <c r="U399" s="10"/>
      <c r="V399" s="37"/>
      <c r="W399" s="37"/>
      <c r="X399" s="51"/>
      <c r="AC399" s="37"/>
      <c r="AD399" s="37"/>
      <c r="AE399" s="7"/>
      <c r="AF399" s="6"/>
      <c r="AH399" s="10"/>
      <c r="AI399" s="37"/>
      <c r="AJ399" s="37"/>
      <c r="AK399" s="7"/>
      <c r="AL399" s="6"/>
      <c r="AN399" s="10"/>
      <c r="AO399" s="37"/>
      <c r="AP399" s="37"/>
      <c r="AQ399" s="7"/>
      <c r="AR399" s="40"/>
      <c r="AS399" s="10"/>
      <c r="AT399" s="37"/>
      <c r="AU399" s="37"/>
      <c r="AV399" s="51"/>
      <c r="BA399" s="37"/>
      <c r="BB399" s="37"/>
      <c r="BC399" s="7"/>
      <c r="BD399" s="6"/>
      <c r="BF399" s="10"/>
      <c r="BG399" s="37"/>
      <c r="BH399" s="37"/>
      <c r="BI399" s="7"/>
      <c r="BJ399" s="6"/>
      <c r="BL399" s="10"/>
      <c r="BM399" s="37"/>
      <c r="BN399" s="37"/>
      <c r="BO399" s="7"/>
      <c r="BP399" s="40"/>
      <c r="BQ399" s="10"/>
      <c r="BR399" s="37"/>
      <c r="BS399" s="37"/>
      <c r="BT399" s="51"/>
      <c r="BY399" s="37"/>
      <c r="BZ399" s="37"/>
      <c r="CA399" s="7"/>
      <c r="CB399" s="6"/>
      <c r="CD399" s="10"/>
      <c r="CE399" s="37"/>
      <c r="CF399" s="37"/>
      <c r="CG399" s="7"/>
      <c r="CH399" s="6"/>
      <c r="CJ399" s="10"/>
      <c r="CK399" s="37"/>
      <c r="CL399" s="37"/>
      <c r="CM399" s="7"/>
      <c r="CN399" s="40"/>
      <c r="CO399" s="10"/>
      <c r="CP399" s="37"/>
      <c r="CQ399" s="37"/>
      <c r="CR399" s="51"/>
      <c r="CT399" s="40"/>
      <c r="CU399" s="10"/>
      <c r="CV399" s="37"/>
      <c r="CW399" s="37"/>
      <c r="CX399" s="51"/>
    </row>
    <row r="400" spans="5:102" x14ac:dyDescent="0.2">
      <c r="E400" s="37"/>
      <c r="F400" s="37"/>
      <c r="G400" s="7"/>
      <c r="H400" s="6"/>
      <c r="J400" s="10"/>
      <c r="K400" s="37"/>
      <c r="L400" s="37"/>
      <c r="M400" s="7"/>
      <c r="N400" s="6"/>
      <c r="P400" s="10"/>
      <c r="Q400" s="37"/>
      <c r="R400" s="37"/>
      <c r="S400" s="7"/>
      <c r="T400" s="40"/>
      <c r="U400" s="10"/>
      <c r="V400" s="37"/>
      <c r="W400" s="37"/>
      <c r="X400" s="51"/>
      <c r="AC400" s="37"/>
      <c r="AD400" s="37"/>
      <c r="AE400" s="7"/>
      <c r="AF400" s="6"/>
      <c r="AH400" s="10"/>
      <c r="AI400" s="37"/>
      <c r="AJ400" s="37"/>
      <c r="AK400" s="7"/>
      <c r="AL400" s="6"/>
      <c r="AN400" s="10"/>
      <c r="AO400" s="37"/>
      <c r="AP400" s="37"/>
      <c r="AQ400" s="7"/>
      <c r="AR400" s="40"/>
      <c r="AS400" s="10"/>
      <c r="AT400" s="37"/>
      <c r="AU400" s="37"/>
      <c r="AV400" s="51"/>
      <c r="BA400" s="37"/>
      <c r="BB400" s="37"/>
      <c r="BC400" s="7"/>
      <c r="BD400" s="6"/>
      <c r="BF400" s="10"/>
      <c r="BG400" s="37"/>
      <c r="BH400" s="37"/>
      <c r="BI400" s="7"/>
      <c r="BJ400" s="6"/>
      <c r="BL400" s="10"/>
      <c r="BM400" s="37"/>
      <c r="BN400" s="37"/>
      <c r="BO400" s="7"/>
      <c r="BP400" s="40"/>
      <c r="BQ400" s="10"/>
      <c r="BR400" s="37"/>
      <c r="BS400" s="37"/>
      <c r="BT400" s="51"/>
      <c r="BY400" s="37"/>
      <c r="BZ400" s="37"/>
      <c r="CA400" s="7"/>
      <c r="CB400" s="6"/>
      <c r="CD400" s="10"/>
      <c r="CE400" s="37"/>
      <c r="CF400" s="37"/>
      <c r="CG400" s="7"/>
      <c r="CH400" s="6"/>
      <c r="CJ400" s="10"/>
      <c r="CK400" s="37"/>
      <c r="CL400" s="37"/>
      <c r="CM400" s="7"/>
      <c r="CN400" s="40"/>
      <c r="CO400" s="10"/>
      <c r="CP400" s="37"/>
      <c r="CQ400" s="37"/>
      <c r="CR400" s="51"/>
      <c r="CT400" s="40"/>
      <c r="CU400" s="10"/>
      <c r="CV400" s="37"/>
      <c r="CW400" s="37"/>
      <c r="CX400" s="51"/>
    </row>
    <row r="401" spans="5:102" x14ac:dyDescent="0.2">
      <c r="E401" s="37"/>
      <c r="F401" s="37"/>
      <c r="G401" s="7"/>
      <c r="H401" s="6"/>
      <c r="J401" s="10"/>
      <c r="K401" s="37"/>
      <c r="L401" s="37"/>
      <c r="M401" s="7"/>
      <c r="N401" s="6"/>
      <c r="P401" s="10"/>
      <c r="Q401" s="37"/>
      <c r="R401" s="37"/>
      <c r="S401" s="7"/>
      <c r="T401" s="40"/>
      <c r="U401" s="10"/>
      <c r="V401" s="37"/>
      <c r="W401" s="37"/>
      <c r="X401" s="51"/>
      <c r="AC401" s="37"/>
      <c r="AD401" s="37"/>
      <c r="AE401" s="7"/>
      <c r="AF401" s="6"/>
      <c r="AH401" s="10"/>
      <c r="AI401" s="37"/>
      <c r="AJ401" s="37"/>
      <c r="AK401" s="7"/>
      <c r="AL401" s="6"/>
      <c r="AN401" s="10"/>
      <c r="AO401" s="37"/>
      <c r="AP401" s="37"/>
      <c r="AQ401" s="7"/>
      <c r="AR401" s="40"/>
      <c r="AS401" s="10"/>
      <c r="AT401" s="37"/>
      <c r="AU401" s="37"/>
      <c r="AV401" s="51"/>
      <c r="BA401" s="37"/>
      <c r="BB401" s="37"/>
      <c r="BC401" s="7"/>
      <c r="BD401" s="6"/>
      <c r="BF401" s="10"/>
      <c r="BG401" s="37"/>
      <c r="BH401" s="37"/>
      <c r="BI401" s="7"/>
      <c r="BJ401" s="6"/>
      <c r="BL401" s="10"/>
      <c r="BM401" s="37"/>
      <c r="BN401" s="37"/>
      <c r="BO401" s="7"/>
      <c r="BP401" s="40"/>
      <c r="BQ401" s="10"/>
      <c r="BR401" s="37"/>
      <c r="BS401" s="37"/>
      <c r="BT401" s="51"/>
      <c r="BY401" s="37"/>
      <c r="BZ401" s="37"/>
      <c r="CA401" s="7"/>
      <c r="CB401" s="6"/>
      <c r="CD401" s="10"/>
      <c r="CE401" s="37"/>
      <c r="CF401" s="37"/>
      <c r="CG401" s="7"/>
      <c r="CH401" s="6"/>
      <c r="CJ401" s="10"/>
      <c r="CK401" s="37"/>
      <c r="CL401" s="37"/>
      <c r="CM401" s="7"/>
      <c r="CN401" s="40"/>
      <c r="CO401" s="10"/>
      <c r="CP401" s="37"/>
      <c r="CQ401" s="37"/>
      <c r="CR401" s="51"/>
      <c r="CT401" s="40"/>
      <c r="CU401" s="10"/>
      <c r="CV401" s="37"/>
      <c r="CW401" s="37"/>
      <c r="CX401" s="51"/>
    </row>
    <row r="402" spans="5:102" x14ac:dyDescent="0.2">
      <c r="E402" s="37"/>
      <c r="F402" s="37"/>
      <c r="G402" s="7"/>
      <c r="H402" s="6"/>
      <c r="J402" s="10"/>
      <c r="K402" s="37"/>
      <c r="L402" s="37"/>
      <c r="M402" s="7"/>
      <c r="N402" s="6"/>
      <c r="P402" s="10"/>
      <c r="Q402" s="37"/>
      <c r="R402" s="37"/>
      <c r="S402" s="7"/>
      <c r="T402" s="40"/>
      <c r="U402" s="10"/>
      <c r="V402" s="37"/>
      <c r="W402" s="37"/>
      <c r="X402" s="51"/>
      <c r="AC402" s="37"/>
      <c r="AD402" s="37"/>
      <c r="AE402" s="7"/>
      <c r="AF402" s="6"/>
      <c r="AH402" s="10"/>
      <c r="AI402" s="37"/>
      <c r="AJ402" s="37"/>
      <c r="AK402" s="7"/>
      <c r="AL402" s="6"/>
      <c r="AN402" s="10"/>
      <c r="AO402" s="37"/>
      <c r="AP402" s="37"/>
      <c r="AQ402" s="7"/>
      <c r="AR402" s="40"/>
      <c r="AS402" s="10"/>
      <c r="AT402" s="37"/>
      <c r="AU402" s="37"/>
      <c r="AV402" s="51"/>
      <c r="BA402" s="37"/>
      <c r="BB402" s="37"/>
      <c r="BC402" s="7"/>
      <c r="BD402" s="6"/>
      <c r="BF402" s="10"/>
      <c r="BG402" s="37"/>
      <c r="BH402" s="37"/>
      <c r="BI402" s="7"/>
      <c r="BJ402" s="6"/>
      <c r="BL402" s="10"/>
      <c r="BM402" s="37"/>
      <c r="BN402" s="37"/>
      <c r="BO402" s="7"/>
      <c r="BP402" s="40"/>
      <c r="BQ402" s="10"/>
      <c r="BR402" s="37"/>
      <c r="BS402" s="37"/>
      <c r="BT402" s="51"/>
      <c r="BY402" s="37"/>
      <c r="BZ402" s="37"/>
      <c r="CA402" s="7"/>
      <c r="CB402" s="6"/>
      <c r="CD402" s="10"/>
      <c r="CE402" s="37"/>
      <c r="CF402" s="37"/>
      <c r="CG402" s="7"/>
      <c r="CH402" s="6"/>
      <c r="CJ402" s="10"/>
      <c r="CK402" s="37"/>
      <c r="CL402" s="37"/>
      <c r="CM402" s="7"/>
      <c r="CN402" s="40"/>
      <c r="CO402" s="10"/>
      <c r="CP402" s="37"/>
      <c r="CQ402" s="37"/>
      <c r="CR402" s="51"/>
      <c r="CT402" s="40"/>
      <c r="CU402" s="10"/>
      <c r="CV402" s="37"/>
      <c r="CW402" s="37"/>
      <c r="CX402" s="51"/>
    </row>
    <row r="403" spans="5:102" x14ac:dyDescent="0.2">
      <c r="E403" s="37"/>
      <c r="F403" s="37"/>
      <c r="G403" s="7"/>
      <c r="H403" s="6"/>
      <c r="J403" s="10"/>
      <c r="K403" s="37"/>
      <c r="L403" s="37"/>
      <c r="M403" s="7"/>
      <c r="N403" s="6"/>
      <c r="P403" s="10"/>
      <c r="Q403" s="37"/>
      <c r="R403" s="37"/>
      <c r="S403" s="7"/>
      <c r="T403" s="40"/>
      <c r="U403" s="10"/>
      <c r="V403" s="37"/>
      <c r="W403" s="37"/>
      <c r="X403" s="51"/>
      <c r="AC403" s="37"/>
      <c r="AD403" s="37"/>
      <c r="AE403" s="7"/>
      <c r="AF403" s="6"/>
      <c r="AH403" s="10"/>
      <c r="AI403" s="37"/>
      <c r="AJ403" s="37"/>
      <c r="AK403" s="7"/>
      <c r="AL403" s="6"/>
      <c r="AN403" s="10"/>
      <c r="AO403" s="37"/>
      <c r="AP403" s="37"/>
      <c r="AQ403" s="7"/>
      <c r="AR403" s="40"/>
      <c r="AS403" s="10"/>
      <c r="AT403" s="37"/>
      <c r="AU403" s="37"/>
      <c r="AV403" s="51"/>
      <c r="BA403" s="37"/>
      <c r="BB403" s="37"/>
      <c r="BC403" s="7"/>
      <c r="BD403" s="6"/>
      <c r="BF403" s="10"/>
      <c r="BG403" s="37"/>
      <c r="BH403" s="37"/>
      <c r="BI403" s="7"/>
      <c r="BJ403" s="6"/>
      <c r="BL403" s="10"/>
      <c r="BM403" s="37"/>
      <c r="BN403" s="37"/>
      <c r="BO403" s="7"/>
      <c r="BP403" s="40"/>
      <c r="BQ403" s="10"/>
      <c r="BR403" s="37"/>
      <c r="BS403" s="37"/>
      <c r="BT403" s="51"/>
      <c r="BY403" s="37"/>
      <c r="BZ403" s="37"/>
      <c r="CA403" s="7"/>
      <c r="CB403" s="6"/>
      <c r="CD403" s="10"/>
      <c r="CE403" s="37"/>
      <c r="CF403" s="37"/>
      <c r="CG403" s="7"/>
      <c r="CH403" s="6"/>
      <c r="CJ403" s="10"/>
      <c r="CK403" s="37"/>
      <c r="CL403" s="37"/>
      <c r="CM403" s="7"/>
      <c r="CN403" s="40"/>
      <c r="CO403" s="10"/>
      <c r="CP403" s="37"/>
      <c r="CQ403" s="37"/>
      <c r="CR403" s="51"/>
      <c r="CT403" s="40"/>
      <c r="CU403" s="10"/>
      <c r="CV403" s="37"/>
      <c r="CW403" s="37"/>
      <c r="CX403" s="51"/>
    </row>
    <row r="404" spans="5:102" x14ac:dyDescent="0.2">
      <c r="E404" s="37"/>
      <c r="F404" s="37"/>
      <c r="G404" s="7"/>
      <c r="H404" s="6"/>
      <c r="J404" s="10"/>
      <c r="K404" s="37"/>
      <c r="L404" s="37"/>
      <c r="M404" s="7"/>
      <c r="N404" s="6"/>
      <c r="P404" s="10"/>
      <c r="Q404" s="37"/>
      <c r="R404" s="37"/>
      <c r="S404" s="7"/>
      <c r="T404" s="40"/>
      <c r="U404" s="10"/>
      <c r="V404" s="37"/>
      <c r="W404" s="37"/>
      <c r="X404" s="51"/>
      <c r="AC404" s="37"/>
      <c r="AD404" s="37"/>
      <c r="AE404" s="7"/>
      <c r="AF404" s="6"/>
      <c r="AH404" s="10"/>
      <c r="AI404" s="37"/>
      <c r="AJ404" s="37"/>
      <c r="AK404" s="7"/>
      <c r="AL404" s="6"/>
      <c r="AN404" s="10"/>
      <c r="AO404" s="37"/>
      <c r="AP404" s="37"/>
      <c r="AQ404" s="7"/>
      <c r="AR404" s="40"/>
      <c r="AS404" s="10"/>
      <c r="AT404" s="37"/>
      <c r="AU404" s="37"/>
      <c r="AV404" s="51"/>
      <c r="BA404" s="37"/>
      <c r="BB404" s="37"/>
      <c r="BC404" s="7"/>
      <c r="BD404" s="6"/>
      <c r="BF404" s="10"/>
      <c r="BG404" s="37"/>
      <c r="BH404" s="37"/>
      <c r="BI404" s="7"/>
      <c r="BJ404" s="6"/>
      <c r="BL404" s="10"/>
      <c r="BM404" s="37"/>
      <c r="BN404" s="37"/>
      <c r="BO404" s="7"/>
      <c r="BP404" s="40"/>
      <c r="BQ404" s="10"/>
      <c r="BR404" s="37"/>
      <c r="BS404" s="37"/>
      <c r="BT404" s="51"/>
      <c r="BY404" s="37"/>
      <c r="BZ404" s="37"/>
      <c r="CA404" s="7"/>
      <c r="CB404" s="6"/>
      <c r="CD404" s="10"/>
      <c r="CE404" s="37"/>
      <c r="CF404" s="37"/>
      <c r="CG404" s="7"/>
      <c r="CH404" s="6"/>
      <c r="CJ404" s="10"/>
      <c r="CK404" s="37"/>
      <c r="CL404" s="37"/>
      <c r="CM404" s="7"/>
      <c r="CN404" s="40"/>
      <c r="CO404" s="10"/>
      <c r="CP404" s="37"/>
      <c r="CQ404" s="37"/>
      <c r="CR404" s="51"/>
      <c r="CT404" s="40"/>
      <c r="CU404" s="10"/>
      <c r="CV404" s="37"/>
      <c r="CW404" s="37"/>
      <c r="CX404" s="51"/>
    </row>
    <row r="405" spans="5:102" x14ac:dyDescent="0.2">
      <c r="E405" s="37"/>
      <c r="F405" s="37"/>
      <c r="G405" s="7"/>
      <c r="H405" s="6"/>
      <c r="J405" s="10"/>
      <c r="K405" s="37"/>
      <c r="L405" s="37"/>
      <c r="M405" s="7"/>
      <c r="N405" s="6"/>
      <c r="P405" s="10"/>
      <c r="Q405" s="37"/>
      <c r="R405" s="37"/>
      <c r="S405" s="7"/>
      <c r="T405" s="40"/>
      <c r="U405" s="10"/>
      <c r="V405" s="37"/>
      <c r="W405" s="37"/>
      <c r="X405" s="51"/>
      <c r="AC405" s="37"/>
      <c r="AD405" s="37"/>
      <c r="AE405" s="7"/>
      <c r="AF405" s="6"/>
      <c r="AH405" s="10"/>
      <c r="AI405" s="37"/>
      <c r="AJ405" s="37"/>
      <c r="AK405" s="7"/>
      <c r="AL405" s="6"/>
      <c r="AN405" s="10"/>
      <c r="AO405" s="37"/>
      <c r="AP405" s="37"/>
      <c r="AQ405" s="7"/>
      <c r="AR405" s="40"/>
      <c r="AS405" s="10"/>
      <c r="AT405" s="37"/>
      <c r="AU405" s="37"/>
      <c r="AV405" s="51"/>
      <c r="BA405" s="37"/>
      <c r="BB405" s="37"/>
      <c r="BC405" s="7"/>
      <c r="BD405" s="6"/>
      <c r="BF405" s="10"/>
      <c r="BG405" s="37"/>
      <c r="BH405" s="37"/>
      <c r="BI405" s="7"/>
      <c r="BJ405" s="6"/>
      <c r="BL405" s="10"/>
      <c r="BM405" s="37"/>
      <c r="BN405" s="37"/>
      <c r="BO405" s="7"/>
      <c r="BP405" s="40"/>
      <c r="BQ405" s="10"/>
      <c r="BR405" s="37"/>
      <c r="BS405" s="37"/>
      <c r="BT405" s="51"/>
      <c r="BY405" s="37"/>
      <c r="BZ405" s="37"/>
      <c r="CA405" s="7"/>
      <c r="CB405" s="6"/>
      <c r="CD405" s="10"/>
      <c r="CE405" s="37"/>
      <c r="CF405" s="37"/>
      <c r="CG405" s="7"/>
      <c r="CH405" s="6"/>
      <c r="CJ405" s="10"/>
      <c r="CK405" s="37"/>
      <c r="CL405" s="37"/>
      <c r="CM405" s="7"/>
      <c r="CN405" s="40"/>
      <c r="CO405" s="10"/>
      <c r="CP405" s="37"/>
      <c r="CQ405" s="37"/>
      <c r="CR405" s="51"/>
      <c r="CT405" s="40"/>
      <c r="CU405" s="10"/>
      <c r="CV405" s="37"/>
      <c r="CW405" s="37"/>
      <c r="CX405" s="51"/>
    </row>
    <row r="406" spans="5:102" x14ac:dyDescent="0.2">
      <c r="E406" s="37"/>
      <c r="F406" s="37"/>
      <c r="G406" s="7"/>
      <c r="H406" s="6"/>
      <c r="J406" s="10"/>
      <c r="K406" s="37"/>
      <c r="L406" s="37"/>
      <c r="M406" s="7"/>
      <c r="N406" s="6"/>
      <c r="P406" s="10"/>
      <c r="Q406" s="37"/>
      <c r="R406" s="37"/>
      <c r="S406" s="7"/>
      <c r="T406" s="40"/>
      <c r="U406" s="10"/>
      <c r="V406" s="37"/>
      <c r="W406" s="37"/>
      <c r="X406" s="51"/>
      <c r="AC406" s="37"/>
      <c r="AD406" s="37"/>
      <c r="AE406" s="7"/>
      <c r="AF406" s="6"/>
      <c r="AH406" s="10"/>
      <c r="AI406" s="37"/>
      <c r="AJ406" s="37"/>
      <c r="AK406" s="7"/>
      <c r="AL406" s="6"/>
      <c r="AN406" s="10"/>
      <c r="AO406" s="37"/>
      <c r="AP406" s="37"/>
      <c r="AQ406" s="7"/>
      <c r="AR406" s="40"/>
      <c r="AS406" s="10"/>
      <c r="AT406" s="37"/>
      <c r="AU406" s="37"/>
      <c r="AV406" s="51"/>
      <c r="BA406" s="37"/>
      <c r="BB406" s="37"/>
      <c r="BC406" s="7"/>
      <c r="BD406" s="6"/>
      <c r="BF406" s="10"/>
      <c r="BG406" s="37"/>
      <c r="BH406" s="37"/>
      <c r="BI406" s="7"/>
      <c r="BJ406" s="6"/>
      <c r="BL406" s="10"/>
      <c r="BM406" s="37"/>
      <c r="BN406" s="37"/>
      <c r="BO406" s="7"/>
      <c r="BP406" s="40"/>
      <c r="BQ406" s="10"/>
      <c r="BR406" s="37"/>
      <c r="BS406" s="37"/>
      <c r="BT406" s="51"/>
      <c r="BY406" s="37"/>
      <c r="BZ406" s="37"/>
      <c r="CA406" s="7"/>
      <c r="CB406" s="6"/>
      <c r="CD406" s="10"/>
      <c r="CE406" s="37"/>
      <c r="CF406" s="37"/>
      <c r="CG406" s="7"/>
      <c r="CH406" s="6"/>
      <c r="CJ406" s="10"/>
      <c r="CK406" s="37"/>
      <c r="CL406" s="37"/>
      <c r="CM406" s="7"/>
      <c r="CN406" s="40"/>
      <c r="CO406" s="10"/>
      <c r="CP406" s="37"/>
      <c r="CQ406" s="37"/>
      <c r="CR406" s="51"/>
      <c r="CT406" s="40"/>
      <c r="CU406" s="10"/>
      <c r="CV406" s="37"/>
      <c r="CW406" s="37"/>
      <c r="CX406" s="51"/>
    </row>
    <row r="407" spans="5:102" x14ac:dyDescent="0.2">
      <c r="E407" s="37"/>
      <c r="F407" s="37"/>
      <c r="G407" s="7"/>
      <c r="H407" s="6"/>
      <c r="J407" s="10"/>
      <c r="K407" s="37"/>
      <c r="L407" s="37"/>
      <c r="M407" s="7"/>
      <c r="N407" s="6"/>
      <c r="P407" s="10"/>
      <c r="Q407" s="37"/>
      <c r="R407" s="37"/>
      <c r="S407" s="7"/>
      <c r="T407" s="40"/>
      <c r="U407" s="10"/>
      <c r="V407" s="37"/>
      <c r="W407" s="37"/>
      <c r="X407" s="51"/>
      <c r="AC407" s="37"/>
      <c r="AD407" s="37"/>
      <c r="AE407" s="7"/>
      <c r="AF407" s="6"/>
      <c r="AH407" s="10"/>
      <c r="AI407" s="37"/>
      <c r="AJ407" s="37"/>
      <c r="AK407" s="7"/>
      <c r="AL407" s="6"/>
      <c r="AN407" s="10"/>
      <c r="AO407" s="37"/>
      <c r="AP407" s="37"/>
      <c r="AQ407" s="7"/>
      <c r="AR407" s="40"/>
      <c r="AS407" s="10"/>
      <c r="AT407" s="37"/>
      <c r="AU407" s="37"/>
      <c r="AV407" s="51"/>
      <c r="BA407" s="37"/>
      <c r="BB407" s="37"/>
      <c r="BC407" s="7"/>
      <c r="BD407" s="6"/>
      <c r="BF407" s="10"/>
      <c r="BG407" s="37"/>
      <c r="BH407" s="37"/>
      <c r="BI407" s="7"/>
      <c r="BJ407" s="6"/>
      <c r="BL407" s="10"/>
      <c r="BM407" s="37"/>
      <c r="BN407" s="37"/>
      <c r="BO407" s="7"/>
      <c r="BP407" s="40"/>
      <c r="BQ407" s="10"/>
      <c r="BR407" s="37"/>
      <c r="BS407" s="37"/>
      <c r="BT407" s="51"/>
      <c r="BY407" s="37"/>
      <c r="BZ407" s="37"/>
      <c r="CA407" s="7"/>
      <c r="CB407" s="6"/>
      <c r="CD407" s="10"/>
      <c r="CE407" s="37"/>
      <c r="CF407" s="37"/>
      <c r="CG407" s="7"/>
      <c r="CH407" s="6"/>
      <c r="CJ407" s="10"/>
      <c r="CK407" s="37"/>
      <c r="CL407" s="37"/>
      <c r="CM407" s="7"/>
      <c r="CN407" s="40"/>
      <c r="CO407" s="10"/>
      <c r="CP407" s="37"/>
      <c r="CQ407" s="37"/>
      <c r="CR407" s="51"/>
      <c r="CT407" s="40"/>
      <c r="CU407" s="10"/>
      <c r="CV407" s="37"/>
      <c r="CW407" s="37"/>
      <c r="CX407" s="51"/>
    </row>
    <row r="408" spans="5:102" x14ac:dyDescent="0.2">
      <c r="E408" s="37"/>
      <c r="F408" s="37"/>
      <c r="G408" s="7"/>
      <c r="H408" s="6"/>
      <c r="J408" s="10"/>
      <c r="K408" s="37"/>
      <c r="L408" s="37"/>
      <c r="M408" s="7"/>
      <c r="N408" s="6"/>
      <c r="P408" s="10"/>
      <c r="Q408" s="37"/>
      <c r="R408" s="37"/>
      <c r="S408" s="7"/>
      <c r="T408" s="40"/>
      <c r="U408" s="10"/>
      <c r="V408" s="37"/>
      <c r="W408" s="37"/>
      <c r="X408" s="51"/>
      <c r="AC408" s="37"/>
      <c r="AD408" s="37"/>
      <c r="AE408" s="7"/>
      <c r="AF408" s="6"/>
      <c r="AH408" s="10"/>
      <c r="AI408" s="37"/>
      <c r="AJ408" s="37"/>
      <c r="AK408" s="7"/>
      <c r="AL408" s="6"/>
      <c r="AN408" s="10"/>
      <c r="AO408" s="37"/>
      <c r="AP408" s="37"/>
      <c r="AQ408" s="7"/>
      <c r="AR408" s="40"/>
      <c r="AS408" s="10"/>
      <c r="AT408" s="37"/>
      <c r="AU408" s="37"/>
      <c r="AV408" s="51"/>
      <c r="BA408" s="37"/>
      <c r="BB408" s="37"/>
      <c r="BC408" s="7"/>
      <c r="BD408" s="6"/>
      <c r="BF408" s="10"/>
      <c r="BG408" s="37"/>
      <c r="BH408" s="37"/>
      <c r="BI408" s="7"/>
      <c r="BJ408" s="6"/>
      <c r="BL408" s="10"/>
      <c r="BM408" s="37"/>
      <c r="BN408" s="37"/>
      <c r="BO408" s="7"/>
      <c r="BP408" s="40"/>
      <c r="BQ408" s="10"/>
      <c r="BR408" s="37"/>
      <c r="BS408" s="37"/>
      <c r="BT408" s="51"/>
      <c r="BY408" s="37"/>
      <c r="BZ408" s="37"/>
      <c r="CA408" s="7"/>
      <c r="CB408" s="6"/>
      <c r="CD408" s="10"/>
      <c r="CE408" s="37"/>
      <c r="CF408" s="37"/>
      <c r="CG408" s="7"/>
      <c r="CH408" s="6"/>
      <c r="CJ408" s="10"/>
      <c r="CK408" s="37"/>
      <c r="CL408" s="37"/>
      <c r="CM408" s="7"/>
      <c r="CN408" s="40"/>
      <c r="CO408" s="10"/>
      <c r="CP408" s="37"/>
      <c r="CQ408" s="37"/>
      <c r="CR408" s="51"/>
      <c r="CT408" s="40"/>
      <c r="CU408" s="10"/>
      <c r="CV408" s="37"/>
      <c r="CW408" s="37"/>
      <c r="CX408" s="51"/>
    </row>
    <row r="409" spans="5:102" x14ac:dyDescent="0.2">
      <c r="E409" s="37"/>
      <c r="F409" s="37"/>
      <c r="G409" s="7"/>
      <c r="H409" s="6"/>
      <c r="J409" s="10"/>
      <c r="K409" s="37"/>
      <c r="L409" s="37"/>
      <c r="M409" s="7"/>
      <c r="N409" s="6"/>
      <c r="P409" s="10"/>
      <c r="Q409" s="37"/>
      <c r="R409" s="37"/>
      <c r="S409" s="7"/>
      <c r="T409" s="40"/>
      <c r="U409" s="10"/>
      <c r="V409" s="37"/>
      <c r="W409" s="37"/>
      <c r="X409" s="51"/>
      <c r="AC409" s="37"/>
      <c r="AD409" s="37"/>
      <c r="AE409" s="7"/>
      <c r="AF409" s="6"/>
      <c r="AH409" s="10"/>
      <c r="AI409" s="37"/>
      <c r="AJ409" s="37"/>
      <c r="AK409" s="7"/>
      <c r="AL409" s="6"/>
      <c r="AN409" s="10"/>
      <c r="AO409" s="37"/>
      <c r="AP409" s="37"/>
      <c r="AQ409" s="7"/>
      <c r="AR409" s="40"/>
      <c r="AS409" s="10"/>
      <c r="AT409" s="37"/>
      <c r="AU409" s="37"/>
      <c r="AV409" s="51"/>
      <c r="BA409" s="37"/>
      <c r="BB409" s="37"/>
      <c r="BC409" s="7"/>
      <c r="BD409" s="6"/>
      <c r="BF409" s="10"/>
      <c r="BG409" s="37"/>
      <c r="BH409" s="37"/>
      <c r="BI409" s="7"/>
      <c r="BJ409" s="6"/>
      <c r="BL409" s="10"/>
      <c r="BM409" s="37"/>
      <c r="BN409" s="37"/>
      <c r="BO409" s="7"/>
      <c r="BP409" s="40"/>
      <c r="BQ409" s="10"/>
      <c r="BR409" s="37"/>
      <c r="BS409" s="37"/>
      <c r="BT409" s="51"/>
      <c r="BY409" s="37"/>
      <c r="BZ409" s="37"/>
      <c r="CA409" s="7"/>
      <c r="CB409" s="6"/>
      <c r="CD409" s="10"/>
      <c r="CE409" s="37"/>
      <c r="CF409" s="37"/>
      <c r="CG409" s="7"/>
      <c r="CH409" s="6"/>
      <c r="CJ409" s="10"/>
      <c r="CK409" s="37"/>
      <c r="CL409" s="37"/>
      <c r="CM409" s="7"/>
      <c r="CN409" s="40"/>
      <c r="CO409" s="10"/>
      <c r="CP409" s="37"/>
      <c r="CQ409" s="37"/>
      <c r="CR409" s="51"/>
      <c r="CT409" s="40"/>
      <c r="CU409" s="10"/>
      <c r="CV409" s="37"/>
      <c r="CW409" s="37"/>
      <c r="CX409" s="51"/>
    </row>
    <row r="410" spans="5:102" x14ac:dyDescent="0.2">
      <c r="E410" s="37"/>
      <c r="F410" s="37"/>
      <c r="G410" s="7"/>
      <c r="H410" s="6"/>
      <c r="J410" s="10"/>
      <c r="K410" s="37"/>
      <c r="L410" s="37"/>
      <c r="M410" s="7"/>
      <c r="N410" s="6"/>
      <c r="P410" s="10"/>
      <c r="Q410" s="37"/>
      <c r="R410" s="37"/>
      <c r="S410" s="7"/>
      <c r="T410" s="40"/>
      <c r="U410" s="10"/>
      <c r="V410" s="37"/>
      <c r="W410" s="37"/>
      <c r="X410" s="51"/>
      <c r="AC410" s="37"/>
      <c r="AD410" s="37"/>
      <c r="AE410" s="7"/>
      <c r="AF410" s="6"/>
      <c r="AH410" s="10"/>
      <c r="AI410" s="37"/>
      <c r="AJ410" s="37"/>
      <c r="AK410" s="7"/>
      <c r="AL410" s="6"/>
      <c r="AN410" s="10"/>
      <c r="AO410" s="37"/>
      <c r="AP410" s="37"/>
      <c r="AQ410" s="7"/>
      <c r="AR410" s="40"/>
      <c r="AS410" s="10"/>
      <c r="AT410" s="37"/>
      <c r="AU410" s="37"/>
      <c r="AV410" s="51"/>
      <c r="BA410" s="37"/>
      <c r="BB410" s="37"/>
      <c r="BC410" s="7"/>
      <c r="BD410" s="6"/>
      <c r="BF410" s="10"/>
      <c r="BG410" s="37"/>
      <c r="BH410" s="37"/>
      <c r="BI410" s="7"/>
      <c r="BJ410" s="6"/>
      <c r="BL410" s="10"/>
      <c r="BM410" s="37"/>
      <c r="BN410" s="37"/>
      <c r="BO410" s="7"/>
      <c r="BP410" s="40"/>
      <c r="BQ410" s="10"/>
      <c r="BR410" s="37"/>
      <c r="BS410" s="37"/>
      <c r="BT410" s="51"/>
      <c r="BY410" s="37"/>
      <c r="BZ410" s="37"/>
      <c r="CA410" s="7"/>
      <c r="CB410" s="6"/>
      <c r="CD410" s="10"/>
      <c r="CE410" s="37"/>
      <c r="CF410" s="37"/>
      <c r="CG410" s="7"/>
      <c r="CH410" s="6"/>
      <c r="CJ410" s="10"/>
      <c r="CK410" s="37"/>
      <c r="CL410" s="37"/>
      <c r="CM410" s="7"/>
      <c r="CN410" s="40"/>
      <c r="CO410" s="10"/>
      <c r="CP410" s="37"/>
      <c r="CQ410" s="37"/>
      <c r="CR410" s="51"/>
      <c r="CT410" s="40"/>
      <c r="CU410" s="10"/>
      <c r="CV410" s="37"/>
      <c r="CW410" s="37"/>
      <c r="CX410" s="51"/>
    </row>
    <row r="411" spans="5:102" x14ac:dyDescent="0.2">
      <c r="E411" s="37"/>
      <c r="F411" s="37"/>
      <c r="G411" s="7"/>
      <c r="H411" s="6"/>
      <c r="J411" s="10"/>
      <c r="K411" s="37"/>
      <c r="L411" s="37"/>
      <c r="M411" s="7"/>
      <c r="N411" s="6"/>
      <c r="P411" s="10"/>
      <c r="Q411" s="37"/>
      <c r="R411" s="37"/>
      <c r="S411" s="7"/>
      <c r="T411" s="40"/>
      <c r="U411" s="10"/>
      <c r="V411" s="37"/>
      <c r="W411" s="37"/>
      <c r="X411" s="51"/>
      <c r="AC411" s="37"/>
      <c r="AD411" s="37"/>
      <c r="AE411" s="7"/>
      <c r="AF411" s="6"/>
      <c r="AH411" s="10"/>
      <c r="AI411" s="37"/>
      <c r="AJ411" s="37"/>
      <c r="AK411" s="7"/>
      <c r="AL411" s="6"/>
      <c r="AN411" s="10"/>
      <c r="AO411" s="37"/>
      <c r="AP411" s="37"/>
      <c r="AQ411" s="7"/>
      <c r="AR411" s="40"/>
      <c r="AS411" s="10"/>
      <c r="AT411" s="37"/>
      <c r="AU411" s="37"/>
      <c r="AV411" s="51"/>
      <c r="BA411" s="37"/>
      <c r="BB411" s="37"/>
      <c r="BC411" s="7"/>
      <c r="BD411" s="6"/>
      <c r="BF411" s="10"/>
      <c r="BG411" s="37"/>
      <c r="BH411" s="37"/>
      <c r="BI411" s="7"/>
      <c r="BJ411" s="6"/>
      <c r="BL411" s="10"/>
      <c r="BM411" s="37"/>
      <c r="BN411" s="37"/>
      <c r="BO411" s="7"/>
      <c r="BP411" s="40"/>
      <c r="BQ411" s="10"/>
      <c r="BR411" s="37"/>
      <c r="BS411" s="37"/>
      <c r="BT411" s="51"/>
      <c r="BY411" s="37"/>
      <c r="BZ411" s="37"/>
      <c r="CA411" s="7"/>
      <c r="CB411" s="6"/>
      <c r="CD411" s="10"/>
      <c r="CE411" s="37"/>
      <c r="CF411" s="37"/>
      <c r="CG411" s="7"/>
      <c r="CH411" s="6"/>
      <c r="CJ411" s="10"/>
      <c r="CK411" s="37"/>
      <c r="CL411" s="37"/>
      <c r="CM411" s="7"/>
      <c r="CN411" s="40"/>
      <c r="CO411" s="10"/>
      <c r="CP411" s="37"/>
      <c r="CQ411" s="37"/>
      <c r="CR411" s="51"/>
      <c r="CT411" s="40"/>
      <c r="CU411" s="10"/>
      <c r="CV411" s="37"/>
      <c r="CW411" s="37"/>
      <c r="CX411" s="51"/>
    </row>
    <row r="412" spans="5:102" x14ac:dyDescent="0.2">
      <c r="E412" s="37"/>
      <c r="F412" s="37"/>
      <c r="G412" s="7"/>
      <c r="H412" s="6"/>
      <c r="J412" s="10"/>
      <c r="K412" s="37"/>
      <c r="L412" s="37"/>
      <c r="M412" s="7"/>
      <c r="N412" s="6"/>
      <c r="P412" s="10"/>
      <c r="Q412" s="37"/>
      <c r="R412" s="37"/>
      <c r="S412" s="7"/>
      <c r="T412" s="40"/>
      <c r="U412" s="10"/>
      <c r="V412" s="37"/>
      <c r="W412" s="37"/>
      <c r="X412" s="51"/>
      <c r="AC412" s="37"/>
      <c r="AD412" s="37"/>
      <c r="AE412" s="7"/>
      <c r="AF412" s="6"/>
      <c r="AH412" s="10"/>
      <c r="AI412" s="37"/>
      <c r="AJ412" s="37"/>
      <c r="AK412" s="7"/>
      <c r="AL412" s="6"/>
      <c r="AN412" s="10"/>
      <c r="AO412" s="37"/>
      <c r="AP412" s="37"/>
      <c r="AQ412" s="7"/>
      <c r="AR412" s="40"/>
      <c r="AS412" s="10"/>
      <c r="AT412" s="37"/>
      <c r="AU412" s="37"/>
      <c r="AV412" s="51"/>
      <c r="BA412" s="37"/>
      <c r="BB412" s="37"/>
      <c r="BC412" s="7"/>
      <c r="BD412" s="6"/>
      <c r="BF412" s="10"/>
      <c r="BG412" s="37"/>
      <c r="BH412" s="37"/>
      <c r="BI412" s="7"/>
      <c r="BJ412" s="6"/>
      <c r="BL412" s="10"/>
      <c r="BM412" s="37"/>
      <c r="BN412" s="37"/>
      <c r="BO412" s="7"/>
      <c r="BP412" s="40"/>
      <c r="BQ412" s="10"/>
      <c r="BR412" s="37"/>
      <c r="BS412" s="37"/>
      <c r="BT412" s="51"/>
      <c r="BY412" s="37"/>
      <c r="BZ412" s="37"/>
      <c r="CA412" s="7"/>
      <c r="CB412" s="6"/>
      <c r="CD412" s="10"/>
      <c r="CE412" s="37"/>
      <c r="CF412" s="37"/>
      <c r="CG412" s="7"/>
      <c r="CH412" s="6"/>
      <c r="CJ412" s="10"/>
      <c r="CK412" s="37"/>
      <c r="CL412" s="37"/>
      <c r="CM412" s="7"/>
      <c r="CN412" s="40"/>
      <c r="CO412" s="10"/>
      <c r="CP412" s="37"/>
      <c r="CQ412" s="37"/>
      <c r="CR412" s="51"/>
      <c r="CT412" s="40"/>
      <c r="CU412" s="10"/>
      <c r="CV412" s="37"/>
      <c r="CW412" s="37"/>
      <c r="CX412" s="51"/>
    </row>
    <row r="413" spans="5:102" x14ac:dyDescent="0.2">
      <c r="E413" s="37"/>
      <c r="F413" s="37"/>
      <c r="G413" s="7"/>
      <c r="H413" s="6"/>
      <c r="J413" s="10"/>
      <c r="K413" s="37"/>
      <c r="L413" s="37"/>
      <c r="M413" s="7"/>
      <c r="N413" s="6"/>
      <c r="P413" s="10"/>
      <c r="Q413" s="37"/>
      <c r="R413" s="37"/>
      <c r="S413" s="7"/>
      <c r="T413" s="40"/>
      <c r="U413" s="10"/>
      <c r="V413" s="37"/>
      <c r="W413" s="37"/>
      <c r="X413" s="51"/>
      <c r="AC413" s="37"/>
      <c r="AD413" s="37"/>
      <c r="AE413" s="7"/>
      <c r="AF413" s="6"/>
      <c r="AH413" s="10"/>
      <c r="AI413" s="37"/>
      <c r="AJ413" s="37"/>
      <c r="AK413" s="7"/>
      <c r="AL413" s="6"/>
      <c r="AN413" s="10"/>
      <c r="AO413" s="37"/>
      <c r="AP413" s="37"/>
      <c r="AQ413" s="7"/>
      <c r="AR413" s="40"/>
      <c r="AS413" s="10"/>
      <c r="AT413" s="37"/>
      <c r="AU413" s="37"/>
      <c r="AV413" s="51"/>
      <c r="BA413" s="37"/>
      <c r="BB413" s="37"/>
      <c r="BC413" s="7"/>
      <c r="BD413" s="6"/>
      <c r="BF413" s="10"/>
      <c r="BG413" s="37"/>
      <c r="BH413" s="37"/>
      <c r="BI413" s="7"/>
      <c r="BJ413" s="6"/>
      <c r="BL413" s="10"/>
      <c r="BM413" s="37"/>
      <c r="BN413" s="37"/>
      <c r="BO413" s="7"/>
      <c r="BP413" s="40"/>
      <c r="BQ413" s="10"/>
      <c r="BR413" s="37"/>
      <c r="BS413" s="37"/>
      <c r="BT413" s="51"/>
      <c r="BY413" s="37"/>
      <c r="BZ413" s="37"/>
      <c r="CA413" s="7"/>
      <c r="CB413" s="6"/>
      <c r="CD413" s="10"/>
      <c r="CE413" s="37"/>
      <c r="CF413" s="37"/>
      <c r="CG413" s="7"/>
      <c r="CH413" s="6"/>
      <c r="CJ413" s="10"/>
      <c r="CK413" s="37"/>
      <c r="CL413" s="37"/>
      <c r="CM413" s="7"/>
      <c r="CN413" s="40"/>
      <c r="CO413" s="10"/>
      <c r="CP413" s="37"/>
      <c r="CQ413" s="37"/>
      <c r="CR413" s="51"/>
      <c r="CT413" s="40"/>
      <c r="CU413" s="10"/>
      <c r="CV413" s="37"/>
      <c r="CW413" s="37"/>
      <c r="CX413" s="51"/>
    </row>
    <row r="414" spans="5:102" x14ac:dyDescent="0.2">
      <c r="E414" s="37"/>
      <c r="F414" s="37"/>
      <c r="G414" s="7"/>
      <c r="H414" s="6"/>
      <c r="J414" s="10"/>
      <c r="K414" s="37"/>
      <c r="L414" s="37"/>
      <c r="M414" s="7"/>
      <c r="N414" s="6"/>
      <c r="P414" s="10"/>
      <c r="Q414" s="37"/>
      <c r="R414" s="37"/>
      <c r="S414" s="7"/>
      <c r="T414" s="40"/>
      <c r="U414" s="10"/>
      <c r="V414" s="37"/>
      <c r="W414" s="37"/>
      <c r="X414" s="51"/>
      <c r="AC414" s="37"/>
      <c r="AD414" s="37"/>
      <c r="AE414" s="7"/>
      <c r="AF414" s="6"/>
      <c r="AH414" s="10"/>
      <c r="AI414" s="37"/>
      <c r="AJ414" s="37"/>
      <c r="AK414" s="7"/>
      <c r="AL414" s="6"/>
      <c r="AN414" s="10"/>
      <c r="AO414" s="37"/>
      <c r="AP414" s="37"/>
      <c r="AQ414" s="7"/>
      <c r="AR414" s="40"/>
      <c r="AS414" s="10"/>
      <c r="AT414" s="37"/>
      <c r="AU414" s="37"/>
      <c r="AV414" s="51"/>
      <c r="BA414" s="37"/>
      <c r="BB414" s="37"/>
      <c r="BC414" s="7"/>
      <c r="BD414" s="6"/>
      <c r="BF414" s="10"/>
      <c r="BG414" s="37"/>
      <c r="BH414" s="37"/>
      <c r="BI414" s="7"/>
      <c r="BJ414" s="6"/>
      <c r="BL414" s="10"/>
      <c r="BM414" s="37"/>
      <c r="BN414" s="37"/>
      <c r="BO414" s="7"/>
      <c r="BP414" s="40"/>
      <c r="BQ414" s="10"/>
      <c r="BR414" s="37"/>
      <c r="BS414" s="37"/>
      <c r="BT414" s="51"/>
      <c r="BY414" s="37"/>
      <c r="BZ414" s="37"/>
      <c r="CA414" s="7"/>
      <c r="CB414" s="6"/>
      <c r="CD414" s="10"/>
      <c r="CE414" s="37"/>
      <c r="CF414" s="37"/>
      <c r="CG414" s="7"/>
      <c r="CH414" s="6"/>
      <c r="CJ414" s="10"/>
      <c r="CK414" s="37"/>
      <c r="CL414" s="37"/>
      <c r="CM414" s="7"/>
      <c r="CN414" s="40"/>
      <c r="CO414" s="10"/>
      <c r="CP414" s="37"/>
      <c r="CQ414" s="37"/>
      <c r="CR414" s="51"/>
      <c r="CT414" s="40"/>
      <c r="CU414" s="10"/>
      <c r="CV414" s="37"/>
      <c r="CW414" s="37"/>
      <c r="CX414" s="51"/>
    </row>
    <row r="415" spans="5:102" x14ac:dyDescent="0.2">
      <c r="E415" s="37"/>
      <c r="F415" s="37"/>
      <c r="G415" s="7"/>
      <c r="H415" s="6"/>
      <c r="J415" s="10"/>
      <c r="K415" s="37"/>
      <c r="L415" s="37"/>
      <c r="M415" s="7"/>
      <c r="N415" s="6"/>
      <c r="P415" s="10"/>
      <c r="Q415" s="37"/>
      <c r="R415" s="37"/>
      <c r="S415" s="7"/>
      <c r="T415" s="40"/>
      <c r="U415" s="10"/>
      <c r="V415" s="37"/>
      <c r="W415" s="37"/>
      <c r="X415" s="51"/>
      <c r="AC415" s="37"/>
      <c r="AD415" s="37"/>
      <c r="AE415" s="7"/>
      <c r="AF415" s="6"/>
      <c r="AH415" s="10"/>
      <c r="AI415" s="37"/>
      <c r="AJ415" s="37"/>
      <c r="AK415" s="7"/>
      <c r="AL415" s="6"/>
      <c r="AN415" s="10"/>
      <c r="AO415" s="37"/>
      <c r="AP415" s="37"/>
      <c r="AQ415" s="7"/>
      <c r="AR415" s="40"/>
      <c r="AS415" s="10"/>
      <c r="AT415" s="37"/>
      <c r="AU415" s="37"/>
      <c r="AV415" s="51"/>
      <c r="BA415" s="37"/>
      <c r="BB415" s="37"/>
      <c r="BC415" s="7"/>
      <c r="BD415" s="6"/>
      <c r="BF415" s="10"/>
      <c r="BG415" s="37"/>
      <c r="BH415" s="37"/>
      <c r="BI415" s="7"/>
      <c r="BJ415" s="6"/>
      <c r="BL415" s="10"/>
      <c r="BM415" s="37"/>
      <c r="BN415" s="37"/>
      <c r="BO415" s="7"/>
      <c r="BP415" s="40"/>
      <c r="BQ415" s="10"/>
      <c r="BR415" s="37"/>
      <c r="BS415" s="37"/>
      <c r="BT415" s="51"/>
      <c r="BY415" s="37"/>
      <c r="BZ415" s="37"/>
      <c r="CA415" s="7"/>
      <c r="CB415" s="6"/>
      <c r="CD415" s="10"/>
      <c r="CE415" s="37"/>
      <c r="CF415" s="37"/>
      <c r="CG415" s="7"/>
      <c r="CH415" s="6"/>
      <c r="CJ415" s="10"/>
      <c r="CK415" s="37"/>
      <c r="CL415" s="37"/>
      <c r="CM415" s="7"/>
      <c r="CN415" s="40"/>
      <c r="CO415" s="10"/>
      <c r="CP415" s="37"/>
      <c r="CQ415" s="37"/>
      <c r="CR415" s="51"/>
      <c r="CT415" s="40"/>
      <c r="CU415" s="10"/>
      <c r="CV415" s="37"/>
      <c r="CW415" s="37"/>
      <c r="CX415" s="51"/>
    </row>
    <row r="416" spans="5:102" x14ac:dyDescent="0.2">
      <c r="E416" s="37"/>
      <c r="F416" s="37"/>
      <c r="G416" s="7"/>
      <c r="H416" s="6"/>
      <c r="J416" s="10"/>
      <c r="K416" s="37"/>
      <c r="L416" s="37"/>
      <c r="M416" s="7"/>
      <c r="N416" s="6"/>
      <c r="P416" s="10"/>
      <c r="Q416" s="37"/>
      <c r="R416" s="37"/>
      <c r="S416" s="7"/>
      <c r="T416" s="40"/>
      <c r="U416" s="10"/>
      <c r="V416" s="37"/>
      <c r="W416" s="37"/>
      <c r="X416" s="51"/>
      <c r="AC416" s="37"/>
      <c r="AD416" s="37"/>
      <c r="AE416" s="7"/>
      <c r="AF416" s="6"/>
      <c r="AH416" s="10"/>
      <c r="AI416" s="37"/>
      <c r="AJ416" s="37"/>
      <c r="AK416" s="7"/>
      <c r="AL416" s="6"/>
      <c r="AN416" s="10"/>
      <c r="AO416" s="37"/>
      <c r="AP416" s="37"/>
      <c r="AQ416" s="7"/>
      <c r="AR416" s="40"/>
      <c r="AS416" s="10"/>
      <c r="AT416" s="37"/>
      <c r="AU416" s="37"/>
      <c r="AV416" s="51"/>
      <c r="BA416" s="37"/>
      <c r="BB416" s="37"/>
      <c r="BC416" s="7"/>
      <c r="BD416" s="6"/>
      <c r="BF416" s="10"/>
      <c r="BG416" s="37"/>
      <c r="BH416" s="37"/>
      <c r="BI416" s="7"/>
      <c r="BJ416" s="6"/>
      <c r="BL416" s="10"/>
      <c r="BM416" s="37"/>
      <c r="BN416" s="37"/>
      <c r="BO416" s="7"/>
      <c r="BP416" s="40"/>
      <c r="BQ416" s="10"/>
      <c r="BR416" s="37"/>
      <c r="BS416" s="37"/>
      <c r="BT416" s="51"/>
      <c r="BY416" s="37"/>
      <c r="BZ416" s="37"/>
      <c r="CA416" s="7"/>
      <c r="CB416" s="6"/>
      <c r="CD416" s="10"/>
      <c r="CE416" s="37"/>
      <c r="CF416" s="37"/>
      <c r="CG416" s="7"/>
      <c r="CH416" s="6"/>
      <c r="CJ416" s="10"/>
      <c r="CK416" s="37"/>
      <c r="CL416" s="37"/>
      <c r="CM416" s="7"/>
      <c r="CN416" s="40"/>
      <c r="CO416" s="10"/>
      <c r="CP416" s="37"/>
      <c r="CQ416" s="37"/>
      <c r="CR416" s="51"/>
      <c r="CT416" s="40"/>
      <c r="CU416" s="10"/>
      <c r="CV416" s="37"/>
      <c r="CW416" s="37"/>
      <c r="CX416" s="51"/>
    </row>
    <row r="417" spans="5:102" x14ac:dyDescent="0.2">
      <c r="E417" s="37"/>
      <c r="F417" s="37"/>
      <c r="G417" s="7"/>
      <c r="H417" s="6"/>
      <c r="J417" s="10"/>
      <c r="K417" s="37"/>
      <c r="L417" s="37"/>
      <c r="M417" s="7"/>
      <c r="N417" s="6"/>
      <c r="P417" s="10"/>
      <c r="Q417" s="37"/>
      <c r="R417" s="37"/>
      <c r="S417" s="7"/>
      <c r="T417" s="40"/>
      <c r="U417" s="10"/>
      <c r="V417" s="37"/>
      <c r="W417" s="37"/>
      <c r="X417" s="51"/>
      <c r="AC417" s="37"/>
      <c r="AD417" s="37"/>
      <c r="AE417" s="7"/>
      <c r="AF417" s="6"/>
      <c r="AH417" s="10"/>
      <c r="AI417" s="37"/>
      <c r="AJ417" s="37"/>
      <c r="AK417" s="7"/>
      <c r="AL417" s="6"/>
      <c r="AN417" s="10"/>
      <c r="AO417" s="37"/>
      <c r="AP417" s="37"/>
      <c r="AQ417" s="7"/>
      <c r="AR417" s="40"/>
      <c r="AS417" s="10"/>
      <c r="AT417" s="37"/>
      <c r="AU417" s="37"/>
      <c r="AV417" s="51"/>
      <c r="BA417" s="37"/>
      <c r="BB417" s="37"/>
      <c r="BC417" s="7"/>
      <c r="BD417" s="6"/>
      <c r="BF417" s="10"/>
      <c r="BG417" s="37"/>
      <c r="BH417" s="37"/>
      <c r="BI417" s="7"/>
      <c r="BJ417" s="6"/>
      <c r="BL417" s="10"/>
      <c r="BM417" s="37"/>
      <c r="BN417" s="37"/>
      <c r="BO417" s="7"/>
      <c r="BP417" s="40"/>
      <c r="BQ417" s="10"/>
      <c r="BR417" s="37"/>
      <c r="BS417" s="37"/>
      <c r="BT417" s="51"/>
      <c r="BY417" s="37"/>
      <c r="BZ417" s="37"/>
      <c r="CA417" s="7"/>
      <c r="CB417" s="6"/>
      <c r="CD417" s="10"/>
      <c r="CE417" s="37"/>
      <c r="CF417" s="37"/>
      <c r="CG417" s="7"/>
      <c r="CH417" s="6"/>
      <c r="CJ417" s="10"/>
      <c r="CK417" s="37"/>
      <c r="CL417" s="37"/>
      <c r="CM417" s="7"/>
      <c r="CN417" s="40"/>
      <c r="CO417" s="10"/>
      <c r="CP417" s="37"/>
      <c r="CQ417" s="37"/>
      <c r="CR417" s="51"/>
      <c r="CT417" s="40"/>
      <c r="CU417" s="10"/>
      <c r="CV417" s="37"/>
      <c r="CW417" s="37"/>
      <c r="CX417" s="51"/>
    </row>
    <row r="418" spans="5:102" x14ac:dyDescent="0.2">
      <c r="E418" s="37"/>
      <c r="F418" s="37"/>
      <c r="G418" s="7"/>
      <c r="H418" s="6"/>
      <c r="J418" s="10"/>
      <c r="K418" s="37"/>
      <c r="L418" s="37"/>
      <c r="M418" s="7"/>
      <c r="N418" s="6"/>
      <c r="P418" s="10"/>
      <c r="Q418" s="37"/>
      <c r="R418" s="37"/>
      <c r="S418" s="7"/>
      <c r="T418" s="40"/>
      <c r="U418" s="10"/>
      <c r="V418" s="37"/>
      <c r="W418" s="37"/>
      <c r="X418" s="51"/>
      <c r="AC418" s="37"/>
      <c r="AD418" s="37"/>
      <c r="AE418" s="7"/>
      <c r="AF418" s="6"/>
      <c r="AH418" s="10"/>
      <c r="AI418" s="37"/>
      <c r="AJ418" s="37"/>
      <c r="AK418" s="7"/>
      <c r="AL418" s="6"/>
      <c r="AN418" s="10"/>
      <c r="AO418" s="37"/>
      <c r="AP418" s="37"/>
      <c r="AQ418" s="7"/>
      <c r="AR418" s="40"/>
      <c r="AS418" s="10"/>
      <c r="AT418" s="37"/>
      <c r="AU418" s="37"/>
      <c r="AV418" s="51"/>
      <c r="BA418" s="37"/>
      <c r="BB418" s="37"/>
      <c r="BC418" s="7"/>
      <c r="BD418" s="6"/>
      <c r="BF418" s="10"/>
      <c r="BG418" s="37"/>
      <c r="BH418" s="37"/>
      <c r="BI418" s="7"/>
      <c r="BJ418" s="6"/>
      <c r="BL418" s="10"/>
      <c r="BM418" s="37"/>
      <c r="BN418" s="37"/>
      <c r="BO418" s="7"/>
      <c r="BP418" s="40"/>
      <c r="BQ418" s="10"/>
      <c r="BR418" s="37"/>
      <c r="BS418" s="37"/>
      <c r="BT418" s="51"/>
      <c r="BY418" s="37"/>
      <c r="BZ418" s="37"/>
      <c r="CA418" s="7"/>
      <c r="CB418" s="6"/>
      <c r="CD418" s="10"/>
      <c r="CE418" s="37"/>
      <c r="CF418" s="37"/>
      <c r="CG418" s="7"/>
      <c r="CH418" s="6"/>
      <c r="CJ418" s="10"/>
      <c r="CK418" s="37"/>
      <c r="CL418" s="37"/>
      <c r="CM418" s="7"/>
      <c r="CN418" s="40"/>
      <c r="CO418" s="10"/>
      <c r="CP418" s="37"/>
      <c r="CQ418" s="37"/>
      <c r="CR418" s="51"/>
      <c r="CT418" s="40"/>
      <c r="CU418" s="10"/>
      <c r="CV418" s="37"/>
      <c r="CW418" s="37"/>
      <c r="CX418" s="51"/>
    </row>
    <row r="419" spans="5:102" x14ac:dyDescent="0.2">
      <c r="E419" s="37"/>
      <c r="F419" s="37"/>
      <c r="G419" s="7"/>
      <c r="H419" s="6"/>
      <c r="J419" s="10"/>
      <c r="K419" s="37"/>
      <c r="L419" s="37"/>
      <c r="M419" s="7"/>
      <c r="N419" s="6"/>
      <c r="P419" s="10"/>
      <c r="Q419" s="37"/>
      <c r="R419" s="37"/>
      <c r="S419" s="7"/>
      <c r="T419" s="40"/>
      <c r="U419" s="10"/>
      <c r="V419" s="37"/>
      <c r="W419" s="37"/>
      <c r="X419" s="51"/>
      <c r="AC419" s="37"/>
      <c r="AD419" s="37"/>
      <c r="AE419" s="7"/>
      <c r="AF419" s="6"/>
      <c r="AH419" s="10"/>
      <c r="AI419" s="37"/>
      <c r="AJ419" s="37"/>
      <c r="AK419" s="7"/>
      <c r="AL419" s="6"/>
      <c r="AN419" s="10"/>
      <c r="AO419" s="37"/>
      <c r="AP419" s="37"/>
      <c r="AQ419" s="7"/>
      <c r="AR419" s="40"/>
      <c r="AS419" s="10"/>
      <c r="AT419" s="37"/>
      <c r="AU419" s="37"/>
      <c r="AV419" s="51"/>
      <c r="BA419" s="37"/>
      <c r="BB419" s="37"/>
      <c r="BC419" s="7"/>
      <c r="BD419" s="6"/>
      <c r="BF419" s="10"/>
      <c r="BG419" s="37"/>
      <c r="BH419" s="37"/>
      <c r="BI419" s="7"/>
      <c r="BJ419" s="6"/>
      <c r="BL419" s="10"/>
      <c r="BM419" s="37"/>
      <c r="BN419" s="37"/>
      <c r="BO419" s="7"/>
      <c r="BP419" s="40"/>
      <c r="BQ419" s="10"/>
      <c r="BR419" s="37"/>
      <c r="BS419" s="37"/>
      <c r="BT419" s="51"/>
      <c r="BY419" s="37"/>
      <c r="BZ419" s="37"/>
      <c r="CA419" s="7"/>
      <c r="CB419" s="6"/>
      <c r="CD419" s="10"/>
      <c r="CE419" s="37"/>
      <c r="CF419" s="37"/>
      <c r="CG419" s="7"/>
      <c r="CH419" s="6"/>
      <c r="CJ419" s="10"/>
      <c r="CK419" s="37"/>
      <c r="CL419" s="37"/>
      <c r="CM419" s="7"/>
      <c r="CN419" s="40"/>
      <c r="CO419" s="10"/>
      <c r="CP419" s="37"/>
      <c r="CQ419" s="37"/>
      <c r="CR419" s="51"/>
      <c r="CT419" s="40"/>
      <c r="CU419" s="10"/>
      <c r="CV419" s="37"/>
      <c r="CW419" s="37"/>
      <c r="CX419" s="51"/>
    </row>
    <row r="420" spans="5:102" x14ac:dyDescent="0.2">
      <c r="E420" s="37"/>
      <c r="F420" s="37"/>
      <c r="G420" s="7"/>
      <c r="H420" s="6"/>
      <c r="J420" s="10"/>
      <c r="K420" s="37"/>
      <c r="L420" s="37"/>
      <c r="M420" s="7"/>
      <c r="N420" s="6"/>
      <c r="P420" s="10"/>
      <c r="Q420" s="37"/>
      <c r="R420" s="37"/>
      <c r="S420" s="7"/>
      <c r="T420" s="40"/>
      <c r="U420" s="10"/>
      <c r="V420" s="37"/>
      <c r="W420" s="37"/>
      <c r="X420" s="51"/>
      <c r="AC420" s="37"/>
      <c r="AD420" s="37"/>
      <c r="AE420" s="7"/>
      <c r="AF420" s="6"/>
      <c r="AH420" s="10"/>
      <c r="AI420" s="37"/>
      <c r="AJ420" s="37"/>
      <c r="AK420" s="7"/>
      <c r="AL420" s="6"/>
      <c r="AN420" s="10"/>
      <c r="AO420" s="37"/>
      <c r="AP420" s="37"/>
      <c r="AQ420" s="7"/>
      <c r="AR420" s="40"/>
      <c r="AS420" s="10"/>
      <c r="AT420" s="37"/>
      <c r="AU420" s="37"/>
      <c r="AV420" s="51"/>
      <c r="BA420" s="37"/>
      <c r="BB420" s="37"/>
      <c r="BC420" s="7"/>
      <c r="BD420" s="6"/>
      <c r="BF420" s="10"/>
      <c r="BG420" s="37"/>
      <c r="BH420" s="37"/>
      <c r="BI420" s="7"/>
      <c r="BJ420" s="6"/>
      <c r="BL420" s="10"/>
      <c r="BM420" s="37"/>
      <c r="BN420" s="37"/>
      <c r="BO420" s="7"/>
      <c r="BP420" s="40"/>
      <c r="BQ420" s="10"/>
      <c r="BR420" s="37"/>
      <c r="BS420" s="37"/>
      <c r="BT420" s="51"/>
      <c r="BY420" s="37"/>
      <c r="BZ420" s="37"/>
      <c r="CA420" s="7"/>
      <c r="CB420" s="6"/>
      <c r="CD420" s="10"/>
      <c r="CE420" s="37"/>
      <c r="CF420" s="37"/>
      <c r="CG420" s="7"/>
      <c r="CH420" s="6"/>
      <c r="CJ420" s="10"/>
      <c r="CK420" s="37"/>
      <c r="CL420" s="37"/>
      <c r="CM420" s="7"/>
      <c r="CN420" s="40"/>
      <c r="CO420" s="10"/>
      <c r="CP420" s="37"/>
      <c r="CQ420" s="37"/>
      <c r="CR420" s="51"/>
      <c r="CT420" s="40"/>
      <c r="CU420" s="10"/>
      <c r="CV420" s="37"/>
      <c r="CW420" s="37"/>
      <c r="CX420" s="51"/>
    </row>
    <row r="421" spans="5:102" x14ac:dyDescent="0.2">
      <c r="E421" s="37"/>
      <c r="F421" s="37"/>
      <c r="G421" s="7"/>
      <c r="H421" s="6"/>
      <c r="J421" s="10"/>
      <c r="K421" s="37"/>
      <c r="L421" s="37"/>
      <c r="M421" s="7"/>
      <c r="N421" s="6"/>
      <c r="P421" s="10"/>
      <c r="Q421" s="37"/>
      <c r="R421" s="37"/>
      <c r="S421" s="7"/>
      <c r="T421" s="40"/>
      <c r="U421" s="10"/>
      <c r="V421" s="37"/>
      <c r="W421" s="37"/>
      <c r="X421" s="51"/>
      <c r="AC421" s="37"/>
      <c r="AD421" s="37"/>
      <c r="AE421" s="7"/>
      <c r="AF421" s="6"/>
      <c r="AH421" s="10"/>
      <c r="AI421" s="37"/>
      <c r="AJ421" s="37"/>
      <c r="AK421" s="7"/>
      <c r="AL421" s="6"/>
      <c r="AN421" s="10"/>
      <c r="AO421" s="37"/>
      <c r="AP421" s="37"/>
      <c r="AQ421" s="7"/>
      <c r="AR421" s="40"/>
      <c r="AS421" s="10"/>
      <c r="AT421" s="37"/>
      <c r="AU421" s="37"/>
      <c r="AV421" s="51"/>
      <c r="BA421" s="37"/>
      <c r="BB421" s="37"/>
      <c r="BC421" s="7"/>
      <c r="BD421" s="6"/>
      <c r="BF421" s="10"/>
      <c r="BG421" s="37"/>
      <c r="BH421" s="37"/>
      <c r="BI421" s="7"/>
      <c r="BJ421" s="6"/>
      <c r="BL421" s="10"/>
      <c r="BM421" s="37"/>
      <c r="BN421" s="37"/>
      <c r="BO421" s="7"/>
      <c r="BP421" s="40"/>
      <c r="BQ421" s="10"/>
      <c r="BR421" s="37"/>
      <c r="BS421" s="37"/>
      <c r="BT421" s="51"/>
      <c r="BY421" s="37"/>
      <c r="BZ421" s="37"/>
      <c r="CA421" s="7"/>
      <c r="CB421" s="6"/>
      <c r="CD421" s="10"/>
      <c r="CE421" s="37"/>
      <c r="CF421" s="37"/>
      <c r="CG421" s="7"/>
      <c r="CH421" s="6"/>
      <c r="CJ421" s="10"/>
      <c r="CK421" s="37"/>
      <c r="CL421" s="37"/>
      <c r="CM421" s="7"/>
      <c r="CN421" s="40"/>
      <c r="CO421" s="10"/>
      <c r="CP421" s="37"/>
      <c r="CQ421" s="37"/>
      <c r="CR421" s="51"/>
      <c r="CT421" s="40"/>
      <c r="CU421" s="10"/>
      <c r="CV421" s="37"/>
      <c r="CW421" s="37"/>
      <c r="CX421" s="51"/>
    </row>
    <row r="422" spans="5:102" x14ac:dyDescent="0.2">
      <c r="E422" s="37"/>
      <c r="F422" s="37"/>
      <c r="G422" s="7"/>
      <c r="H422" s="6"/>
      <c r="J422" s="10"/>
      <c r="K422" s="37"/>
      <c r="L422" s="37"/>
      <c r="M422" s="7"/>
      <c r="N422" s="6"/>
      <c r="P422" s="10"/>
      <c r="Q422" s="37"/>
      <c r="R422" s="37"/>
      <c r="S422" s="7"/>
      <c r="T422" s="40"/>
      <c r="U422" s="10"/>
      <c r="V422" s="37"/>
      <c r="W422" s="37"/>
      <c r="X422" s="51"/>
      <c r="AC422" s="37"/>
      <c r="AD422" s="37"/>
      <c r="AE422" s="7"/>
      <c r="AF422" s="6"/>
      <c r="AH422" s="10"/>
      <c r="AI422" s="37"/>
      <c r="AJ422" s="37"/>
      <c r="AK422" s="7"/>
      <c r="AL422" s="6"/>
      <c r="AN422" s="10"/>
      <c r="AO422" s="37"/>
      <c r="AP422" s="37"/>
      <c r="AQ422" s="7"/>
      <c r="AR422" s="40"/>
      <c r="AS422" s="10"/>
      <c r="AT422" s="37"/>
      <c r="AU422" s="37"/>
      <c r="AV422" s="51"/>
      <c r="BA422" s="37"/>
      <c r="BB422" s="37"/>
      <c r="BC422" s="7"/>
      <c r="BD422" s="6"/>
      <c r="BF422" s="10"/>
      <c r="BG422" s="37"/>
      <c r="BH422" s="37"/>
      <c r="BI422" s="7"/>
      <c r="BJ422" s="6"/>
      <c r="BL422" s="10"/>
      <c r="BM422" s="37"/>
      <c r="BN422" s="37"/>
      <c r="BO422" s="7"/>
      <c r="BP422" s="40"/>
      <c r="BQ422" s="10"/>
      <c r="BR422" s="37"/>
      <c r="BS422" s="37"/>
      <c r="BT422" s="51"/>
      <c r="BY422" s="37"/>
      <c r="BZ422" s="37"/>
      <c r="CA422" s="7"/>
      <c r="CB422" s="6"/>
      <c r="CD422" s="10"/>
      <c r="CE422" s="37"/>
      <c r="CF422" s="37"/>
      <c r="CG422" s="7"/>
      <c r="CH422" s="6"/>
      <c r="CJ422" s="10"/>
      <c r="CK422" s="37"/>
      <c r="CL422" s="37"/>
      <c r="CM422" s="7"/>
      <c r="CN422" s="40"/>
      <c r="CO422" s="10"/>
      <c r="CP422" s="37"/>
      <c r="CQ422" s="37"/>
      <c r="CR422" s="51"/>
      <c r="CT422" s="40"/>
      <c r="CU422" s="10"/>
      <c r="CV422" s="37"/>
      <c r="CW422" s="37"/>
      <c r="CX422" s="51"/>
    </row>
    <row r="423" spans="5:102" x14ac:dyDescent="0.2">
      <c r="E423" s="37"/>
      <c r="F423" s="37"/>
      <c r="G423" s="7"/>
      <c r="H423" s="6"/>
      <c r="J423" s="10"/>
      <c r="K423" s="37"/>
      <c r="L423" s="37"/>
      <c r="M423" s="7"/>
      <c r="N423" s="6"/>
      <c r="P423" s="10"/>
      <c r="Q423" s="37"/>
      <c r="R423" s="37"/>
      <c r="S423" s="7"/>
      <c r="T423" s="40"/>
      <c r="U423" s="10"/>
      <c r="V423" s="37"/>
      <c r="W423" s="37"/>
      <c r="X423" s="51"/>
      <c r="AC423" s="37"/>
      <c r="AD423" s="37"/>
      <c r="AE423" s="7"/>
      <c r="AF423" s="6"/>
      <c r="AH423" s="10"/>
      <c r="AI423" s="37"/>
      <c r="AJ423" s="37"/>
      <c r="AK423" s="7"/>
      <c r="AL423" s="6"/>
      <c r="AN423" s="10"/>
      <c r="AO423" s="37"/>
      <c r="AP423" s="37"/>
      <c r="AQ423" s="7"/>
      <c r="AR423" s="40"/>
      <c r="AS423" s="10"/>
      <c r="AT423" s="37"/>
      <c r="AU423" s="37"/>
      <c r="AV423" s="51"/>
      <c r="BA423" s="37"/>
      <c r="BB423" s="37"/>
      <c r="BC423" s="7"/>
      <c r="BD423" s="6"/>
      <c r="BF423" s="10"/>
      <c r="BG423" s="37"/>
      <c r="BH423" s="37"/>
      <c r="BI423" s="7"/>
      <c r="BJ423" s="6"/>
      <c r="BL423" s="10"/>
      <c r="BM423" s="37"/>
      <c r="BN423" s="37"/>
      <c r="BO423" s="7"/>
      <c r="BP423" s="40"/>
      <c r="BQ423" s="10"/>
      <c r="BR423" s="37"/>
      <c r="BS423" s="37"/>
      <c r="BT423" s="51"/>
      <c r="BY423" s="37"/>
      <c r="BZ423" s="37"/>
      <c r="CA423" s="7"/>
      <c r="CB423" s="6"/>
      <c r="CD423" s="10"/>
      <c r="CE423" s="37"/>
      <c r="CF423" s="37"/>
      <c r="CG423" s="7"/>
      <c r="CH423" s="6"/>
      <c r="CJ423" s="10"/>
      <c r="CK423" s="37"/>
      <c r="CL423" s="37"/>
      <c r="CM423" s="7"/>
      <c r="CN423" s="40"/>
      <c r="CO423" s="10"/>
      <c r="CP423" s="37"/>
      <c r="CQ423" s="37"/>
      <c r="CR423" s="51"/>
      <c r="CT423" s="40"/>
      <c r="CU423" s="10"/>
      <c r="CV423" s="37"/>
      <c r="CW423" s="37"/>
      <c r="CX423" s="51"/>
    </row>
    <row r="424" spans="5:102" x14ac:dyDescent="0.2">
      <c r="E424" s="37"/>
      <c r="F424" s="37"/>
      <c r="G424" s="7"/>
      <c r="H424" s="6"/>
      <c r="J424" s="10"/>
      <c r="K424" s="37"/>
      <c r="L424" s="37"/>
      <c r="M424" s="7"/>
      <c r="N424" s="6"/>
      <c r="P424" s="10"/>
      <c r="Q424" s="37"/>
      <c r="R424" s="37"/>
      <c r="S424" s="7"/>
      <c r="T424" s="40"/>
      <c r="U424" s="10"/>
      <c r="V424" s="37"/>
      <c r="W424" s="37"/>
      <c r="X424" s="51"/>
      <c r="AC424" s="37"/>
      <c r="AD424" s="37"/>
      <c r="AE424" s="7"/>
      <c r="AF424" s="6"/>
      <c r="AH424" s="10"/>
      <c r="AI424" s="37"/>
      <c r="AJ424" s="37"/>
      <c r="AK424" s="7"/>
      <c r="AL424" s="6"/>
      <c r="AN424" s="10"/>
      <c r="AO424" s="37"/>
      <c r="AP424" s="37"/>
      <c r="AQ424" s="7"/>
      <c r="AR424" s="40"/>
      <c r="AS424" s="10"/>
      <c r="AT424" s="37"/>
      <c r="AU424" s="37"/>
      <c r="AV424" s="51"/>
      <c r="BA424" s="37"/>
      <c r="BB424" s="37"/>
      <c r="BC424" s="7"/>
      <c r="BD424" s="6"/>
      <c r="BF424" s="10"/>
      <c r="BG424" s="37"/>
      <c r="BH424" s="37"/>
      <c r="BI424" s="7"/>
      <c r="BJ424" s="6"/>
      <c r="BL424" s="10"/>
      <c r="BM424" s="37"/>
      <c r="BN424" s="37"/>
      <c r="BO424" s="7"/>
      <c r="BP424" s="40"/>
      <c r="BQ424" s="10"/>
      <c r="BR424" s="37"/>
      <c r="BS424" s="37"/>
      <c r="BT424" s="51"/>
      <c r="BY424" s="37"/>
      <c r="BZ424" s="37"/>
      <c r="CA424" s="7"/>
      <c r="CB424" s="6"/>
      <c r="CD424" s="10"/>
      <c r="CE424" s="37"/>
      <c r="CF424" s="37"/>
      <c r="CG424" s="7"/>
      <c r="CH424" s="6"/>
      <c r="CJ424" s="10"/>
      <c r="CK424" s="37"/>
      <c r="CL424" s="37"/>
      <c r="CM424" s="7"/>
      <c r="CN424" s="40"/>
      <c r="CO424" s="10"/>
      <c r="CP424" s="37"/>
      <c r="CQ424" s="37"/>
      <c r="CR424" s="51"/>
      <c r="CT424" s="40"/>
      <c r="CU424" s="10"/>
      <c r="CV424" s="37"/>
      <c r="CW424" s="37"/>
      <c r="CX424" s="51"/>
    </row>
    <row r="425" spans="5:102" x14ac:dyDescent="0.2">
      <c r="E425" s="37"/>
      <c r="F425" s="37"/>
      <c r="G425" s="7"/>
      <c r="H425" s="6"/>
      <c r="J425" s="10"/>
      <c r="K425" s="37"/>
      <c r="L425" s="37"/>
      <c r="M425" s="7"/>
      <c r="N425" s="6"/>
      <c r="P425" s="10"/>
      <c r="Q425" s="37"/>
      <c r="R425" s="37"/>
      <c r="S425" s="7"/>
      <c r="T425" s="40"/>
      <c r="U425" s="10"/>
      <c r="V425" s="37"/>
      <c r="W425" s="37"/>
      <c r="X425" s="51"/>
      <c r="AC425" s="37"/>
      <c r="AD425" s="37"/>
      <c r="AE425" s="7"/>
      <c r="AF425" s="6"/>
      <c r="AH425" s="10"/>
      <c r="AI425" s="37"/>
      <c r="AJ425" s="37"/>
      <c r="AK425" s="7"/>
      <c r="AL425" s="6"/>
      <c r="AN425" s="10"/>
      <c r="AO425" s="37"/>
      <c r="AP425" s="37"/>
      <c r="AQ425" s="7"/>
      <c r="AR425" s="40"/>
      <c r="AS425" s="10"/>
      <c r="AT425" s="37"/>
      <c r="AU425" s="37"/>
      <c r="AV425" s="51"/>
      <c r="BA425" s="37"/>
      <c r="BB425" s="37"/>
      <c r="BC425" s="7"/>
      <c r="BD425" s="6"/>
      <c r="BF425" s="10"/>
      <c r="BG425" s="37"/>
      <c r="BH425" s="37"/>
      <c r="BI425" s="7"/>
      <c r="BJ425" s="6"/>
      <c r="BL425" s="10"/>
      <c r="BM425" s="37"/>
      <c r="BN425" s="37"/>
      <c r="BO425" s="7"/>
      <c r="BP425" s="40"/>
      <c r="BQ425" s="10"/>
      <c r="BR425" s="37"/>
      <c r="BS425" s="37"/>
      <c r="BT425" s="51"/>
      <c r="BY425" s="37"/>
      <c r="BZ425" s="37"/>
      <c r="CA425" s="7"/>
      <c r="CB425" s="6"/>
      <c r="CD425" s="10"/>
      <c r="CE425" s="37"/>
      <c r="CF425" s="37"/>
      <c r="CG425" s="7"/>
      <c r="CH425" s="6"/>
      <c r="CJ425" s="10"/>
      <c r="CK425" s="37"/>
      <c r="CL425" s="37"/>
      <c r="CM425" s="7"/>
      <c r="CN425" s="40"/>
      <c r="CO425" s="10"/>
      <c r="CP425" s="37"/>
      <c r="CQ425" s="37"/>
      <c r="CR425" s="51"/>
      <c r="CT425" s="40"/>
      <c r="CU425" s="10"/>
      <c r="CV425" s="37"/>
      <c r="CW425" s="37"/>
      <c r="CX425" s="51"/>
    </row>
    <row r="426" spans="5:102" x14ac:dyDescent="0.2">
      <c r="E426" s="37"/>
      <c r="F426" s="37"/>
      <c r="G426" s="7"/>
      <c r="H426" s="6"/>
      <c r="J426" s="10"/>
      <c r="K426" s="37"/>
      <c r="L426" s="37"/>
      <c r="M426" s="7"/>
      <c r="N426" s="6"/>
      <c r="P426" s="10"/>
      <c r="Q426" s="37"/>
      <c r="R426" s="37"/>
      <c r="S426" s="7"/>
      <c r="T426" s="40"/>
      <c r="U426" s="10"/>
      <c r="V426" s="37"/>
      <c r="W426" s="37"/>
      <c r="X426" s="51"/>
      <c r="AC426" s="37"/>
      <c r="AD426" s="37"/>
      <c r="AE426" s="7"/>
      <c r="AF426" s="6"/>
      <c r="AH426" s="10"/>
      <c r="AI426" s="37"/>
      <c r="AJ426" s="37"/>
      <c r="AK426" s="7"/>
      <c r="AL426" s="6"/>
      <c r="AN426" s="10"/>
      <c r="AO426" s="37"/>
      <c r="AP426" s="37"/>
      <c r="AQ426" s="7"/>
      <c r="AR426" s="40"/>
      <c r="AS426" s="10"/>
      <c r="AT426" s="37"/>
      <c r="AU426" s="37"/>
      <c r="AV426" s="51"/>
      <c r="BA426" s="37"/>
      <c r="BB426" s="37"/>
      <c r="BC426" s="7"/>
      <c r="BD426" s="6"/>
      <c r="BF426" s="10"/>
      <c r="BG426" s="37"/>
      <c r="BH426" s="37"/>
      <c r="BI426" s="7"/>
      <c r="BJ426" s="6"/>
      <c r="BL426" s="10"/>
      <c r="BM426" s="37"/>
      <c r="BN426" s="37"/>
      <c r="BO426" s="7"/>
      <c r="BP426" s="40"/>
      <c r="BQ426" s="10"/>
      <c r="BR426" s="37"/>
      <c r="BS426" s="37"/>
      <c r="BT426" s="51"/>
      <c r="BY426" s="37"/>
      <c r="BZ426" s="37"/>
      <c r="CA426" s="7"/>
      <c r="CB426" s="6"/>
      <c r="CD426" s="10"/>
      <c r="CE426" s="37"/>
      <c r="CF426" s="37"/>
      <c r="CG426" s="7"/>
      <c r="CH426" s="6"/>
      <c r="CJ426" s="10"/>
      <c r="CK426" s="37"/>
      <c r="CL426" s="37"/>
      <c r="CM426" s="7"/>
      <c r="CN426" s="40"/>
      <c r="CO426" s="10"/>
      <c r="CP426" s="37"/>
      <c r="CQ426" s="37"/>
      <c r="CR426" s="51"/>
      <c r="CT426" s="40"/>
      <c r="CU426" s="10"/>
      <c r="CV426" s="37"/>
      <c r="CW426" s="37"/>
      <c r="CX426" s="51"/>
    </row>
    <row r="427" spans="5:102" x14ac:dyDescent="0.2">
      <c r="E427" s="37"/>
      <c r="F427" s="37"/>
      <c r="G427" s="7"/>
      <c r="H427" s="6"/>
      <c r="J427" s="10"/>
      <c r="K427" s="37"/>
      <c r="L427" s="37"/>
      <c r="M427" s="7"/>
      <c r="N427" s="6"/>
      <c r="P427" s="10"/>
      <c r="Q427" s="37"/>
      <c r="R427" s="37"/>
      <c r="S427" s="7"/>
      <c r="T427" s="40"/>
      <c r="U427" s="10"/>
      <c r="V427" s="37"/>
      <c r="W427" s="37"/>
      <c r="X427" s="51"/>
      <c r="AC427" s="37"/>
      <c r="AD427" s="37"/>
      <c r="AE427" s="7"/>
      <c r="AF427" s="6"/>
      <c r="AH427" s="10"/>
      <c r="AI427" s="37"/>
      <c r="AJ427" s="37"/>
      <c r="AK427" s="7"/>
      <c r="AL427" s="6"/>
      <c r="AN427" s="10"/>
      <c r="AO427" s="37"/>
      <c r="AP427" s="37"/>
      <c r="AQ427" s="7"/>
      <c r="AR427" s="40"/>
      <c r="AS427" s="10"/>
      <c r="AT427" s="37"/>
      <c r="AU427" s="37"/>
      <c r="AV427" s="51"/>
      <c r="BA427" s="37"/>
      <c r="BB427" s="37"/>
      <c r="BC427" s="7"/>
      <c r="BD427" s="6"/>
      <c r="BF427" s="10"/>
      <c r="BG427" s="37"/>
      <c r="BH427" s="37"/>
      <c r="BI427" s="7"/>
      <c r="BJ427" s="6"/>
      <c r="BL427" s="10"/>
      <c r="BM427" s="37"/>
      <c r="BN427" s="37"/>
      <c r="BO427" s="7"/>
      <c r="BP427" s="40"/>
      <c r="BQ427" s="10"/>
      <c r="BR427" s="37"/>
      <c r="BS427" s="37"/>
      <c r="BT427" s="51"/>
      <c r="BY427" s="37"/>
      <c r="BZ427" s="37"/>
      <c r="CA427" s="7"/>
      <c r="CB427" s="6"/>
      <c r="CD427" s="10"/>
      <c r="CE427" s="37"/>
      <c r="CF427" s="37"/>
      <c r="CG427" s="7"/>
      <c r="CH427" s="6"/>
      <c r="CJ427" s="10"/>
      <c r="CK427" s="37"/>
      <c r="CL427" s="37"/>
      <c r="CM427" s="7"/>
      <c r="CN427" s="40"/>
      <c r="CO427" s="10"/>
      <c r="CP427" s="37"/>
      <c r="CQ427" s="37"/>
      <c r="CR427" s="51"/>
      <c r="CT427" s="40"/>
      <c r="CU427" s="10"/>
      <c r="CV427" s="37"/>
      <c r="CW427" s="37"/>
      <c r="CX427" s="51"/>
    </row>
    <row r="428" spans="5:102" x14ac:dyDescent="0.2">
      <c r="E428" s="37"/>
      <c r="F428" s="37"/>
      <c r="G428" s="7"/>
      <c r="H428" s="6"/>
      <c r="J428" s="10"/>
      <c r="K428" s="37"/>
      <c r="L428" s="37"/>
      <c r="M428" s="7"/>
      <c r="N428" s="6"/>
      <c r="P428" s="10"/>
      <c r="Q428" s="37"/>
      <c r="R428" s="37"/>
      <c r="S428" s="7"/>
      <c r="T428" s="40"/>
      <c r="U428" s="10"/>
      <c r="V428" s="37"/>
      <c r="W428" s="37"/>
      <c r="X428" s="51"/>
      <c r="AC428" s="37"/>
      <c r="AD428" s="37"/>
      <c r="AE428" s="7"/>
      <c r="AF428" s="6"/>
      <c r="AH428" s="10"/>
      <c r="AI428" s="37"/>
      <c r="AJ428" s="37"/>
      <c r="AK428" s="7"/>
      <c r="AL428" s="6"/>
      <c r="AN428" s="10"/>
      <c r="AO428" s="37"/>
      <c r="AP428" s="37"/>
      <c r="AQ428" s="7"/>
      <c r="AR428" s="40"/>
      <c r="AS428" s="10"/>
      <c r="AT428" s="37"/>
      <c r="AU428" s="37"/>
      <c r="AV428" s="51"/>
      <c r="BA428" s="37"/>
      <c r="BB428" s="37"/>
      <c r="BC428" s="7"/>
      <c r="BD428" s="6"/>
      <c r="BF428" s="10"/>
      <c r="BG428" s="37"/>
      <c r="BH428" s="37"/>
      <c r="BI428" s="7"/>
      <c r="BJ428" s="6"/>
      <c r="BL428" s="10"/>
      <c r="BM428" s="37"/>
      <c r="BN428" s="37"/>
      <c r="BO428" s="7"/>
      <c r="BP428" s="40"/>
      <c r="BQ428" s="10"/>
      <c r="BR428" s="37"/>
      <c r="BS428" s="37"/>
      <c r="BT428" s="51"/>
      <c r="BY428" s="37"/>
      <c r="BZ428" s="37"/>
      <c r="CA428" s="7"/>
      <c r="CB428" s="6"/>
      <c r="CD428" s="10"/>
      <c r="CE428" s="37"/>
      <c r="CF428" s="37"/>
      <c r="CG428" s="7"/>
      <c r="CH428" s="6"/>
      <c r="CJ428" s="10"/>
      <c r="CK428" s="37"/>
      <c r="CL428" s="37"/>
      <c r="CM428" s="7"/>
      <c r="CN428" s="40"/>
      <c r="CO428" s="10"/>
      <c r="CP428" s="37"/>
      <c r="CQ428" s="37"/>
      <c r="CR428" s="51"/>
      <c r="CT428" s="40"/>
      <c r="CU428" s="10"/>
      <c r="CV428" s="37"/>
      <c r="CW428" s="37"/>
      <c r="CX428" s="51"/>
    </row>
    <row r="429" spans="5:102" x14ac:dyDescent="0.2">
      <c r="E429" s="37"/>
      <c r="F429" s="37"/>
      <c r="G429" s="7"/>
      <c r="H429" s="6"/>
      <c r="J429" s="10"/>
      <c r="K429" s="37"/>
      <c r="L429" s="37"/>
      <c r="M429" s="7"/>
      <c r="N429" s="6"/>
      <c r="P429" s="10"/>
      <c r="Q429" s="37"/>
      <c r="R429" s="37"/>
      <c r="S429" s="7"/>
      <c r="T429" s="40"/>
      <c r="U429" s="10"/>
      <c r="V429" s="37"/>
      <c r="W429" s="37"/>
      <c r="X429" s="51"/>
      <c r="AC429" s="37"/>
      <c r="AD429" s="37"/>
      <c r="AE429" s="7"/>
      <c r="AF429" s="6"/>
      <c r="AH429" s="10"/>
      <c r="AI429" s="37"/>
      <c r="AJ429" s="37"/>
      <c r="AK429" s="7"/>
      <c r="AL429" s="6"/>
      <c r="AN429" s="10"/>
      <c r="AO429" s="37"/>
      <c r="AP429" s="37"/>
      <c r="AQ429" s="7"/>
      <c r="AR429" s="40"/>
      <c r="AS429" s="10"/>
      <c r="AT429" s="37"/>
      <c r="AU429" s="37"/>
      <c r="AV429" s="51"/>
      <c r="BA429" s="37"/>
      <c r="BB429" s="37"/>
      <c r="BC429" s="7"/>
      <c r="BD429" s="6"/>
      <c r="BF429" s="10"/>
      <c r="BG429" s="37"/>
      <c r="BH429" s="37"/>
      <c r="BI429" s="7"/>
      <c r="BJ429" s="6"/>
      <c r="BL429" s="10"/>
      <c r="BM429" s="37"/>
      <c r="BN429" s="37"/>
      <c r="BO429" s="7"/>
      <c r="BP429" s="40"/>
      <c r="BQ429" s="10"/>
      <c r="BR429" s="37"/>
      <c r="BS429" s="37"/>
      <c r="BT429" s="51"/>
      <c r="BY429" s="37"/>
      <c r="BZ429" s="37"/>
      <c r="CA429" s="7"/>
      <c r="CB429" s="6"/>
      <c r="CD429" s="10"/>
      <c r="CE429" s="37"/>
      <c r="CF429" s="37"/>
      <c r="CG429" s="7"/>
      <c r="CH429" s="6"/>
      <c r="CJ429" s="10"/>
      <c r="CK429" s="37"/>
      <c r="CL429" s="37"/>
      <c r="CM429" s="7"/>
      <c r="CN429" s="40"/>
      <c r="CO429" s="10"/>
      <c r="CP429" s="37"/>
      <c r="CQ429" s="37"/>
      <c r="CR429" s="51"/>
      <c r="CT429" s="40"/>
      <c r="CU429" s="10"/>
      <c r="CV429" s="37"/>
      <c r="CW429" s="37"/>
      <c r="CX429" s="51"/>
    </row>
    <row r="430" spans="5:102" x14ac:dyDescent="0.2">
      <c r="E430" s="37"/>
      <c r="F430" s="37"/>
      <c r="G430" s="7"/>
      <c r="H430" s="6"/>
      <c r="J430" s="10"/>
      <c r="K430" s="37"/>
      <c r="L430" s="37"/>
      <c r="M430" s="7"/>
      <c r="N430" s="6"/>
      <c r="P430" s="10"/>
      <c r="Q430" s="37"/>
      <c r="R430" s="37"/>
      <c r="S430" s="7"/>
      <c r="T430" s="40"/>
      <c r="U430" s="10"/>
      <c r="V430" s="37"/>
      <c r="W430" s="37"/>
      <c r="X430" s="51"/>
      <c r="AC430" s="37"/>
      <c r="AD430" s="37"/>
      <c r="AE430" s="7"/>
      <c r="AF430" s="6"/>
      <c r="AH430" s="10"/>
      <c r="AI430" s="37"/>
      <c r="AJ430" s="37"/>
      <c r="AK430" s="7"/>
      <c r="AL430" s="6"/>
      <c r="AN430" s="10"/>
      <c r="AO430" s="37"/>
      <c r="AP430" s="37"/>
      <c r="AQ430" s="7"/>
      <c r="AR430" s="40"/>
      <c r="AS430" s="10"/>
      <c r="AT430" s="37"/>
      <c r="AU430" s="37"/>
      <c r="AV430" s="51"/>
      <c r="BA430" s="37"/>
      <c r="BB430" s="37"/>
      <c r="BC430" s="7"/>
      <c r="BD430" s="6"/>
      <c r="BF430" s="10"/>
      <c r="BG430" s="37"/>
      <c r="BH430" s="37"/>
      <c r="BI430" s="7"/>
      <c r="BJ430" s="6"/>
      <c r="BL430" s="10"/>
      <c r="BM430" s="37"/>
      <c r="BN430" s="37"/>
      <c r="BO430" s="7"/>
      <c r="BP430" s="40"/>
      <c r="BQ430" s="10"/>
      <c r="BR430" s="37"/>
      <c r="BS430" s="37"/>
      <c r="BT430" s="51"/>
      <c r="BY430" s="37"/>
      <c r="BZ430" s="37"/>
      <c r="CA430" s="7"/>
      <c r="CB430" s="6"/>
      <c r="CD430" s="10"/>
      <c r="CE430" s="37"/>
      <c r="CF430" s="37"/>
      <c r="CG430" s="7"/>
      <c r="CH430" s="6"/>
      <c r="CJ430" s="10"/>
      <c r="CK430" s="37"/>
      <c r="CL430" s="37"/>
      <c r="CM430" s="7"/>
      <c r="CN430" s="40"/>
      <c r="CO430" s="10"/>
      <c r="CP430" s="37"/>
      <c r="CQ430" s="37"/>
      <c r="CR430" s="51"/>
      <c r="CT430" s="40"/>
      <c r="CU430" s="10"/>
      <c r="CV430" s="37"/>
      <c r="CW430" s="37"/>
      <c r="CX430" s="51"/>
    </row>
    <row r="431" spans="5:102" x14ac:dyDescent="0.2">
      <c r="E431" s="37"/>
      <c r="F431" s="37"/>
      <c r="G431" s="7"/>
      <c r="H431" s="6"/>
      <c r="J431" s="10"/>
      <c r="K431" s="37"/>
      <c r="L431" s="37"/>
      <c r="M431" s="7"/>
      <c r="N431" s="6"/>
      <c r="P431" s="10"/>
      <c r="Q431" s="37"/>
      <c r="R431" s="37"/>
      <c r="S431" s="7"/>
      <c r="T431" s="40"/>
      <c r="U431" s="10"/>
      <c r="V431" s="37"/>
      <c r="W431" s="37"/>
      <c r="X431" s="51"/>
      <c r="AC431" s="37"/>
      <c r="AD431" s="37"/>
      <c r="AE431" s="7"/>
      <c r="AF431" s="6"/>
      <c r="AH431" s="10"/>
      <c r="AI431" s="37"/>
      <c r="AJ431" s="37"/>
      <c r="AK431" s="7"/>
      <c r="AL431" s="6"/>
      <c r="AN431" s="10"/>
      <c r="AO431" s="37"/>
      <c r="AP431" s="37"/>
      <c r="AQ431" s="7"/>
      <c r="AR431" s="40"/>
      <c r="AS431" s="10"/>
      <c r="AT431" s="37"/>
      <c r="AU431" s="37"/>
      <c r="AV431" s="51"/>
      <c r="BA431" s="37"/>
      <c r="BB431" s="37"/>
      <c r="BC431" s="7"/>
      <c r="BD431" s="6"/>
      <c r="BF431" s="10"/>
      <c r="BG431" s="37"/>
      <c r="BH431" s="37"/>
      <c r="BI431" s="7"/>
      <c r="BJ431" s="6"/>
      <c r="BL431" s="10"/>
      <c r="BM431" s="37"/>
      <c r="BN431" s="37"/>
      <c r="BO431" s="7"/>
      <c r="BP431" s="40"/>
      <c r="BQ431" s="10"/>
      <c r="BR431" s="37"/>
      <c r="BS431" s="37"/>
      <c r="BT431" s="51"/>
      <c r="BY431" s="37"/>
      <c r="BZ431" s="37"/>
      <c r="CA431" s="7"/>
      <c r="CB431" s="6"/>
      <c r="CD431" s="10"/>
      <c r="CE431" s="37"/>
      <c r="CF431" s="37"/>
      <c r="CG431" s="7"/>
      <c r="CH431" s="6"/>
      <c r="CJ431" s="10"/>
      <c r="CK431" s="37"/>
      <c r="CL431" s="37"/>
      <c r="CM431" s="7"/>
      <c r="CN431" s="40"/>
      <c r="CO431" s="10"/>
      <c r="CP431" s="37"/>
      <c r="CQ431" s="37"/>
      <c r="CR431" s="51"/>
      <c r="CT431" s="40"/>
      <c r="CU431" s="10"/>
      <c r="CV431" s="37"/>
      <c r="CW431" s="37"/>
      <c r="CX431" s="51"/>
    </row>
    <row r="432" spans="5:102" x14ac:dyDescent="0.2">
      <c r="E432" s="37"/>
      <c r="F432" s="37"/>
      <c r="G432" s="7"/>
      <c r="H432" s="6"/>
      <c r="J432" s="10"/>
      <c r="K432" s="37"/>
      <c r="L432" s="37"/>
      <c r="M432" s="7"/>
      <c r="N432" s="6"/>
      <c r="P432" s="10"/>
      <c r="Q432" s="37"/>
      <c r="R432" s="37"/>
      <c r="S432" s="7"/>
      <c r="T432" s="40"/>
      <c r="U432" s="10"/>
      <c r="V432" s="37"/>
      <c r="W432" s="37"/>
      <c r="X432" s="51"/>
      <c r="AC432" s="37"/>
      <c r="AD432" s="37"/>
      <c r="AE432" s="7"/>
      <c r="AF432" s="6"/>
      <c r="AH432" s="10"/>
      <c r="AI432" s="37"/>
      <c r="AJ432" s="37"/>
      <c r="AK432" s="7"/>
      <c r="AL432" s="6"/>
      <c r="AN432" s="10"/>
      <c r="AO432" s="37"/>
      <c r="AP432" s="37"/>
      <c r="AQ432" s="7"/>
      <c r="AR432" s="40"/>
      <c r="AS432" s="10"/>
      <c r="AT432" s="37"/>
      <c r="AU432" s="37"/>
      <c r="AV432" s="51"/>
      <c r="BA432" s="37"/>
      <c r="BB432" s="37"/>
      <c r="BC432" s="7"/>
      <c r="BD432" s="6"/>
      <c r="BF432" s="10"/>
      <c r="BG432" s="37"/>
      <c r="BH432" s="37"/>
      <c r="BI432" s="7"/>
      <c r="BJ432" s="6"/>
      <c r="BL432" s="10"/>
      <c r="BM432" s="37"/>
      <c r="BN432" s="37"/>
      <c r="BO432" s="7"/>
      <c r="BP432" s="40"/>
      <c r="BQ432" s="10"/>
      <c r="BR432" s="37"/>
      <c r="BS432" s="37"/>
      <c r="BT432" s="51"/>
      <c r="BY432" s="37"/>
      <c r="BZ432" s="37"/>
      <c r="CA432" s="7"/>
      <c r="CB432" s="6"/>
      <c r="CD432" s="10"/>
      <c r="CE432" s="37"/>
      <c r="CF432" s="37"/>
      <c r="CG432" s="7"/>
      <c r="CH432" s="6"/>
      <c r="CJ432" s="10"/>
      <c r="CK432" s="37"/>
      <c r="CL432" s="37"/>
      <c r="CM432" s="7"/>
      <c r="CN432" s="40"/>
      <c r="CO432" s="10"/>
      <c r="CP432" s="37"/>
      <c r="CQ432" s="37"/>
      <c r="CR432" s="51"/>
      <c r="CT432" s="40"/>
      <c r="CU432" s="10"/>
      <c r="CV432" s="37"/>
      <c r="CW432" s="37"/>
      <c r="CX432" s="51"/>
    </row>
    <row r="433" spans="5:102" x14ac:dyDescent="0.2">
      <c r="E433" s="37"/>
      <c r="F433" s="37"/>
      <c r="G433" s="7"/>
      <c r="H433" s="6"/>
      <c r="J433" s="10"/>
      <c r="K433" s="37"/>
      <c r="L433" s="37"/>
      <c r="M433" s="7"/>
      <c r="N433" s="6"/>
      <c r="P433" s="10"/>
      <c r="Q433" s="37"/>
      <c r="R433" s="37"/>
      <c r="S433" s="7"/>
      <c r="T433" s="40"/>
      <c r="U433" s="10"/>
      <c r="V433" s="37"/>
      <c r="W433" s="37"/>
      <c r="X433" s="51"/>
      <c r="AC433" s="37"/>
      <c r="AD433" s="37"/>
      <c r="AE433" s="7"/>
      <c r="AF433" s="6"/>
      <c r="AH433" s="10"/>
      <c r="AI433" s="37"/>
      <c r="AJ433" s="37"/>
      <c r="AK433" s="7"/>
      <c r="AL433" s="6"/>
      <c r="AN433" s="10"/>
      <c r="AO433" s="37"/>
      <c r="AP433" s="37"/>
      <c r="AQ433" s="7"/>
      <c r="AR433" s="40"/>
      <c r="AS433" s="10"/>
      <c r="AT433" s="37"/>
      <c r="AU433" s="37"/>
      <c r="AV433" s="51"/>
      <c r="BA433" s="37"/>
      <c r="BB433" s="37"/>
      <c r="BC433" s="7"/>
      <c r="BD433" s="6"/>
      <c r="BF433" s="10"/>
      <c r="BG433" s="37"/>
      <c r="BH433" s="37"/>
      <c r="BI433" s="7"/>
      <c r="BJ433" s="6"/>
      <c r="BL433" s="10"/>
      <c r="BM433" s="37"/>
      <c r="BN433" s="37"/>
      <c r="BO433" s="7"/>
      <c r="BP433" s="40"/>
      <c r="BQ433" s="10"/>
      <c r="BR433" s="37"/>
      <c r="BS433" s="37"/>
      <c r="BT433" s="51"/>
      <c r="BY433" s="37"/>
      <c r="BZ433" s="37"/>
      <c r="CA433" s="7"/>
      <c r="CB433" s="6"/>
      <c r="CD433" s="10"/>
      <c r="CE433" s="37"/>
      <c r="CF433" s="37"/>
      <c r="CG433" s="7"/>
      <c r="CH433" s="6"/>
      <c r="CJ433" s="10"/>
      <c r="CK433" s="37"/>
      <c r="CL433" s="37"/>
      <c r="CM433" s="7"/>
      <c r="CN433" s="40"/>
      <c r="CO433" s="10"/>
      <c r="CP433" s="37"/>
      <c r="CQ433" s="37"/>
      <c r="CR433" s="51"/>
      <c r="CT433" s="40"/>
      <c r="CU433" s="10"/>
      <c r="CV433" s="37"/>
      <c r="CW433" s="37"/>
      <c r="CX433" s="51"/>
    </row>
    <row r="434" spans="5:102" x14ac:dyDescent="0.2">
      <c r="E434" s="37"/>
      <c r="F434" s="37"/>
      <c r="G434" s="7"/>
      <c r="H434" s="6"/>
      <c r="J434" s="10"/>
      <c r="K434" s="37"/>
      <c r="L434" s="37"/>
      <c r="M434" s="7"/>
      <c r="N434" s="6"/>
      <c r="P434" s="10"/>
      <c r="Q434" s="37"/>
      <c r="R434" s="37"/>
      <c r="S434" s="7"/>
      <c r="T434" s="40"/>
      <c r="U434" s="10"/>
      <c r="V434" s="37"/>
      <c r="W434" s="37"/>
      <c r="X434" s="51"/>
      <c r="AC434" s="37"/>
      <c r="AD434" s="37"/>
      <c r="AE434" s="7"/>
      <c r="AF434" s="6"/>
      <c r="AH434" s="10"/>
      <c r="AI434" s="37"/>
      <c r="AJ434" s="37"/>
      <c r="AK434" s="7"/>
      <c r="AL434" s="6"/>
      <c r="AN434" s="10"/>
      <c r="AO434" s="37"/>
      <c r="AP434" s="37"/>
      <c r="AQ434" s="7"/>
      <c r="AR434" s="40"/>
      <c r="AS434" s="10"/>
      <c r="AT434" s="37"/>
      <c r="AU434" s="37"/>
      <c r="AV434" s="51"/>
      <c r="BA434" s="37"/>
      <c r="BB434" s="37"/>
      <c r="BC434" s="7"/>
      <c r="BD434" s="6"/>
      <c r="BF434" s="10"/>
      <c r="BG434" s="37"/>
      <c r="BH434" s="37"/>
      <c r="BI434" s="7"/>
      <c r="BJ434" s="6"/>
      <c r="BL434" s="10"/>
      <c r="BM434" s="37"/>
      <c r="BN434" s="37"/>
      <c r="BO434" s="7"/>
      <c r="BP434" s="40"/>
      <c r="BQ434" s="10"/>
      <c r="BR434" s="37"/>
      <c r="BS434" s="37"/>
      <c r="BT434" s="51"/>
      <c r="BY434" s="37"/>
      <c r="BZ434" s="37"/>
      <c r="CA434" s="7"/>
      <c r="CB434" s="6"/>
      <c r="CD434" s="10"/>
      <c r="CE434" s="37"/>
      <c r="CF434" s="37"/>
      <c r="CG434" s="7"/>
      <c r="CH434" s="6"/>
      <c r="CJ434" s="10"/>
      <c r="CK434" s="37"/>
      <c r="CL434" s="37"/>
      <c r="CM434" s="7"/>
      <c r="CN434" s="40"/>
      <c r="CO434" s="10"/>
      <c r="CP434" s="37"/>
      <c r="CQ434" s="37"/>
      <c r="CR434" s="51"/>
      <c r="CT434" s="40"/>
      <c r="CU434" s="10"/>
      <c r="CV434" s="37"/>
      <c r="CW434" s="37"/>
      <c r="CX434" s="51"/>
    </row>
    <row r="435" spans="5:102" x14ac:dyDescent="0.2">
      <c r="E435" s="37"/>
      <c r="F435" s="37"/>
      <c r="G435" s="7"/>
      <c r="H435" s="6"/>
      <c r="J435" s="10"/>
      <c r="K435" s="37"/>
      <c r="L435" s="37"/>
      <c r="M435" s="7"/>
      <c r="N435" s="6"/>
      <c r="P435" s="10"/>
      <c r="Q435" s="37"/>
      <c r="R435" s="37"/>
      <c r="S435" s="7"/>
      <c r="T435" s="40"/>
      <c r="U435" s="10"/>
      <c r="V435" s="37"/>
      <c r="W435" s="37"/>
      <c r="X435" s="51"/>
      <c r="AC435" s="37"/>
      <c r="AD435" s="37"/>
      <c r="AE435" s="7"/>
      <c r="AF435" s="6"/>
      <c r="AH435" s="10"/>
      <c r="AI435" s="37"/>
      <c r="AJ435" s="37"/>
      <c r="AK435" s="7"/>
      <c r="AL435" s="6"/>
      <c r="AN435" s="10"/>
      <c r="AO435" s="37"/>
      <c r="AP435" s="37"/>
      <c r="AQ435" s="7"/>
      <c r="AR435" s="40"/>
      <c r="AS435" s="10"/>
      <c r="AT435" s="37"/>
      <c r="AU435" s="37"/>
      <c r="AV435" s="51"/>
      <c r="BA435" s="37"/>
      <c r="BB435" s="37"/>
      <c r="BC435" s="7"/>
      <c r="BD435" s="6"/>
      <c r="BF435" s="10"/>
      <c r="BG435" s="37"/>
      <c r="BH435" s="37"/>
      <c r="BI435" s="7"/>
      <c r="BJ435" s="6"/>
      <c r="BL435" s="10"/>
      <c r="BM435" s="37"/>
      <c r="BN435" s="37"/>
      <c r="BO435" s="7"/>
      <c r="BP435" s="40"/>
      <c r="BQ435" s="10"/>
      <c r="BR435" s="37"/>
      <c r="BS435" s="37"/>
      <c r="BT435" s="51"/>
      <c r="BY435" s="37"/>
      <c r="BZ435" s="37"/>
      <c r="CA435" s="7"/>
      <c r="CB435" s="6"/>
      <c r="CD435" s="10"/>
      <c r="CE435" s="37"/>
      <c r="CF435" s="37"/>
      <c r="CG435" s="7"/>
      <c r="CH435" s="6"/>
      <c r="CJ435" s="10"/>
      <c r="CK435" s="37"/>
      <c r="CL435" s="37"/>
      <c r="CM435" s="7"/>
      <c r="CN435" s="40"/>
      <c r="CO435" s="10"/>
      <c r="CP435" s="37"/>
      <c r="CQ435" s="37"/>
      <c r="CR435" s="51"/>
      <c r="CT435" s="40"/>
      <c r="CU435" s="10"/>
      <c r="CV435" s="37"/>
      <c r="CW435" s="37"/>
      <c r="CX435" s="51"/>
    </row>
    <row r="436" spans="5:102" x14ac:dyDescent="0.2">
      <c r="E436" s="37"/>
      <c r="F436" s="37"/>
      <c r="G436" s="7"/>
      <c r="H436" s="6"/>
      <c r="J436" s="10"/>
      <c r="K436" s="37"/>
      <c r="L436" s="37"/>
      <c r="M436" s="7"/>
      <c r="N436" s="6"/>
      <c r="P436" s="10"/>
      <c r="Q436" s="37"/>
      <c r="R436" s="37"/>
      <c r="S436" s="7"/>
      <c r="T436" s="40"/>
      <c r="U436" s="10"/>
      <c r="V436" s="37"/>
      <c r="W436" s="37"/>
      <c r="X436" s="51"/>
      <c r="AC436" s="37"/>
      <c r="AD436" s="37"/>
      <c r="AE436" s="7"/>
      <c r="AF436" s="6"/>
      <c r="AH436" s="10"/>
      <c r="AI436" s="37"/>
      <c r="AJ436" s="37"/>
      <c r="AK436" s="7"/>
      <c r="AL436" s="6"/>
      <c r="AN436" s="10"/>
      <c r="AO436" s="37"/>
      <c r="AP436" s="37"/>
      <c r="AQ436" s="7"/>
      <c r="AR436" s="40"/>
      <c r="AS436" s="10"/>
      <c r="AT436" s="37"/>
      <c r="AU436" s="37"/>
      <c r="AV436" s="51"/>
      <c r="BA436" s="37"/>
      <c r="BB436" s="37"/>
      <c r="BC436" s="7"/>
      <c r="BD436" s="6"/>
      <c r="BF436" s="10"/>
      <c r="BG436" s="37"/>
      <c r="BH436" s="37"/>
      <c r="BI436" s="7"/>
      <c r="BJ436" s="6"/>
      <c r="BL436" s="10"/>
      <c r="BM436" s="37"/>
      <c r="BN436" s="37"/>
      <c r="BO436" s="7"/>
      <c r="BP436" s="40"/>
      <c r="BQ436" s="10"/>
      <c r="BR436" s="37"/>
      <c r="BS436" s="37"/>
      <c r="BT436" s="51"/>
      <c r="BY436" s="37"/>
      <c r="BZ436" s="37"/>
      <c r="CA436" s="7"/>
      <c r="CB436" s="6"/>
      <c r="CD436" s="10"/>
      <c r="CE436" s="37"/>
      <c r="CF436" s="37"/>
      <c r="CG436" s="7"/>
      <c r="CH436" s="6"/>
      <c r="CJ436" s="10"/>
      <c r="CK436" s="37"/>
      <c r="CL436" s="37"/>
      <c r="CM436" s="7"/>
      <c r="CN436" s="40"/>
      <c r="CO436" s="10"/>
      <c r="CP436" s="37"/>
      <c r="CQ436" s="37"/>
      <c r="CR436" s="51"/>
      <c r="CT436" s="40"/>
      <c r="CU436" s="10"/>
      <c r="CV436" s="37"/>
      <c r="CW436" s="37"/>
      <c r="CX436" s="51"/>
    </row>
    <row r="437" spans="5:102" x14ac:dyDescent="0.2">
      <c r="E437" s="37"/>
      <c r="F437" s="37"/>
      <c r="G437" s="7"/>
      <c r="H437" s="6"/>
      <c r="J437" s="10"/>
      <c r="K437" s="37"/>
      <c r="L437" s="37"/>
      <c r="M437" s="7"/>
      <c r="N437" s="6"/>
      <c r="P437" s="10"/>
      <c r="Q437" s="37"/>
      <c r="R437" s="37"/>
      <c r="S437" s="7"/>
      <c r="T437" s="40"/>
      <c r="U437" s="10"/>
      <c r="V437" s="37"/>
      <c r="W437" s="37"/>
      <c r="X437" s="51"/>
      <c r="AC437" s="37"/>
      <c r="AD437" s="37"/>
      <c r="AE437" s="7"/>
      <c r="AF437" s="6"/>
      <c r="AH437" s="10"/>
      <c r="AI437" s="37"/>
      <c r="AJ437" s="37"/>
      <c r="AK437" s="7"/>
      <c r="AL437" s="6"/>
      <c r="AN437" s="10"/>
      <c r="AO437" s="37"/>
      <c r="AP437" s="37"/>
      <c r="AQ437" s="7"/>
      <c r="AR437" s="40"/>
      <c r="AS437" s="10"/>
      <c r="AT437" s="37"/>
      <c r="AU437" s="37"/>
      <c r="AV437" s="51"/>
      <c r="BA437" s="37"/>
      <c r="BB437" s="37"/>
      <c r="BC437" s="7"/>
      <c r="BD437" s="6"/>
      <c r="BF437" s="10"/>
      <c r="BG437" s="37"/>
      <c r="BH437" s="37"/>
      <c r="BI437" s="7"/>
      <c r="BJ437" s="6"/>
      <c r="BL437" s="10"/>
      <c r="BM437" s="37"/>
      <c r="BN437" s="37"/>
      <c r="BO437" s="7"/>
      <c r="BP437" s="40"/>
      <c r="BQ437" s="10"/>
      <c r="BR437" s="37"/>
      <c r="BS437" s="37"/>
      <c r="BT437" s="51"/>
      <c r="BY437" s="37"/>
      <c r="BZ437" s="37"/>
      <c r="CA437" s="7"/>
      <c r="CB437" s="6"/>
      <c r="CD437" s="10"/>
      <c r="CE437" s="37"/>
      <c r="CF437" s="37"/>
      <c r="CG437" s="7"/>
      <c r="CH437" s="6"/>
      <c r="CJ437" s="10"/>
      <c r="CK437" s="37"/>
      <c r="CL437" s="37"/>
      <c r="CM437" s="7"/>
      <c r="CN437" s="40"/>
      <c r="CO437" s="10"/>
      <c r="CP437" s="37"/>
      <c r="CQ437" s="37"/>
      <c r="CR437" s="51"/>
      <c r="CT437" s="40"/>
      <c r="CU437" s="10"/>
      <c r="CV437" s="37"/>
      <c r="CW437" s="37"/>
      <c r="CX437" s="51"/>
    </row>
    <row r="438" spans="5:102" x14ac:dyDescent="0.2">
      <c r="E438" s="37"/>
      <c r="F438" s="37"/>
      <c r="G438" s="7"/>
      <c r="H438" s="6"/>
      <c r="J438" s="10"/>
      <c r="K438" s="37"/>
      <c r="L438" s="37"/>
      <c r="M438" s="7"/>
      <c r="N438" s="6"/>
      <c r="P438" s="10"/>
      <c r="Q438" s="37"/>
      <c r="R438" s="37"/>
      <c r="S438" s="7"/>
      <c r="T438" s="40"/>
      <c r="U438" s="10"/>
      <c r="V438" s="37"/>
      <c r="W438" s="37"/>
      <c r="X438" s="51"/>
      <c r="AC438" s="37"/>
      <c r="AD438" s="37"/>
      <c r="AE438" s="7"/>
      <c r="AF438" s="6"/>
      <c r="AH438" s="10"/>
      <c r="AI438" s="37"/>
      <c r="AJ438" s="37"/>
      <c r="AK438" s="7"/>
      <c r="AL438" s="6"/>
      <c r="AN438" s="10"/>
      <c r="AO438" s="37"/>
      <c r="AP438" s="37"/>
      <c r="AQ438" s="7"/>
      <c r="AR438" s="40"/>
      <c r="AS438" s="10"/>
      <c r="AT438" s="37"/>
      <c r="AU438" s="37"/>
      <c r="AV438" s="51"/>
      <c r="BA438" s="37"/>
      <c r="BB438" s="37"/>
      <c r="BC438" s="7"/>
      <c r="BD438" s="6"/>
      <c r="BF438" s="10"/>
      <c r="BG438" s="37"/>
      <c r="BH438" s="37"/>
      <c r="BI438" s="7"/>
      <c r="BJ438" s="6"/>
      <c r="BL438" s="10"/>
      <c r="BM438" s="37"/>
      <c r="BN438" s="37"/>
      <c r="BO438" s="7"/>
      <c r="BP438" s="40"/>
      <c r="BQ438" s="10"/>
      <c r="BR438" s="37"/>
      <c r="BS438" s="37"/>
      <c r="BT438" s="51"/>
      <c r="BY438" s="37"/>
      <c r="BZ438" s="37"/>
      <c r="CA438" s="7"/>
      <c r="CB438" s="6"/>
      <c r="CD438" s="10"/>
      <c r="CE438" s="37"/>
      <c r="CF438" s="37"/>
      <c r="CG438" s="7"/>
      <c r="CH438" s="6"/>
      <c r="CJ438" s="10"/>
      <c r="CK438" s="37"/>
      <c r="CL438" s="37"/>
      <c r="CM438" s="7"/>
      <c r="CN438" s="40"/>
      <c r="CO438" s="10"/>
      <c r="CP438" s="37"/>
      <c r="CQ438" s="37"/>
      <c r="CR438" s="51"/>
      <c r="CT438" s="40"/>
      <c r="CU438" s="10"/>
      <c r="CV438" s="37"/>
      <c r="CW438" s="37"/>
      <c r="CX438" s="51"/>
    </row>
    <row r="439" spans="5:102" x14ac:dyDescent="0.2">
      <c r="E439" s="37"/>
      <c r="F439" s="37"/>
      <c r="G439" s="7"/>
      <c r="H439" s="6"/>
      <c r="J439" s="10"/>
      <c r="K439" s="37"/>
      <c r="L439" s="37"/>
      <c r="M439" s="7"/>
      <c r="N439" s="6"/>
      <c r="P439" s="10"/>
      <c r="Q439" s="37"/>
      <c r="R439" s="37"/>
      <c r="S439" s="7"/>
      <c r="T439" s="40"/>
      <c r="U439" s="10"/>
      <c r="V439" s="37"/>
      <c r="W439" s="37"/>
      <c r="X439" s="51"/>
      <c r="AC439" s="37"/>
      <c r="AD439" s="37"/>
      <c r="AE439" s="7"/>
      <c r="AF439" s="6"/>
      <c r="AH439" s="10"/>
      <c r="AI439" s="37"/>
      <c r="AJ439" s="37"/>
      <c r="AK439" s="7"/>
      <c r="AL439" s="6"/>
      <c r="AN439" s="10"/>
      <c r="AO439" s="37"/>
      <c r="AP439" s="37"/>
      <c r="AQ439" s="7"/>
      <c r="AR439" s="40"/>
      <c r="AS439" s="10"/>
      <c r="AT439" s="37"/>
      <c r="AU439" s="37"/>
      <c r="AV439" s="51"/>
      <c r="BA439" s="37"/>
      <c r="BB439" s="37"/>
      <c r="BC439" s="7"/>
      <c r="BD439" s="6"/>
      <c r="BF439" s="10"/>
      <c r="BG439" s="37"/>
      <c r="BH439" s="37"/>
      <c r="BI439" s="7"/>
      <c r="BJ439" s="6"/>
      <c r="BL439" s="10"/>
      <c r="BM439" s="37"/>
      <c r="BN439" s="37"/>
      <c r="BO439" s="7"/>
      <c r="BP439" s="40"/>
      <c r="BQ439" s="10"/>
      <c r="BR439" s="37"/>
      <c r="BS439" s="37"/>
      <c r="BT439" s="51"/>
      <c r="BY439" s="37"/>
      <c r="BZ439" s="37"/>
      <c r="CA439" s="7"/>
      <c r="CB439" s="6"/>
      <c r="CD439" s="10"/>
      <c r="CE439" s="37"/>
      <c r="CF439" s="37"/>
      <c r="CG439" s="7"/>
      <c r="CH439" s="6"/>
      <c r="CJ439" s="10"/>
      <c r="CK439" s="37"/>
      <c r="CL439" s="37"/>
      <c r="CM439" s="7"/>
      <c r="CN439" s="40"/>
      <c r="CO439" s="10"/>
      <c r="CP439" s="37"/>
      <c r="CQ439" s="37"/>
      <c r="CR439" s="51"/>
      <c r="CT439" s="40"/>
      <c r="CU439" s="10"/>
      <c r="CV439" s="37"/>
      <c r="CW439" s="37"/>
      <c r="CX439" s="51"/>
    </row>
    <row r="440" spans="5:102" x14ac:dyDescent="0.2">
      <c r="E440" s="37"/>
      <c r="F440" s="37"/>
      <c r="G440" s="7"/>
      <c r="H440" s="6"/>
      <c r="J440" s="10"/>
      <c r="K440" s="37"/>
      <c r="L440" s="37"/>
      <c r="M440" s="7"/>
      <c r="N440" s="6"/>
      <c r="P440" s="10"/>
      <c r="Q440" s="37"/>
      <c r="R440" s="37"/>
      <c r="S440" s="7"/>
      <c r="T440" s="40"/>
      <c r="U440" s="10"/>
      <c r="V440" s="37"/>
      <c r="W440" s="37"/>
      <c r="X440" s="51"/>
      <c r="AC440" s="37"/>
      <c r="AD440" s="37"/>
      <c r="AE440" s="7"/>
      <c r="AF440" s="6"/>
      <c r="AH440" s="10"/>
      <c r="AI440" s="37"/>
      <c r="AJ440" s="37"/>
      <c r="AK440" s="7"/>
      <c r="AL440" s="6"/>
      <c r="AN440" s="10"/>
      <c r="AO440" s="37"/>
      <c r="AP440" s="37"/>
      <c r="AQ440" s="7"/>
      <c r="AR440" s="40"/>
      <c r="AS440" s="10"/>
      <c r="AT440" s="37"/>
      <c r="AU440" s="37"/>
      <c r="AV440" s="51"/>
      <c r="BA440" s="37"/>
      <c r="BB440" s="37"/>
      <c r="BC440" s="7"/>
      <c r="BD440" s="6"/>
      <c r="BF440" s="10"/>
      <c r="BG440" s="37"/>
      <c r="BH440" s="37"/>
      <c r="BI440" s="7"/>
      <c r="BJ440" s="6"/>
      <c r="BL440" s="10"/>
      <c r="BM440" s="37"/>
      <c r="BN440" s="37"/>
      <c r="BO440" s="7"/>
      <c r="BP440" s="40"/>
      <c r="BQ440" s="10"/>
      <c r="BR440" s="37"/>
      <c r="BS440" s="37"/>
      <c r="BT440" s="51"/>
      <c r="BY440" s="37"/>
      <c r="BZ440" s="37"/>
      <c r="CA440" s="7"/>
      <c r="CB440" s="6"/>
      <c r="CD440" s="10"/>
      <c r="CE440" s="37"/>
      <c r="CF440" s="37"/>
      <c r="CG440" s="7"/>
      <c r="CH440" s="6"/>
      <c r="CJ440" s="10"/>
      <c r="CK440" s="37"/>
      <c r="CL440" s="37"/>
      <c r="CM440" s="7"/>
      <c r="CN440" s="40"/>
      <c r="CO440" s="10"/>
      <c r="CP440" s="37"/>
      <c r="CQ440" s="37"/>
      <c r="CR440" s="51"/>
      <c r="CT440" s="40"/>
      <c r="CU440" s="10"/>
      <c r="CV440" s="37"/>
      <c r="CW440" s="37"/>
      <c r="CX440" s="51"/>
    </row>
    <row r="441" spans="5:102" x14ac:dyDescent="0.2">
      <c r="E441" s="37"/>
      <c r="F441" s="37"/>
      <c r="G441" s="7"/>
      <c r="H441" s="6"/>
      <c r="J441" s="10"/>
      <c r="K441" s="37"/>
      <c r="L441" s="37"/>
      <c r="M441" s="7"/>
      <c r="N441" s="6"/>
      <c r="P441" s="10"/>
      <c r="Q441" s="37"/>
      <c r="R441" s="37"/>
      <c r="S441" s="7"/>
      <c r="T441" s="40"/>
      <c r="U441" s="10"/>
      <c r="V441" s="37"/>
      <c r="W441" s="37"/>
      <c r="X441" s="51"/>
      <c r="AC441" s="37"/>
      <c r="AD441" s="37"/>
      <c r="AE441" s="7"/>
      <c r="AF441" s="6"/>
      <c r="AH441" s="10"/>
      <c r="AI441" s="37"/>
      <c r="AJ441" s="37"/>
      <c r="AK441" s="7"/>
      <c r="AL441" s="6"/>
      <c r="AN441" s="10"/>
      <c r="AO441" s="37"/>
      <c r="AP441" s="37"/>
      <c r="AQ441" s="7"/>
      <c r="AR441" s="40"/>
      <c r="AS441" s="10"/>
      <c r="AT441" s="37"/>
      <c r="AU441" s="37"/>
      <c r="AV441" s="51"/>
      <c r="BA441" s="37"/>
      <c r="BB441" s="37"/>
      <c r="BC441" s="7"/>
      <c r="BD441" s="6"/>
      <c r="BF441" s="10"/>
      <c r="BG441" s="37"/>
      <c r="BH441" s="37"/>
      <c r="BI441" s="7"/>
      <c r="BJ441" s="6"/>
      <c r="BL441" s="10"/>
      <c r="BM441" s="37"/>
      <c r="BN441" s="37"/>
      <c r="BO441" s="7"/>
      <c r="BP441" s="40"/>
      <c r="BQ441" s="10"/>
      <c r="BR441" s="37"/>
      <c r="BS441" s="37"/>
      <c r="BT441" s="51"/>
      <c r="BY441" s="37"/>
      <c r="BZ441" s="37"/>
      <c r="CA441" s="7"/>
      <c r="CB441" s="6"/>
      <c r="CD441" s="10"/>
      <c r="CE441" s="37"/>
      <c r="CF441" s="37"/>
      <c r="CG441" s="7"/>
      <c r="CH441" s="6"/>
      <c r="CJ441" s="10"/>
      <c r="CK441" s="37"/>
      <c r="CL441" s="37"/>
      <c r="CM441" s="7"/>
      <c r="CN441" s="40"/>
      <c r="CO441" s="10"/>
      <c r="CP441" s="37"/>
      <c r="CQ441" s="37"/>
      <c r="CR441" s="51"/>
      <c r="CT441" s="40"/>
      <c r="CU441" s="10"/>
      <c r="CV441" s="37"/>
      <c r="CW441" s="37"/>
      <c r="CX441" s="51"/>
    </row>
    <row r="442" spans="5:102" x14ac:dyDescent="0.2">
      <c r="E442" s="37"/>
      <c r="F442" s="37"/>
      <c r="G442" s="7"/>
      <c r="H442" s="6"/>
      <c r="J442" s="10"/>
      <c r="K442" s="37"/>
      <c r="L442" s="37"/>
      <c r="M442" s="7"/>
      <c r="N442" s="6"/>
      <c r="P442" s="10"/>
      <c r="Q442" s="37"/>
      <c r="R442" s="37"/>
      <c r="S442" s="7"/>
      <c r="T442" s="40"/>
      <c r="U442" s="10"/>
      <c r="V442" s="37"/>
      <c r="W442" s="37"/>
      <c r="X442" s="51"/>
      <c r="AC442" s="37"/>
      <c r="AD442" s="37"/>
      <c r="AE442" s="7"/>
      <c r="AF442" s="6"/>
      <c r="AH442" s="10"/>
      <c r="AI442" s="37"/>
      <c r="AJ442" s="37"/>
      <c r="AK442" s="7"/>
      <c r="AL442" s="6"/>
      <c r="AN442" s="10"/>
      <c r="AO442" s="37"/>
      <c r="AP442" s="37"/>
      <c r="AQ442" s="7"/>
      <c r="AR442" s="40"/>
      <c r="AS442" s="10"/>
      <c r="AT442" s="37"/>
      <c r="AU442" s="37"/>
      <c r="AV442" s="51"/>
      <c r="BA442" s="37"/>
      <c r="BB442" s="37"/>
      <c r="BC442" s="7"/>
      <c r="BD442" s="6"/>
      <c r="BF442" s="10"/>
      <c r="BG442" s="37"/>
      <c r="BH442" s="37"/>
      <c r="BI442" s="7"/>
      <c r="BJ442" s="6"/>
      <c r="BL442" s="10"/>
      <c r="BM442" s="37"/>
      <c r="BN442" s="37"/>
      <c r="BO442" s="7"/>
      <c r="BP442" s="40"/>
      <c r="BQ442" s="10"/>
      <c r="BR442" s="37"/>
      <c r="BS442" s="37"/>
      <c r="BT442" s="51"/>
      <c r="BY442" s="37"/>
      <c r="BZ442" s="37"/>
      <c r="CA442" s="7"/>
      <c r="CB442" s="6"/>
      <c r="CD442" s="10"/>
      <c r="CE442" s="37"/>
      <c r="CF442" s="37"/>
      <c r="CG442" s="7"/>
      <c r="CH442" s="6"/>
      <c r="CJ442" s="10"/>
      <c r="CK442" s="37"/>
      <c r="CL442" s="37"/>
      <c r="CM442" s="7"/>
      <c r="CN442" s="40"/>
      <c r="CO442" s="10"/>
      <c r="CP442" s="37"/>
      <c r="CQ442" s="37"/>
      <c r="CR442" s="51"/>
      <c r="CT442" s="40"/>
      <c r="CU442" s="10"/>
      <c r="CV442" s="37"/>
      <c r="CW442" s="37"/>
      <c r="CX442" s="51"/>
    </row>
    <row r="443" spans="5:102" x14ac:dyDescent="0.2">
      <c r="E443" s="37"/>
      <c r="F443" s="37"/>
      <c r="G443" s="7"/>
      <c r="H443" s="6"/>
      <c r="J443" s="10"/>
      <c r="K443" s="37"/>
      <c r="L443" s="37"/>
      <c r="M443" s="7"/>
      <c r="N443" s="6"/>
      <c r="P443" s="10"/>
      <c r="Q443" s="37"/>
      <c r="R443" s="37"/>
      <c r="S443" s="7"/>
      <c r="T443" s="40"/>
      <c r="U443" s="10"/>
      <c r="V443" s="37"/>
      <c r="W443" s="37"/>
      <c r="X443" s="51"/>
      <c r="AC443" s="37"/>
      <c r="AD443" s="37"/>
      <c r="AE443" s="7"/>
      <c r="AF443" s="6"/>
      <c r="AH443" s="10"/>
      <c r="AI443" s="37"/>
      <c r="AJ443" s="37"/>
      <c r="AK443" s="7"/>
      <c r="AL443" s="6"/>
      <c r="AN443" s="10"/>
      <c r="AO443" s="37"/>
      <c r="AP443" s="37"/>
      <c r="AQ443" s="7"/>
      <c r="AR443" s="40"/>
      <c r="AS443" s="10"/>
      <c r="AT443" s="37"/>
      <c r="AU443" s="37"/>
      <c r="AV443" s="51"/>
      <c r="BA443" s="37"/>
      <c r="BB443" s="37"/>
      <c r="BC443" s="7"/>
      <c r="BD443" s="6"/>
      <c r="BF443" s="10"/>
      <c r="BG443" s="37"/>
      <c r="BH443" s="37"/>
      <c r="BI443" s="7"/>
      <c r="BJ443" s="6"/>
      <c r="BL443" s="10"/>
      <c r="BM443" s="37"/>
      <c r="BN443" s="37"/>
      <c r="BO443" s="7"/>
      <c r="BP443" s="40"/>
      <c r="BQ443" s="10"/>
      <c r="BR443" s="37"/>
      <c r="BS443" s="37"/>
      <c r="BT443" s="51"/>
      <c r="BY443" s="37"/>
      <c r="BZ443" s="37"/>
      <c r="CA443" s="7"/>
      <c r="CB443" s="6"/>
      <c r="CD443" s="10"/>
      <c r="CE443" s="37"/>
      <c r="CF443" s="37"/>
      <c r="CG443" s="7"/>
      <c r="CH443" s="6"/>
      <c r="CJ443" s="10"/>
      <c r="CK443" s="37"/>
      <c r="CL443" s="37"/>
      <c r="CM443" s="7"/>
      <c r="CN443" s="40"/>
      <c r="CO443" s="10"/>
      <c r="CP443" s="37"/>
      <c r="CQ443" s="37"/>
      <c r="CR443" s="51"/>
      <c r="CT443" s="40"/>
      <c r="CU443" s="10"/>
      <c r="CV443" s="37"/>
      <c r="CW443" s="37"/>
      <c r="CX443" s="51"/>
    </row>
    <row r="444" spans="5:102" x14ac:dyDescent="0.2">
      <c r="E444" s="37"/>
      <c r="F444" s="37"/>
      <c r="G444" s="7"/>
      <c r="H444" s="6"/>
      <c r="J444" s="10"/>
      <c r="K444" s="37"/>
      <c r="L444" s="37"/>
      <c r="M444" s="7"/>
      <c r="N444" s="6"/>
      <c r="P444" s="10"/>
      <c r="Q444" s="37"/>
      <c r="R444" s="37"/>
      <c r="S444" s="7"/>
      <c r="T444" s="40"/>
      <c r="U444" s="10"/>
      <c r="V444" s="37"/>
      <c r="W444" s="37"/>
      <c r="X444" s="51"/>
      <c r="AC444" s="37"/>
      <c r="AD444" s="37"/>
      <c r="AE444" s="7"/>
      <c r="AF444" s="6"/>
      <c r="AH444" s="10"/>
      <c r="AI444" s="37"/>
      <c r="AJ444" s="37"/>
      <c r="AK444" s="7"/>
      <c r="AL444" s="6"/>
      <c r="AN444" s="10"/>
      <c r="AO444" s="37"/>
      <c r="AP444" s="37"/>
      <c r="AQ444" s="7"/>
      <c r="AR444" s="40"/>
      <c r="AS444" s="10"/>
      <c r="AT444" s="37"/>
      <c r="AU444" s="37"/>
      <c r="AV444" s="51"/>
      <c r="BA444" s="37"/>
      <c r="BB444" s="37"/>
      <c r="BC444" s="7"/>
      <c r="BD444" s="6"/>
      <c r="BF444" s="10"/>
      <c r="BG444" s="37"/>
      <c r="BH444" s="37"/>
      <c r="BI444" s="7"/>
      <c r="BJ444" s="6"/>
      <c r="BL444" s="10"/>
      <c r="BM444" s="37"/>
      <c r="BN444" s="37"/>
      <c r="BO444" s="7"/>
      <c r="BP444" s="40"/>
      <c r="BQ444" s="10"/>
      <c r="BR444" s="37"/>
      <c r="BS444" s="37"/>
      <c r="BT444" s="51"/>
      <c r="BY444" s="37"/>
      <c r="BZ444" s="37"/>
      <c r="CA444" s="7"/>
      <c r="CB444" s="6"/>
      <c r="CD444" s="10"/>
      <c r="CE444" s="37"/>
      <c r="CF444" s="37"/>
      <c r="CG444" s="7"/>
      <c r="CH444" s="6"/>
      <c r="CJ444" s="10"/>
      <c r="CK444" s="37"/>
      <c r="CL444" s="37"/>
      <c r="CM444" s="7"/>
      <c r="CN444" s="40"/>
      <c r="CO444" s="10"/>
      <c r="CP444" s="37"/>
      <c r="CQ444" s="37"/>
      <c r="CR444" s="51"/>
      <c r="CT444" s="40"/>
      <c r="CU444" s="10"/>
      <c r="CV444" s="37"/>
      <c r="CW444" s="37"/>
      <c r="CX444" s="51"/>
    </row>
    <row r="445" spans="5:102" x14ac:dyDescent="0.2">
      <c r="E445" s="37"/>
      <c r="F445" s="37"/>
      <c r="G445" s="7"/>
      <c r="H445" s="6"/>
      <c r="J445" s="10"/>
      <c r="K445" s="37"/>
      <c r="L445" s="37"/>
      <c r="M445" s="7"/>
      <c r="N445" s="6"/>
      <c r="P445" s="10"/>
      <c r="Q445" s="37"/>
      <c r="R445" s="37"/>
      <c r="S445" s="7"/>
      <c r="T445" s="40"/>
      <c r="U445" s="10"/>
      <c r="V445" s="37"/>
      <c r="W445" s="37"/>
      <c r="X445" s="51"/>
      <c r="AC445" s="37"/>
      <c r="AD445" s="37"/>
      <c r="AE445" s="7"/>
      <c r="AF445" s="6"/>
      <c r="AH445" s="10"/>
      <c r="AI445" s="37"/>
      <c r="AJ445" s="37"/>
      <c r="AK445" s="7"/>
      <c r="AL445" s="6"/>
      <c r="AN445" s="10"/>
      <c r="AO445" s="37"/>
      <c r="AP445" s="37"/>
      <c r="AQ445" s="7"/>
      <c r="AR445" s="40"/>
      <c r="AS445" s="10"/>
      <c r="AT445" s="37"/>
      <c r="AU445" s="37"/>
      <c r="AV445" s="51"/>
      <c r="BA445" s="37"/>
      <c r="BB445" s="37"/>
      <c r="BC445" s="7"/>
      <c r="BD445" s="6"/>
      <c r="BF445" s="10"/>
      <c r="BG445" s="37"/>
      <c r="BH445" s="37"/>
      <c r="BI445" s="7"/>
      <c r="BJ445" s="6"/>
      <c r="BL445" s="10"/>
      <c r="BM445" s="37"/>
      <c r="BN445" s="37"/>
      <c r="BO445" s="7"/>
      <c r="BP445" s="40"/>
      <c r="BQ445" s="10"/>
      <c r="BR445" s="37"/>
      <c r="BS445" s="37"/>
      <c r="BT445" s="51"/>
      <c r="BY445" s="37"/>
      <c r="BZ445" s="37"/>
      <c r="CA445" s="7"/>
      <c r="CB445" s="6"/>
      <c r="CD445" s="10"/>
      <c r="CE445" s="37"/>
      <c r="CF445" s="37"/>
      <c r="CG445" s="7"/>
      <c r="CH445" s="6"/>
      <c r="CJ445" s="10"/>
      <c r="CK445" s="37"/>
      <c r="CL445" s="37"/>
      <c r="CM445" s="7"/>
      <c r="CN445" s="40"/>
      <c r="CO445" s="10"/>
      <c r="CP445" s="37"/>
      <c r="CQ445" s="37"/>
      <c r="CR445" s="51"/>
      <c r="CT445" s="40"/>
      <c r="CU445" s="10"/>
      <c r="CV445" s="37"/>
      <c r="CW445" s="37"/>
      <c r="CX445" s="51"/>
    </row>
    <row r="446" spans="5:102" x14ac:dyDescent="0.2">
      <c r="E446" s="37"/>
      <c r="F446" s="37"/>
      <c r="G446" s="7"/>
      <c r="H446" s="6"/>
      <c r="J446" s="10"/>
      <c r="K446" s="37"/>
      <c r="L446" s="37"/>
      <c r="M446" s="7"/>
      <c r="N446" s="6"/>
      <c r="P446" s="10"/>
      <c r="Q446" s="37"/>
      <c r="R446" s="37"/>
      <c r="S446" s="7"/>
      <c r="T446" s="40"/>
      <c r="U446" s="10"/>
      <c r="V446" s="37"/>
      <c r="W446" s="37"/>
      <c r="X446" s="51"/>
      <c r="AC446" s="37"/>
      <c r="AD446" s="37"/>
      <c r="AE446" s="7"/>
      <c r="AF446" s="6"/>
      <c r="AH446" s="10"/>
      <c r="AI446" s="37"/>
      <c r="AJ446" s="37"/>
      <c r="AK446" s="7"/>
      <c r="AL446" s="6"/>
      <c r="AN446" s="10"/>
      <c r="AO446" s="37"/>
      <c r="AP446" s="37"/>
      <c r="AQ446" s="7"/>
      <c r="AR446" s="40"/>
      <c r="AS446" s="10"/>
      <c r="AT446" s="37"/>
      <c r="AU446" s="37"/>
      <c r="AV446" s="51"/>
      <c r="BA446" s="37"/>
      <c r="BB446" s="37"/>
      <c r="BC446" s="7"/>
      <c r="BD446" s="6"/>
      <c r="BF446" s="10"/>
      <c r="BG446" s="37"/>
      <c r="BH446" s="37"/>
      <c r="BI446" s="7"/>
      <c r="BJ446" s="6"/>
      <c r="BL446" s="10"/>
      <c r="BM446" s="37"/>
      <c r="BN446" s="37"/>
      <c r="BO446" s="7"/>
      <c r="BP446" s="40"/>
      <c r="BQ446" s="10"/>
      <c r="BR446" s="37"/>
      <c r="BS446" s="37"/>
      <c r="BT446" s="51"/>
      <c r="BY446" s="37"/>
      <c r="BZ446" s="37"/>
      <c r="CA446" s="7"/>
      <c r="CB446" s="6"/>
      <c r="CD446" s="10"/>
      <c r="CE446" s="37"/>
      <c r="CF446" s="37"/>
      <c r="CG446" s="7"/>
      <c r="CH446" s="6"/>
      <c r="CJ446" s="10"/>
      <c r="CK446" s="37"/>
      <c r="CL446" s="37"/>
      <c r="CM446" s="7"/>
      <c r="CN446" s="40"/>
      <c r="CO446" s="10"/>
      <c r="CP446" s="37"/>
      <c r="CQ446" s="37"/>
      <c r="CR446" s="51"/>
      <c r="CT446" s="40"/>
      <c r="CU446" s="10"/>
      <c r="CV446" s="37"/>
      <c r="CW446" s="37"/>
      <c r="CX446" s="51"/>
    </row>
    <row r="447" spans="5:102" x14ac:dyDescent="0.2">
      <c r="E447" s="37"/>
      <c r="F447" s="37"/>
      <c r="G447" s="7"/>
      <c r="H447" s="6"/>
      <c r="J447" s="10"/>
      <c r="K447" s="37"/>
      <c r="L447" s="37"/>
      <c r="M447" s="7"/>
      <c r="N447" s="6"/>
      <c r="P447" s="10"/>
      <c r="Q447" s="37"/>
      <c r="R447" s="37"/>
      <c r="S447" s="7"/>
      <c r="T447" s="40"/>
      <c r="U447" s="10"/>
      <c r="V447" s="37"/>
      <c r="W447" s="37"/>
      <c r="X447" s="51"/>
      <c r="AC447" s="37"/>
      <c r="AD447" s="37"/>
      <c r="AE447" s="7"/>
      <c r="AF447" s="6"/>
      <c r="AH447" s="10"/>
      <c r="AI447" s="37"/>
      <c r="AJ447" s="37"/>
      <c r="AK447" s="7"/>
      <c r="AL447" s="6"/>
      <c r="AN447" s="10"/>
      <c r="AO447" s="37"/>
      <c r="AP447" s="37"/>
      <c r="AQ447" s="7"/>
      <c r="AR447" s="40"/>
      <c r="AS447" s="10"/>
      <c r="AT447" s="37"/>
      <c r="AU447" s="37"/>
      <c r="AV447" s="51"/>
      <c r="BA447" s="37"/>
      <c r="BB447" s="37"/>
      <c r="BC447" s="7"/>
      <c r="BD447" s="6"/>
      <c r="BF447" s="10"/>
      <c r="BG447" s="37"/>
      <c r="BH447" s="37"/>
      <c r="BI447" s="7"/>
      <c r="BJ447" s="6"/>
      <c r="BL447" s="10"/>
      <c r="BM447" s="37"/>
      <c r="BN447" s="37"/>
      <c r="BO447" s="7"/>
      <c r="BP447" s="40"/>
      <c r="BQ447" s="10"/>
      <c r="BR447" s="37"/>
      <c r="BS447" s="37"/>
      <c r="BT447" s="51"/>
      <c r="BY447" s="37"/>
      <c r="BZ447" s="37"/>
      <c r="CA447" s="7"/>
      <c r="CB447" s="6"/>
      <c r="CD447" s="10"/>
      <c r="CE447" s="37"/>
      <c r="CF447" s="37"/>
      <c r="CG447" s="7"/>
      <c r="CH447" s="6"/>
      <c r="CJ447" s="10"/>
      <c r="CK447" s="37"/>
      <c r="CL447" s="37"/>
      <c r="CM447" s="7"/>
      <c r="CN447" s="40"/>
      <c r="CO447" s="10"/>
      <c r="CP447" s="37"/>
      <c r="CQ447" s="37"/>
      <c r="CR447" s="51"/>
      <c r="CT447" s="40"/>
      <c r="CU447" s="10"/>
      <c r="CV447" s="37"/>
      <c r="CW447" s="37"/>
      <c r="CX447" s="51"/>
    </row>
    <row r="448" spans="5:102" x14ac:dyDescent="0.2">
      <c r="E448" s="37"/>
      <c r="F448" s="37"/>
      <c r="G448" s="7"/>
      <c r="H448" s="6"/>
      <c r="J448" s="10"/>
      <c r="K448" s="37"/>
      <c r="L448" s="37"/>
      <c r="M448" s="7"/>
      <c r="N448" s="6"/>
      <c r="P448" s="10"/>
      <c r="Q448" s="37"/>
      <c r="R448" s="37"/>
      <c r="S448" s="7"/>
      <c r="T448" s="40"/>
      <c r="U448" s="10"/>
      <c r="V448" s="37"/>
      <c r="W448" s="37"/>
      <c r="X448" s="51"/>
      <c r="AC448" s="37"/>
      <c r="AD448" s="37"/>
      <c r="AE448" s="7"/>
      <c r="AF448" s="6"/>
      <c r="AH448" s="10"/>
      <c r="AI448" s="37"/>
      <c r="AJ448" s="37"/>
      <c r="AK448" s="7"/>
      <c r="AL448" s="6"/>
      <c r="AN448" s="10"/>
      <c r="AO448" s="37"/>
      <c r="AP448" s="37"/>
      <c r="AQ448" s="7"/>
      <c r="AR448" s="40"/>
      <c r="AS448" s="10"/>
      <c r="AT448" s="37"/>
      <c r="AU448" s="37"/>
      <c r="AV448" s="51"/>
      <c r="BA448" s="37"/>
      <c r="BB448" s="37"/>
      <c r="BC448" s="7"/>
      <c r="BD448" s="6"/>
      <c r="BF448" s="10"/>
      <c r="BG448" s="37"/>
      <c r="BH448" s="37"/>
      <c r="BI448" s="7"/>
      <c r="BJ448" s="6"/>
      <c r="BL448" s="10"/>
      <c r="BM448" s="37"/>
      <c r="BN448" s="37"/>
      <c r="BO448" s="7"/>
      <c r="BP448" s="40"/>
      <c r="BQ448" s="10"/>
      <c r="BR448" s="37"/>
      <c r="BS448" s="37"/>
      <c r="BT448" s="51"/>
      <c r="BY448" s="37"/>
      <c r="BZ448" s="37"/>
      <c r="CA448" s="7"/>
      <c r="CB448" s="6"/>
      <c r="CD448" s="10"/>
      <c r="CE448" s="37"/>
      <c r="CF448" s="37"/>
      <c r="CG448" s="7"/>
      <c r="CH448" s="6"/>
      <c r="CJ448" s="10"/>
      <c r="CK448" s="37"/>
      <c r="CL448" s="37"/>
      <c r="CM448" s="7"/>
      <c r="CN448" s="40"/>
      <c r="CO448" s="10"/>
      <c r="CP448" s="37"/>
      <c r="CQ448" s="37"/>
      <c r="CR448" s="51"/>
      <c r="CT448" s="40"/>
      <c r="CU448" s="10"/>
      <c r="CV448" s="37"/>
      <c r="CW448" s="37"/>
      <c r="CX448" s="51"/>
    </row>
    <row r="449" spans="5:102" x14ac:dyDescent="0.2">
      <c r="E449" s="37"/>
      <c r="F449" s="37"/>
      <c r="G449" s="7"/>
      <c r="H449" s="6"/>
      <c r="J449" s="10"/>
      <c r="K449" s="37"/>
      <c r="L449" s="37"/>
      <c r="M449" s="7"/>
      <c r="N449" s="6"/>
      <c r="P449" s="10"/>
      <c r="Q449" s="37"/>
      <c r="R449" s="37"/>
      <c r="S449" s="7"/>
      <c r="T449" s="40"/>
      <c r="U449" s="10"/>
      <c r="V449" s="37"/>
      <c r="W449" s="37"/>
      <c r="X449" s="51"/>
      <c r="AC449" s="37"/>
      <c r="AD449" s="37"/>
      <c r="AE449" s="7"/>
      <c r="AF449" s="6"/>
      <c r="AH449" s="10"/>
      <c r="AI449" s="37"/>
      <c r="AJ449" s="37"/>
      <c r="AK449" s="7"/>
      <c r="AL449" s="6"/>
      <c r="AN449" s="10"/>
      <c r="AO449" s="37"/>
      <c r="AP449" s="37"/>
      <c r="AQ449" s="7"/>
      <c r="AR449" s="40"/>
      <c r="AS449" s="10"/>
      <c r="AT449" s="37"/>
      <c r="AU449" s="37"/>
      <c r="AV449" s="51"/>
      <c r="BA449" s="37"/>
      <c r="BB449" s="37"/>
      <c r="BC449" s="7"/>
      <c r="BD449" s="6"/>
      <c r="BF449" s="10"/>
      <c r="BG449" s="37"/>
      <c r="BH449" s="37"/>
      <c r="BI449" s="7"/>
      <c r="BJ449" s="6"/>
      <c r="BL449" s="10"/>
      <c r="BM449" s="37"/>
      <c r="BN449" s="37"/>
      <c r="BO449" s="7"/>
      <c r="BP449" s="40"/>
      <c r="BQ449" s="10"/>
      <c r="BR449" s="37"/>
      <c r="BS449" s="37"/>
      <c r="BT449" s="51"/>
      <c r="BY449" s="37"/>
      <c r="BZ449" s="37"/>
      <c r="CA449" s="7"/>
      <c r="CB449" s="6"/>
      <c r="CD449" s="10"/>
      <c r="CE449" s="37"/>
      <c r="CF449" s="37"/>
      <c r="CG449" s="7"/>
      <c r="CH449" s="6"/>
      <c r="CJ449" s="10"/>
      <c r="CK449" s="37"/>
      <c r="CL449" s="37"/>
      <c r="CM449" s="7"/>
      <c r="CN449" s="40"/>
      <c r="CO449" s="10"/>
      <c r="CP449" s="37"/>
      <c r="CQ449" s="37"/>
      <c r="CR449" s="51"/>
      <c r="CT449" s="40"/>
      <c r="CU449" s="10"/>
      <c r="CV449" s="37"/>
      <c r="CW449" s="37"/>
      <c r="CX449" s="51"/>
    </row>
    <row r="450" spans="5:102" x14ac:dyDescent="0.2">
      <c r="E450" s="37"/>
      <c r="F450" s="37"/>
      <c r="G450" s="7"/>
      <c r="H450" s="6"/>
      <c r="J450" s="10"/>
      <c r="K450" s="37"/>
      <c r="L450" s="37"/>
      <c r="M450" s="7"/>
      <c r="N450" s="6"/>
      <c r="P450" s="10"/>
      <c r="Q450" s="37"/>
      <c r="R450" s="37"/>
      <c r="S450" s="7"/>
      <c r="T450" s="40"/>
      <c r="U450" s="10"/>
      <c r="V450" s="37"/>
      <c r="W450" s="37"/>
      <c r="X450" s="51"/>
      <c r="AC450" s="37"/>
      <c r="AD450" s="37"/>
      <c r="AE450" s="7"/>
      <c r="AF450" s="6"/>
      <c r="AH450" s="10"/>
      <c r="AI450" s="37"/>
      <c r="AJ450" s="37"/>
      <c r="AK450" s="7"/>
      <c r="AL450" s="6"/>
      <c r="AN450" s="10"/>
      <c r="AO450" s="37"/>
      <c r="AP450" s="37"/>
      <c r="AQ450" s="7"/>
      <c r="AR450" s="40"/>
      <c r="AS450" s="10"/>
      <c r="AT450" s="37"/>
      <c r="AU450" s="37"/>
      <c r="AV450" s="51"/>
      <c r="BA450" s="37"/>
      <c r="BB450" s="37"/>
      <c r="BC450" s="7"/>
      <c r="BD450" s="6"/>
      <c r="BF450" s="10"/>
      <c r="BG450" s="37"/>
      <c r="BH450" s="37"/>
      <c r="BI450" s="7"/>
      <c r="BJ450" s="6"/>
      <c r="BL450" s="10"/>
      <c r="BM450" s="37"/>
      <c r="BN450" s="37"/>
      <c r="BO450" s="7"/>
      <c r="BP450" s="40"/>
      <c r="BQ450" s="10"/>
      <c r="BR450" s="37"/>
      <c r="BS450" s="37"/>
      <c r="BT450" s="51"/>
      <c r="BY450" s="37"/>
      <c r="BZ450" s="37"/>
      <c r="CA450" s="7"/>
      <c r="CB450" s="6"/>
      <c r="CD450" s="10"/>
      <c r="CE450" s="37"/>
      <c r="CF450" s="37"/>
      <c r="CG450" s="7"/>
      <c r="CH450" s="6"/>
      <c r="CJ450" s="10"/>
      <c r="CK450" s="37"/>
      <c r="CL450" s="37"/>
      <c r="CM450" s="7"/>
      <c r="CN450" s="40"/>
      <c r="CO450" s="10"/>
      <c r="CP450" s="37"/>
      <c r="CQ450" s="37"/>
      <c r="CR450" s="51"/>
      <c r="CT450" s="40"/>
      <c r="CU450" s="10"/>
      <c r="CV450" s="37"/>
      <c r="CW450" s="37"/>
      <c r="CX450" s="51"/>
    </row>
    <row r="451" spans="5:102" x14ac:dyDescent="0.2">
      <c r="E451" s="37"/>
      <c r="F451" s="37"/>
      <c r="G451" s="7"/>
      <c r="H451" s="6"/>
      <c r="J451" s="10"/>
      <c r="K451" s="37"/>
      <c r="L451" s="37"/>
      <c r="M451" s="7"/>
      <c r="N451" s="6"/>
      <c r="P451" s="10"/>
      <c r="Q451" s="37"/>
      <c r="R451" s="37"/>
      <c r="S451" s="7"/>
      <c r="T451" s="40"/>
      <c r="U451" s="10"/>
      <c r="V451" s="37"/>
      <c r="W451" s="37"/>
      <c r="X451" s="51"/>
      <c r="AC451" s="37"/>
      <c r="AD451" s="37"/>
      <c r="AE451" s="7"/>
      <c r="AF451" s="6"/>
      <c r="AH451" s="10"/>
      <c r="AI451" s="37"/>
      <c r="AJ451" s="37"/>
      <c r="AK451" s="7"/>
      <c r="AL451" s="6"/>
      <c r="AN451" s="10"/>
      <c r="AO451" s="37"/>
      <c r="AP451" s="37"/>
      <c r="AQ451" s="7"/>
      <c r="AR451" s="40"/>
      <c r="AS451" s="10"/>
      <c r="AT451" s="37"/>
      <c r="AU451" s="37"/>
      <c r="AV451" s="51"/>
      <c r="BA451" s="37"/>
      <c r="BB451" s="37"/>
      <c r="BC451" s="7"/>
      <c r="BD451" s="6"/>
      <c r="BF451" s="10"/>
      <c r="BG451" s="37"/>
      <c r="BH451" s="37"/>
      <c r="BI451" s="7"/>
      <c r="BJ451" s="6"/>
      <c r="BL451" s="10"/>
      <c r="BM451" s="37"/>
      <c r="BN451" s="37"/>
      <c r="BO451" s="7"/>
      <c r="BP451" s="40"/>
      <c r="BQ451" s="10"/>
      <c r="BR451" s="37"/>
      <c r="BS451" s="37"/>
      <c r="BT451" s="51"/>
      <c r="BY451" s="37"/>
      <c r="BZ451" s="37"/>
      <c r="CA451" s="7"/>
      <c r="CB451" s="6"/>
      <c r="CD451" s="10"/>
      <c r="CE451" s="37"/>
      <c r="CF451" s="37"/>
      <c r="CG451" s="7"/>
      <c r="CH451" s="6"/>
      <c r="CJ451" s="10"/>
      <c r="CK451" s="37"/>
      <c r="CL451" s="37"/>
      <c r="CM451" s="7"/>
      <c r="CN451" s="40"/>
      <c r="CO451" s="10"/>
      <c r="CP451" s="37"/>
      <c r="CQ451" s="37"/>
      <c r="CR451" s="51"/>
      <c r="CT451" s="40"/>
      <c r="CU451" s="10"/>
      <c r="CV451" s="37"/>
      <c r="CW451" s="37"/>
      <c r="CX451" s="51"/>
    </row>
    <row r="452" spans="5:102" x14ac:dyDescent="0.2">
      <c r="E452" s="37"/>
      <c r="F452" s="37"/>
      <c r="G452" s="7"/>
      <c r="H452" s="6"/>
      <c r="J452" s="10"/>
      <c r="K452" s="37"/>
      <c r="L452" s="37"/>
      <c r="M452" s="7"/>
      <c r="N452" s="6"/>
      <c r="P452" s="10"/>
      <c r="Q452" s="37"/>
      <c r="R452" s="37"/>
      <c r="S452" s="7"/>
      <c r="T452" s="40"/>
      <c r="U452" s="10"/>
      <c r="V452" s="37"/>
      <c r="W452" s="37"/>
      <c r="X452" s="51"/>
      <c r="AC452" s="37"/>
      <c r="AD452" s="37"/>
      <c r="AE452" s="7"/>
      <c r="AF452" s="6"/>
      <c r="AH452" s="10"/>
      <c r="AI452" s="37"/>
      <c r="AJ452" s="37"/>
      <c r="AK452" s="7"/>
      <c r="AL452" s="6"/>
      <c r="AN452" s="10"/>
      <c r="AO452" s="37"/>
      <c r="AP452" s="37"/>
      <c r="AQ452" s="7"/>
      <c r="AR452" s="40"/>
      <c r="AS452" s="10"/>
      <c r="AT452" s="37"/>
      <c r="AU452" s="37"/>
      <c r="AV452" s="51"/>
      <c r="BA452" s="37"/>
      <c r="BB452" s="37"/>
      <c r="BC452" s="7"/>
      <c r="BD452" s="6"/>
      <c r="BF452" s="10"/>
      <c r="BG452" s="37"/>
      <c r="BH452" s="37"/>
      <c r="BI452" s="7"/>
      <c r="BJ452" s="6"/>
      <c r="BL452" s="10"/>
      <c r="BM452" s="37"/>
      <c r="BN452" s="37"/>
      <c r="BO452" s="7"/>
      <c r="BP452" s="40"/>
      <c r="BQ452" s="10"/>
      <c r="BR452" s="37"/>
      <c r="BS452" s="37"/>
      <c r="BT452" s="51"/>
      <c r="BY452" s="37"/>
      <c r="BZ452" s="37"/>
      <c r="CA452" s="7"/>
      <c r="CB452" s="6"/>
      <c r="CD452" s="10"/>
      <c r="CE452" s="37"/>
      <c r="CF452" s="37"/>
      <c r="CG452" s="7"/>
      <c r="CH452" s="6"/>
      <c r="CJ452" s="10"/>
      <c r="CK452" s="37"/>
      <c r="CL452" s="37"/>
      <c r="CM452" s="7"/>
      <c r="CN452" s="40"/>
      <c r="CO452" s="10"/>
      <c r="CP452" s="37"/>
      <c r="CQ452" s="37"/>
      <c r="CR452" s="51"/>
      <c r="CT452" s="40"/>
      <c r="CU452" s="10"/>
      <c r="CV452" s="37"/>
      <c r="CW452" s="37"/>
      <c r="CX452" s="51"/>
    </row>
    <row r="453" spans="5:102" x14ac:dyDescent="0.2">
      <c r="E453" s="37"/>
      <c r="F453" s="37"/>
      <c r="G453" s="7"/>
      <c r="H453" s="6"/>
      <c r="J453" s="10"/>
      <c r="K453" s="37"/>
      <c r="L453" s="37"/>
      <c r="M453" s="7"/>
      <c r="N453" s="6"/>
      <c r="P453" s="10"/>
      <c r="Q453" s="37"/>
      <c r="R453" s="37"/>
      <c r="S453" s="7"/>
      <c r="T453" s="40"/>
      <c r="U453" s="10"/>
      <c r="V453" s="37"/>
      <c r="W453" s="37"/>
      <c r="X453" s="51"/>
      <c r="AC453" s="37"/>
      <c r="AD453" s="37"/>
      <c r="AE453" s="7"/>
      <c r="AF453" s="6"/>
      <c r="AH453" s="10"/>
      <c r="AI453" s="37"/>
      <c r="AJ453" s="37"/>
      <c r="AK453" s="7"/>
      <c r="AL453" s="6"/>
      <c r="AN453" s="10"/>
      <c r="AO453" s="37"/>
      <c r="AP453" s="37"/>
      <c r="AQ453" s="7"/>
      <c r="AR453" s="40"/>
      <c r="AS453" s="10"/>
      <c r="AT453" s="37"/>
      <c r="AU453" s="37"/>
      <c r="AV453" s="51"/>
      <c r="BA453" s="37"/>
      <c r="BB453" s="37"/>
      <c r="BC453" s="7"/>
      <c r="BD453" s="6"/>
      <c r="BF453" s="10"/>
      <c r="BG453" s="37"/>
      <c r="BH453" s="37"/>
      <c r="BI453" s="7"/>
      <c r="BJ453" s="6"/>
      <c r="BL453" s="10"/>
      <c r="BM453" s="37"/>
      <c r="BN453" s="37"/>
      <c r="BO453" s="7"/>
      <c r="BP453" s="40"/>
      <c r="BQ453" s="10"/>
      <c r="BR453" s="37"/>
      <c r="BS453" s="37"/>
      <c r="BT453" s="51"/>
      <c r="BY453" s="37"/>
      <c r="BZ453" s="37"/>
      <c r="CA453" s="7"/>
      <c r="CB453" s="6"/>
      <c r="CD453" s="10"/>
      <c r="CE453" s="37"/>
      <c r="CF453" s="37"/>
      <c r="CG453" s="7"/>
      <c r="CH453" s="6"/>
      <c r="CJ453" s="10"/>
      <c r="CK453" s="37"/>
      <c r="CL453" s="37"/>
      <c r="CM453" s="7"/>
      <c r="CN453" s="40"/>
      <c r="CO453" s="10"/>
      <c r="CP453" s="37"/>
      <c r="CQ453" s="37"/>
      <c r="CR453" s="51"/>
      <c r="CT453" s="40"/>
      <c r="CU453" s="10"/>
      <c r="CV453" s="37"/>
      <c r="CW453" s="37"/>
      <c r="CX453" s="51"/>
    </row>
    <row r="454" spans="5:102" x14ac:dyDescent="0.2">
      <c r="E454" s="37"/>
      <c r="F454" s="37"/>
      <c r="G454" s="7"/>
      <c r="H454" s="6"/>
      <c r="J454" s="10"/>
      <c r="K454" s="37"/>
      <c r="L454" s="37"/>
      <c r="M454" s="7"/>
      <c r="N454" s="6"/>
      <c r="P454" s="10"/>
      <c r="Q454" s="37"/>
      <c r="R454" s="37"/>
      <c r="S454" s="7"/>
      <c r="T454" s="40"/>
      <c r="U454" s="10"/>
      <c r="V454" s="37"/>
      <c r="W454" s="37"/>
      <c r="X454" s="51"/>
      <c r="AC454" s="37"/>
      <c r="AD454" s="37"/>
      <c r="AE454" s="7"/>
      <c r="AF454" s="6"/>
      <c r="AH454" s="10"/>
      <c r="AI454" s="37"/>
      <c r="AJ454" s="37"/>
      <c r="AK454" s="7"/>
      <c r="AL454" s="6"/>
      <c r="AN454" s="10"/>
      <c r="AO454" s="37"/>
      <c r="AP454" s="37"/>
      <c r="AQ454" s="7"/>
      <c r="AR454" s="40"/>
      <c r="AS454" s="10"/>
      <c r="AT454" s="37"/>
      <c r="AU454" s="37"/>
      <c r="AV454" s="51"/>
      <c r="BA454" s="37"/>
      <c r="BB454" s="37"/>
      <c r="BC454" s="7"/>
      <c r="BD454" s="6"/>
      <c r="BF454" s="10"/>
      <c r="BG454" s="37"/>
      <c r="BH454" s="37"/>
      <c r="BI454" s="7"/>
      <c r="BJ454" s="6"/>
      <c r="BL454" s="10"/>
      <c r="BM454" s="37"/>
      <c r="BN454" s="37"/>
      <c r="BO454" s="7"/>
      <c r="BP454" s="40"/>
      <c r="BQ454" s="10"/>
      <c r="BR454" s="37"/>
      <c r="BS454" s="37"/>
      <c r="BT454" s="51"/>
      <c r="BY454" s="37"/>
      <c r="BZ454" s="37"/>
      <c r="CA454" s="7"/>
      <c r="CB454" s="6"/>
      <c r="CD454" s="10"/>
      <c r="CE454" s="37"/>
      <c r="CF454" s="37"/>
      <c r="CG454" s="7"/>
      <c r="CH454" s="6"/>
      <c r="CJ454" s="10"/>
      <c r="CK454" s="37"/>
      <c r="CL454" s="37"/>
      <c r="CM454" s="7"/>
      <c r="CN454" s="40"/>
      <c r="CO454" s="10"/>
      <c r="CP454" s="37"/>
      <c r="CQ454" s="37"/>
      <c r="CR454" s="51"/>
      <c r="CT454" s="40"/>
      <c r="CU454" s="10"/>
      <c r="CV454" s="37"/>
      <c r="CW454" s="37"/>
      <c r="CX454" s="51"/>
    </row>
    <row r="455" spans="5:102" x14ac:dyDescent="0.2">
      <c r="E455" s="37"/>
      <c r="F455" s="37"/>
      <c r="G455" s="7"/>
      <c r="H455" s="6"/>
      <c r="J455" s="10"/>
      <c r="K455" s="37"/>
      <c r="L455" s="37"/>
      <c r="M455" s="7"/>
      <c r="N455" s="6"/>
      <c r="P455" s="10"/>
      <c r="Q455" s="37"/>
      <c r="R455" s="37"/>
      <c r="S455" s="7"/>
      <c r="T455" s="40"/>
      <c r="U455" s="10"/>
      <c r="V455" s="37"/>
      <c r="W455" s="37"/>
      <c r="X455" s="51"/>
      <c r="AC455" s="37"/>
      <c r="AD455" s="37"/>
      <c r="AE455" s="7"/>
      <c r="AF455" s="6"/>
      <c r="AH455" s="10"/>
      <c r="AI455" s="37"/>
      <c r="AJ455" s="37"/>
      <c r="AK455" s="7"/>
      <c r="AL455" s="6"/>
      <c r="AN455" s="10"/>
      <c r="AO455" s="37"/>
      <c r="AP455" s="37"/>
      <c r="AQ455" s="7"/>
      <c r="AR455" s="40"/>
      <c r="AS455" s="10"/>
      <c r="AT455" s="37"/>
      <c r="AU455" s="37"/>
      <c r="AV455" s="51"/>
      <c r="BA455" s="37"/>
      <c r="BB455" s="37"/>
      <c r="BC455" s="7"/>
      <c r="BD455" s="6"/>
      <c r="BF455" s="10"/>
      <c r="BG455" s="37"/>
      <c r="BH455" s="37"/>
      <c r="BI455" s="7"/>
      <c r="BJ455" s="6"/>
      <c r="BL455" s="10"/>
      <c r="BM455" s="37"/>
      <c r="BN455" s="37"/>
      <c r="BO455" s="7"/>
      <c r="BP455" s="40"/>
      <c r="BQ455" s="10"/>
      <c r="BR455" s="37"/>
      <c r="BS455" s="37"/>
      <c r="BT455" s="51"/>
      <c r="BY455" s="37"/>
      <c r="BZ455" s="37"/>
      <c r="CA455" s="7"/>
      <c r="CB455" s="6"/>
      <c r="CD455" s="10"/>
      <c r="CE455" s="37"/>
      <c r="CF455" s="37"/>
      <c r="CG455" s="7"/>
      <c r="CH455" s="6"/>
      <c r="CJ455" s="10"/>
      <c r="CK455" s="37"/>
      <c r="CL455" s="37"/>
      <c r="CM455" s="7"/>
      <c r="CN455" s="40"/>
      <c r="CO455" s="10"/>
      <c r="CP455" s="37"/>
      <c r="CQ455" s="37"/>
      <c r="CR455" s="51"/>
      <c r="CT455" s="40"/>
      <c r="CU455" s="10"/>
      <c r="CV455" s="37"/>
      <c r="CW455" s="37"/>
      <c r="CX455" s="51"/>
    </row>
    <row r="456" spans="5:102" x14ac:dyDescent="0.2">
      <c r="E456" s="37"/>
      <c r="F456" s="37"/>
      <c r="G456" s="7"/>
      <c r="H456" s="6"/>
      <c r="J456" s="10"/>
      <c r="K456" s="37"/>
      <c r="L456" s="37"/>
      <c r="M456" s="7"/>
      <c r="N456" s="6"/>
      <c r="P456" s="10"/>
      <c r="Q456" s="37"/>
      <c r="R456" s="37"/>
      <c r="S456" s="7"/>
      <c r="T456" s="40"/>
      <c r="U456" s="10"/>
      <c r="V456" s="37"/>
      <c r="W456" s="37"/>
      <c r="X456" s="51"/>
      <c r="AC456" s="37"/>
      <c r="AD456" s="37"/>
      <c r="AE456" s="7"/>
      <c r="AF456" s="6"/>
      <c r="AH456" s="10"/>
      <c r="AI456" s="37"/>
      <c r="AJ456" s="37"/>
      <c r="AK456" s="7"/>
      <c r="AL456" s="6"/>
      <c r="AN456" s="10"/>
      <c r="AO456" s="37"/>
      <c r="AP456" s="37"/>
      <c r="AQ456" s="7"/>
      <c r="AR456" s="40"/>
      <c r="AS456" s="10"/>
      <c r="AT456" s="37"/>
      <c r="AU456" s="37"/>
      <c r="AV456" s="51"/>
      <c r="BA456" s="37"/>
      <c r="BB456" s="37"/>
      <c r="BC456" s="7"/>
      <c r="BD456" s="6"/>
      <c r="BF456" s="10"/>
      <c r="BG456" s="37"/>
      <c r="BH456" s="37"/>
      <c r="BI456" s="7"/>
      <c r="BJ456" s="6"/>
      <c r="BL456" s="10"/>
      <c r="BM456" s="37"/>
      <c r="BN456" s="37"/>
      <c r="BO456" s="7"/>
      <c r="BP456" s="40"/>
      <c r="BQ456" s="10"/>
      <c r="BR456" s="37"/>
      <c r="BS456" s="37"/>
      <c r="BT456" s="51"/>
      <c r="BY456" s="37"/>
      <c r="BZ456" s="37"/>
      <c r="CA456" s="7"/>
      <c r="CB456" s="6"/>
      <c r="CD456" s="10"/>
      <c r="CE456" s="37"/>
      <c r="CF456" s="37"/>
      <c r="CG456" s="7"/>
      <c r="CH456" s="6"/>
      <c r="CJ456" s="10"/>
      <c r="CK456" s="37"/>
      <c r="CL456" s="37"/>
      <c r="CM456" s="7"/>
      <c r="CN456" s="40"/>
      <c r="CO456" s="10"/>
      <c r="CP456" s="37"/>
      <c r="CQ456" s="37"/>
      <c r="CR456" s="51"/>
      <c r="CT456" s="40"/>
      <c r="CU456" s="10"/>
      <c r="CV456" s="37"/>
      <c r="CW456" s="37"/>
      <c r="CX456" s="51"/>
    </row>
    <row r="457" spans="5:102" x14ac:dyDescent="0.2">
      <c r="E457" s="37"/>
      <c r="F457" s="37"/>
      <c r="G457" s="7"/>
      <c r="H457" s="6"/>
      <c r="J457" s="10"/>
      <c r="K457" s="37"/>
      <c r="L457" s="37"/>
      <c r="M457" s="7"/>
      <c r="N457" s="6"/>
      <c r="P457" s="10"/>
      <c r="Q457" s="37"/>
      <c r="R457" s="37"/>
      <c r="S457" s="7"/>
      <c r="T457" s="40"/>
      <c r="U457" s="10"/>
      <c r="V457" s="37"/>
      <c r="W457" s="37"/>
      <c r="X457" s="51"/>
      <c r="AC457" s="37"/>
      <c r="AD457" s="37"/>
      <c r="AE457" s="7"/>
      <c r="AF457" s="6"/>
      <c r="AH457" s="10"/>
      <c r="AI457" s="37"/>
      <c r="AJ457" s="37"/>
      <c r="AK457" s="7"/>
      <c r="AL457" s="6"/>
      <c r="AN457" s="10"/>
      <c r="AO457" s="37"/>
      <c r="AP457" s="37"/>
      <c r="AQ457" s="7"/>
      <c r="AR457" s="40"/>
      <c r="AS457" s="10"/>
      <c r="AT457" s="37"/>
      <c r="AU457" s="37"/>
      <c r="AV457" s="51"/>
      <c r="BA457" s="37"/>
      <c r="BB457" s="37"/>
      <c r="BC457" s="7"/>
      <c r="BD457" s="6"/>
      <c r="BF457" s="10"/>
      <c r="BG457" s="37"/>
      <c r="BH457" s="37"/>
      <c r="BI457" s="7"/>
      <c r="BJ457" s="6"/>
      <c r="BL457" s="10"/>
      <c r="BM457" s="37"/>
      <c r="BN457" s="37"/>
      <c r="BO457" s="7"/>
      <c r="BP457" s="40"/>
      <c r="BQ457" s="10"/>
      <c r="BR457" s="37"/>
      <c r="BS457" s="37"/>
      <c r="BT457" s="51"/>
      <c r="BY457" s="37"/>
      <c r="BZ457" s="37"/>
      <c r="CA457" s="7"/>
      <c r="CB457" s="6"/>
      <c r="CD457" s="10"/>
      <c r="CE457" s="37"/>
      <c r="CF457" s="37"/>
      <c r="CG457" s="7"/>
      <c r="CH457" s="6"/>
      <c r="CJ457" s="10"/>
      <c r="CK457" s="37"/>
      <c r="CL457" s="37"/>
      <c r="CM457" s="7"/>
      <c r="CN457" s="40"/>
      <c r="CO457" s="10"/>
      <c r="CP457" s="37"/>
      <c r="CQ457" s="37"/>
      <c r="CR457" s="51"/>
      <c r="CT457" s="40"/>
      <c r="CU457" s="10"/>
      <c r="CV457" s="37"/>
      <c r="CW457" s="37"/>
      <c r="CX457" s="51"/>
    </row>
    <row r="458" spans="5:102" x14ac:dyDescent="0.2">
      <c r="E458" s="37"/>
      <c r="F458" s="37"/>
      <c r="G458" s="7"/>
      <c r="H458" s="6"/>
      <c r="J458" s="10"/>
      <c r="K458" s="37"/>
      <c r="L458" s="37"/>
      <c r="M458" s="7"/>
      <c r="N458" s="6"/>
      <c r="P458" s="10"/>
      <c r="Q458" s="37"/>
      <c r="R458" s="37"/>
      <c r="S458" s="7"/>
      <c r="T458" s="40"/>
      <c r="U458" s="10"/>
      <c r="V458" s="37"/>
      <c r="W458" s="37"/>
      <c r="X458" s="51"/>
      <c r="AC458" s="37"/>
      <c r="AD458" s="37"/>
      <c r="AE458" s="7"/>
      <c r="AF458" s="6"/>
      <c r="AH458" s="10"/>
      <c r="AI458" s="37"/>
      <c r="AJ458" s="37"/>
      <c r="AK458" s="7"/>
      <c r="AL458" s="6"/>
      <c r="AN458" s="10"/>
      <c r="AO458" s="37"/>
      <c r="AP458" s="37"/>
      <c r="AQ458" s="7"/>
      <c r="AR458" s="40"/>
      <c r="AS458" s="10"/>
      <c r="AT458" s="37"/>
      <c r="AU458" s="37"/>
      <c r="AV458" s="51"/>
      <c r="BA458" s="37"/>
      <c r="BB458" s="37"/>
      <c r="BC458" s="7"/>
      <c r="BD458" s="6"/>
      <c r="BF458" s="10"/>
      <c r="BG458" s="37"/>
      <c r="BH458" s="37"/>
      <c r="BI458" s="7"/>
      <c r="BJ458" s="6"/>
      <c r="BL458" s="10"/>
      <c r="BM458" s="37"/>
      <c r="BN458" s="37"/>
      <c r="BO458" s="7"/>
      <c r="BP458" s="40"/>
      <c r="BQ458" s="10"/>
      <c r="BR458" s="37"/>
      <c r="BS458" s="37"/>
      <c r="BT458" s="51"/>
      <c r="BY458" s="37"/>
      <c r="BZ458" s="37"/>
      <c r="CA458" s="7"/>
      <c r="CB458" s="6"/>
      <c r="CD458" s="10"/>
      <c r="CE458" s="37"/>
      <c r="CF458" s="37"/>
      <c r="CG458" s="7"/>
      <c r="CH458" s="6"/>
      <c r="CJ458" s="10"/>
      <c r="CK458" s="37"/>
      <c r="CL458" s="37"/>
      <c r="CM458" s="7"/>
      <c r="CN458" s="40"/>
      <c r="CO458" s="10"/>
      <c r="CP458" s="37"/>
      <c r="CQ458" s="37"/>
      <c r="CR458" s="51"/>
      <c r="CT458" s="40"/>
      <c r="CU458" s="10"/>
      <c r="CV458" s="37"/>
      <c r="CW458" s="37"/>
      <c r="CX458" s="51"/>
    </row>
    <row r="459" spans="5:102" x14ac:dyDescent="0.2">
      <c r="E459" s="37"/>
      <c r="F459" s="37"/>
      <c r="G459" s="7"/>
      <c r="H459" s="6"/>
      <c r="J459" s="10"/>
      <c r="K459" s="37"/>
      <c r="L459" s="37"/>
      <c r="M459" s="7"/>
      <c r="N459" s="6"/>
      <c r="P459" s="10"/>
      <c r="Q459" s="37"/>
      <c r="R459" s="37"/>
      <c r="S459" s="7"/>
      <c r="T459" s="40"/>
      <c r="U459" s="10"/>
      <c r="V459" s="37"/>
      <c r="W459" s="37"/>
      <c r="X459" s="51"/>
      <c r="AC459" s="37"/>
      <c r="AD459" s="37"/>
      <c r="AE459" s="7"/>
      <c r="AF459" s="6"/>
      <c r="AH459" s="10"/>
      <c r="AI459" s="37"/>
      <c r="AJ459" s="37"/>
      <c r="AK459" s="7"/>
      <c r="AL459" s="6"/>
      <c r="AN459" s="10"/>
      <c r="AO459" s="37"/>
      <c r="AP459" s="37"/>
      <c r="AQ459" s="7"/>
      <c r="AR459" s="40"/>
      <c r="AS459" s="10"/>
      <c r="AT459" s="37"/>
      <c r="AU459" s="37"/>
      <c r="AV459" s="51"/>
      <c r="BA459" s="37"/>
      <c r="BB459" s="37"/>
      <c r="BC459" s="7"/>
      <c r="BD459" s="6"/>
      <c r="BF459" s="10"/>
      <c r="BG459" s="37"/>
      <c r="BH459" s="37"/>
      <c r="BI459" s="7"/>
      <c r="BJ459" s="6"/>
      <c r="BL459" s="10"/>
      <c r="BM459" s="37"/>
      <c r="BN459" s="37"/>
      <c r="BO459" s="7"/>
      <c r="BP459" s="40"/>
      <c r="BQ459" s="10"/>
      <c r="BR459" s="37"/>
      <c r="BS459" s="37"/>
      <c r="BT459" s="51"/>
      <c r="BY459" s="37"/>
      <c r="BZ459" s="37"/>
      <c r="CA459" s="7"/>
      <c r="CB459" s="6"/>
      <c r="CD459" s="10"/>
      <c r="CE459" s="37"/>
      <c r="CF459" s="37"/>
      <c r="CG459" s="7"/>
      <c r="CH459" s="6"/>
      <c r="CJ459" s="10"/>
      <c r="CK459" s="37"/>
      <c r="CL459" s="37"/>
      <c r="CM459" s="7"/>
      <c r="CN459" s="40"/>
      <c r="CO459" s="10"/>
      <c r="CP459" s="37"/>
      <c r="CQ459" s="37"/>
      <c r="CR459" s="51"/>
      <c r="CT459" s="40"/>
      <c r="CU459" s="10"/>
      <c r="CV459" s="37"/>
      <c r="CW459" s="37"/>
      <c r="CX459" s="51"/>
    </row>
    <row r="460" spans="5:102" x14ac:dyDescent="0.2">
      <c r="E460" s="37"/>
      <c r="F460" s="37"/>
      <c r="G460" s="7"/>
      <c r="H460" s="6"/>
      <c r="J460" s="10"/>
      <c r="K460" s="37"/>
      <c r="L460" s="37"/>
      <c r="M460" s="7"/>
      <c r="N460" s="6"/>
      <c r="P460" s="10"/>
      <c r="Q460" s="37"/>
      <c r="R460" s="37"/>
      <c r="S460" s="7"/>
      <c r="T460" s="40"/>
      <c r="U460" s="10"/>
      <c r="V460" s="37"/>
      <c r="W460" s="37"/>
      <c r="X460" s="51"/>
      <c r="AC460" s="37"/>
      <c r="AD460" s="37"/>
      <c r="AE460" s="7"/>
      <c r="AF460" s="6"/>
      <c r="AH460" s="10"/>
      <c r="AI460" s="37"/>
      <c r="AJ460" s="37"/>
      <c r="AK460" s="7"/>
      <c r="AL460" s="6"/>
      <c r="AN460" s="10"/>
      <c r="AO460" s="37"/>
      <c r="AP460" s="37"/>
      <c r="AQ460" s="7"/>
      <c r="AR460" s="40"/>
      <c r="AS460" s="10"/>
      <c r="AT460" s="37"/>
      <c r="AU460" s="37"/>
      <c r="AV460" s="51"/>
      <c r="BA460" s="37"/>
      <c r="BB460" s="37"/>
      <c r="BC460" s="7"/>
      <c r="BD460" s="6"/>
      <c r="BF460" s="10"/>
      <c r="BG460" s="37"/>
      <c r="BH460" s="37"/>
      <c r="BI460" s="7"/>
      <c r="BJ460" s="6"/>
      <c r="BL460" s="10"/>
      <c r="BM460" s="37"/>
      <c r="BN460" s="37"/>
      <c r="BO460" s="7"/>
      <c r="BP460" s="40"/>
      <c r="BQ460" s="10"/>
      <c r="BR460" s="37"/>
      <c r="BS460" s="37"/>
      <c r="BT460" s="51"/>
      <c r="BY460" s="37"/>
      <c r="BZ460" s="37"/>
      <c r="CA460" s="7"/>
      <c r="CB460" s="6"/>
      <c r="CD460" s="10"/>
      <c r="CE460" s="37"/>
      <c r="CF460" s="37"/>
      <c r="CG460" s="7"/>
      <c r="CH460" s="6"/>
      <c r="CJ460" s="10"/>
      <c r="CK460" s="37"/>
      <c r="CL460" s="37"/>
      <c r="CM460" s="7"/>
      <c r="CN460" s="40"/>
      <c r="CO460" s="10"/>
      <c r="CP460" s="37"/>
      <c r="CQ460" s="37"/>
      <c r="CR460" s="51"/>
      <c r="CT460" s="40"/>
      <c r="CU460" s="10"/>
      <c r="CV460" s="37"/>
      <c r="CW460" s="37"/>
      <c r="CX460" s="51"/>
    </row>
    <row r="461" spans="5:102" x14ac:dyDescent="0.2">
      <c r="E461" s="37"/>
      <c r="F461" s="37"/>
      <c r="G461" s="7"/>
      <c r="H461" s="6"/>
      <c r="J461" s="10"/>
      <c r="K461" s="37"/>
      <c r="L461" s="37"/>
      <c r="M461" s="7"/>
      <c r="N461" s="6"/>
      <c r="P461" s="10"/>
      <c r="Q461" s="37"/>
      <c r="R461" s="37"/>
      <c r="S461" s="7"/>
      <c r="T461" s="40"/>
      <c r="U461" s="10"/>
      <c r="V461" s="37"/>
      <c r="W461" s="37"/>
      <c r="X461" s="51"/>
      <c r="AC461" s="37"/>
      <c r="AD461" s="37"/>
      <c r="AE461" s="7"/>
      <c r="AF461" s="6"/>
      <c r="AH461" s="10"/>
      <c r="AI461" s="37"/>
      <c r="AJ461" s="37"/>
      <c r="AK461" s="7"/>
      <c r="AL461" s="6"/>
      <c r="AN461" s="10"/>
      <c r="AO461" s="37"/>
      <c r="AP461" s="37"/>
      <c r="AQ461" s="7"/>
      <c r="AR461" s="40"/>
      <c r="AS461" s="10"/>
      <c r="AT461" s="37"/>
      <c r="AU461" s="37"/>
      <c r="AV461" s="51"/>
      <c r="BA461" s="37"/>
      <c r="BB461" s="37"/>
      <c r="BC461" s="7"/>
      <c r="BD461" s="6"/>
      <c r="BF461" s="10"/>
      <c r="BG461" s="37"/>
      <c r="BH461" s="37"/>
      <c r="BI461" s="7"/>
      <c r="BJ461" s="6"/>
      <c r="BL461" s="10"/>
      <c r="BM461" s="37"/>
      <c r="BN461" s="37"/>
      <c r="BO461" s="7"/>
      <c r="BP461" s="40"/>
      <c r="BQ461" s="10"/>
      <c r="BR461" s="37"/>
      <c r="BS461" s="37"/>
      <c r="BT461" s="51"/>
      <c r="BY461" s="37"/>
      <c r="BZ461" s="37"/>
      <c r="CA461" s="7"/>
      <c r="CB461" s="6"/>
      <c r="CD461" s="10"/>
      <c r="CE461" s="37"/>
      <c r="CF461" s="37"/>
      <c r="CG461" s="7"/>
      <c r="CH461" s="6"/>
      <c r="CJ461" s="10"/>
      <c r="CK461" s="37"/>
      <c r="CL461" s="37"/>
      <c r="CM461" s="7"/>
      <c r="CN461" s="40"/>
      <c r="CO461" s="10"/>
      <c r="CP461" s="37"/>
      <c r="CQ461" s="37"/>
      <c r="CR461" s="51"/>
      <c r="CT461" s="40"/>
      <c r="CU461" s="10"/>
      <c r="CV461" s="37"/>
      <c r="CW461" s="37"/>
      <c r="CX461" s="51"/>
    </row>
    <row r="462" spans="5:102" x14ac:dyDescent="0.2">
      <c r="E462" s="37"/>
      <c r="F462" s="37"/>
      <c r="G462" s="7"/>
      <c r="H462" s="6"/>
      <c r="J462" s="10"/>
      <c r="K462" s="37"/>
      <c r="L462" s="37"/>
      <c r="M462" s="7"/>
      <c r="N462" s="6"/>
      <c r="P462" s="10"/>
      <c r="Q462" s="37"/>
      <c r="R462" s="37"/>
      <c r="S462" s="7"/>
      <c r="T462" s="40"/>
      <c r="U462" s="10"/>
      <c r="V462" s="37"/>
      <c r="W462" s="37"/>
      <c r="X462" s="51"/>
      <c r="AC462" s="37"/>
      <c r="AD462" s="37"/>
      <c r="AE462" s="7"/>
      <c r="AF462" s="6"/>
      <c r="AH462" s="10"/>
      <c r="AI462" s="37"/>
      <c r="AJ462" s="37"/>
      <c r="AK462" s="7"/>
      <c r="AL462" s="6"/>
      <c r="AN462" s="10"/>
      <c r="AO462" s="37"/>
      <c r="AP462" s="37"/>
      <c r="AQ462" s="7"/>
      <c r="AR462" s="40"/>
      <c r="AS462" s="10"/>
      <c r="AT462" s="37"/>
      <c r="AU462" s="37"/>
      <c r="AV462" s="51"/>
      <c r="BA462" s="37"/>
      <c r="BB462" s="37"/>
      <c r="BC462" s="7"/>
      <c r="BD462" s="6"/>
      <c r="BF462" s="10"/>
      <c r="BG462" s="37"/>
      <c r="BH462" s="37"/>
      <c r="BI462" s="7"/>
      <c r="BJ462" s="6"/>
      <c r="BL462" s="10"/>
      <c r="BM462" s="37"/>
      <c r="BN462" s="37"/>
      <c r="BO462" s="7"/>
      <c r="BP462" s="40"/>
      <c r="BQ462" s="10"/>
      <c r="BR462" s="37"/>
      <c r="BS462" s="37"/>
      <c r="BT462" s="51"/>
      <c r="BY462" s="37"/>
      <c r="BZ462" s="37"/>
      <c r="CA462" s="7"/>
      <c r="CB462" s="6"/>
      <c r="CD462" s="10"/>
      <c r="CE462" s="37"/>
      <c r="CF462" s="37"/>
      <c r="CG462" s="7"/>
      <c r="CH462" s="6"/>
      <c r="CJ462" s="10"/>
      <c r="CK462" s="37"/>
      <c r="CL462" s="37"/>
      <c r="CM462" s="7"/>
      <c r="CN462" s="40"/>
      <c r="CO462" s="10"/>
      <c r="CP462" s="37"/>
      <c r="CQ462" s="37"/>
      <c r="CR462" s="51"/>
      <c r="CT462" s="40"/>
      <c r="CU462" s="10"/>
      <c r="CV462" s="37"/>
      <c r="CW462" s="37"/>
      <c r="CX462" s="51"/>
    </row>
    <row r="463" spans="5:102" x14ac:dyDescent="0.2">
      <c r="E463" s="37"/>
      <c r="F463" s="37"/>
      <c r="G463" s="7"/>
      <c r="H463" s="6"/>
      <c r="J463" s="10"/>
      <c r="K463" s="37"/>
      <c r="L463" s="37"/>
      <c r="M463" s="7"/>
      <c r="N463" s="6"/>
      <c r="P463" s="10"/>
      <c r="Q463" s="37"/>
      <c r="R463" s="37"/>
      <c r="S463" s="7"/>
      <c r="T463" s="40"/>
      <c r="U463" s="10"/>
      <c r="V463" s="37"/>
      <c r="W463" s="37"/>
      <c r="X463" s="51"/>
      <c r="AC463" s="37"/>
      <c r="AD463" s="37"/>
      <c r="AE463" s="7"/>
      <c r="AF463" s="6"/>
      <c r="AH463" s="10"/>
      <c r="AI463" s="37"/>
      <c r="AJ463" s="37"/>
      <c r="AK463" s="7"/>
      <c r="AL463" s="6"/>
      <c r="AN463" s="10"/>
      <c r="AO463" s="37"/>
      <c r="AP463" s="37"/>
      <c r="AQ463" s="7"/>
      <c r="AR463" s="40"/>
      <c r="AS463" s="10"/>
      <c r="AT463" s="37"/>
      <c r="AU463" s="37"/>
      <c r="AV463" s="51"/>
      <c r="BA463" s="37"/>
      <c r="BB463" s="37"/>
      <c r="BC463" s="7"/>
      <c r="BD463" s="6"/>
      <c r="BF463" s="10"/>
      <c r="BG463" s="37"/>
      <c r="BH463" s="37"/>
      <c r="BI463" s="7"/>
      <c r="BJ463" s="6"/>
      <c r="BL463" s="10"/>
      <c r="BM463" s="37"/>
      <c r="BN463" s="37"/>
      <c r="BO463" s="7"/>
      <c r="BP463" s="40"/>
      <c r="BQ463" s="10"/>
      <c r="BR463" s="37"/>
      <c r="BS463" s="37"/>
      <c r="BT463" s="51"/>
      <c r="BY463" s="37"/>
      <c r="BZ463" s="37"/>
      <c r="CA463" s="7"/>
      <c r="CB463" s="6"/>
      <c r="CD463" s="10"/>
      <c r="CE463" s="37"/>
      <c r="CF463" s="37"/>
      <c r="CG463" s="7"/>
      <c r="CH463" s="6"/>
      <c r="CJ463" s="10"/>
      <c r="CK463" s="37"/>
      <c r="CL463" s="37"/>
      <c r="CM463" s="7"/>
      <c r="CN463" s="40"/>
      <c r="CO463" s="10"/>
      <c r="CP463" s="37"/>
      <c r="CQ463" s="37"/>
      <c r="CR463" s="51"/>
      <c r="CT463" s="40"/>
      <c r="CU463" s="10"/>
      <c r="CV463" s="37"/>
      <c r="CW463" s="37"/>
      <c r="CX463" s="51"/>
    </row>
    <row r="464" spans="5:102" x14ac:dyDescent="0.2">
      <c r="E464" s="37"/>
      <c r="F464" s="37"/>
      <c r="G464" s="7"/>
      <c r="H464" s="6"/>
      <c r="J464" s="10"/>
      <c r="K464" s="37"/>
      <c r="L464" s="37"/>
      <c r="M464" s="7"/>
      <c r="N464" s="6"/>
      <c r="P464" s="10"/>
      <c r="Q464" s="37"/>
      <c r="R464" s="37"/>
      <c r="S464" s="7"/>
      <c r="T464" s="40"/>
      <c r="U464" s="10"/>
      <c r="V464" s="37"/>
      <c r="W464" s="37"/>
      <c r="X464" s="51"/>
      <c r="AC464" s="37"/>
      <c r="AD464" s="37"/>
      <c r="AE464" s="7"/>
      <c r="AF464" s="6"/>
      <c r="AH464" s="10"/>
      <c r="AI464" s="37"/>
      <c r="AJ464" s="37"/>
      <c r="AK464" s="7"/>
      <c r="AL464" s="6"/>
      <c r="AN464" s="10"/>
      <c r="AO464" s="37"/>
      <c r="AP464" s="37"/>
      <c r="AQ464" s="7"/>
      <c r="AR464" s="40"/>
      <c r="AS464" s="10"/>
      <c r="AT464" s="37"/>
      <c r="AU464" s="37"/>
      <c r="AV464" s="51"/>
      <c r="BA464" s="37"/>
      <c r="BB464" s="37"/>
      <c r="BC464" s="7"/>
      <c r="BD464" s="6"/>
      <c r="BF464" s="10"/>
      <c r="BG464" s="37"/>
      <c r="BH464" s="37"/>
      <c r="BI464" s="7"/>
      <c r="BJ464" s="6"/>
      <c r="BL464" s="10"/>
      <c r="BM464" s="37"/>
      <c r="BN464" s="37"/>
      <c r="BO464" s="7"/>
      <c r="BP464" s="40"/>
      <c r="BQ464" s="10"/>
      <c r="BR464" s="37"/>
      <c r="BS464" s="37"/>
      <c r="BT464" s="51"/>
      <c r="BY464" s="37"/>
      <c r="BZ464" s="37"/>
      <c r="CA464" s="7"/>
      <c r="CB464" s="6"/>
      <c r="CD464" s="10"/>
      <c r="CE464" s="37"/>
      <c r="CF464" s="37"/>
      <c r="CG464" s="7"/>
      <c r="CH464" s="6"/>
      <c r="CJ464" s="10"/>
      <c r="CK464" s="37"/>
      <c r="CL464" s="37"/>
      <c r="CM464" s="7"/>
      <c r="CN464" s="40"/>
      <c r="CO464" s="10"/>
      <c r="CP464" s="37"/>
      <c r="CQ464" s="37"/>
      <c r="CR464" s="51"/>
      <c r="CT464" s="40"/>
      <c r="CU464" s="10"/>
      <c r="CV464" s="37"/>
      <c r="CW464" s="37"/>
      <c r="CX464" s="51"/>
    </row>
    <row r="465" spans="5:102" x14ac:dyDescent="0.2">
      <c r="E465" s="37"/>
      <c r="F465" s="37"/>
      <c r="G465" s="7"/>
      <c r="H465" s="6"/>
      <c r="J465" s="10"/>
      <c r="K465" s="37"/>
      <c r="L465" s="37"/>
      <c r="M465" s="7"/>
      <c r="N465" s="6"/>
      <c r="P465" s="10"/>
      <c r="Q465" s="37"/>
      <c r="R465" s="37"/>
      <c r="S465" s="7"/>
      <c r="T465" s="40"/>
      <c r="U465" s="10"/>
      <c r="V465" s="37"/>
      <c r="W465" s="37"/>
      <c r="X465" s="51"/>
      <c r="AC465" s="37"/>
      <c r="AD465" s="37"/>
      <c r="AE465" s="7"/>
      <c r="AF465" s="6"/>
      <c r="AH465" s="10"/>
      <c r="AI465" s="37"/>
      <c r="AJ465" s="37"/>
      <c r="AK465" s="7"/>
      <c r="AL465" s="6"/>
      <c r="AN465" s="10"/>
      <c r="AO465" s="37"/>
      <c r="AP465" s="37"/>
      <c r="AQ465" s="7"/>
      <c r="AR465" s="40"/>
      <c r="AS465" s="10"/>
      <c r="AT465" s="37"/>
      <c r="AU465" s="37"/>
      <c r="AV465" s="51"/>
      <c r="BA465" s="37"/>
      <c r="BB465" s="37"/>
      <c r="BC465" s="7"/>
      <c r="BD465" s="6"/>
      <c r="BF465" s="10"/>
      <c r="BG465" s="37"/>
      <c r="BH465" s="37"/>
      <c r="BI465" s="7"/>
      <c r="BJ465" s="6"/>
      <c r="BL465" s="10"/>
      <c r="BM465" s="37"/>
      <c r="BN465" s="37"/>
      <c r="BO465" s="7"/>
      <c r="BP465" s="40"/>
      <c r="BQ465" s="10"/>
      <c r="BR465" s="37"/>
      <c r="BS465" s="37"/>
      <c r="BT465" s="51"/>
      <c r="BY465" s="37"/>
      <c r="BZ465" s="37"/>
      <c r="CA465" s="7"/>
      <c r="CB465" s="6"/>
      <c r="CD465" s="10"/>
      <c r="CE465" s="37"/>
      <c r="CF465" s="37"/>
      <c r="CG465" s="7"/>
      <c r="CH465" s="6"/>
      <c r="CJ465" s="10"/>
      <c r="CK465" s="37"/>
      <c r="CL465" s="37"/>
      <c r="CM465" s="7"/>
      <c r="CN465" s="40"/>
      <c r="CO465" s="10"/>
      <c r="CP465" s="37"/>
      <c r="CQ465" s="37"/>
      <c r="CR465" s="51"/>
      <c r="CT465" s="40"/>
      <c r="CU465" s="10"/>
      <c r="CV465" s="37"/>
      <c r="CW465" s="37"/>
      <c r="CX465" s="51"/>
    </row>
    <row r="466" spans="5:102" x14ac:dyDescent="0.2">
      <c r="E466" s="37"/>
      <c r="F466" s="37"/>
      <c r="G466" s="7"/>
      <c r="H466" s="6"/>
      <c r="J466" s="10"/>
      <c r="K466" s="37"/>
      <c r="L466" s="37"/>
      <c r="M466" s="7"/>
      <c r="N466" s="6"/>
      <c r="P466" s="10"/>
      <c r="Q466" s="37"/>
      <c r="R466" s="37"/>
      <c r="S466" s="7"/>
      <c r="T466" s="40"/>
      <c r="U466" s="10"/>
      <c r="V466" s="37"/>
      <c r="W466" s="37"/>
      <c r="X466" s="51"/>
      <c r="AC466" s="37"/>
      <c r="AD466" s="37"/>
      <c r="AE466" s="7"/>
      <c r="AF466" s="6"/>
      <c r="AH466" s="10"/>
      <c r="AI466" s="37"/>
      <c r="AJ466" s="37"/>
      <c r="AK466" s="7"/>
      <c r="AL466" s="6"/>
      <c r="AN466" s="10"/>
      <c r="AO466" s="37"/>
      <c r="AP466" s="37"/>
      <c r="AQ466" s="7"/>
      <c r="AR466" s="40"/>
      <c r="AS466" s="10"/>
      <c r="AT466" s="37"/>
      <c r="AU466" s="37"/>
      <c r="AV466" s="51"/>
      <c r="BA466" s="37"/>
      <c r="BB466" s="37"/>
      <c r="BC466" s="7"/>
      <c r="BD466" s="6"/>
      <c r="BF466" s="10"/>
      <c r="BG466" s="37"/>
      <c r="BH466" s="37"/>
      <c r="BI466" s="7"/>
      <c r="BJ466" s="6"/>
      <c r="BL466" s="10"/>
      <c r="BM466" s="37"/>
      <c r="BN466" s="37"/>
      <c r="BO466" s="7"/>
      <c r="BP466" s="40"/>
      <c r="BQ466" s="10"/>
      <c r="BR466" s="37"/>
      <c r="BS466" s="37"/>
      <c r="BT466" s="51"/>
      <c r="BY466" s="37"/>
      <c r="BZ466" s="37"/>
      <c r="CA466" s="7"/>
      <c r="CB466" s="6"/>
      <c r="CD466" s="10"/>
      <c r="CE466" s="37"/>
      <c r="CF466" s="37"/>
      <c r="CG466" s="7"/>
      <c r="CH466" s="6"/>
      <c r="CJ466" s="10"/>
      <c r="CK466" s="37"/>
      <c r="CL466" s="37"/>
      <c r="CM466" s="7"/>
      <c r="CN466" s="40"/>
      <c r="CO466" s="10"/>
      <c r="CP466" s="37"/>
      <c r="CQ466" s="37"/>
      <c r="CR466" s="51"/>
      <c r="CT466" s="40"/>
      <c r="CU466" s="10"/>
      <c r="CV466" s="37"/>
      <c r="CW466" s="37"/>
      <c r="CX466" s="51"/>
    </row>
    <row r="467" spans="5:102" x14ac:dyDescent="0.2">
      <c r="E467" s="37"/>
      <c r="F467" s="37"/>
      <c r="G467" s="7"/>
      <c r="H467" s="6"/>
      <c r="J467" s="10"/>
      <c r="K467" s="37"/>
      <c r="L467" s="37"/>
      <c r="M467" s="7"/>
      <c r="N467" s="6"/>
      <c r="P467" s="10"/>
      <c r="Q467" s="37"/>
      <c r="R467" s="37"/>
      <c r="S467" s="7"/>
      <c r="T467" s="40"/>
      <c r="U467" s="10"/>
      <c r="V467" s="37"/>
      <c r="W467" s="37"/>
      <c r="X467" s="51"/>
      <c r="AC467" s="37"/>
      <c r="AD467" s="37"/>
      <c r="AE467" s="7"/>
      <c r="AF467" s="6"/>
      <c r="AH467" s="10"/>
      <c r="AI467" s="37"/>
      <c r="AJ467" s="37"/>
      <c r="AK467" s="7"/>
      <c r="AL467" s="6"/>
      <c r="AN467" s="10"/>
      <c r="AO467" s="37"/>
      <c r="AP467" s="37"/>
      <c r="AQ467" s="7"/>
      <c r="AR467" s="40"/>
      <c r="AS467" s="10"/>
      <c r="AT467" s="37"/>
      <c r="AU467" s="37"/>
      <c r="AV467" s="51"/>
      <c r="BA467" s="37"/>
      <c r="BB467" s="37"/>
      <c r="BC467" s="7"/>
      <c r="BD467" s="6"/>
      <c r="BF467" s="10"/>
      <c r="BG467" s="37"/>
      <c r="BH467" s="37"/>
      <c r="BI467" s="7"/>
      <c r="BJ467" s="6"/>
      <c r="BL467" s="10"/>
      <c r="BM467" s="37"/>
      <c r="BN467" s="37"/>
      <c r="BO467" s="7"/>
      <c r="BP467" s="40"/>
      <c r="BQ467" s="10"/>
      <c r="BR467" s="37"/>
      <c r="BS467" s="37"/>
      <c r="BT467" s="51"/>
      <c r="BY467" s="37"/>
      <c r="BZ467" s="37"/>
      <c r="CA467" s="7"/>
      <c r="CB467" s="6"/>
      <c r="CD467" s="10"/>
      <c r="CE467" s="37"/>
      <c r="CF467" s="37"/>
      <c r="CG467" s="7"/>
      <c r="CH467" s="6"/>
      <c r="CJ467" s="10"/>
      <c r="CK467" s="37"/>
      <c r="CL467" s="37"/>
      <c r="CM467" s="7"/>
      <c r="CN467" s="40"/>
      <c r="CO467" s="10"/>
      <c r="CP467" s="37"/>
      <c r="CQ467" s="37"/>
      <c r="CR467" s="51"/>
      <c r="CT467" s="40"/>
      <c r="CU467" s="10"/>
      <c r="CV467" s="37"/>
      <c r="CW467" s="37"/>
      <c r="CX467" s="51"/>
    </row>
    <row r="468" spans="5:102" x14ac:dyDescent="0.2">
      <c r="E468" s="37"/>
      <c r="F468" s="37"/>
      <c r="G468" s="7"/>
      <c r="H468" s="6"/>
      <c r="J468" s="10"/>
      <c r="K468" s="37"/>
      <c r="L468" s="37"/>
      <c r="M468" s="7"/>
      <c r="N468" s="6"/>
      <c r="P468" s="10"/>
      <c r="Q468" s="37"/>
      <c r="R468" s="37"/>
      <c r="S468" s="7"/>
      <c r="T468" s="40"/>
      <c r="U468" s="10"/>
      <c r="V468" s="37"/>
      <c r="W468" s="37"/>
      <c r="X468" s="51"/>
      <c r="AC468" s="37"/>
      <c r="AD468" s="37"/>
      <c r="AE468" s="7"/>
      <c r="AF468" s="6"/>
      <c r="AH468" s="10"/>
      <c r="AI468" s="37"/>
      <c r="AJ468" s="37"/>
      <c r="AK468" s="7"/>
      <c r="AL468" s="6"/>
      <c r="AN468" s="10"/>
      <c r="AO468" s="37"/>
      <c r="AP468" s="37"/>
      <c r="AQ468" s="7"/>
      <c r="AR468" s="40"/>
      <c r="AS468" s="10"/>
      <c r="AT468" s="37"/>
      <c r="AU468" s="37"/>
      <c r="AV468" s="51"/>
      <c r="BA468" s="37"/>
      <c r="BB468" s="37"/>
      <c r="BC468" s="7"/>
      <c r="BD468" s="6"/>
      <c r="BF468" s="10"/>
      <c r="BG468" s="37"/>
      <c r="BH468" s="37"/>
      <c r="BI468" s="7"/>
      <c r="BJ468" s="6"/>
      <c r="BL468" s="10"/>
      <c r="BM468" s="37"/>
      <c r="BN468" s="37"/>
      <c r="BO468" s="7"/>
      <c r="BP468" s="40"/>
      <c r="BQ468" s="10"/>
      <c r="BR468" s="37"/>
      <c r="BS468" s="37"/>
      <c r="BT468" s="51"/>
      <c r="BY468" s="37"/>
      <c r="BZ468" s="37"/>
      <c r="CA468" s="7"/>
      <c r="CB468" s="6"/>
      <c r="CD468" s="10"/>
      <c r="CE468" s="37"/>
      <c r="CF468" s="37"/>
      <c r="CG468" s="7"/>
      <c r="CH468" s="6"/>
      <c r="CJ468" s="10"/>
      <c r="CK468" s="37"/>
      <c r="CL468" s="37"/>
      <c r="CM468" s="7"/>
      <c r="CN468" s="40"/>
      <c r="CO468" s="10"/>
      <c r="CP468" s="37"/>
      <c r="CQ468" s="37"/>
      <c r="CR468" s="51"/>
      <c r="CT468" s="40"/>
      <c r="CU468" s="10"/>
      <c r="CV468" s="37"/>
      <c r="CW468" s="37"/>
      <c r="CX468" s="51"/>
    </row>
    <row r="469" spans="5:102" x14ac:dyDescent="0.2">
      <c r="E469" s="37"/>
      <c r="F469" s="37"/>
      <c r="G469" s="7"/>
      <c r="H469" s="6"/>
      <c r="J469" s="10"/>
      <c r="K469" s="37"/>
      <c r="L469" s="37"/>
      <c r="M469" s="7"/>
      <c r="N469" s="6"/>
      <c r="P469" s="10"/>
      <c r="Q469" s="37"/>
      <c r="R469" s="37"/>
      <c r="S469" s="7"/>
      <c r="T469" s="40"/>
      <c r="U469" s="10"/>
      <c r="V469" s="37"/>
      <c r="W469" s="37"/>
      <c r="X469" s="51"/>
      <c r="AC469" s="37"/>
      <c r="AD469" s="37"/>
      <c r="AE469" s="7"/>
      <c r="AF469" s="6"/>
      <c r="AH469" s="10"/>
      <c r="AI469" s="37"/>
      <c r="AJ469" s="37"/>
      <c r="AK469" s="7"/>
      <c r="AL469" s="6"/>
      <c r="AN469" s="10"/>
      <c r="AO469" s="37"/>
      <c r="AP469" s="37"/>
      <c r="AQ469" s="7"/>
      <c r="AR469" s="40"/>
      <c r="AS469" s="10"/>
      <c r="AT469" s="37"/>
      <c r="AU469" s="37"/>
      <c r="AV469" s="51"/>
      <c r="BA469" s="37"/>
      <c r="BB469" s="37"/>
      <c r="BC469" s="7"/>
      <c r="BD469" s="6"/>
      <c r="BF469" s="10"/>
      <c r="BG469" s="37"/>
      <c r="BH469" s="37"/>
      <c r="BI469" s="7"/>
      <c r="BJ469" s="6"/>
      <c r="BL469" s="10"/>
      <c r="BM469" s="37"/>
      <c r="BN469" s="37"/>
      <c r="BO469" s="7"/>
      <c r="BP469" s="40"/>
      <c r="BQ469" s="10"/>
      <c r="BR469" s="37"/>
      <c r="BS469" s="37"/>
      <c r="BT469" s="51"/>
      <c r="BY469" s="37"/>
      <c r="BZ469" s="37"/>
      <c r="CA469" s="7"/>
      <c r="CB469" s="6"/>
      <c r="CD469" s="10"/>
      <c r="CE469" s="37"/>
      <c r="CF469" s="37"/>
      <c r="CG469" s="7"/>
      <c r="CH469" s="6"/>
      <c r="CJ469" s="10"/>
      <c r="CK469" s="37"/>
      <c r="CL469" s="37"/>
      <c r="CM469" s="7"/>
      <c r="CN469" s="40"/>
      <c r="CO469" s="10"/>
      <c r="CP469" s="37"/>
      <c r="CQ469" s="37"/>
      <c r="CR469" s="51"/>
      <c r="CT469" s="40"/>
      <c r="CU469" s="10"/>
      <c r="CV469" s="37"/>
      <c r="CW469" s="37"/>
      <c r="CX469" s="51"/>
    </row>
    <row r="470" spans="5:102" x14ac:dyDescent="0.2">
      <c r="E470" s="37"/>
      <c r="F470" s="37"/>
      <c r="G470" s="7"/>
      <c r="H470" s="6"/>
      <c r="J470" s="10"/>
      <c r="K470" s="37"/>
      <c r="L470" s="37"/>
      <c r="M470" s="7"/>
      <c r="N470" s="6"/>
      <c r="P470" s="10"/>
      <c r="Q470" s="37"/>
      <c r="R470" s="37"/>
      <c r="S470" s="7"/>
      <c r="T470" s="40"/>
      <c r="U470" s="10"/>
      <c r="V470" s="37"/>
      <c r="W470" s="37"/>
      <c r="X470" s="51"/>
      <c r="AC470" s="37"/>
      <c r="AD470" s="37"/>
      <c r="AE470" s="7"/>
      <c r="AF470" s="6"/>
      <c r="AH470" s="10"/>
      <c r="AI470" s="37"/>
      <c r="AJ470" s="37"/>
      <c r="AK470" s="7"/>
      <c r="AL470" s="6"/>
      <c r="AN470" s="10"/>
      <c r="AO470" s="37"/>
      <c r="AP470" s="37"/>
      <c r="AQ470" s="7"/>
      <c r="AR470" s="40"/>
      <c r="AS470" s="10"/>
      <c r="AT470" s="37"/>
      <c r="AU470" s="37"/>
      <c r="AV470" s="51"/>
      <c r="BA470" s="37"/>
      <c r="BB470" s="37"/>
      <c r="BC470" s="7"/>
      <c r="BD470" s="6"/>
      <c r="BF470" s="10"/>
      <c r="BG470" s="37"/>
      <c r="BH470" s="37"/>
      <c r="BI470" s="7"/>
      <c r="BJ470" s="6"/>
      <c r="BL470" s="10"/>
      <c r="BM470" s="37"/>
      <c r="BN470" s="37"/>
      <c r="BO470" s="7"/>
      <c r="BP470" s="40"/>
      <c r="BQ470" s="10"/>
      <c r="BR470" s="37"/>
      <c r="BS470" s="37"/>
      <c r="BT470" s="51"/>
      <c r="BY470" s="37"/>
      <c r="BZ470" s="37"/>
      <c r="CA470" s="7"/>
      <c r="CB470" s="6"/>
      <c r="CD470" s="10"/>
      <c r="CE470" s="37"/>
      <c r="CF470" s="37"/>
      <c r="CG470" s="7"/>
      <c r="CH470" s="6"/>
      <c r="CJ470" s="10"/>
      <c r="CK470" s="37"/>
      <c r="CL470" s="37"/>
      <c r="CM470" s="7"/>
      <c r="CN470" s="40"/>
      <c r="CO470" s="10"/>
      <c r="CP470" s="37"/>
      <c r="CQ470" s="37"/>
      <c r="CR470" s="51"/>
      <c r="CT470" s="40"/>
      <c r="CU470" s="10"/>
      <c r="CV470" s="37"/>
      <c r="CW470" s="37"/>
      <c r="CX470" s="51"/>
    </row>
    <row r="471" spans="5:102" x14ac:dyDescent="0.2">
      <c r="E471" s="37"/>
      <c r="F471" s="37"/>
      <c r="G471" s="7"/>
      <c r="H471" s="6"/>
      <c r="J471" s="10"/>
      <c r="K471" s="37"/>
      <c r="L471" s="37"/>
      <c r="M471" s="7"/>
      <c r="N471" s="6"/>
      <c r="P471" s="10"/>
      <c r="Q471" s="37"/>
      <c r="R471" s="37"/>
      <c r="S471" s="7"/>
      <c r="T471" s="40"/>
      <c r="U471" s="10"/>
      <c r="V471" s="37"/>
      <c r="W471" s="37"/>
      <c r="X471" s="51"/>
      <c r="AC471" s="37"/>
      <c r="AD471" s="37"/>
      <c r="AE471" s="7"/>
      <c r="AF471" s="6"/>
      <c r="AH471" s="10"/>
      <c r="AI471" s="37"/>
      <c r="AJ471" s="37"/>
      <c r="AK471" s="7"/>
      <c r="AL471" s="6"/>
      <c r="AN471" s="10"/>
      <c r="AO471" s="37"/>
      <c r="AP471" s="37"/>
      <c r="AQ471" s="7"/>
      <c r="AR471" s="40"/>
      <c r="AS471" s="10"/>
      <c r="AT471" s="37"/>
      <c r="AU471" s="37"/>
      <c r="AV471" s="51"/>
      <c r="BA471" s="37"/>
      <c r="BB471" s="37"/>
      <c r="BC471" s="7"/>
      <c r="BD471" s="6"/>
      <c r="BF471" s="10"/>
      <c r="BG471" s="37"/>
      <c r="BH471" s="37"/>
      <c r="BI471" s="7"/>
      <c r="BJ471" s="6"/>
      <c r="BL471" s="10"/>
      <c r="BM471" s="37"/>
      <c r="BN471" s="37"/>
      <c r="BO471" s="7"/>
      <c r="BP471" s="40"/>
      <c r="BQ471" s="10"/>
      <c r="BR471" s="37"/>
      <c r="BS471" s="37"/>
      <c r="BT471" s="51"/>
      <c r="BY471" s="37"/>
      <c r="BZ471" s="37"/>
      <c r="CA471" s="7"/>
      <c r="CB471" s="6"/>
      <c r="CD471" s="10"/>
      <c r="CE471" s="37"/>
      <c r="CF471" s="37"/>
      <c r="CG471" s="7"/>
      <c r="CH471" s="6"/>
      <c r="CJ471" s="10"/>
      <c r="CK471" s="37"/>
      <c r="CL471" s="37"/>
      <c r="CM471" s="7"/>
      <c r="CN471" s="40"/>
      <c r="CO471" s="10"/>
      <c r="CP471" s="37"/>
      <c r="CQ471" s="37"/>
      <c r="CR471" s="51"/>
      <c r="CT471" s="40"/>
      <c r="CU471" s="10"/>
      <c r="CV471" s="37"/>
      <c r="CW471" s="37"/>
      <c r="CX471" s="51"/>
    </row>
    <row r="472" spans="5:102" x14ac:dyDescent="0.2">
      <c r="E472" s="37"/>
      <c r="F472" s="37"/>
      <c r="G472" s="7"/>
      <c r="H472" s="6"/>
      <c r="J472" s="10"/>
      <c r="K472" s="37"/>
      <c r="L472" s="37"/>
      <c r="M472" s="7"/>
      <c r="N472" s="6"/>
      <c r="P472" s="10"/>
      <c r="Q472" s="37"/>
      <c r="R472" s="37"/>
      <c r="S472" s="7"/>
      <c r="T472" s="40"/>
      <c r="U472" s="10"/>
      <c r="V472" s="37"/>
      <c r="W472" s="37"/>
      <c r="X472" s="51"/>
      <c r="AC472" s="37"/>
      <c r="AD472" s="37"/>
      <c r="AE472" s="7"/>
      <c r="AF472" s="6"/>
      <c r="AH472" s="10"/>
      <c r="AI472" s="37"/>
      <c r="AJ472" s="37"/>
      <c r="AK472" s="7"/>
      <c r="AL472" s="6"/>
      <c r="AN472" s="10"/>
      <c r="AO472" s="37"/>
      <c r="AP472" s="37"/>
      <c r="AQ472" s="7"/>
      <c r="AR472" s="40"/>
      <c r="AS472" s="10"/>
      <c r="AT472" s="37"/>
      <c r="AU472" s="37"/>
      <c r="AV472" s="51"/>
      <c r="BA472" s="37"/>
      <c r="BB472" s="37"/>
      <c r="BC472" s="7"/>
      <c r="BD472" s="6"/>
      <c r="BF472" s="10"/>
      <c r="BG472" s="37"/>
      <c r="BH472" s="37"/>
      <c r="BI472" s="7"/>
      <c r="BJ472" s="6"/>
      <c r="BL472" s="10"/>
      <c r="BM472" s="37"/>
      <c r="BN472" s="37"/>
      <c r="BO472" s="7"/>
      <c r="BP472" s="40"/>
      <c r="BQ472" s="10"/>
      <c r="BR472" s="37"/>
      <c r="BS472" s="37"/>
      <c r="BT472" s="51"/>
      <c r="BY472" s="37"/>
      <c r="BZ472" s="37"/>
      <c r="CA472" s="7"/>
      <c r="CB472" s="6"/>
      <c r="CD472" s="10"/>
      <c r="CE472" s="37"/>
      <c r="CF472" s="37"/>
      <c r="CG472" s="7"/>
      <c r="CH472" s="6"/>
      <c r="CJ472" s="10"/>
      <c r="CK472" s="37"/>
      <c r="CL472" s="37"/>
      <c r="CM472" s="7"/>
      <c r="CN472" s="40"/>
      <c r="CO472" s="10"/>
      <c r="CP472" s="37"/>
      <c r="CQ472" s="37"/>
      <c r="CR472" s="51"/>
      <c r="CT472" s="40"/>
      <c r="CU472" s="10"/>
      <c r="CV472" s="37"/>
      <c r="CW472" s="37"/>
      <c r="CX472" s="51"/>
    </row>
    <row r="473" spans="5:102" x14ac:dyDescent="0.2">
      <c r="E473" s="37"/>
      <c r="F473" s="37"/>
      <c r="G473" s="7"/>
      <c r="H473" s="6"/>
      <c r="J473" s="10"/>
      <c r="K473" s="37"/>
      <c r="L473" s="37"/>
      <c r="M473" s="7"/>
      <c r="N473" s="6"/>
      <c r="P473" s="10"/>
      <c r="Q473" s="37"/>
      <c r="R473" s="37"/>
      <c r="S473" s="7"/>
      <c r="T473" s="40"/>
      <c r="U473" s="10"/>
      <c r="V473" s="37"/>
      <c r="W473" s="37"/>
      <c r="X473" s="51"/>
      <c r="AC473" s="37"/>
      <c r="AD473" s="37"/>
      <c r="AE473" s="7"/>
      <c r="AF473" s="6"/>
      <c r="AH473" s="10"/>
      <c r="AI473" s="37"/>
      <c r="AJ473" s="37"/>
      <c r="AK473" s="7"/>
      <c r="AL473" s="6"/>
      <c r="AN473" s="10"/>
      <c r="AO473" s="37"/>
      <c r="AP473" s="37"/>
      <c r="AQ473" s="7"/>
      <c r="AR473" s="40"/>
      <c r="AS473" s="10"/>
      <c r="AT473" s="37"/>
      <c r="AU473" s="37"/>
      <c r="AV473" s="51"/>
      <c r="BA473" s="37"/>
      <c r="BB473" s="37"/>
      <c r="BC473" s="7"/>
      <c r="BD473" s="6"/>
      <c r="BF473" s="10"/>
      <c r="BG473" s="37"/>
      <c r="BH473" s="37"/>
      <c r="BI473" s="7"/>
      <c r="BJ473" s="6"/>
      <c r="BL473" s="10"/>
      <c r="BM473" s="37"/>
      <c r="BN473" s="37"/>
      <c r="BO473" s="7"/>
      <c r="BP473" s="40"/>
      <c r="BQ473" s="10"/>
      <c r="BR473" s="37"/>
      <c r="BS473" s="37"/>
      <c r="BT473" s="51"/>
      <c r="BY473" s="37"/>
      <c r="BZ473" s="37"/>
      <c r="CA473" s="7"/>
      <c r="CB473" s="6"/>
      <c r="CD473" s="10"/>
      <c r="CE473" s="37"/>
      <c r="CF473" s="37"/>
      <c r="CG473" s="7"/>
      <c r="CH473" s="6"/>
      <c r="CJ473" s="10"/>
      <c r="CK473" s="37"/>
      <c r="CL473" s="37"/>
      <c r="CM473" s="7"/>
      <c r="CN473" s="40"/>
      <c r="CO473" s="10"/>
      <c r="CP473" s="37"/>
      <c r="CQ473" s="37"/>
      <c r="CR473" s="51"/>
      <c r="CT473" s="40"/>
      <c r="CU473" s="10"/>
      <c r="CV473" s="37"/>
      <c r="CW473" s="37"/>
      <c r="CX473" s="51"/>
    </row>
    <row r="474" spans="5:102" x14ac:dyDescent="0.2">
      <c r="E474" s="37"/>
      <c r="F474" s="37"/>
      <c r="G474" s="7"/>
      <c r="H474" s="6"/>
      <c r="J474" s="10"/>
      <c r="K474" s="37"/>
      <c r="L474" s="37"/>
      <c r="M474" s="7"/>
      <c r="N474" s="6"/>
      <c r="P474" s="10"/>
      <c r="Q474" s="37"/>
      <c r="R474" s="37"/>
      <c r="S474" s="7"/>
      <c r="T474" s="40"/>
      <c r="U474" s="10"/>
      <c r="V474" s="37"/>
      <c r="W474" s="37"/>
      <c r="X474" s="51"/>
      <c r="AC474" s="37"/>
      <c r="AD474" s="37"/>
      <c r="AE474" s="7"/>
      <c r="AF474" s="6"/>
      <c r="AH474" s="10"/>
      <c r="AI474" s="37"/>
      <c r="AJ474" s="37"/>
      <c r="AK474" s="7"/>
      <c r="AL474" s="6"/>
      <c r="AN474" s="10"/>
      <c r="AO474" s="37"/>
      <c r="AP474" s="37"/>
      <c r="AQ474" s="7"/>
      <c r="AR474" s="40"/>
      <c r="AS474" s="10"/>
      <c r="AT474" s="37"/>
      <c r="AU474" s="37"/>
      <c r="AV474" s="51"/>
      <c r="BA474" s="37"/>
      <c r="BB474" s="37"/>
      <c r="BC474" s="7"/>
      <c r="BD474" s="6"/>
      <c r="BF474" s="10"/>
      <c r="BG474" s="37"/>
      <c r="BH474" s="37"/>
      <c r="BI474" s="7"/>
      <c r="BJ474" s="6"/>
      <c r="BL474" s="10"/>
      <c r="BM474" s="37"/>
      <c r="BN474" s="37"/>
      <c r="BO474" s="7"/>
      <c r="BP474" s="40"/>
      <c r="BQ474" s="10"/>
      <c r="BR474" s="37"/>
      <c r="BS474" s="37"/>
      <c r="BT474" s="51"/>
      <c r="BY474" s="37"/>
      <c r="BZ474" s="37"/>
      <c r="CA474" s="7"/>
      <c r="CB474" s="6"/>
      <c r="CD474" s="10"/>
      <c r="CE474" s="37"/>
      <c r="CF474" s="37"/>
      <c r="CG474" s="7"/>
      <c r="CH474" s="6"/>
      <c r="CJ474" s="10"/>
      <c r="CK474" s="37"/>
      <c r="CL474" s="37"/>
      <c r="CM474" s="7"/>
      <c r="CN474" s="40"/>
      <c r="CO474" s="10"/>
      <c r="CP474" s="37"/>
      <c r="CQ474" s="37"/>
      <c r="CR474" s="51"/>
      <c r="CT474" s="40"/>
      <c r="CU474" s="10"/>
      <c r="CV474" s="37"/>
      <c r="CW474" s="37"/>
      <c r="CX474" s="51"/>
    </row>
    <row r="475" spans="5:102" x14ac:dyDescent="0.2">
      <c r="E475" s="37"/>
      <c r="F475" s="37"/>
      <c r="G475" s="7"/>
      <c r="H475" s="6"/>
      <c r="J475" s="10"/>
      <c r="K475" s="37"/>
      <c r="L475" s="37"/>
      <c r="M475" s="7"/>
      <c r="N475" s="6"/>
      <c r="P475" s="10"/>
      <c r="Q475" s="37"/>
      <c r="R475" s="37"/>
      <c r="S475" s="7"/>
      <c r="T475" s="40"/>
      <c r="U475" s="10"/>
      <c r="V475" s="37"/>
      <c r="W475" s="37"/>
      <c r="X475" s="51"/>
      <c r="AC475" s="37"/>
      <c r="AD475" s="37"/>
      <c r="AE475" s="7"/>
      <c r="AF475" s="6"/>
      <c r="AH475" s="10"/>
      <c r="AI475" s="37"/>
      <c r="AJ475" s="37"/>
      <c r="AK475" s="7"/>
      <c r="AL475" s="6"/>
      <c r="AN475" s="10"/>
      <c r="AO475" s="37"/>
      <c r="AP475" s="37"/>
      <c r="AQ475" s="7"/>
      <c r="AR475" s="40"/>
      <c r="AS475" s="10"/>
      <c r="AT475" s="37"/>
      <c r="AU475" s="37"/>
      <c r="AV475" s="51"/>
      <c r="BA475" s="37"/>
      <c r="BB475" s="37"/>
      <c r="BC475" s="7"/>
      <c r="BD475" s="6"/>
      <c r="BF475" s="10"/>
      <c r="BG475" s="37"/>
      <c r="BH475" s="37"/>
      <c r="BI475" s="7"/>
      <c r="BJ475" s="6"/>
      <c r="BL475" s="10"/>
      <c r="BM475" s="37"/>
      <c r="BN475" s="37"/>
      <c r="BO475" s="7"/>
      <c r="BP475" s="40"/>
      <c r="BQ475" s="10"/>
      <c r="BR475" s="37"/>
      <c r="BS475" s="37"/>
      <c r="BT475" s="51"/>
      <c r="BY475" s="37"/>
      <c r="BZ475" s="37"/>
      <c r="CA475" s="7"/>
      <c r="CB475" s="6"/>
      <c r="CD475" s="10"/>
      <c r="CE475" s="37"/>
      <c r="CF475" s="37"/>
      <c r="CG475" s="7"/>
      <c r="CH475" s="6"/>
      <c r="CJ475" s="10"/>
      <c r="CK475" s="37"/>
      <c r="CL475" s="37"/>
      <c r="CM475" s="7"/>
      <c r="CN475" s="40"/>
      <c r="CO475" s="10"/>
      <c r="CP475" s="37"/>
      <c r="CQ475" s="37"/>
      <c r="CR475" s="51"/>
      <c r="CT475" s="40"/>
      <c r="CU475" s="10"/>
      <c r="CV475" s="37"/>
      <c r="CW475" s="37"/>
      <c r="CX475" s="51"/>
    </row>
    <row r="476" spans="5:102" x14ac:dyDescent="0.2">
      <c r="E476" s="37"/>
      <c r="F476" s="37"/>
      <c r="G476" s="7"/>
      <c r="H476" s="6"/>
      <c r="J476" s="10"/>
      <c r="K476" s="37"/>
      <c r="L476" s="37"/>
      <c r="M476" s="7"/>
      <c r="N476" s="6"/>
      <c r="P476" s="10"/>
      <c r="Q476" s="37"/>
      <c r="R476" s="37"/>
      <c r="S476" s="7"/>
      <c r="T476" s="40"/>
      <c r="U476" s="10"/>
      <c r="V476" s="37"/>
      <c r="W476" s="37"/>
      <c r="X476" s="51"/>
      <c r="AC476" s="37"/>
      <c r="AD476" s="37"/>
      <c r="AE476" s="7"/>
      <c r="AF476" s="6"/>
      <c r="AH476" s="10"/>
      <c r="AI476" s="37"/>
      <c r="AJ476" s="37"/>
      <c r="AK476" s="7"/>
      <c r="AL476" s="6"/>
      <c r="AN476" s="10"/>
      <c r="AO476" s="37"/>
      <c r="AP476" s="37"/>
      <c r="AQ476" s="7"/>
      <c r="AR476" s="40"/>
      <c r="AS476" s="10"/>
      <c r="AT476" s="37"/>
      <c r="AU476" s="37"/>
      <c r="AV476" s="51"/>
      <c r="BA476" s="37"/>
      <c r="BB476" s="37"/>
      <c r="BC476" s="7"/>
      <c r="BD476" s="6"/>
      <c r="BF476" s="10"/>
      <c r="BG476" s="37"/>
      <c r="BH476" s="37"/>
      <c r="BI476" s="7"/>
      <c r="BJ476" s="6"/>
      <c r="BL476" s="10"/>
      <c r="BM476" s="37"/>
      <c r="BN476" s="37"/>
      <c r="BO476" s="7"/>
      <c r="BP476" s="40"/>
      <c r="BQ476" s="10"/>
      <c r="BR476" s="37"/>
      <c r="BS476" s="37"/>
      <c r="BT476" s="51"/>
      <c r="BY476" s="37"/>
      <c r="BZ476" s="37"/>
      <c r="CA476" s="7"/>
      <c r="CB476" s="6"/>
      <c r="CD476" s="10"/>
      <c r="CE476" s="37"/>
      <c r="CF476" s="37"/>
      <c r="CG476" s="7"/>
      <c r="CH476" s="6"/>
      <c r="CJ476" s="10"/>
      <c r="CK476" s="37"/>
      <c r="CL476" s="37"/>
      <c r="CM476" s="7"/>
      <c r="CN476" s="40"/>
      <c r="CO476" s="10"/>
      <c r="CP476" s="37"/>
      <c r="CQ476" s="37"/>
      <c r="CR476" s="51"/>
      <c r="CT476" s="40"/>
      <c r="CU476" s="10"/>
      <c r="CV476" s="37"/>
      <c r="CW476" s="37"/>
      <c r="CX476" s="51"/>
    </row>
    <row r="477" spans="5:102" x14ac:dyDescent="0.2">
      <c r="E477" s="37"/>
      <c r="F477" s="37"/>
      <c r="G477" s="7"/>
      <c r="H477" s="6"/>
      <c r="J477" s="10"/>
      <c r="K477" s="37"/>
      <c r="L477" s="37"/>
      <c r="M477" s="7"/>
      <c r="N477" s="6"/>
      <c r="P477" s="10"/>
      <c r="Q477" s="37"/>
      <c r="R477" s="37"/>
      <c r="S477" s="7"/>
      <c r="T477" s="40"/>
      <c r="U477" s="10"/>
      <c r="V477" s="37"/>
      <c r="W477" s="37"/>
      <c r="X477" s="51"/>
      <c r="AC477" s="37"/>
      <c r="AD477" s="37"/>
      <c r="AE477" s="7"/>
      <c r="AF477" s="6"/>
      <c r="AH477" s="10"/>
      <c r="AI477" s="37"/>
      <c r="AJ477" s="37"/>
      <c r="AK477" s="7"/>
      <c r="AL477" s="6"/>
      <c r="AN477" s="10"/>
      <c r="AO477" s="37"/>
      <c r="AP477" s="37"/>
      <c r="AQ477" s="7"/>
      <c r="AR477" s="40"/>
      <c r="AS477" s="10"/>
      <c r="AT477" s="37"/>
      <c r="AU477" s="37"/>
      <c r="AV477" s="51"/>
      <c r="BA477" s="37"/>
      <c r="BB477" s="37"/>
      <c r="BC477" s="7"/>
      <c r="BD477" s="6"/>
      <c r="BF477" s="10"/>
      <c r="BG477" s="37"/>
      <c r="BH477" s="37"/>
      <c r="BI477" s="7"/>
      <c r="BJ477" s="6"/>
      <c r="BL477" s="10"/>
      <c r="BM477" s="37"/>
      <c r="BN477" s="37"/>
      <c r="BO477" s="7"/>
      <c r="BP477" s="40"/>
      <c r="BQ477" s="10"/>
      <c r="BR477" s="37"/>
      <c r="BS477" s="37"/>
      <c r="BT477" s="51"/>
      <c r="BY477" s="37"/>
      <c r="BZ477" s="37"/>
      <c r="CA477" s="7"/>
      <c r="CB477" s="6"/>
      <c r="CD477" s="10"/>
      <c r="CE477" s="37"/>
      <c r="CF477" s="37"/>
      <c r="CG477" s="7"/>
      <c r="CH477" s="6"/>
      <c r="CJ477" s="10"/>
      <c r="CK477" s="37"/>
      <c r="CL477" s="37"/>
      <c r="CM477" s="7"/>
      <c r="CN477" s="40"/>
      <c r="CO477" s="10"/>
      <c r="CP477" s="37"/>
      <c r="CQ477" s="37"/>
      <c r="CR477" s="51"/>
      <c r="CT477" s="40"/>
      <c r="CU477" s="10"/>
      <c r="CV477" s="37"/>
      <c r="CW477" s="37"/>
      <c r="CX477" s="51"/>
    </row>
    <row r="478" spans="5:102" x14ac:dyDescent="0.2">
      <c r="E478" s="37"/>
      <c r="F478" s="37"/>
      <c r="G478" s="7"/>
      <c r="H478" s="6"/>
      <c r="J478" s="10"/>
      <c r="K478" s="37"/>
      <c r="L478" s="37"/>
      <c r="M478" s="7"/>
      <c r="N478" s="6"/>
      <c r="P478" s="10"/>
      <c r="Q478" s="37"/>
      <c r="R478" s="37"/>
      <c r="S478" s="7"/>
      <c r="T478" s="40"/>
      <c r="U478" s="10"/>
      <c r="V478" s="37"/>
      <c r="W478" s="37"/>
      <c r="X478" s="51"/>
      <c r="AC478" s="37"/>
      <c r="AD478" s="37"/>
      <c r="AE478" s="7"/>
      <c r="AF478" s="6"/>
      <c r="AH478" s="10"/>
      <c r="AI478" s="37"/>
      <c r="AJ478" s="37"/>
      <c r="AK478" s="7"/>
      <c r="AL478" s="6"/>
      <c r="AN478" s="10"/>
      <c r="AO478" s="37"/>
      <c r="AP478" s="37"/>
      <c r="AQ478" s="7"/>
      <c r="AR478" s="40"/>
      <c r="AS478" s="10"/>
      <c r="AT478" s="37"/>
      <c r="AU478" s="37"/>
      <c r="AV478" s="51"/>
      <c r="BA478" s="37"/>
      <c r="BB478" s="37"/>
      <c r="BC478" s="7"/>
      <c r="BD478" s="6"/>
      <c r="BF478" s="10"/>
      <c r="BG478" s="37"/>
      <c r="BH478" s="37"/>
      <c r="BI478" s="7"/>
      <c r="BJ478" s="6"/>
      <c r="BL478" s="10"/>
      <c r="BM478" s="37"/>
      <c r="BN478" s="37"/>
      <c r="BO478" s="7"/>
      <c r="BP478" s="40"/>
      <c r="BQ478" s="10"/>
      <c r="BR478" s="37"/>
      <c r="BS478" s="37"/>
      <c r="BT478" s="51"/>
      <c r="BY478" s="37"/>
      <c r="BZ478" s="37"/>
      <c r="CA478" s="7"/>
      <c r="CB478" s="6"/>
      <c r="CD478" s="10"/>
      <c r="CE478" s="37"/>
      <c r="CF478" s="37"/>
      <c r="CG478" s="7"/>
      <c r="CH478" s="6"/>
      <c r="CJ478" s="10"/>
      <c r="CK478" s="37"/>
      <c r="CL478" s="37"/>
      <c r="CM478" s="7"/>
      <c r="CN478" s="40"/>
      <c r="CO478" s="10"/>
      <c r="CP478" s="37"/>
      <c r="CQ478" s="37"/>
      <c r="CR478" s="51"/>
      <c r="CT478" s="40"/>
      <c r="CU478" s="10"/>
      <c r="CV478" s="37"/>
      <c r="CW478" s="37"/>
      <c r="CX478" s="51"/>
    </row>
    <row r="479" spans="5:102" x14ac:dyDescent="0.2">
      <c r="E479" s="37"/>
      <c r="F479" s="37"/>
      <c r="G479" s="7"/>
      <c r="H479" s="6"/>
      <c r="J479" s="10"/>
      <c r="K479" s="37"/>
      <c r="L479" s="37"/>
      <c r="M479" s="7"/>
      <c r="N479" s="6"/>
      <c r="P479" s="10"/>
      <c r="Q479" s="37"/>
      <c r="R479" s="37"/>
      <c r="S479" s="7"/>
      <c r="T479" s="40"/>
      <c r="U479" s="10"/>
      <c r="V479" s="37"/>
      <c r="W479" s="37"/>
      <c r="X479" s="51"/>
      <c r="AC479" s="37"/>
      <c r="AD479" s="37"/>
      <c r="AE479" s="7"/>
      <c r="AF479" s="6"/>
      <c r="AH479" s="10"/>
      <c r="AI479" s="37"/>
      <c r="AJ479" s="37"/>
      <c r="AK479" s="7"/>
      <c r="AL479" s="6"/>
      <c r="AN479" s="10"/>
      <c r="AO479" s="37"/>
      <c r="AP479" s="37"/>
      <c r="AQ479" s="7"/>
      <c r="AR479" s="40"/>
      <c r="AS479" s="10"/>
      <c r="AT479" s="37"/>
      <c r="AU479" s="37"/>
      <c r="AV479" s="51"/>
      <c r="BA479" s="37"/>
      <c r="BB479" s="37"/>
      <c r="BC479" s="7"/>
      <c r="BD479" s="6"/>
      <c r="BF479" s="10"/>
      <c r="BG479" s="37"/>
      <c r="BH479" s="37"/>
      <c r="BI479" s="7"/>
      <c r="BJ479" s="6"/>
      <c r="BL479" s="10"/>
      <c r="BM479" s="37"/>
      <c r="BN479" s="37"/>
      <c r="BO479" s="7"/>
      <c r="BP479" s="40"/>
      <c r="BQ479" s="10"/>
      <c r="BR479" s="37"/>
      <c r="BS479" s="37"/>
      <c r="BT479" s="51"/>
      <c r="BY479" s="37"/>
      <c r="BZ479" s="37"/>
      <c r="CA479" s="7"/>
      <c r="CB479" s="6"/>
      <c r="CD479" s="10"/>
      <c r="CE479" s="37"/>
      <c r="CF479" s="37"/>
      <c r="CG479" s="7"/>
      <c r="CH479" s="6"/>
      <c r="CJ479" s="10"/>
      <c r="CK479" s="37"/>
      <c r="CL479" s="37"/>
      <c r="CM479" s="7"/>
      <c r="CN479" s="40"/>
      <c r="CO479" s="10"/>
      <c r="CP479" s="37"/>
      <c r="CQ479" s="37"/>
      <c r="CR479" s="51"/>
      <c r="CT479" s="40"/>
      <c r="CU479" s="10"/>
      <c r="CV479" s="37"/>
      <c r="CW479" s="37"/>
      <c r="CX479" s="51"/>
    </row>
    <row r="480" spans="5:102" x14ac:dyDescent="0.2">
      <c r="E480" s="37"/>
      <c r="F480" s="37"/>
      <c r="G480" s="7"/>
      <c r="H480" s="6"/>
      <c r="J480" s="10"/>
      <c r="K480" s="37"/>
      <c r="L480" s="37"/>
      <c r="M480" s="7"/>
      <c r="N480" s="6"/>
      <c r="P480" s="10"/>
      <c r="Q480" s="37"/>
      <c r="R480" s="37"/>
      <c r="S480" s="7"/>
      <c r="T480" s="40"/>
      <c r="U480" s="10"/>
      <c r="V480" s="37"/>
      <c r="W480" s="37"/>
      <c r="X480" s="51"/>
      <c r="AC480" s="37"/>
      <c r="AD480" s="37"/>
      <c r="AE480" s="7"/>
      <c r="AF480" s="6"/>
      <c r="AH480" s="10"/>
      <c r="AI480" s="37"/>
      <c r="AJ480" s="37"/>
      <c r="AK480" s="7"/>
      <c r="AL480" s="6"/>
      <c r="AN480" s="10"/>
      <c r="AO480" s="37"/>
      <c r="AP480" s="37"/>
      <c r="AQ480" s="7"/>
      <c r="AR480" s="40"/>
      <c r="AS480" s="10"/>
      <c r="AT480" s="37"/>
      <c r="AU480" s="37"/>
      <c r="AV480" s="51"/>
      <c r="BA480" s="37"/>
      <c r="BB480" s="37"/>
      <c r="BC480" s="7"/>
      <c r="BD480" s="6"/>
      <c r="BF480" s="10"/>
      <c r="BG480" s="37"/>
      <c r="BH480" s="37"/>
      <c r="BI480" s="7"/>
      <c r="BJ480" s="6"/>
      <c r="BL480" s="10"/>
      <c r="BM480" s="37"/>
      <c r="BN480" s="37"/>
      <c r="BO480" s="7"/>
      <c r="BP480" s="40"/>
      <c r="BQ480" s="10"/>
      <c r="BR480" s="37"/>
      <c r="BS480" s="37"/>
      <c r="BT480" s="51"/>
      <c r="BY480" s="37"/>
      <c r="BZ480" s="37"/>
      <c r="CA480" s="7"/>
      <c r="CB480" s="6"/>
      <c r="CD480" s="10"/>
      <c r="CE480" s="37"/>
      <c r="CF480" s="37"/>
      <c r="CG480" s="7"/>
      <c r="CH480" s="6"/>
      <c r="CJ480" s="10"/>
      <c r="CK480" s="37"/>
      <c r="CL480" s="37"/>
      <c r="CM480" s="7"/>
      <c r="CN480" s="40"/>
      <c r="CO480" s="10"/>
      <c r="CP480" s="37"/>
      <c r="CQ480" s="37"/>
      <c r="CR480" s="51"/>
      <c r="CT480" s="40"/>
      <c r="CU480" s="10"/>
      <c r="CV480" s="37"/>
      <c r="CW480" s="37"/>
      <c r="CX480" s="51"/>
    </row>
    <row r="481" spans="5:102" x14ac:dyDescent="0.2">
      <c r="E481" s="37"/>
      <c r="F481" s="37"/>
      <c r="G481" s="7"/>
      <c r="H481" s="6"/>
      <c r="J481" s="10"/>
      <c r="K481" s="37"/>
      <c r="L481" s="37"/>
      <c r="M481" s="7"/>
      <c r="N481" s="6"/>
      <c r="P481" s="10"/>
      <c r="Q481" s="37"/>
      <c r="R481" s="37"/>
      <c r="S481" s="7"/>
      <c r="T481" s="40"/>
      <c r="U481" s="10"/>
      <c r="V481" s="37"/>
      <c r="W481" s="37"/>
      <c r="X481" s="51"/>
      <c r="AC481" s="37"/>
      <c r="AD481" s="37"/>
      <c r="AE481" s="7"/>
      <c r="AF481" s="6"/>
      <c r="AH481" s="10"/>
      <c r="AI481" s="37"/>
      <c r="AJ481" s="37"/>
      <c r="AK481" s="7"/>
      <c r="AL481" s="6"/>
      <c r="AN481" s="10"/>
      <c r="AO481" s="37"/>
      <c r="AP481" s="37"/>
      <c r="AQ481" s="7"/>
      <c r="AR481" s="40"/>
      <c r="AS481" s="10"/>
      <c r="AT481" s="37"/>
      <c r="AU481" s="37"/>
      <c r="AV481" s="51"/>
      <c r="BA481" s="37"/>
      <c r="BB481" s="37"/>
      <c r="BC481" s="7"/>
      <c r="BD481" s="6"/>
      <c r="BF481" s="10"/>
      <c r="BG481" s="37"/>
      <c r="BH481" s="37"/>
      <c r="BI481" s="7"/>
      <c r="BJ481" s="6"/>
      <c r="BL481" s="10"/>
      <c r="BM481" s="37"/>
      <c r="BN481" s="37"/>
      <c r="BO481" s="7"/>
      <c r="BP481" s="40"/>
      <c r="BQ481" s="10"/>
      <c r="BR481" s="37"/>
      <c r="BS481" s="37"/>
      <c r="BT481" s="51"/>
      <c r="BY481" s="37"/>
      <c r="BZ481" s="37"/>
      <c r="CA481" s="7"/>
      <c r="CB481" s="6"/>
      <c r="CD481" s="10"/>
      <c r="CE481" s="37"/>
      <c r="CF481" s="37"/>
      <c r="CG481" s="7"/>
      <c r="CH481" s="6"/>
      <c r="CJ481" s="10"/>
      <c r="CK481" s="37"/>
      <c r="CL481" s="37"/>
      <c r="CM481" s="7"/>
      <c r="CN481" s="40"/>
      <c r="CO481" s="10"/>
      <c r="CP481" s="37"/>
      <c r="CQ481" s="37"/>
      <c r="CR481" s="51"/>
      <c r="CT481" s="40"/>
      <c r="CU481" s="10"/>
      <c r="CV481" s="37"/>
      <c r="CW481" s="37"/>
      <c r="CX481" s="51"/>
    </row>
    <row r="482" spans="5:102" x14ac:dyDescent="0.2">
      <c r="E482" s="37"/>
      <c r="F482" s="37"/>
      <c r="G482" s="7"/>
      <c r="H482" s="6"/>
      <c r="J482" s="10"/>
      <c r="K482" s="37"/>
      <c r="L482" s="37"/>
      <c r="M482" s="7"/>
      <c r="N482" s="6"/>
      <c r="P482" s="10"/>
      <c r="Q482" s="37"/>
      <c r="R482" s="37"/>
      <c r="S482" s="7"/>
      <c r="T482" s="40"/>
      <c r="U482" s="10"/>
      <c r="V482" s="37"/>
      <c r="W482" s="37"/>
      <c r="X482" s="51"/>
      <c r="AC482" s="37"/>
      <c r="AD482" s="37"/>
      <c r="AE482" s="7"/>
      <c r="AF482" s="6"/>
      <c r="AH482" s="10"/>
      <c r="AI482" s="37"/>
      <c r="AJ482" s="37"/>
      <c r="AK482" s="7"/>
      <c r="AL482" s="6"/>
      <c r="AN482" s="10"/>
      <c r="AO482" s="37"/>
      <c r="AP482" s="37"/>
      <c r="AQ482" s="7"/>
      <c r="AR482" s="40"/>
      <c r="AS482" s="10"/>
      <c r="AT482" s="37"/>
      <c r="AU482" s="37"/>
      <c r="AV482" s="51"/>
      <c r="BA482" s="37"/>
      <c r="BB482" s="37"/>
      <c r="BC482" s="7"/>
      <c r="BD482" s="6"/>
      <c r="BF482" s="10"/>
      <c r="BG482" s="37"/>
      <c r="BH482" s="37"/>
      <c r="BI482" s="7"/>
      <c r="BJ482" s="6"/>
      <c r="BL482" s="10"/>
      <c r="BM482" s="37"/>
      <c r="BN482" s="37"/>
      <c r="BO482" s="7"/>
      <c r="BP482" s="40"/>
      <c r="BQ482" s="10"/>
      <c r="BR482" s="37"/>
      <c r="BS482" s="37"/>
      <c r="BT482" s="51"/>
      <c r="BY482" s="37"/>
      <c r="BZ482" s="37"/>
      <c r="CA482" s="7"/>
      <c r="CB482" s="6"/>
      <c r="CD482" s="10"/>
      <c r="CE482" s="37"/>
      <c r="CF482" s="37"/>
      <c r="CG482" s="7"/>
      <c r="CH482" s="6"/>
      <c r="CJ482" s="10"/>
      <c r="CK482" s="37"/>
      <c r="CL482" s="37"/>
      <c r="CM482" s="7"/>
      <c r="CN482" s="40"/>
      <c r="CO482" s="10"/>
      <c r="CP482" s="37"/>
      <c r="CQ482" s="37"/>
      <c r="CR482" s="51"/>
      <c r="CT482" s="40"/>
      <c r="CU482" s="10"/>
      <c r="CV482" s="37"/>
      <c r="CW482" s="37"/>
      <c r="CX482" s="51"/>
    </row>
    <row r="483" spans="5:102" x14ac:dyDescent="0.2">
      <c r="E483" s="37"/>
      <c r="F483" s="37"/>
      <c r="G483" s="7"/>
      <c r="H483" s="6"/>
      <c r="J483" s="10"/>
      <c r="K483" s="37"/>
      <c r="L483" s="37"/>
      <c r="M483" s="7"/>
      <c r="N483" s="6"/>
      <c r="P483" s="10"/>
      <c r="Q483" s="37"/>
      <c r="R483" s="37"/>
      <c r="S483" s="7"/>
      <c r="T483" s="40"/>
      <c r="U483" s="10"/>
      <c r="V483" s="37"/>
      <c r="W483" s="37"/>
      <c r="X483" s="51"/>
      <c r="AC483" s="37"/>
      <c r="AD483" s="37"/>
      <c r="AE483" s="7"/>
      <c r="AF483" s="6"/>
      <c r="AH483" s="10"/>
      <c r="AI483" s="37"/>
      <c r="AJ483" s="37"/>
      <c r="AK483" s="7"/>
      <c r="AL483" s="6"/>
      <c r="AN483" s="10"/>
      <c r="AO483" s="37"/>
      <c r="AP483" s="37"/>
      <c r="AQ483" s="7"/>
      <c r="AR483" s="40"/>
      <c r="AS483" s="10"/>
      <c r="AT483" s="37"/>
      <c r="AU483" s="37"/>
      <c r="AV483" s="51"/>
      <c r="BA483" s="37"/>
      <c r="BB483" s="37"/>
      <c r="BC483" s="7"/>
      <c r="BD483" s="6"/>
      <c r="BF483" s="10"/>
      <c r="BG483" s="37"/>
      <c r="BH483" s="37"/>
      <c r="BI483" s="7"/>
      <c r="BJ483" s="6"/>
      <c r="BL483" s="10"/>
      <c r="BM483" s="37"/>
      <c r="BN483" s="37"/>
      <c r="BO483" s="7"/>
      <c r="BP483" s="40"/>
      <c r="BQ483" s="10"/>
      <c r="BR483" s="37"/>
      <c r="BS483" s="37"/>
      <c r="BT483" s="51"/>
      <c r="BY483" s="37"/>
      <c r="BZ483" s="37"/>
      <c r="CA483" s="7"/>
      <c r="CB483" s="6"/>
      <c r="CD483" s="10"/>
      <c r="CE483" s="37"/>
      <c r="CF483" s="37"/>
      <c r="CG483" s="7"/>
      <c r="CH483" s="6"/>
      <c r="CJ483" s="10"/>
      <c r="CK483" s="37"/>
      <c r="CL483" s="37"/>
      <c r="CM483" s="7"/>
      <c r="CN483" s="40"/>
      <c r="CO483" s="10"/>
      <c r="CP483" s="37"/>
      <c r="CQ483" s="37"/>
      <c r="CR483" s="51"/>
      <c r="CT483" s="40"/>
      <c r="CU483" s="10"/>
      <c r="CV483" s="37"/>
      <c r="CW483" s="37"/>
      <c r="CX483" s="51"/>
    </row>
    <row r="484" spans="5:102" x14ac:dyDescent="0.2">
      <c r="E484" s="37"/>
      <c r="F484" s="37"/>
      <c r="G484" s="7"/>
      <c r="H484" s="6"/>
      <c r="J484" s="10"/>
      <c r="K484" s="37"/>
      <c r="L484" s="37"/>
      <c r="M484" s="7"/>
      <c r="N484" s="6"/>
      <c r="P484" s="10"/>
      <c r="Q484" s="37"/>
      <c r="R484" s="37"/>
      <c r="S484" s="7"/>
      <c r="T484" s="40"/>
      <c r="U484" s="10"/>
      <c r="V484" s="37"/>
      <c r="W484" s="37"/>
      <c r="X484" s="51"/>
      <c r="AC484" s="37"/>
      <c r="AD484" s="37"/>
      <c r="AE484" s="7"/>
      <c r="AF484" s="6"/>
      <c r="AH484" s="10"/>
      <c r="AI484" s="37"/>
      <c r="AJ484" s="37"/>
      <c r="AK484" s="7"/>
      <c r="AL484" s="6"/>
      <c r="AN484" s="10"/>
      <c r="AO484" s="37"/>
      <c r="AP484" s="37"/>
      <c r="AQ484" s="7"/>
      <c r="AR484" s="40"/>
      <c r="AS484" s="10"/>
      <c r="AT484" s="37"/>
      <c r="AU484" s="37"/>
      <c r="AV484" s="51"/>
      <c r="BA484" s="37"/>
      <c r="BB484" s="37"/>
      <c r="BC484" s="7"/>
      <c r="BD484" s="6"/>
      <c r="BF484" s="10"/>
      <c r="BG484" s="37"/>
      <c r="BH484" s="37"/>
      <c r="BI484" s="7"/>
      <c r="BJ484" s="6"/>
      <c r="BL484" s="10"/>
      <c r="BM484" s="37"/>
      <c r="BN484" s="37"/>
      <c r="BO484" s="7"/>
      <c r="BP484" s="40"/>
      <c r="BQ484" s="10"/>
      <c r="BR484" s="37"/>
      <c r="BS484" s="37"/>
      <c r="BT484" s="51"/>
      <c r="BY484" s="37"/>
      <c r="BZ484" s="37"/>
      <c r="CA484" s="7"/>
      <c r="CB484" s="6"/>
      <c r="CD484" s="10"/>
      <c r="CE484" s="37"/>
      <c r="CF484" s="37"/>
      <c r="CG484" s="7"/>
      <c r="CH484" s="6"/>
      <c r="CJ484" s="10"/>
      <c r="CK484" s="37"/>
      <c r="CL484" s="37"/>
      <c r="CM484" s="7"/>
      <c r="CN484" s="40"/>
      <c r="CO484" s="10"/>
      <c r="CP484" s="37"/>
      <c r="CQ484" s="37"/>
      <c r="CR484" s="51"/>
      <c r="CT484" s="40"/>
      <c r="CU484" s="10"/>
      <c r="CV484" s="37"/>
      <c r="CW484" s="37"/>
      <c r="CX484" s="51"/>
    </row>
    <row r="485" spans="5:102" x14ac:dyDescent="0.2">
      <c r="E485" s="37"/>
      <c r="F485" s="37"/>
      <c r="G485" s="7"/>
      <c r="H485" s="6"/>
      <c r="J485" s="10"/>
      <c r="K485" s="37"/>
      <c r="L485" s="37"/>
      <c r="M485" s="7"/>
      <c r="N485" s="6"/>
      <c r="P485" s="10"/>
      <c r="Q485" s="37"/>
      <c r="R485" s="37"/>
      <c r="S485" s="7"/>
      <c r="T485" s="40"/>
      <c r="U485" s="10"/>
      <c r="V485" s="37"/>
      <c r="W485" s="37"/>
      <c r="X485" s="51"/>
      <c r="AC485" s="37"/>
      <c r="AD485" s="37"/>
      <c r="AE485" s="7"/>
      <c r="AF485" s="6"/>
      <c r="AH485" s="10"/>
      <c r="AI485" s="37"/>
      <c r="AJ485" s="37"/>
      <c r="AK485" s="7"/>
      <c r="AL485" s="6"/>
      <c r="AN485" s="10"/>
      <c r="AO485" s="37"/>
      <c r="AP485" s="37"/>
      <c r="AQ485" s="7"/>
      <c r="AR485" s="40"/>
      <c r="AS485" s="10"/>
      <c r="AT485" s="37"/>
      <c r="AU485" s="37"/>
      <c r="AV485" s="51"/>
      <c r="BA485" s="37"/>
      <c r="BB485" s="37"/>
      <c r="BC485" s="7"/>
      <c r="BD485" s="6"/>
      <c r="BF485" s="10"/>
      <c r="BG485" s="37"/>
      <c r="BH485" s="37"/>
      <c r="BI485" s="7"/>
      <c r="BJ485" s="6"/>
      <c r="BL485" s="10"/>
      <c r="BM485" s="37"/>
      <c r="BN485" s="37"/>
      <c r="BO485" s="7"/>
      <c r="BP485" s="40"/>
      <c r="BQ485" s="10"/>
      <c r="BR485" s="37"/>
      <c r="BS485" s="37"/>
      <c r="BT485" s="51"/>
      <c r="BY485" s="37"/>
      <c r="BZ485" s="37"/>
      <c r="CA485" s="7"/>
      <c r="CB485" s="6"/>
      <c r="CD485" s="10"/>
      <c r="CE485" s="37"/>
      <c r="CF485" s="37"/>
      <c r="CG485" s="7"/>
      <c r="CH485" s="6"/>
      <c r="CJ485" s="10"/>
      <c r="CK485" s="37"/>
      <c r="CL485" s="37"/>
      <c r="CM485" s="7"/>
      <c r="CN485" s="40"/>
      <c r="CO485" s="10"/>
      <c r="CP485" s="37"/>
      <c r="CQ485" s="37"/>
      <c r="CR485" s="51"/>
      <c r="CT485" s="40"/>
      <c r="CU485" s="10"/>
      <c r="CV485" s="37"/>
      <c r="CW485" s="37"/>
      <c r="CX485" s="51"/>
    </row>
    <row r="486" spans="5:102" x14ac:dyDescent="0.2">
      <c r="E486" s="37"/>
      <c r="F486" s="37"/>
      <c r="G486" s="7"/>
      <c r="H486" s="6"/>
      <c r="J486" s="10"/>
      <c r="K486" s="37"/>
      <c r="L486" s="37"/>
      <c r="M486" s="7"/>
      <c r="N486" s="6"/>
      <c r="P486" s="10"/>
      <c r="Q486" s="37"/>
      <c r="R486" s="37"/>
      <c r="S486" s="7"/>
      <c r="T486" s="40"/>
      <c r="U486" s="10"/>
      <c r="V486" s="37"/>
      <c r="W486" s="37"/>
      <c r="X486" s="51"/>
      <c r="AC486" s="37"/>
      <c r="AD486" s="37"/>
      <c r="AE486" s="7"/>
      <c r="AF486" s="6"/>
      <c r="AH486" s="10"/>
      <c r="AI486" s="37"/>
      <c r="AJ486" s="37"/>
      <c r="AK486" s="7"/>
      <c r="AL486" s="6"/>
      <c r="AN486" s="10"/>
      <c r="AO486" s="37"/>
      <c r="AP486" s="37"/>
      <c r="AQ486" s="7"/>
      <c r="AR486" s="40"/>
      <c r="AS486" s="10"/>
      <c r="AT486" s="37"/>
      <c r="AU486" s="37"/>
      <c r="AV486" s="51"/>
      <c r="BA486" s="37"/>
      <c r="BB486" s="37"/>
      <c r="BC486" s="7"/>
      <c r="BD486" s="6"/>
      <c r="BF486" s="10"/>
      <c r="BG486" s="37"/>
      <c r="BH486" s="37"/>
      <c r="BI486" s="7"/>
      <c r="BJ486" s="6"/>
      <c r="BL486" s="10"/>
      <c r="BM486" s="37"/>
      <c r="BN486" s="37"/>
      <c r="BO486" s="7"/>
      <c r="BP486" s="40"/>
      <c r="BQ486" s="10"/>
      <c r="BR486" s="37"/>
      <c r="BS486" s="37"/>
      <c r="BT486" s="51"/>
      <c r="BY486" s="37"/>
      <c r="BZ486" s="37"/>
      <c r="CA486" s="7"/>
      <c r="CB486" s="6"/>
      <c r="CD486" s="10"/>
      <c r="CE486" s="37"/>
      <c r="CF486" s="37"/>
      <c r="CG486" s="7"/>
      <c r="CH486" s="6"/>
      <c r="CJ486" s="10"/>
      <c r="CK486" s="37"/>
      <c r="CL486" s="37"/>
      <c r="CM486" s="7"/>
      <c r="CN486" s="40"/>
      <c r="CO486" s="10"/>
      <c r="CP486" s="37"/>
      <c r="CQ486" s="37"/>
      <c r="CR486" s="51"/>
      <c r="CT486" s="40"/>
      <c r="CU486" s="10"/>
      <c r="CV486" s="37"/>
      <c r="CW486" s="37"/>
      <c r="CX486" s="51"/>
    </row>
    <row r="487" spans="5:102" x14ac:dyDescent="0.2">
      <c r="E487" s="37"/>
      <c r="F487" s="37"/>
      <c r="G487" s="7"/>
      <c r="H487" s="6"/>
      <c r="J487" s="10"/>
      <c r="K487" s="37"/>
      <c r="L487" s="37"/>
      <c r="M487" s="7"/>
      <c r="N487" s="6"/>
      <c r="P487" s="10"/>
      <c r="Q487" s="37"/>
      <c r="R487" s="37"/>
      <c r="S487" s="7"/>
      <c r="T487" s="40"/>
      <c r="U487" s="10"/>
      <c r="V487" s="37"/>
      <c r="W487" s="37"/>
      <c r="X487" s="51"/>
      <c r="AC487" s="37"/>
      <c r="AD487" s="37"/>
      <c r="AE487" s="7"/>
      <c r="AF487" s="6"/>
      <c r="AH487" s="10"/>
      <c r="AI487" s="37"/>
      <c r="AJ487" s="37"/>
      <c r="AK487" s="7"/>
      <c r="AL487" s="6"/>
      <c r="AN487" s="10"/>
      <c r="AO487" s="37"/>
      <c r="AP487" s="37"/>
      <c r="AQ487" s="7"/>
      <c r="AR487" s="40"/>
      <c r="AS487" s="10"/>
      <c r="AT487" s="37"/>
      <c r="AU487" s="37"/>
      <c r="AV487" s="51"/>
      <c r="BA487" s="37"/>
      <c r="BB487" s="37"/>
      <c r="BC487" s="7"/>
      <c r="BD487" s="6"/>
      <c r="BF487" s="10"/>
      <c r="BG487" s="37"/>
      <c r="BH487" s="37"/>
      <c r="BI487" s="7"/>
      <c r="BJ487" s="6"/>
      <c r="BL487" s="10"/>
      <c r="BM487" s="37"/>
      <c r="BN487" s="37"/>
      <c r="BO487" s="7"/>
      <c r="BP487" s="40"/>
      <c r="BQ487" s="10"/>
      <c r="BR487" s="37"/>
      <c r="BS487" s="37"/>
      <c r="BT487" s="51"/>
      <c r="BY487" s="37"/>
      <c r="BZ487" s="37"/>
      <c r="CA487" s="7"/>
      <c r="CB487" s="6"/>
      <c r="CD487" s="10"/>
      <c r="CE487" s="37"/>
      <c r="CF487" s="37"/>
      <c r="CG487" s="7"/>
      <c r="CH487" s="6"/>
      <c r="CJ487" s="10"/>
      <c r="CK487" s="37"/>
      <c r="CL487" s="37"/>
      <c r="CM487" s="7"/>
      <c r="CN487" s="40"/>
      <c r="CO487" s="10"/>
      <c r="CP487" s="37"/>
      <c r="CQ487" s="37"/>
      <c r="CR487" s="51"/>
      <c r="CT487" s="40"/>
      <c r="CU487" s="10"/>
      <c r="CV487" s="37"/>
      <c r="CW487" s="37"/>
      <c r="CX487" s="51"/>
    </row>
    <row r="488" spans="5:102" x14ac:dyDescent="0.2">
      <c r="E488" s="37"/>
      <c r="F488" s="37"/>
      <c r="G488" s="7"/>
      <c r="H488" s="6"/>
      <c r="J488" s="10"/>
      <c r="K488" s="37"/>
      <c r="L488" s="37"/>
      <c r="M488" s="7"/>
      <c r="N488" s="6"/>
      <c r="P488" s="10"/>
      <c r="Q488" s="37"/>
      <c r="R488" s="37"/>
      <c r="S488" s="7"/>
      <c r="T488" s="40"/>
      <c r="U488" s="10"/>
      <c r="V488" s="37"/>
      <c r="W488" s="37"/>
      <c r="X488" s="51"/>
      <c r="AC488" s="37"/>
      <c r="AD488" s="37"/>
      <c r="AE488" s="7"/>
      <c r="AF488" s="6"/>
      <c r="AH488" s="10"/>
      <c r="AI488" s="37"/>
      <c r="AJ488" s="37"/>
      <c r="AK488" s="7"/>
      <c r="AL488" s="6"/>
      <c r="AN488" s="10"/>
      <c r="AO488" s="37"/>
      <c r="AP488" s="37"/>
      <c r="AQ488" s="7"/>
      <c r="AR488" s="40"/>
      <c r="AS488" s="10"/>
      <c r="AT488" s="37"/>
      <c r="AU488" s="37"/>
      <c r="AV488" s="51"/>
      <c r="BA488" s="37"/>
      <c r="BB488" s="37"/>
      <c r="BC488" s="7"/>
      <c r="BD488" s="6"/>
      <c r="BF488" s="10"/>
      <c r="BG488" s="37"/>
      <c r="BH488" s="37"/>
      <c r="BI488" s="7"/>
      <c r="BJ488" s="6"/>
      <c r="BL488" s="10"/>
      <c r="BM488" s="37"/>
      <c r="BN488" s="37"/>
      <c r="BO488" s="7"/>
      <c r="BP488" s="40"/>
      <c r="BQ488" s="10"/>
      <c r="BR488" s="37"/>
      <c r="BS488" s="37"/>
      <c r="BT488" s="51"/>
      <c r="BY488" s="37"/>
      <c r="BZ488" s="37"/>
      <c r="CA488" s="7"/>
      <c r="CB488" s="6"/>
      <c r="CD488" s="10"/>
      <c r="CE488" s="37"/>
      <c r="CF488" s="37"/>
      <c r="CG488" s="7"/>
      <c r="CH488" s="6"/>
      <c r="CJ488" s="10"/>
      <c r="CK488" s="37"/>
      <c r="CL488" s="37"/>
      <c r="CM488" s="7"/>
      <c r="CN488" s="40"/>
      <c r="CO488" s="10"/>
      <c r="CP488" s="37"/>
      <c r="CQ488" s="37"/>
      <c r="CR488" s="51"/>
      <c r="CT488" s="40"/>
      <c r="CU488" s="10"/>
      <c r="CV488" s="37"/>
      <c r="CW488" s="37"/>
      <c r="CX488" s="51"/>
    </row>
    <row r="489" spans="5:102" x14ac:dyDescent="0.2">
      <c r="E489" s="37"/>
      <c r="F489" s="37"/>
      <c r="G489" s="7"/>
      <c r="H489" s="6"/>
      <c r="J489" s="10"/>
      <c r="K489" s="37"/>
      <c r="L489" s="37"/>
      <c r="M489" s="7"/>
      <c r="N489" s="6"/>
      <c r="P489" s="10"/>
      <c r="Q489" s="37"/>
      <c r="R489" s="37"/>
      <c r="S489" s="7"/>
      <c r="T489" s="40"/>
      <c r="U489" s="10"/>
      <c r="V489" s="37"/>
      <c r="W489" s="37"/>
      <c r="X489" s="51"/>
      <c r="AC489" s="37"/>
      <c r="AD489" s="37"/>
      <c r="AE489" s="7"/>
      <c r="AF489" s="6"/>
      <c r="AH489" s="10"/>
      <c r="AI489" s="37"/>
      <c r="AJ489" s="37"/>
      <c r="AK489" s="7"/>
      <c r="AL489" s="6"/>
      <c r="AN489" s="10"/>
      <c r="AO489" s="37"/>
      <c r="AP489" s="37"/>
      <c r="AQ489" s="7"/>
      <c r="AR489" s="40"/>
      <c r="AS489" s="10"/>
      <c r="AT489" s="37"/>
      <c r="AU489" s="37"/>
      <c r="AV489" s="51"/>
      <c r="BA489" s="37"/>
      <c r="BB489" s="37"/>
      <c r="BC489" s="7"/>
      <c r="BD489" s="6"/>
      <c r="BF489" s="10"/>
      <c r="BG489" s="37"/>
      <c r="BH489" s="37"/>
      <c r="BI489" s="7"/>
      <c r="BJ489" s="6"/>
      <c r="BL489" s="10"/>
      <c r="BM489" s="37"/>
      <c r="BN489" s="37"/>
      <c r="BO489" s="7"/>
      <c r="BP489" s="40"/>
      <c r="BQ489" s="10"/>
      <c r="BR489" s="37"/>
      <c r="BS489" s="37"/>
      <c r="BT489" s="51"/>
      <c r="BY489" s="37"/>
      <c r="BZ489" s="37"/>
      <c r="CA489" s="7"/>
      <c r="CB489" s="6"/>
      <c r="CD489" s="10"/>
      <c r="CE489" s="37"/>
      <c r="CF489" s="37"/>
      <c r="CG489" s="7"/>
      <c r="CH489" s="6"/>
      <c r="CJ489" s="10"/>
      <c r="CK489" s="37"/>
      <c r="CL489" s="37"/>
      <c r="CM489" s="7"/>
      <c r="CN489" s="40"/>
      <c r="CO489" s="10"/>
      <c r="CP489" s="37"/>
      <c r="CQ489" s="37"/>
      <c r="CR489" s="51"/>
      <c r="CT489" s="40"/>
      <c r="CU489" s="10"/>
      <c r="CV489" s="37"/>
      <c r="CW489" s="37"/>
      <c r="CX489" s="51"/>
    </row>
    <row r="490" spans="5:102" x14ac:dyDescent="0.2">
      <c r="E490" s="37"/>
      <c r="F490" s="37"/>
      <c r="G490" s="7"/>
      <c r="H490" s="6"/>
      <c r="J490" s="10"/>
      <c r="K490" s="37"/>
      <c r="L490" s="37"/>
      <c r="M490" s="7"/>
      <c r="N490" s="6"/>
      <c r="P490" s="10"/>
      <c r="Q490" s="37"/>
      <c r="R490" s="37"/>
      <c r="S490" s="7"/>
      <c r="T490" s="40"/>
      <c r="U490" s="10"/>
      <c r="V490" s="37"/>
      <c r="W490" s="37"/>
      <c r="X490" s="51"/>
      <c r="AC490" s="37"/>
      <c r="AD490" s="37"/>
      <c r="AE490" s="7"/>
      <c r="AF490" s="6"/>
      <c r="AH490" s="10"/>
      <c r="AI490" s="37"/>
      <c r="AJ490" s="37"/>
      <c r="AK490" s="7"/>
      <c r="AL490" s="6"/>
      <c r="AN490" s="10"/>
      <c r="AO490" s="37"/>
      <c r="AP490" s="37"/>
      <c r="AQ490" s="7"/>
      <c r="AR490" s="40"/>
      <c r="AS490" s="10"/>
      <c r="AT490" s="37"/>
      <c r="AU490" s="37"/>
      <c r="AV490" s="51"/>
      <c r="BA490" s="37"/>
      <c r="BB490" s="37"/>
      <c r="BC490" s="7"/>
      <c r="BD490" s="6"/>
      <c r="BF490" s="10"/>
      <c r="BG490" s="37"/>
      <c r="BH490" s="37"/>
      <c r="BI490" s="7"/>
      <c r="BJ490" s="6"/>
      <c r="BL490" s="10"/>
      <c r="BM490" s="37"/>
      <c r="BN490" s="37"/>
      <c r="BO490" s="7"/>
      <c r="BP490" s="40"/>
      <c r="BQ490" s="10"/>
      <c r="BR490" s="37"/>
      <c r="BS490" s="37"/>
      <c r="BT490" s="51"/>
      <c r="BY490" s="37"/>
      <c r="BZ490" s="37"/>
      <c r="CA490" s="7"/>
      <c r="CB490" s="6"/>
      <c r="CD490" s="10"/>
      <c r="CE490" s="37"/>
      <c r="CF490" s="37"/>
      <c r="CG490" s="7"/>
      <c r="CH490" s="6"/>
      <c r="CJ490" s="10"/>
      <c r="CK490" s="37"/>
      <c r="CL490" s="37"/>
      <c r="CM490" s="7"/>
      <c r="CN490" s="40"/>
      <c r="CO490" s="10"/>
      <c r="CP490" s="37"/>
      <c r="CQ490" s="37"/>
      <c r="CR490" s="51"/>
      <c r="CT490" s="40"/>
      <c r="CU490" s="10"/>
      <c r="CV490" s="37"/>
      <c r="CW490" s="37"/>
      <c r="CX490" s="51"/>
    </row>
    <row r="491" spans="5:102" x14ac:dyDescent="0.2">
      <c r="E491" s="37"/>
      <c r="F491" s="37"/>
      <c r="G491" s="7"/>
      <c r="H491" s="6"/>
      <c r="J491" s="10"/>
      <c r="K491" s="37"/>
      <c r="L491" s="37"/>
      <c r="M491" s="7"/>
      <c r="N491" s="6"/>
      <c r="P491" s="10"/>
      <c r="Q491" s="37"/>
      <c r="R491" s="37"/>
      <c r="S491" s="7"/>
      <c r="T491" s="40"/>
      <c r="U491" s="10"/>
      <c r="V491" s="37"/>
      <c r="W491" s="37"/>
      <c r="X491" s="51"/>
      <c r="AC491" s="37"/>
      <c r="AD491" s="37"/>
      <c r="AE491" s="7"/>
      <c r="AF491" s="6"/>
      <c r="AH491" s="10"/>
      <c r="AI491" s="37"/>
      <c r="AJ491" s="37"/>
      <c r="AK491" s="7"/>
      <c r="AL491" s="6"/>
      <c r="AN491" s="10"/>
      <c r="AO491" s="37"/>
      <c r="AP491" s="37"/>
      <c r="AQ491" s="7"/>
      <c r="AR491" s="40"/>
      <c r="AS491" s="10"/>
      <c r="AT491" s="37"/>
      <c r="AU491" s="37"/>
      <c r="AV491" s="51"/>
      <c r="BA491" s="37"/>
      <c r="BB491" s="37"/>
      <c r="BC491" s="7"/>
      <c r="BD491" s="6"/>
      <c r="BF491" s="10"/>
      <c r="BG491" s="37"/>
      <c r="BH491" s="37"/>
      <c r="BI491" s="7"/>
      <c r="BJ491" s="6"/>
      <c r="BL491" s="10"/>
      <c r="BM491" s="37"/>
      <c r="BN491" s="37"/>
      <c r="BO491" s="7"/>
      <c r="BP491" s="40"/>
      <c r="BQ491" s="10"/>
      <c r="BR491" s="37"/>
      <c r="BS491" s="37"/>
      <c r="BT491" s="51"/>
      <c r="BY491" s="37"/>
      <c r="BZ491" s="37"/>
      <c r="CA491" s="7"/>
      <c r="CB491" s="6"/>
      <c r="CD491" s="10"/>
      <c r="CE491" s="37"/>
      <c r="CF491" s="37"/>
      <c r="CG491" s="7"/>
      <c r="CH491" s="6"/>
      <c r="CJ491" s="10"/>
      <c r="CK491" s="37"/>
      <c r="CL491" s="37"/>
      <c r="CM491" s="7"/>
      <c r="CN491" s="40"/>
      <c r="CO491" s="10"/>
      <c r="CP491" s="37"/>
      <c r="CQ491" s="37"/>
      <c r="CR491" s="51"/>
      <c r="CT491" s="40"/>
      <c r="CU491" s="10"/>
      <c r="CV491" s="37"/>
      <c r="CW491" s="37"/>
      <c r="CX491" s="51"/>
    </row>
    <row r="492" spans="5:102" x14ac:dyDescent="0.2">
      <c r="E492" s="37"/>
      <c r="F492" s="37"/>
      <c r="G492" s="7"/>
      <c r="H492" s="6"/>
      <c r="J492" s="10"/>
      <c r="K492" s="37"/>
      <c r="L492" s="37"/>
      <c r="M492" s="7"/>
      <c r="N492" s="6"/>
      <c r="P492" s="10"/>
      <c r="Q492" s="37"/>
      <c r="R492" s="37"/>
      <c r="S492" s="7"/>
      <c r="T492" s="40"/>
      <c r="U492" s="10"/>
      <c r="V492" s="37"/>
      <c r="W492" s="37"/>
      <c r="X492" s="51"/>
      <c r="AC492" s="37"/>
      <c r="AD492" s="37"/>
      <c r="AE492" s="7"/>
      <c r="AF492" s="6"/>
      <c r="AH492" s="10"/>
      <c r="AI492" s="37"/>
      <c r="AJ492" s="37"/>
      <c r="AK492" s="7"/>
      <c r="AL492" s="6"/>
      <c r="AN492" s="10"/>
      <c r="AO492" s="37"/>
      <c r="AP492" s="37"/>
      <c r="AQ492" s="7"/>
      <c r="AR492" s="40"/>
      <c r="AS492" s="10"/>
      <c r="AT492" s="37"/>
      <c r="AU492" s="37"/>
      <c r="AV492" s="51"/>
      <c r="BA492" s="37"/>
      <c r="BB492" s="37"/>
      <c r="BC492" s="7"/>
      <c r="BD492" s="6"/>
      <c r="BF492" s="10"/>
      <c r="BG492" s="37"/>
      <c r="BH492" s="37"/>
      <c r="BI492" s="7"/>
      <c r="BJ492" s="6"/>
      <c r="BL492" s="10"/>
      <c r="BM492" s="37"/>
      <c r="BN492" s="37"/>
      <c r="BO492" s="7"/>
      <c r="BP492" s="40"/>
      <c r="BQ492" s="10"/>
      <c r="BR492" s="37"/>
      <c r="BS492" s="37"/>
      <c r="BT492" s="51"/>
      <c r="BY492" s="37"/>
      <c r="BZ492" s="37"/>
      <c r="CA492" s="7"/>
      <c r="CB492" s="6"/>
      <c r="CD492" s="10"/>
      <c r="CE492" s="37"/>
      <c r="CF492" s="37"/>
      <c r="CG492" s="7"/>
      <c r="CH492" s="6"/>
      <c r="CJ492" s="10"/>
      <c r="CK492" s="37"/>
      <c r="CL492" s="37"/>
      <c r="CM492" s="7"/>
      <c r="CN492" s="40"/>
      <c r="CO492" s="10"/>
      <c r="CP492" s="37"/>
      <c r="CQ492" s="37"/>
      <c r="CR492" s="51"/>
      <c r="CT492" s="40"/>
      <c r="CU492" s="10"/>
      <c r="CV492" s="37"/>
      <c r="CW492" s="37"/>
      <c r="CX492" s="51"/>
    </row>
    <row r="493" spans="5:102" x14ac:dyDescent="0.2">
      <c r="E493" s="37"/>
      <c r="F493" s="37"/>
      <c r="G493" s="7"/>
      <c r="H493" s="6"/>
      <c r="J493" s="10"/>
      <c r="K493" s="37"/>
      <c r="L493" s="37"/>
      <c r="M493" s="7"/>
      <c r="N493" s="6"/>
      <c r="P493" s="10"/>
      <c r="Q493" s="37"/>
      <c r="R493" s="37"/>
      <c r="S493" s="7"/>
      <c r="T493" s="40"/>
      <c r="U493" s="10"/>
      <c r="V493" s="37"/>
      <c r="W493" s="37"/>
      <c r="X493" s="51"/>
      <c r="AC493" s="37"/>
      <c r="AD493" s="37"/>
      <c r="AE493" s="7"/>
      <c r="AF493" s="6"/>
      <c r="AH493" s="10"/>
      <c r="AI493" s="37"/>
      <c r="AJ493" s="37"/>
      <c r="AK493" s="7"/>
      <c r="AL493" s="6"/>
      <c r="AN493" s="10"/>
      <c r="AO493" s="37"/>
      <c r="AP493" s="37"/>
      <c r="AQ493" s="7"/>
      <c r="AR493" s="40"/>
      <c r="AS493" s="10"/>
      <c r="AT493" s="37"/>
      <c r="AU493" s="37"/>
      <c r="AV493" s="51"/>
      <c r="BA493" s="37"/>
      <c r="BB493" s="37"/>
      <c r="BC493" s="7"/>
      <c r="BD493" s="6"/>
      <c r="BF493" s="10"/>
      <c r="BG493" s="37"/>
      <c r="BH493" s="37"/>
      <c r="BI493" s="7"/>
      <c r="BJ493" s="6"/>
      <c r="BL493" s="10"/>
      <c r="BM493" s="37"/>
      <c r="BN493" s="37"/>
      <c r="BO493" s="7"/>
      <c r="BP493" s="40"/>
      <c r="BQ493" s="10"/>
      <c r="BR493" s="37"/>
      <c r="BS493" s="37"/>
      <c r="BT493" s="51"/>
      <c r="BY493" s="37"/>
      <c r="BZ493" s="37"/>
      <c r="CA493" s="7"/>
      <c r="CB493" s="6"/>
      <c r="CD493" s="10"/>
      <c r="CE493" s="37"/>
      <c r="CF493" s="37"/>
      <c r="CG493" s="7"/>
      <c r="CH493" s="6"/>
      <c r="CJ493" s="10"/>
      <c r="CK493" s="37"/>
      <c r="CL493" s="37"/>
      <c r="CM493" s="7"/>
      <c r="CN493" s="40"/>
      <c r="CO493" s="10"/>
      <c r="CP493" s="37"/>
      <c r="CQ493" s="37"/>
      <c r="CR493" s="51"/>
      <c r="CT493" s="40"/>
      <c r="CU493" s="10"/>
      <c r="CV493" s="37"/>
      <c r="CW493" s="37"/>
      <c r="CX493" s="51"/>
    </row>
    <row r="494" spans="5:102" x14ac:dyDescent="0.2">
      <c r="E494" s="37"/>
      <c r="F494" s="37"/>
      <c r="G494" s="7"/>
      <c r="H494" s="6"/>
      <c r="J494" s="10"/>
      <c r="K494" s="37"/>
      <c r="L494" s="37"/>
      <c r="M494" s="7"/>
      <c r="N494" s="6"/>
      <c r="P494" s="10"/>
      <c r="Q494" s="37"/>
      <c r="R494" s="37"/>
      <c r="S494" s="7"/>
      <c r="T494" s="40"/>
      <c r="U494" s="10"/>
      <c r="V494" s="37"/>
      <c r="W494" s="37"/>
      <c r="X494" s="51"/>
      <c r="AC494" s="37"/>
      <c r="AD494" s="37"/>
      <c r="AE494" s="7"/>
      <c r="AF494" s="6"/>
      <c r="AH494" s="10"/>
      <c r="AI494" s="37"/>
      <c r="AJ494" s="37"/>
      <c r="AK494" s="7"/>
      <c r="AL494" s="6"/>
      <c r="AN494" s="10"/>
      <c r="AO494" s="37"/>
      <c r="AP494" s="37"/>
      <c r="AQ494" s="7"/>
      <c r="AR494" s="40"/>
      <c r="AS494" s="10"/>
      <c r="AT494" s="37"/>
      <c r="AU494" s="37"/>
      <c r="AV494" s="51"/>
      <c r="BA494" s="37"/>
      <c r="BB494" s="37"/>
      <c r="BC494" s="7"/>
      <c r="BD494" s="6"/>
      <c r="BF494" s="10"/>
      <c r="BG494" s="37"/>
      <c r="BH494" s="37"/>
      <c r="BI494" s="7"/>
      <c r="BJ494" s="6"/>
      <c r="BL494" s="10"/>
      <c r="BM494" s="37"/>
      <c r="BN494" s="37"/>
      <c r="BO494" s="7"/>
      <c r="BP494" s="40"/>
      <c r="BQ494" s="10"/>
      <c r="BR494" s="37"/>
      <c r="BS494" s="37"/>
      <c r="BT494" s="51"/>
      <c r="BY494" s="37"/>
      <c r="BZ494" s="37"/>
      <c r="CA494" s="7"/>
      <c r="CB494" s="6"/>
      <c r="CD494" s="10"/>
      <c r="CE494" s="37"/>
      <c r="CF494" s="37"/>
      <c r="CG494" s="7"/>
      <c r="CH494" s="6"/>
      <c r="CJ494" s="10"/>
      <c r="CK494" s="37"/>
      <c r="CL494" s="37"/>
      <c r="CM494" s="7"/>
      <c r="CN494" s="40"/>
      <c r="CO494" s="10"/>
      <c r="CP494" s="37"/>
      <c r="CQ494" s="37"/>
      <c r="CR494" s="51"/>
      <c r="CT494" s="40"/>
      <c r="CU494" s="10"/>
      <c r="CV494" s="37"/>
      <c r="CW494" s="37"/>
      <c r="CX494" s="51"/>
    </row>
    <row r="495" spans="5:102" x14ac:dyDescent="0.2">
      <c r="E495" s="37"/>
      <c r="F495" s="37"/>
      <c r="G495" s="7"/>
      <c r="H495" s="6"/>
      <c r="J495" s="10"/>
      <c r="K495" s="37"/>
      <c r="L495" s="37"/>
      <c r="M495" s="7"/>
      <c r="N495" s="6"/>
      <c r="P495" s="10"/>
      <c r="Q495" s="37"/>
      <c r="R495" s="37"/>
      <c r="S495" s="7"/>
      <c r="T495" s="40"/>
      <c r="U495" s="10"/>
      <c r="V495" s="37"/>
      <c r="W495" s="37"/>
      <c r="X495" s="51"/>
      <c r="AC495" s="37"/>
      <c r="AD495" s="37"/>
      <c r="AE495" s="7"/>
      <c r="AF495" s="6"/>
      <c r="AH495" s="10"/>
      <c r="AI495" s="37"/>
      <c r="AJ495" s="37"/>
      <c r="AK495" s="7"/>
      <c r="AL495" s="6"/>
      <c r="AN495" s="10"/>
      <c r="AO495" s="37"/>
      <c r="AP495" s="37"/>
      <c r="AQ495" s="7"/>
      <c r="AR495" s="40"/>
      <c r="AS495" s="10"/>
      <c r="AT495" s="37"/>
      <c r="AU495" s="37"/>
      <c r="AV495" s="51"/>
      <c r="BA495" s="37"/>
      <c r="BB495" s="37"/>
      <c r="BC495" s="7"/>
      <c r="BD495" s="6"/>
      <c r="BF495" s="10"/>
      <c r="BG495" s="37"/>
      <c r="BH495" s="37"/>
      <c r="BI495" s="7"/>
      <c r="BJ495" s="6"/>
      <c r="BL495" s="10"/>
      <c r="BM495" s="37"/>
      <c r="BN495" s="37"/>
      <c r="BO495" s="7"/>
      <c r="BP495" s="40"/>
      <c r="BQ495" s="10"/>
      <c r="BR495" s="37"/>
      <c r="BS495" s="37"/>
      <c r="BT495" s="51"/>
      <c r="BY495" s="37"/>
      <c r="BZ495" s="37"/>
      <c r="CA495" s="7"/>
      <c r="CB495" s="6"/>
      <c r="CD495" s="10"/>
      <c r="CE495" s="37"/>
      <c r="CF495" s="37"/>
      <c r="CG495" s="7"/>
      <c r="CH495" s="6"/>
      <c r="CJ495" s="10"/>
      <c r="CK495" s="37"/>
      <c r="CL495" s="37"/>
      <c r="CM495" s="7"/>
      <c r="CN495" s="40"/>
      <c r="CO495" s="10"/>
      <c r="CP495" s="37"/>
      <c r="CQ495" s="37"/>
      <c r="CR495" s="51"/>
      <c r="CT495" s="40"/>
      <c r="CU495" s="10"/>
      <c r="CV495" s="37"/>
      <c r="CW495" s="37"/>
      <c r="CX495" s="51"/>
    </row>
    <row r="496" spans="5:102" x14ac:dyDescent="0.2">
      <c r="E496" s="37"/>
      <c r="F496" s="37"/>
      <c r="G496" s="7"/>
      <c r="H496" s="6"/>
      <c r="J496" s="10"/>
      <c r="K496" s="37"/>
      <c r="L496" s="37"/>
      <c r="M496" s="7"/>
      <c r="N496" s="6"/>
      <c r="P496" s="10"/>
      <c r="Q496" s="37"/>
      <c r="R496" s="37"/>
      <c r="S496" s="7"/>
      <c r="T496" s="40"/>
      <c r="U496" s="10"/>
      <c r="V496" s="37"/>
      <c r="W496" s="37"/>
      <c r="X496" s="51"/>
      <c r="AC496" s="37"/>
      <c r="AD496" s="37"/>
      <c r="AE496" s="7"/>
      <c r="AF496" s="6"/>
      <c r="AH496" s="10"/>
      <c r="AI496" s="37"/>
      <c r="AJ496" s="37"/>
      <c r="AK496" s="7"/>
      <c r="AL496" s="6"/>
      <c r="AN496" s="10"/>
      <c r="AO496" s="37"/>
      <c r="AP496" s="37"/>
      <c r="AQ496" s="7"/>
      <c r="AR496" s="40"/>
      <c r="AS496" s="10"/>
      <c r="AT496" s="37"/>
      <c r="AU496" s="37"/>
      <c r="AV496" s="51"/>
      <c r="BA496" s="37"/>
      <c r="BB496" s="37"/>
      <c r="BC496" s="7"/>
      <c r="BD496" s="6"/>
      <c r="BF496" s="10"/>
      <c r="BG496" s="37"/>
      <c r="BH496" s="37"/>
      <c r="BI496" s="7"/>
      <c r="BJ496" s="6"/>
      <c r="BL496" s="10"/>
      <c r="BM496" s="37"/>
      <c r="BN496" s="37"/>
      <c r="BO496" s="7"/>
      <c r="BP496" s="40"/>
      <c r="BQ496" s="10"/>
      <c r="BR496" s="37"/>
      <c r="BS496" s="37"/>
      <c r="BT496" s="51"/>
      <c r="BY496" s="37"/>
      <c r="BZ496" s="37"/>
      <c r="CA496" s="7"/>
      <c r="CB496" s="6"/>
      <c r="CD496" s="10"/>
      <c r="CE496" s="37"/>
      <c r="CF496" s="37"/>
      <c r="CG496" s="7"/>
      <c r="CH496" s="6"/>
      <c r="CJ496" s="10"/>
      <c r="CK496" s="37"/>
      <c r="CL496" s="37"/>
      <c r="CM496" s="7"/>
      <c r="CN496" s="40"/>
      <c r="CO496" s="10"/>
      <c r="CP496" s="37"/>
      <c r="CQ496" s="37"/>
      <c r="CR496" s="51"/>
      <c r="CT496" s="40"/>
      <c r="CU496" s="10"/>
      <c r="CV496" s="37"/>
      <c r="CW496" s="37"/>
      <c r="CX496" s="51"/>
    </row>
    <row r="497" spans="5:102" x14ac:dyDescent="0.2">
      <c r="E497" s="37"/>
      <c r="F497" s="37"/>
      <c r="G497" s="7"/>
      <c r="H497" s="6"/>
      <c r="J497" s="10"/>
      <c r="K497" s="37"/>
      <c r="L497" s="37"/>
      <c r="M497" s="7"/>
      <c r="N497" s="6"/>
      <c r="P497" s="10"/>
      <c r="Q497" s="37"/>
      <c r="R497" s="37"/>
      <c r="S497" s="7"/>
      <c r="T497" s="40"/>
      <c r="U497" s="10"/>
      <c r="V497" s="37"/>
      <c r="W497" s="37"/>
      <c r="X497" s="51"/>
      <c r="AC497" s="37"/>
      <c r="AD497" s="37"/>
      <c r="AE497" s="7"/>
      <c r="AF497" s="6"/>
      <c r="AH497" s="10"/>
      <c r="AI497" s="37"/>
      <c r="AJ497" s="37"/>
      <c r="AK497" s="7"/>
      <c r="AL497" s="6"/>
      <c r="AN497" s="10"/>
      <c r="AO497" s="37"/>
      <c r="AP497" s="37"/>
      <c r="AQ497" s="7"/>
      <c r="AR497" s="40"/>
      <c r="AS497" s="10"/>
      <c r="AT497" s="37"/>
      <c r="AU497" s="37"/>
      <c r="AV497" s="51"/>
      <c r="BA497" s="37"/>
      <c r="BB497" s="37"/>
      <c r="BC497" s="7"/>
      <c r="BD497" s="6"/>
      <c r="BF497" s="10"/>
      <c r="BG497" s="37"/>
      <c r="BH497" s="37"/>
      <c r="BI497" s="7"/>
      <c r="BJ497" s="6"/>
      <c r="BL497" s="10"/>
      <c r="BM497" s="37"/>
      <c r="BN497" s="37"/>
      <c r="BO497" s="7"/>
      <c r="BP497" s="40"/>
      <c r="BQ497" s="10"/>
      <c r="BR497" s="37"/>
      <c r="BS497" s="37"/>
      <c r="BT497" s="51"/>
      <c r="BY497" s="37"/>
      <c r="BZ497" s="37"/>
      <c r="CA497" s="7"/>
      <c r="CB497" s="6"/>
      <c r="CD497" s="10"/>
      <c r="CE497" s="37"/>
      <c r="CF497" s="37"/>
      <c r="CG497" s="7"/>
      <c r="CH497" s="6"/>
      <c r="CJ497" s="10"/>
      <c r="CK497" s="37"/>
      <c r="CL497" s="37"/>
      <c r="CM497" s="7"/>
      <c r="CN497" s="40"/>
      <c r="CO497" s="10"/>
      <c r="CP497" s="37"/>
      <c r="CQ497" s="37"/>
      <c r="CR497" s="51"/>
      <c r="CT497" s="40"/>
      <c r="CU497" s="10"/>
      <c r="CV497" s="37"/>
      <c r="CW497" s="37"/>
      <c r="CX497" s="51"/>
    </row>
    <row r="498" spans="5:102" x14ac:dyDescent="0.2">
      <c r="E498" s="37"/>
      <c r="F498" s="37"/>
      <c r="G498" s="7"/>
      <c r="H498" s="6"/>
      <c r="J498" s="10"/>
      <c r="K498" s="37"/>
      <c r="L498" s="37"/>
      <c r="M498" s="7"/>
      <c r="N498" s="6"/>
      <c r="P498" s="10"/>
      <c r="Q498" s="37"/>
      <c r="R498" s="37"/>
      <c r="S498" s="7"/>
      <c r="T498" s="40"/>
      <c r="U498" s="10"/>
      <c r="V498" s="37"/>
      <c r="W498" s="37"/>
      <c r="X498" s="51"/>
      <c r="AC498" s="37"/>
      <c r="AD498" s="37"/>
      <c r="AE498" s="7"/>
      <c r="AF498" s="6"/>
      <c r="AH498" s="10"/>
      <c r="AI498" s="37"/>
      <c r="AJ498" s="37"/>
      <c r="AK498" s="7"/>
      <c r="AL498" s="6"/>
      <c r="AN498" s="10"/>
      <c r="AO498" s="37"/>
      <c r="AP498" s="37"/>
      <c r="AQ498" s="7"/>
      <c r="AR498" s="40"/>
      <c r="AS498" s="10"/>
      <c r="AT498" s="37"/>
      <c r="AU498" s="37"/>
      <c r="AV498" s="51"/>
      <c r="BA498" s="37"/>
      <c r="BB498" s="37"/>
      <c r="BC498" s="7"/>
      <c r="BD498" s="6"/>
      <c r="BF498" s="10"/>
      <c r="BG498" s="37"/>
      <c r="BH498" s="37"/>
      <c r="BI498" s="7"/>
      <c r="BJ498" s="6"/>
      <c r="BL498" s="10"/>
      <c r="BM498" s="37"/>
      <c r="BN498" s="37"/>
      <c r="BO498" s="7"/>
      <c r="BP498" s="40"/>
      <c r="BQ498" s="10"/>
      <c r="BR498" s="37"/>
      <c r="BS498" s="37"/>
      <c r="BT498" s="51"/>
      <c r="BY498" s="37"/>
      <c r="BZ498" s="37"/>
      <c r="CA498" s="7"/>
      <c r="CB498" s="6"/>
      <c r="CD498" s="10"/>
      <c r="CE498" s="37"/>
      <c r="CF498" s="37"/>
      <c r="CG498" s="7"/>
      <c r="CH498" s="6"/>
      <c r="CJ498" s="10"/>
      <c r="CK498" s="37"/>
      <c r="CL498" s="37"/>
      <c r="CM498" s="7"/>
      <c r="CN498" s="40"/>
      <c r="CO498" s="10"/>
      <c r="CP498" s="37"/>
      <c r="CQ498" s="37"/>
      <c r="CR498" s="51"/>
      <c r="CT498" s="40"/>
      <c r="CU498" s="10"/>
      <c r="CV498" s="37"/>
      <c r="CW498" s="37"/>
      <c r="CX498" s="51"/>
    </row>
    <row r="499" spans="5:102" x14ac:dyDescent="0.2">
      <c r="E499" s="37"/>
      <c r="F499" s="37"/>
      <c r="G499" s="7"/>
      <c r="H499" s="6"/>
      <c r="J499" s="10"/>
      <c r="K499" s="37"/>
      <c r="L499" s="37"/>
      <c r="M499" s="7"/>
      <c r="N499" s="6"/>
      <c r="P499" s="10"/>
      <c r="Q499" s="37"/>
      <c r="R499" s="37"/>
      <c r="S499" s="7"/>
      <c r="T499" s="40"/>
      <c r="U499" s="10"/>
      <c r="V499" s="37"/>
      <c r="W499" s="37"/>
      <c r="X499" s="51"/>
      <c r="AC499" s="37"/>
      <c r="AD499" s="37"/>
      <c r="AE499" s="7"/>
      <c r="AF499" s="6"/>
      <c r="AH499" s="10"/>
      <c r="AI499" s="37"/>
      <c r="AJ499" s="37"/>
      <c r="AK499" s="7"/>
      <c r="AL499" s="6"/>
      <c r="AN499" s="10"/>
      <c r="AO499" s="37"/>
      <c r="AP499" s="37"/>
      <c r="AQ499" s="7"/>
      <c r="AR499" s="40"/>
      <c r="AS499" s="10"/>
      <c r="AT499" s="37"/>
      <c r="AU499" s="37"/>
      <c r="AV499" s="51"/>
      <c r="BA499" s="37"/>
      <c r="BB499" s="37"/>
      <c r="BC499" s="7"/>
      <c r="BD499" s="6"/>
      <c r="BF499" s="10"/>
      <c r="BG499" s="37"/>
      <c r="BH499" s="37"/>
      <c r="BI499" s="7"/>
      <c r="BJ499" s="6"/>
      <c r="BL499" s="10"/>
      <c r="BM499" s="37"/>
      <c r="BN499" s="37"/>
      <c r="BO499" s="7"/>
      <c r="BP499" s="40"/>
      <c r="BQ499" s="10"/>
      <c r="BR499" s="37"/>
      <c r="BS499" s="37"/>
      <c r="BT499" s="51"/>
      <c r="BY499" s="37"/>
      <c r="BZ499" s="37"/>
      <c r="CA499" s="7"/>
      <c r="CB499" s="6"/>
      <c r="CD499" s="10"/>
      <c r="CE499" s="37"/>
      <c r="CF499" s="37"/>
      <c r="CG499" s="7"/>
      <c r="CH499" s="6"/>
      <c r="CJ499" s="10"/>
      <c r="CK499" s="37"/>
      <c r="CL499" s="37"/>
      <c r="CM499" s="7"/>
      <c r="CN499" s="40"/>
      <c r="CO499" s="10"/>
      <c r="CP499" s="37"/>
      <c r="CQ499" s="37"/>
      <c r="CR499" s="51"/>
      <c r="CT499" s="40"/>
      <c r="CU499" s="10"/>
      <c r="CV499" s="37"/>
      <c r="CW499" s="37"/>
      <c r="CX499" s="51"/>
    </row>
    <row r="500" spans="5:102" x14ac:dyDescent="0.2">
      <c r="E500" s="37"/>
      <c r="F500" s="37"/>
      <c r="G500" s="7"/>
      <c r="H500" s="6"/>
      <c r="J500" s="10"/>
      <c r="K500" s="37"/>
      <c r="L500" s="37"/>
      <c r="M500" s="7"/>
      <c r="N500" s="6"/>
      <c r="P500" s="10"/>
      <c r="Q500" s="37"/>
      <c r="R500" s="37"/>
      <c r="S500" s="7"/>
      <c r="T500" s="40"/>
      <c r="U500" s="10"/>
      <c r="V500" s="37"/>
      <c r="W500" s="37"/>
      <c r="X500" s="51"/>
      <c r="AC500" s="37"/>
      <c r="AD500" s="37"/>
      <c r="AE500" s="7"/>
      <c r="AF500" s="6"/>
      <c r="AH500" s="10"/>
      <c r="AI500" s="37"/>
      <c r="AJ500" s="37"/>
      <c r="AK500" s="7"/>
      <c r="AL500" s="6"/>
      <c r="AN500" s="10"/>
      <c r="AO500" s="37"/>
      <c r="AP500" s="37"/>
      <c r="AQ500" s="7"/>
      <c r="AR500" s="40"/>
      <c r="AS500" s="10"/>
      <c r="AT500" s="37"/>
      <c r="AU500" s="37"/>
      <c r="AV500" s="51"/>
      <c r="BA500" s="37"/>
      <c r="BB500" s="37"/>
      <c r="BC500" s="7"/>
      <c r="BD500" s="6"/>
      <c r="BF500" s="10"/>
      <c r="BG500" s="37"/>
      <c r="BH500" s="37"/>
      <c r="BI500" s="7"/>
      <c r="BJ500" s="6"/>
      <c r="BL500" s="10"/>
      <c r="BM500" s="37"/>
      <c r="BN500" s="37"/>
      <c r="BO500" s="7"/>
      <c r="BP500" s="40"/>
      <c r="BQ500" s="10"/>
      <c r="BR500" s="37"/>
      <c r="BS500" s="37"/>
      <c r="BT500" s="51"/>
      <c r="BY500" s="37"/>
      <c r="BZ500" s="37"/>
      <c r="CA500" s="7"/>
      <c r="CB500" s="6"/>
      <c r="CD500" s="10"/>
      <c r="CE500" s="37"/>
      <c r="CF500" s="37"/>
      <c r="CG500" s="7"/>
      <c r="CH500" s="6"/>
      <c r="CJ500" s="10"/>
      <c r="CK500" s="37"/>
      <c r="CL500" s="37"/>
      <c r="CM500" s="7"/>
      <c r="CN500" s="40"/>
      <c r="CO500" s="10"/>
      <c r="CP500" s="37"/>
      <c r="CQ500" s="37"/>
      <c r="CR500" s="51"/>
      <c r="CT500" s="40"/>
      <c r="CU500" s="10"/>
      <c r="CV500" s="37"/>
      <c r="CW500" s="37"/>
      <c r="CX500" s="51"/>
    </row>
    <row r="501" spans="5:102" x14ac:dyDescent="0.2">
      <c r="E501" s="37"/>
      <c r="F501" s="37"/>
      <c r="G501" s="7"/>
      <c r="H501" s="6"/>
      <c r="J501" s="10"/>
      <c r="K501" s="37"/>
      <c r="L501" s="37"/>
      <c r="M501" s="7"/>
      <c r="N501" s="6"/>
      <c r="P501" s="10"/>
      <c r="Q501" s="37"/>
      <c r="R501" s="37"/>
      <c r="S501" s="7"/>
      <c r="T501" s="40"/>
      <c r="U501" s="10"/>
      <c r="V501" s="37"/>
      <c r="W501" s="37"/>
      <c r="X501" s="51"/>
      <c r="AC501" s="37"/>
      <c r="AD501" s="37"/>
      <c r="AE501" s="7"/>
      <c r="AF501" s="6"/>
      <c r="AH501" s="10"/>
      <c r="AI501" s="37"/>
      <c r="AJ501" s="37"/>
      <c r="AK501" s="7"/>
      <c r="AL501" s="6"/>
      <c r="AN501" s="10"/>
      <c r="AO501" s="37"/>
      <c r="AP501" s="37"/>
      <c r="AQ501" s="7"/>
      <c r="AR501" s="40"/>
      <c r="AS501" s="10"/>
      <c r="AT501" s="37"/>
      <c r="AU501" s="37"/>
      <c r="AV501" s="51"/>
      <c r="BA501" s="37"/>
      <c r="BB501" s="37"/>
      <c r="BC501" s="7"/>
      <c r="BD501" s="6"/>
      <c r="BF501" s="10"/>
      <c r="BG501" s="37"/>
      <c r="BH501" s="37"/>
      <c r="BI501" s="7"/>
      <c r="BJ501" s="6"/>
      <c r="BL501" s="10"/>
      <c r="BM501" s="37"/>
      <c r="BN501" s="37"/>
      <c r="BO501" s="7"/>
      <c r="BP501" s="40"/>
      <c r="BQ501" s="10"/>
      <c r="BR501" s="37"/>
      <c r="BS501" s="37"/>
      <c r="BT501" s="51"/>
      <c r="BY501" s="37"/>
      <c r="BZ501" s="37"/>
      <c r="CA501" s="7"/>
      <c r="CB501" s="6"/>
      <c r="CD501" s="10"/>
      <c r="CE501" s="37"/>
      <c r="CF501" s="37"/>
      <c r="CG501" s="7"/>
      <c r="CH501" s="6"/>
      <c r="CJ501" s="10"/>
      <c r="CK501" s="37"/>
      <c r="CL501" s="37"/>
      <c r="CM501" s="7"/>
      <c r="CN501" s="40"/>
      <c r="CO501" s="10"/>
      <c r="CP501" s="37"/>
      <c r="CQ501" s="37"/>
      <c r="CR501" s="51"/>
      <c r="CT501" s="40"/>
      <c r="CU501" s="10"/>
      <c r="CV501" s="37"/>
      <c r="CW501" s="37"/>
      <c r="CX501" s="51"/>
    </row>
    <row r="502" spans="5:102" x14ac:dyDescent="0.2">
      <c r="E502" s="37"/>
      <c r="F502" s="37"/>
      <c r="G502" s="7"/>
      <c r="H502" s="6"/>
      <c r="J502" s="10"/>
      <c r="K502" s="37"/>
      <c r="L502" s="37"/>
      <c r="M502" s="7"/>
      <c r="N502" s="6"/>
      <c r="P502" s="10"/>
      <c r="Q502" s="37"/>
      <c r="R502" s="37"/>
      <c r="S502" s="7"/>
      <c r="T502" s="40"/>
      <c r="U502" s="10"/>
      <c r="V502" s="37"/>
      <c r="W502" s="37"/>
      <c r="X502" s="51"/>
      <c r="AC502" s="37"/>
      <c r="AD502" s="37"/>
      <c r="AE502" s="7"/>
      <c r="AF502" s="6"/>
      <c r="AH502" s="10"/>
      <c r="AI502" s="37"/>
      <c r="AJ502" s="37"/>
      <c r="AK502" s="7"/>
      <c r="AL502" s="6"/>
      <c r="AN502" s="10"/>
      <c r="AO502" s="37"/>
      <c r="AP502" s="37"/>
      <c r="AQ502" s="7"/>
      <c r="AR502" s="40"/>
      <c r="AS502" s="10"/>
      <c r="AT502" s="37"/>
      <c r="AU502" s="37"/>
      <c r="AV502" s="51"/>
      <c r="BA502" s="37"/>
      <c r="BB502" s="37"/>
      <c r="BC502" s="7"/>
      <c r="BD502" s="6"/>
      <c r="BF502" s="10"/>
      <c r="BG502" s="37"/>
      <c r="BH502" s="37"/>
      <c r="BI502" s="7"/>
      <c r="BJ502" s="6"/>
      <c r="BL502" s="10"/>
      <c r="BM502" s="37"/>
      <c r="BN502" s="37"/>
      <c r="BO502" s="7"/>
      <c r="BP502" s="40"/>
      <c r="BQ502" s="10"/>
      <c r="BR502" s="37"/>
      <c r="BS502" s="37"/>
      <c r="BT502" s="51"/>
      <c r="BY502" s="37"/>
      <c r="BZ502" s="37"/>
      <c r="CA502" s="7"/>
      <c r="CB502" s="6"/>
      <c r="CD502" s="10"/>
      <c r="CE502" s="37"/>
      <c r="CF502" s="37"/>
      <c r="CG502" s="7"/>
      <c r="CH502" s="6"/>
      <c r="CJ502" s="10"/>
      <c r="CK502" s="37"/>
      <c r="CL502" s="37"/>
      <c r="CM502" s="7"/>
      <c r="CN502" s="40"/>
      <c r="CO502" s="10"/>
      <c r="CP502" s="37"/>
      <c r="CQ502" s="37"/>
      <c r="CR502" s="51"/>
      <c r="CT502" s="40"/>
      <c r="CU502" s="10"/>
      <c r="CV502" s="37"/>
      <c r="CW502" s="37"/>
      <c r="CX502" s="51"/>
    </row>
    <row r="503" spans="5:102" x14ac:dyDescent="0.2">
      <c r="E503" s="37"/>
      <c r="F503" s="37"/>
      <c r="G503" s="7"/>
      <c r="H503" s="6"/>
      <c r="J503" s="10"/>
      <c r="K503" s="37"/>
      <c r="L503" s="37"/>
      <c r="M503" s="7"/>
      <c r="N503" s="6"/>
      <c r="P503" s="10"/>
      <c r="Q503" s="37"/>
      <c r="R503" s="37"/>
      <c r="S503" s="7"/>
      <c r="T503" s="40"/>
      <c r="U503" s="10"/>
      <c r="V503" s="37"/>
      <c r="W503" s="37"/>
      <c r="X503" s="51"/>
      <c r="AC503" s="37"/>
      <c r="AD503" s="37"/>
      <c r="AE503" s="7"/>
      <c r="AF503" s="6"/>
      <c r="AH503" s="10"/>
      <c r="AI503" s="37"/>
      <c r="AJ503" s="37"/>
      <c r="AK503" s="7"/>
      <c r="AL503" s="6"/>
      <c r="AN503" s="10"/>
      <c r="AO503" s="37"/>
      <c r="AP503" s="37"/>
      <c r="AQ503" s="7"/>
      <c r="AR503" s="40"/>
      <c r="AS503" s="10"/>
      <c r="AT503" s="37"/>
      <c r="AU503" s="37"/>
      <c r="AV503" s="51"/>
      <c r="BA503" s="37"/>
      <c r="BB503" s="37"/>
      <c r="BC503" s="7"/>
      <c r="BD503" s="6"/>
      <c r="BF503" s="10"/>
      <c r="BG503" s="37"/>
      <c r="BH503" s="37"/>
      <c r="BI503" s="7"/>
      <c r="BJ503" s="6"/>
      <c r="BL503" s="10"/>
      <c r="BM503" s="37"/>
      <c r="BN503" s="37"/>
      <c r="BO503" s="7"/>
      <c r="BP503" s="40"/>
      <c r="BQ503" s="10"/>
      <c r="BR503" s="37"/>
      <c r="BS503" s="37"/>
      <c r="BT503" s="51"/>
      <c r="BY503" s="37"/>
      <c r="BZ503" s="37"/>
      <c r="CA503" s="7"/>
      <c r="CB503" s="6"/>
      <c r="CD503" s="10"/>
      <c r="CE503" s="37"/>
      <c r="CF503" s="37"/>
      <c r="CG503" s="7"/>
      <c r="CH503" s="6"/>
      <c r="CJ503" s="10"/>
      <c r="CK503" s="37"/>
      <c r="CL503" s="37"/>
      <c r="CM503" s="7"/>
      <c r="CN503" s="40"/>
      <c r="CO503" s="10"/>
      <c r="CP503" s="37"/>
      <c r="CQ503" s="37"/>
      <c r="CR503" s="51"/>
      <c r="CT503" s="40"/>
      <c r="CU503" s="10"/>
      <c r="CV503" s="37"/>
      <c r="CW503" s="37"/>
      <c r="CX503" s="51"/>
    </row>
    <row r="504" spans="5:102" x14ac:dyDescent="0.2">
      <c r="E504" s="37"/>
      <c r="F504" s="37"/>
      <c r="G504" s="7"/>
      <c r="H504" s="6"/>
      <c r="J504" s="10"/>
      <c r="K504" s="37"/>
      <c r="L504" s="37"/>
      <c r="M504" s="7"/>
      <c r="N504" s="6"/>
      <c r="P504" s="10"/>
      <c r="Q504" s="37"/>
      <c r="R504" s="37"/>
      <c r="S504" s="7"/>
      <c r="T504" s="40"/>
      <c r="U504" s="10"/>
      <c r="V504" s="37"/>
      <c r="W504" s="37"/>
      <c r="X504" s="51"/>
      <c r="AC504" s="37"/>
      <c r="AD504" s="37"/>
      <c r="AE504" s="7"/>
      <c r="AF504" s="6"/>
      <c r="AH504" s="10"/>
      <c r="AI504" s="37"/>
      <c r="AJ504" s="37"/>
      <c r="AK504" s="7"/>
      <c r="AL504" s="6"/>
      <c r="AN504" s="10"/>
      <c r="AO504" s="37"/>
      <c r="AP504" s="37"/>
      <c r="AQ504" s="7"/>
      <c r="AR504" s="40"/>
      <c r="AS504" s="10"/>
      <c r="AT504" s="37"/>
      <c r="AU504" s="37"/>
      <c r="AV504" s="51"/>
      <c r="BA504" s="37"/>
      <c r="BB504" s="37"/>
      <c r="BC504" s="7"/>
      <c r="BD504" s="6"/>
      <c r="BF504" s="10"/>
      <c r="BG504" s="37"/>
      <c r="BH504" s="37"/>
      <c r="BI504" s="7"/>
      <c r="BJ504" s="6"/>
      <c r="BL504" s="10"/>
      <c r="BM504" s="37"/>
      <c r="BN504" s="37"/>
      <c r="BO504" s="7"/>
      <c r="BP504" s="40"/>
      <c r="BQ504" s="10"/>
      <c r="BR504" s="37"/>
      <c r="BS504" s="37"/>
      <c r="BT504" s="51"/>
      <c r="BY504" s="37"/>
      <c r="BZ504" s="37"/>
      <c r="CA504" s="7"/>
      <c r="CB504" s="6"/>
      <c r="CD504" s="10"/>
      <c r="CE504" s="37"/>
      <c r="CF504" s="37"/>
      <c r="CG504" s="7"/>
      <c r="CH504" s="6"/>
      <c r="CJ504" s="10"/>
      <c r="CK504" s="37"/>
      <c r="CL504" s="37"/>
      <c r="CM504" s="7"/>
      <c r="CN504" s="40"/>
      <c r="CO504" s="10"/>
      <c r="CP504" s="37"/>
      <c r="CQ504" s="37"/>
      <c r="CR504" s="51"/>
      <c r="CT504" s="40"/>
      <c r="CU504" s="10"/>
      <c r="CV504" s="37"/>
      <c r="CW504" s="37"/>
      <c r="CX504" s="51"/>
    </row>
    <row r="505" spans="5:102" x14ac:dyDescent="0.2">
      <c r="E505" s="37"/>
      <c r="F505" s="37"/>
      <c r="G505" s="7"/>
      <c r="H505" s="6"/>
      <c r="J505" s="10"/>
      <c r="K505" s="37"/>
      <c r="L505" s="37"/>
      <c r="M505" s="7"/>
      <c r="N505" s="6"/>
      <c r="P505" s="10"/>
      <c r="Q505" s="37"/>
      <c r="R505" s="37"/>
      <c r="S505" s="7"/>
      <c r="T505" s="40"/>
      <c r="U505" s="10"/>
      <c r="V505" s="37"/>
      <c r="W505" s="37"/>
      <c r="X505" s="51"/>
      <c r="AC505" s="37"/>
      <c r="AD505" s="37"/>
      <c r="AE505" s="7"/>
      <c r="AF505" s="6"/>
      <c r="AH505" s="10"/>
      <c r="AI505" s="37"/>
      <c r="AJ505" s="37"/>
      <c r="AK505" s="7"/>
      <c r="AL505" s="6"/>
      <c r="AN505" s="10"/>
      <c r="AO505" s="37"/>
      <c r="AP505" s="37"/>
      <c r="AQ505" s="7"/>
      <c r="AR505" s="40"/>
      <c r="AS505" s="10"/>
      <c r="AT505" s="37"/>
      <c r="AU505" s="37"/>
      <c r="AV505" s="51"/>
      <c r="BA505" s="37"/>
      <c r="BB505" s="37"/>
      <c r="BC505" s="7"/>
      <c r="BD505" s="6"/>
      <c r="BF505" s="10"/>
      <c r="BG505" s="37"/>
      <c r="BH505" s="37"/>
      <c r="BI505" s="7"/>
      <c r="BJ505" s="6"/>
      <c r="BL505" s="10"/>
      <c r="BM505" s="37"/>
      <c r="BN505" s="37"/>
      <c r="BO505" s="7"/>
      <c r="BP505" s="40"/>
      <c r="BQ505" s="10"/>
      <c r="BR505" s="37"/>
      <c r="BS505" s="37"/>
      <c r="BT505" s="51"/>
      <c r="BY505" s="37"/>
      <c r="BZ505" s="37"/>
      <c r="CA505" s="7"/>
      <c r="CB505" s="6"/>
      <c r="CD505" s="10"/>
      <c r="CE505" s="37"/>
      <c r="CF505" s="37"/>
      <c r="CG505" s="7"/>
      <c r="CH505" s="6"/>
      <c r="CJ505" s="10"/>
      <c r="CK505" s="37"/>
      <c r="CL505" s="37"/>
      <c r="CM505" s="7"/>
      <c r="CN505" s="40"/>
      <c r="CO505" s="10"/>
      <c r="CP505" s="37"/>
      <c r="CQ505" s="37"/>
      <c r="CR505" s="51"/>
      <c r="CT505" s="40"/>
      <c r="CU505" s="10"/>
      <c r="CV505" s="37"/>
      <c r="CW505" s="37"/>
      <c r="CX505" s="51"/>
    </row>
    <row r="506" spans="5:102" x14ac:dyDescent="0.2">
      <c r="E506" s="37"/>
      <c r="F506" s="37"/>
      <c r="G506" s="7"/>
      <c r="H506" s="6"/>
      <c r="J506" s="10"/>
      <c r="K506" s="37"/>
      <c r="L506" s="37"/>
      <c r="M506" s="7"/>
      <c r="N506" s="6"/>
      <c r="P506" s="10"/>
      <c r="Q506" s="37"/>
      <c r="R506" s="37"/>
      <c r="S506" s="7"/>
      <c r="T506" s="40"/>
      <c r="U506" s="10"/>
      <c r="V506" s="37"/>
      <c r="W506" s="37"/>
      <c r="X506" s="51"/>
      <c r="AC506" s="37"/>
      <c r="AD506" s="37"/>
      <c r="AE506" s="7"/>
      <c r="AF506" s="6"/>
      <c r="AH506" s="10"/>
      <c r="AI506" s="37"/>
      <c r="AJ506" s="37"/>
      <c r="AK506" s="7"/>
      <c r="AL506" s="6"/>
      <c r="AN506" s="10"/>
      <c r="AO506" s="37"/>
      <c r="AP506" s="37"/>
      <c r="AQ506" s="7"/>
      <c r="AR506" s="40"/>
      <c r="AS506" s="10"/>
      <c r="AT506" s="37"/>
      <c r="AU506" s="37"/>
      <c r="AV506" s="51"/>
      <c r="BA506" s="37"/>
      <c r="BB506" s="37"/>
      <c r="BC506" s="7"/>
      <c r="BD506" s="6"/>
      <c r="BF506" s="10"/>
      <c r="BG506" s="37"/>
      <c r="BH506" s="37"/>
      <c r="BI506" s="7"/>
      <c r="BJ506" s="6"/>
      <c r="BL506" s="10"/>
      <c r="BM506" s="37"/>
      <c r="BN506" s="37"/>
      <c r="BO506" s="7"/>
      <c r="BP506" s="40"/>
      <c r="BQ506" s="10"/>
      <c r="BR506" s="37"/>
      <c r="BS506" s="37"/>
      <c r="BT506" s="51"/>
      <c r="BY506" s="37"/>
      <c r="BZ506" s="37"/>
      <c r="CA506" s="7"/>
      <c r="CB506" s="6"/>
      <c r="CD506" s="10"/>
      <c r="CE506" s="37"/>
      <c r="CF506" s="37"/>
      <c r="CG506" s="7"/>
      <c r="CH506" s="6"/>
      <c r="CJ506" s="10"/>
      <c r="CK506" s="37"/>
      <c r="CL506" s="37"/>
      <c r="CM506" s="7"/>
      <c r="CN506" s="40"/>
      <c r="CO506" s="10"/>
      <c r="CP506" s="37"/>
      <c r="CQ506" s="37"/>
      <c r="CR506" s="51"/>
      <c r="CT506" s="40"/>
      <c r="CU506" s="10"/>
      <c r="CV506" s="37"/>
      <c r="CW506" s="37"/>
      <c r="CX506" s="51"/>
    </row>
    <row r="507" spans="5:102" x14ac:dyDescent="0.2">
      <c r="E507" s="37"/>
      <c r="F507" s="37"/>
      <c r="G507" s="7"/>
      <c r="H507" s="6"/>
      <c r="J507" s="10"/>
      <c r="K507" s="37"/>
      <c r="L507" s="37"/>
      <c r="M507" s="7"/>
      <c r="N507" s="6"/>
      <c r="P507" s="10"/>
      <c r="Q507" s="37"/>
      <c r="R507" s="37"/>
      <c r="S507" s="7"/>
      <c r="T507" s="40"/>
      <c r="U507" s="10"/>
      <c r="V507" s="37"/>
      <c r="W507" s="37"/>
      <c r="X507" s="51"/>
      <c r="AC507" s="37"/>
      <c r="AD507" s="37"/>
      <c r="AE507" s="7"/>
      <c r="AF507" s="6"/>
      <c r="AH507" s="10"/>
      <c r="AI507" s="37"/>
      <c r="AJ507" s="37"/>
      <c r="AK507" s="7"/>
      <c r="AL507" s="6"/>
      <c r="AN507" s="10"/>
      <c r="AO507" s="37"/>
      <c r="AP507" s="37"/>
      <c r="AQ507" s="7"/>
      <c r="AR507" s="40"/>
      <c r="AS507" s="10"/>
      <c r="AT507" s="37"/>
      <c r="AU507" s="37"/>
      <c r="AV507" s="51"/>
      <c r="BA507" s="37"/>
      <c r="BB507" s="37"/>
      <c r="BC507" s="7"/>
      <c r="BD507" s="6"/>
      <c r="BF507" s="10"/>
      <c r="BG507" s="37"/>
      <c r="BH507" s="37"/>
      <c r="BI507" s="7"/>
      <c r="BJ507" s="6"/>
      <c r="BL507" s="10"/>
      <c r="BM507" s="37"/>
      <c r="BN507" s="37"/>
      <c r="BO507" s="7"/>
      <c r="BP507" s="40"/>
      <c r="BQ507" s="10"/>
      <c r="BR507" s="37"/>
      <c r="BS507" s="37"/>
      <c r="BT507" s="51"/>
      <c r="BY507" s="37"/>
      <c r="BZ507" s="37"/>
      <c r="CA507" s="7"/>
      <c r="CB507" s="6"/>
      <c r="CD507" s="10"/>
      <c r="CE507" s="37"/>
      <c r="CF507" s="37"/>
      <c r="CG507" s="7"/>
      <c r="CH507" s="6"/>
      <c r="CJ507" s="10"/>
      <c r="CK507" s="37"/>
      <c r="CL507" s="37"/>
      <c r="CM507" s="7"/>
      <c r="CN507" s="40"/>
      <c r="CO507" s="10"/>
      <c r="CP507" s="37"/>
      <c r="CQ507" s="37"/>
      <c r="CR507" s="51"/>
      <c r="CT507" s="40"/>
      <c r="CU507" s="10"/>
      <c r="CV507" s="37"/>
      <c r="CW507" s="37"/>
      <c r="CX507" s="51"/>
    </row>
    <row r="508" spans="5:102" x14ac:dyDescent="0.2">
      <c r="E508" s="37"/>
      <c r="F508" s="37"/>
      <c r="G508" s="7"/>
      <c r="H508" s="6"/>
      <c r="J508" s="10"/>
      <c r="K508" s="37"/>
      <c r="L508" s="37"/>
      <c r="M508" s="7"/>
      <c r="N508" s="6"/>
      <c r="P508" s="10"/>
      <c r="Q508" s="37"/>
      <c r="R508" s="37"/>
      <c r="S508" s="7"/>
      <c r="T508" s="40"/>
      <c r="U508" s="10"/>
      <c r="V508" s="37"/>
      <c r="W508" s="37"/>
      <c r="X508" s="51"/>
      <c r="AC508" s="37"/>
      <c r="AD508" s="37"/>
      <c r="AE508" s="7"/>
      <c r="AF508" s="6"/>
      <c r="AH508" s="10"/>
      <c r="AI508" s="37"/>
      <c r="AJ508" s="37"/>
      <c r="AK508" s="7"/>
      <c r="AL508" s="6"/>
      <c r="AN508" s="10"/>
      <c r="AO508" s="37"/>
      <c r="AP508" s="37"/>
      <c r="AQ508" s="7"/>
      <c r="AR508" s="40"/>
      <c r="AS508" s="10"/>
      <c r="AT508" s="37"/>
      <c r="AU508" s="37"/>
      <c r="AV508" s="51"/>
      <c r="BA508" s="37"/>
      <c r="BB508" s="37"/>
      <c r="BC508" s="7"/>
      <c r="BD508" s="6"/>
      <c r="BF508" s="10"/>
      <c r="BG508" s="37"/>
      <c r="BH508" s="37"/>
      <c r="BI508" s="7"/>
      <c r="BJ508" s="6"/>
      <c r="BL508" s="10"/>
      <c r="BM508" s="37"/>
      <c r="BN508" s="37"/>
      <c r="BO508" s="7"/>
      <c r="BP508" s="40"/>
      <c r="BQ508" s="10"/>
      <c r="BR508" s="37"/>
      <c r="BS508" s="37"/>
      <c r="BT508" s="51"/>
      <c r="BY508" s="37"/>
      <c r="BZ508" s="37"/>
      <c r="CA508" s="7"/>
      <c r="CB508" s="6"/>
      <c r="CD508" s="10"/>
      <c r="CE508" s="37"/>
      <c r="CF508" s="37"/>
      <c r="CG508" s="7"/>
      <c r="CH508" s="6"/>
      <c r="CJ508" s="10"/>
      <c r="CK508" s="37"/>
      <c r="CL508" s="37"/>
      <c r="CM508" s="7"/>
      <c r="CN508" s="40"/>
      <c r="CO508" s="10"/>
      <c r="CP508" s="37"/>
      <c r="CQ508" s="37"/>
      <c r="CR508" s="51"/>
      <c r="CT508" s="40"/>
      <c r="CU508" s="10"/>
      <c r="CV508" s="37"/>
      <c r="CW508" s="37"/>
      <c r="CX508" s="51"/>
    </row>
    <row r="509" spans="5:102" x14ac:dyDescent="0.2">
      <c r="E509" s="37"/>
      <c r="F509" s="37"/>
      <c r="G509" s="7"/>
      <c r="H509" s="6"/>
      <c r="J509" s="10"/>
      <c r="K509" s="37"/>
      <c r="L509" s="37"/>
      <c r="M509" s="7"/>
      <c r="N509" s="6"/>
      <c r="P509" s="10"/>
      <c r="Q509" s="37"/>
      <c r="R509" s="37"/>
      <c r="S509" s="7"/>
      <c r="T509" s="40"/>
      <c r="U509" s="10"/>
      <c r="V509" s="37"/>
      <c r="W509" s="37"/>
      <c r="X509" s="51"/>
      <c r="AC509" s="37"/>
      <c r="AD509" s="37"/>
      <c r="AE509" s="7"/>
      <c r="AF509" s="6"/>
      <c r="AH509" s="10"/>
      <c r="AI509" s="37"/>
      <c r="AJ509" s="37"/>
      <c r="AK509" s="7"/>
      <c r="AL509" s="6"/>
      <c r="AN509" s="10"/>
      <c r="AO509" s="37"/>
      <c r="AP509" s="37"/>
      <c r="AQ509" s="7"/>
      <c r="AR509" s="40"/>
      <c r="AS509" s="10"/>
      <c r="AT509" s="37"/>
      <c r="AU509" s="37"/>
      <c r="AV509" s="51"/>
      <c r="BA509" s="37"/>
      <c r="BB509" s="37"/>
      <c r="BC509" s="7"/>
      <c r="BD509" s="6"/>
      <c r="BF509" s="10"/>
      <c r="BG509" s="37"/>
      <c r="BH509" s="37"/>
      <c r="BI509" s="7"/>
      <c r="BJ509" s="6"/>
      <c r="BL509" s="10"/>
      <c r="BM509" s="37"/>
      <c r="BN509" s="37"/>
      <c r="BO509" s="7"/>
      <c r="BP509" s="40"/>
      <c r="BQ509" s="10"/>
      <c r="BR509" s="37"/>
      <c r="BS509" s="37"/>
      <c r="BT509" s="51"/>
      <c r="BY509" s="37"/>
      <c r="BZ509" s="37"/>
      <c r="CA509" s="7"/>
      <c r="CB509" s="6"/>
      <c r="CD509" s="10"/>
      <c r="CE509" s="37"/>
      <c r="CF509" s="37"/>
      <c r="CG509" s="7"/>
      <c r="CH509" s="6"/>
      <c r="CJ509" s="10"/>
      <c r="CK509" s="37"/>
      <c r="CL509" s="37"/>
      <c r="CM509" s="7"/>
      <c r="CN509" s="40"/>
      <c r="CO509" s="10"/>
      <c r="CP509" s="37"/>
      <c r="CQ509" s="37"/>
      <c r="CR509" s="51"/>
      <c r="CT509" s="40"/>
      <c r="CU509" s="10"/>
      <c r="CV509" s="37"/>
      <c r="CW509" s="37"/>
      <c r="CX509" s="51"/>
    </row>
    <row r="510" spans="5:102" x14ac:dyDescent="0.2">
      <c r="E510" s="37"/>
      <c r="F510" s="37"/>
      <c r="G510" s="7"/>
      <c r="H510" s="6"/>
      <c r="J510" s="10"/>
      <c r="K510" s="37"/>
      <c r="L510" s="37"/>
      <c r="M510" s="7"/>
      <c r="N510" s="6"/>
      <c r="P510" s="10"/>
      <c r="Q510" s="37"/>
      <c r="R510" s="37"/>
      <c r="S510" s="7"/>
      <c r="T510" s="40"/>
      <c r="U510" s="10"/>
      <c r="V510" s="37"/>
      <c r="W510" s="37"/>
      <c r="X510" s="51"/>
      <c r="AC510" s="37"/>
      <c r="AD510" s="37"/>
      <c r="AE510" s="7"/>
      <c r="AF510" s="6"/>
      <c r="AH510" s="10"/>
      <c r="AI510" s="37"/>
      <c r="AJ510" s="37"/>
      <c r="AK510" s="7"/>
      <c r="AL510" s="6"/>
      <c r="AN510" s="10"/>
      <c r="AO510" s="37"/>
      <c r="AP510" s="37"/>
      <c r="AQ510" s="7"/>
      <c r="AR510" s="40"/>
      <c r="AS510" s="10"/>
      <c r="AT510" s="37"/>
      <c r="AU510" s="37"/>
      <c r="AV510" s="51"/>
      <c r="BA510" s="37"/>
      <c r="BB510" s="37"/>
      <c r="BC510" s="7"/>
      <c r="BD510" s="6"/>
      <c r="BF510" s="10"/>
      <c r="BG510" s="37"/>
      <c r="BH510" s="37"/>
      <c r="BI510" s="7"/>
      <c r="BJ510" s="6"/>
      <c r="BL510" s="10"/>
      <c r="BM510" s="37"/>
      <c r="BN510" s="37"/>
      <c r="BO510" s="7"/>
      <c r="BP510" s="40"/>
      <c r="BQ510" s="10"/>
      <c r="BR510" s="37"/>
      <c r="BS510" s="37"/>
      <c r="BT510" s="51"/>
      <c r="BY510" s="37"/>
      <c r="BZ510" s="37"/>
      <c r="CA510" s="7"/>
      <c r="CB510" s="6"/>
      <c r="CD510" s="10"/>
      <c r="CE510" s="37"/>
      <c r="CF510" s="37"/>
      <c r="CG510" s="7"/>
      <c r="CH510" s="6"/>
      <c r="CJ510" s="10"/>
      <c r="CK510" s="37"/>
      <c r="CL510" s="37"/>
      <c r="CM510" s="7"/>
      <c r="CN510" s="40"/>
      <c r="CO510" s="10"/>
      <c r="CP510" s="37"/>
      <c r="CQ510" s="37"/>
      <c r="CR510" s="51"/>
      <c r="CT510" s="40"/>
      <c r="CU510" s="10"/>
      <c r="CV510" s="37"/>
      <c r="CW510" s="37"/>
      <c r="CX510" s="51"/>
    </row>
    <row r="511" spans="5:102" x14ac:dyDescent="0.2">
      <c r="E511" s="37"/>
      <c r="F511" s="37"/>
      <c r="G511" s="7"/>
      <c r="H511" s="6"/>
      <c r="J511" s="10"/>
      <c r="K511" s="37"/>
      <c r="L511" s="37"/>
      <c r="M511" s="7"/>
      <c r="N511" s="6"/>
      <c r="P511" s="10"/>
      <c r="Q511" s="37"/>
      <c r="R511" s="37"/>
      <c r="S511" s="7"/>
      <c r="T511" s="40"/>
      <c r="U511" s="10"/>
      <c r="V511" s="37"/>
      <c r="W511" s="37"/>
      <c r="X511" s="51"/>
      <c r="AC511" s="37"/>
      <c r="AD511" s="37"/>
      <c r="AE511" s="7"/>
      <c r="AF511" s="6"/>
      <c r="AH511" s="10"/>
      <c r="AI511" s="37"/>
      <c r="AJ511" s="37"/>
      <c r="AK511" s="7"/>
      <c r="AL511" s="6"/>
      <c r="AN511" s="10"/>
      <c r="AO511" s="37"/>
      <c r="AP511" s="37"/>
      <c r="AQ511" s="7"/>
      <c r="AR511" s="40"/>
      <c r="AS511" s="10"/>
      <c r="AT511" s="37"/>
      <c r="AU511" s="37"/>
      <c r="AV511" s="51"/>
      <c r="BA511" s="37"/>
      <c r="BB511" s="37"/>
      <c r="BC511" s="7"/>
      <c r="BD511" s="6"/>
      <c r="BF511" s="10"/>
      <c r="BG511" s="37"/>
      <c r="BH511" s="37"/>
      <c r="BI511" s="7"/>
      <c r="BJ511" s="6"/>
      <c r="BL511" s="10"/>
      <c r="BM511" s="37"/>
      <c r="BN511" s="37"/>
      <c r="BO511" s="7"/>
      <c r="BP511" s="40"/>
      <c r="BQ511" s="10"/>
      <c r="BR511" s="37"/>
      <c r="BS511" s="37"/>
      <c r="BT511" s="51"/>
      <c r="BY511" s="37"/>
      <c r="BZ511" s="37"/>
      <c r="CA511" s="7"/>
      <c r="CB511" s="6"/>
      <c r="CD511" s="10"/>
      <c r="CE511" s="37"/>
      <c r="CF511" s="37"/>
      <c r="CG511" s="7"/>
      <c r="CH511" s="6"/>
      <c r="CJ511" s="10"/>
      <c r="CK511" s="37"/>
      <c r="CL511" s="37"/>
      <c r="CM511" s="7"/>
      <c r="CN511" s="40"/>
      <c r="CO511" s="10"/>
      <c r="CP511" s="37"/>
      <c r="CQ511" s="37"/>
      <c r="CR511" s="51"/>
      <c r="CT511" s="40"/>
      <c r="CU511" s="10"/>
      <c r="CV511" s="37"/>
      <c r="CW511" s="37"/>
      <c r="CX511" s="51"/>
    </row>
    <row r="512" spans="5:102" x14ac:dyDescent="0.2">
      <c r="E512" s="37"/>
      <c r="F512" s="37"/>
      <c r="G512" s="7"/>
      <c r="H512" s="6"/>
      <c r="J512" s="10"/>
      <c r="K512" s="37"/>
      <c r="L512" s="37"/>
      <c r="M512" s="7"/>
      <c r="N512" s="6"/>
      <c r="P512" s="10"/>
      <c r="Q512" s="37"/>
      <c r="R512" s="37"/>
      <c r="S512" s="7"/>
      <c r="T512" s="40"/>
      <c r="U512" s="10"/>
      <c r="V512" s="37"/>
      <c r="W512" s="37"/>
      <c r="X512" s="51"/>
      <c r="AC512" s="37"/>
      <c r="AD512" s="37"/>
      <c r="AE512" s="7"/>
      <c r="AF512" s="6"/>
      <c r="AH512" s="10"/>
      <c r="AI512" s="37"/>
      <c r="AJ512" s="37"/>
      <c r="AK512" s="7"/>
      <c r="AL512" s="6"/>
      <c r="AN512" s="10"/>
      <c r="AO512" s="37"/>
      <c r="AP512" s="37"/>
      <c r="AQ512" s="7"/>
      <c r="AR512" s="40"/>
      <c r="AS512" s="10"/>
      <c r="AT512" s="37"/>
      <c r="AU512" s="37"/>
      <c r="AV512" s="51"/>
      <c r="BA512" s="37"/>
      <c r="BB512" s="37"/>
      <c r="BC512" s="7"/>
      <c r="BD512" s="6"/>
      <c r="BF512" s="10"/>
      <c r="BG512" s="37"/>
      <c r="BH512" s="37"/>
      <c r="BI512" s="7"/>
      <c r="BJ512" s="6"/>
      <c r="BL512" s="10"/>
      <c r="BM512" s="37"/>
      <c r="BN512" s="37"/>
      <c r="BO512" s="7"/>
      <c r="BP512" s="40"/>
      <c r="BQ512" s="10"/>
      <c r="BR512" s="37"/>
      <c r="BS512" s="37"/>
      <c r="BT512" s="51"/>
      <c r="BY512" s="37"/>
      <c r="BZ512" s="37"/>
      <c r="CA512" s="7"/>
      <c r="CB512" s="6"/>
      <c r="CD512" s="10"/>
      <c r="CE512" s="37"/>
      <c r="CF512" s="37"/>
      <c r="CG512" s="7"/>
      <c r="CH512" s="6"/>
      <c r="CJ512" s="10"/>
      <c r="CK512" s="37"/>
      <c r="CL512" s="37"/>
      <c r="CM512" s="7"/>
      <c r="CN512" s="40"/>
      <c r="CO512" s="10"/>
      <c r="CP512" s="37"/>
      <c r="CQ512" s="37"/>
      <c r="CR512" s="51"/>
      <c r="CT512" s="40"/>
      <c r="CU512" s="10"/>
      <c r="CV512" s="37"/>
      <c r="CW512" s="37"/>
      <c r="CX512" s="51"/>
    </row>
    <row r="513" spans="5:102" x14ac:dyDescent="0.2">
      <c r="E513" s="37"/>
      <c r="F513" s="37"/>
      <c r="G513" s="7"/>
      <c r="H513" s="6"/>
      <c r="J513" s="10"/>
      <c r="K513" s="37"/>
      <c r="L513" s="37"/>
      <c r="M513" s="7"/>
      <c r="N513" s="6"/>
      <c r="P513" s="10"/>
      <c r="Q513" s="37"/>
      <c r="R513" s="37"/>
      <c r="S513" s="7"/>
      <c r="T513" s="40"/>
      <c r="U513" s="10"/>
      <c r="V513" s="37"/>
      <c r="W513" s="37"/>
      <c r="X513" s="51"/>
      <c r="AC513" s="37"/>
      <c r="AD513" s="37"/>
      <c r="AE513" s="7"/>
      <c r="AF513" s="6"/>
      <c r="AH513" s="10"/>
      <c r="AI513" s="37"/>
      <c r="AJ513" s="37"/>
      <c r="AK513" s="7"/>
      <c r="AL513" s="6"/>
      <c r="AN513" s="10"/>
      <c r="AO513" s="37"/>
      <c r="AP513" s="37"/>
      <c r="AQ513" s="7"/>
      <c r="AR513" s="40"/>
      <c r="AS513" s="10"/>
      <c r="AT513" s="37"/>
      <c r="AU513" s="37"/>
      <c r="AV513" s="51"/>
      <c r="BA513" s="37"/>
      <c r="BB513" s="37"/>
      <c r="BC513" s="7"/>
      <c r="BD513" s="6"/>
      <c r="BF513" s="10"/>
      <c r="BG513" s="37"/>
      <c r="BH513" s="37"/>
      <c r="BI513" s="7"/>
      <c r="BJ513" s="6"/>
      <c r="BL513" s="10"/>
      <c r="BM513" s="37"/>
      <c r="BN513" s="37"/>
      <c r="BO513" s="7"/>
      <c r="BP513" s="40"/>
      <c r="BQ513" s="10"/>
      <c r="BR513" s="37"/>
      <c r="BS513" s="37"/>
      <c r="BT513" s="51"/>
      <c r="BY513" s="37"/>
      <c r="BZ513" s="37"/>
      <c r="CA513" s="7"/>
      <c r="CB513" s="6"/>
      <c r="CD513" s="10"/>
      <c r="CE513" s="37"/>
      <c r="CF513" s="37"/>
      <c r="CG513" s="7"/>
      <c r="CH513" s="6"/>
      <c r="CJ513" s="10"/>
      <c r="CK513" s="37"/>
      <c r="CL513" s="37"/>
      <c r="CM513" s="7"/>
      <c r="CN513" s="40"/>
      <c r="CO513" s="10"/>
      <c r="CP513" s="37"/>
      <c r="CQ513" s="37"/>
      <c r="CR513" s="51"/>
      <c r="CT513" s="40"/>
      <c r="CU513" s="10"/>
      <c r="CV513" s="37"/>
      <c r="CW513" s="37"/>
      <c r="CX513" s="51"/>
    </row>
    <row r="514" spans="5:102" x14ac:dyDescent="0.2">
      <c r="E514" s="37"/>
      <c r="F514" s="37"/>
      <c r="G514" s="7"/>
      <c r="H514" s="6"/>
      <c r="J514" s="10"/>
      <c r="K514" s="37"/>
      <c r="L514" s="37"/>
      <c r="M514" s="7"/>
      <c r="N514" s="6"/>
      <c r="P514" s="10"/>
      <c r="Q514" s="37"/>
      <c r="R514" s="37"/>
      <c r="S514" s="7"/>
      <c r="T514" s="40"/>
      <c r="U514" s="10"/>
      <c r="V514" s="37"/>
      <c r="W514" s="37"/>
      <c r="X514" s="51"/>
      <c r="AC514" s="37"/>
      <c r="AD514" s="37"/>
      <c r="AE514" s="7"/>
      <c r="AF514" s="6"/>
      <c r="AH514" s="10"/>
      <c r="AI514" s="37"/>
      <c r="AJ514" s="37"/>
      <c r="AK514" s="7"/>
      <c r="AL514" s="6"/>
      <c r="AN514" s="10"/>
      <c r="AO514" s="37"/>
      <c r="AP514" s="37"/>
      <c r="AQ514" s="7"/>
      <c r="AR514" s="40"/>
      <c r="AS514" s="10"/>
      <c r="AT514" s="37"/>
      <c r="AU514" s="37"/>
      <c r="AV514" s="51"/>
      <c r="BA514" s="37"/>
      <c r="BB514" s="37"/>
      <c r="BC514" s="7"/>
      <c r="BD514" s="6"/>
      <c r="BF514" s="10"/>
      <c r="BG514" s="37"/>
      <c r="BH514" s="37"/>
      <c r="BI514" s="7"/>
      <c r="BJ514" s="6"/>
      <c r="BL514" s="10"/>
      <c r="BM514" s="37"/>
      <c r="BN514" s="37"/>
      <c r="BO514" s="7"/>
      <c r="BP514" s="40"/>
      <c r="BQ514" s="10"/>
      <c r="BR514" s="37"/>
      <c r="BS514" s="37"/>
      <c r="BT514" s="51"/>
      <c r="BY514" s="37"/>
      <c r="BZ514" s="37"/>
      <c r="CA514" s="7"/>
      <c r="CB514" s="6"/>
      <c r="CD514" s="10"/>
      <c r="CE514" s="37"/>
      <c r="CF514" s="37"/>
      <c r="CG514" s="7"/>
      <c r="CH514" s="6"/>
      <c r="CJ514" s="10"/>
      <c r="CK514" s="37"/>
      <c r="CL514" s="37"/>
      <c r="CM514" s="7"/>
      <c r="CN514" s="40"/>
      <c r="CO514" s="10"/>
      <c r="CP514" s="37"/>
      <c r="CQ514" s="37"/>
      <c r="CR514" s="51"/>
      <c r="CT514" s="40"/>
      <c r="CU514" s="10"/>
      <c r="CV514" s="37"/>
      <c r="CW514" s="37"/>
      <c r="CX514" s="51"/>
    </row>
    <row r="515" spans="5:102" x14ac:dyDescent="0.2">
      <c r="E515" s="37"/>
      <c r="F515" s="37"/>
      <c r="G515" s="7"/>
      <c r="H515" s="6"/>
      <c r="J515" s="10"/>
      <c r="K515" s="37"/>
      <c r="L515" s="37"/>
      <c r="M515" s="7"/>
      <c r="N515" s="6"/>
      <c r="P515" s="10"/>
      <c r="Q515" s="37"/>
      <c r="R515" s="37"/>
      <c r="S515" s="7"/>
      <c r="T515" s="40"/>
      <c r="U515" s="10"/>
      <c r="V515" s="37"/>
      <c r="W515" s="37"/>
      <c r="X515" s="51"/>
      <c r="AC515" s="37"/>
      <c r="AD515" s="37"/>
      <c r="AE515" s="7"/>
      <c r="AF515" s="6"/>
      <c r="AH515" s="10"/>
      <c r="AI515" s="37"/>
      <c r="AJ515" s="37"/>
      <c r="AK515" s="7"/>
      <c r="AL515" s="6"/>
      <c r="AN515" s="10"/>
      <c r="AO515" s="37"/>
      <c r="AP515" s="37"/>
      <c r="AQ515" s="7"/>
      <c r="AR515" s="40"/>
      <c r="AS515" s="10"/>
      <c r="AT515" s="37"/>
      <c r="AU515" s="37"/>
      <c r="AV515" s="51"/>
      <c r="BA515" s="37"/>
      <c r="BB515" s="37"/>
      <c r="BC515" s="7"/>
      <c r="BD515" s="6"/>
      <c r="BF515" s="10"/>
      <c r="BG515" s="37"/>
      <c r="BH515" s="37"/>
      <c r="BI515" s="7"/>
      <c r="BJ515" s="6"/>
      <c r="BL515" s="10"/>
      <c r="BM515" s="37"/>
      <c r="BN515" s="37"/>
      <c r="BO515" s="7"/>
      <c r="BP515" s="40"/>
      <c r="BQ515" s="10"/>
      <c r="BR515" s="37"/>
      <c r="BS515" s="37"/>
      <c r="BT515" s="51"/>
      <c r="BY515" s="37"/>
      <c r="BZ515" s="37"/>
      <c r="CA515" s="7"/>
      <c r="CB515" s="6"/>
      <c r="CD515" s="10"/>
      <c r="CE515" s="37"/>
      <c r="CF515" s="37"/>
      <c r="CG515" s="7"/>
      <c r="CH515" s="6"/>
      <c r="CJ515" s="10"/>
      <c r="CK515" s="37"/>
      <c r="CL515" s="37"/>
      <c r="CM515" s="7"/>
      <c r="CN515" s="40"/>
      <c r="CO515" s="10"/>
      <c r="CP515" s="37"/>
      <c r="CQ515" s="37"/>
      <c r="CR515" s="51"/>
      <c r="CT515" s="40"/>
      <c r="CU515" s="10"/>
      <c r="CV515" s="37"/>
      <c r="CW515" s="37"/>
      <c r="CX515" s="51"/>
    </row>
    <row r="516" spans="5:102" x14ac:dyDescent="0.2">
      <c r="E516" s="37"/>
      <c r="F516" s="37"/>
      <c r="G516" s="7"/>
      <c r="H516" s="6"/>
      <c r="J516" s="10"/>
      <c r="K516" s="37"/>
      <c r="L516" s="37"/>
      <c r="M516" s="7"/>
      <c r="N516" s="6"/>
      <c r="P516" s="10"/>
      <c r="Q516" s="37"/>
      <c r="R516" s="37"/>
      <c r="S516" s="7"/>
      <c r="T516" s="40"/>
      <c r="U516" s="10"/>
      <c r="V516" s="37"/>
      <c r="W516" s="37"/>
      <c r="X516" s="51"/>
      <c r="AC516" s="37"/>
      <c r="AD516" s="37"/>
      <c r="AE516" s="7"/>
      <c r="AF516" s="6"/>
      <c r="AH516" s="10"/>
      <c r="AI516" s="37"/>
      <c r="AJ516" s="37"/>
      <c r="AK516" s="7"/>
      <c r="AL516" s="6"/>
      <c r="AN516" s="10"/>
      <c r="AO516" s="37"/>
      <c r="AP516" s="37"/>
      <c r="AQ516" s="7"/>
      <c r="AR516" s="40"/>
      <c r="AS516" s="10"/>
      <c r="AT516" s="37"/>
      <c r="AU516" s="37"/>
      <c r="AV516" s="51"/>
      <c r="BA516" s="37"/>
      <c r="BB516" s="37"/>
      <c r="BC516" s="7"/>
      <c r="BD516" s="6"/>
      <c r="BF516" s="10"/>
      <c r="BG516" s="37"/>
      <c r="BH516" s="37"/>
      <c r="BI516" s="7"/>
      <c r="BJ516" s="6"/>
      <c r="BL516" s="10"/>
      <c r="BM516" s="37"/>
      <c r="BN516" s="37"/>
      <c r="BO516" s="7"/>
      <c r="BP516" s="40"/>
      <c r="BQ516" s="10"/>
      <c r="BR516" s="37"/>
      <c r="BS516" s="37"/>
      <c r="BT516" s="51"/>
      <c r="BY516" s="37"/>
      <c r="BZ516" s="37"/>
      <c r="CA516" s="7"/>
      <c r="CB516" s="6"/>
      <c r="CD516" s="10"/>
      <c r="CE516" s="37"/>
      <c r="CF516" s="37"/>
      <c r="CG516" s="7"/>
      <c r="CH516" s="6"/>
      <c r="CJ516" s="10"/>
      <c r="CK516" s="37"/>
      <c r="CL516" s="37"/>
      <c r="CM516" s="7"/>
      <c r="CN516" s="40"/>
      <c r="CO516" s="10"/>
      <c r="CP516" s="37"/>
      <c r="CQ516" s="37"/>
      <c r="CR516" s="51"/>
      <c r="CT516" s="40"/>
      <c r="CU516" s="10"/>
      <c r="CV516" s="37"/>
      <c r="CW516" s="37"/>
      <c r="CX516" s="51"/>
    </row>
    <row r="517" spans="5:102" x14ac:dyDescent="0.2">
      <c r="E517" s="37"/>
      <c r="F517" s="37"/>
      <c r="G517" s="7"/>
      <c r="H517" s="6"/>
      <c r="J517" s="10"/>
      <c r="K517" s="37"/>
      <c r="L517" s="37"/>
      <c r="M517" s="7"/>
      <c r="N517" s="6"/>
      <c r="P517" s="10"/>
      <c r="Q517" s="37"/>
      <c r="R517" s="37"/>
      <c r="S517" s="7"/>
      <c r="T517" s="40"/>
      <c r="U517" s="10"/>
      <c r="V517" s="37"/>
      <c r="W517" s="37"/>
      <c r="X517" s="51"/>
      <c r="AC517" s="37"/>
      <c r="AD517" s="37"/>
      <c r="AE517" s="7"/>
      <c r="AF517" s="6"/>
      <c r="AH517" s="10"/>
      <c r="AI517" s="37"/>
      <c r="AJ517" s="37"/>
      <c r="AK517" s="7"/>
      <c r="AL517" s="6"/>
      <c r="AN517" s="10"/>
      <c r="AO517" s="37"/>
      <c r="AP517" s="37"/>
      <c r="AQ517" s="7"/>
      <c r="AR517" s="40"/>
      <c r="AS517" s="10"/>
      <c r="AT517" s="37"/>
      <c r="AU517" s="37"/>
      <c r="AV517" s="51"/>
      <c r="BA517" s="37"/>
      <c r="BB517" s="37"/>
      <c r="BC517" s="7"/>
      <c r="BD517" s="6"/>
      <c r="BF517" s="10"/>
      <c r="BG517" s="37"/>
      <c r="BH517" s="37"/>
      <c r="BI517" s="7"/>
      <c r="BJ517" s="6"/>
      <c r="BL517" s="10"/>
      <c r="BM517" s="37"/>
      <c r="BN517" s="37"/>
      <c r="BO517" s="7"/>
      <c r="BP517" s="40"/>
      <c r="BQ517" s="10"/>
      <c r="BR517" s="37"/>
      <c r="BS517" s="37"/>
      <c r="BT517" s="51"/>
      <c r="BY517" s="37"/>
      <c r="BZ517" s="37"/>
      <c r="CA517" s="7"/>
      <c r="CB517" s="6"/>
      <c r="CD517" s="10"/>
      <c r="CE517" s="37"/>
      <c r="CF517" s="37"/>
      <c r="CG517" s="7"/>
      <c r="CH517" s="6"/>
      <c r="CJ517" s="10"/>
      <c r="CK517" s="37"/>
      <c r="CL517" s="37"/>
      <c r="CM517" s="7"/>
      <c r="CN517" s="40"/>
      <c r="CO517" s="10"/>
      <c r="CP517" s="37"/>
      <c r="CQ517" s="37"/>
      <c r="CR517" s="51"/>
      <c r="CT517" s="40"/>
      <c r="CU517" s="10"/>
      <c r="CV517" s="37"/>
      <c r="CW517" s="37"/>
      <c r="CX517" s="51"/>
    </row>
    <row r="518" spans="5:102" x14ac:dyDescent="0.2">
      <c r="E518" s="37"/>
      <c r="F518" s="37"/>
      <c r="G518" s="7"/>
      <c r="H518" s="6"/>
      <c r="J518" s="10"/>
      <c r="K518" s="37"/>
      <c r="L518" s="37"/>
      <c r="M518" s="7"/>
      <c r="N518" s="6"/>
      <c r="P518" s="10"/>
      <c r="Q518" s="37"/>
      <c r="R518" s="37"/>
      <c r="S518" s="7"/>
      <c r="T518" s="40"/>
      <c r="U518" s="10"/>
      <c r="V518" s="37"/>
      <c r="W518" s="37"/>
      <c r="X518" s="51"/>
      <c r="AC518" s="37"/>
      <c r="AD518" s="37"/>
      <c r="AE518" s="7"/>
      <c r="AF518" s="6"/>
      <c r="AH518" s="10"/>
      <c r="AI518" s="37"/>
      <c r="AJ518" s="37"/>
      <c r="AK518" s="7"/>
      <c r="AL518" s="6"/>
      <c r="AN518" s="10"/>
      <c r="AO518" s="37"/>
      <c r="AP518" s="37"/>
      <c r="AQ518" s="7"/>
      <c r="AR518" s="40"/>
      <c r="AS518" s="10"/>
      <c r="AT518" s="37"/>
      <c r="AU518" s="37"/>
      <c r="AV518" s="51"/>
      <c r="BA518" s="37"/>
      <c r="BB518" s="37"/>
      <c r="BC518" s="7"/>
      <c r="BD518" s="6"/>
      <c r="BF518" s="10"/>
      <c r="BG518" s="37"/>
      <c r="BH518" s="37"/>
      <c r="BI518" s="7"/>
      <c r="BJ518" s="6"/>
      <c r="BL518" s="10"/>
      <c r="BM518" s="37"/>
      <c r="BN518" s="37"/>
      <c r="BO518" s="7"/>
      <c r="BP518" s="40"/>
      <c r="BQ518" s="10"/>
      <c r="BR518" s="37"/>
      <c r="BS518" s="37"/>
      <c r="BT518" s="51"/>
      <c r="BY518" s="37"/>
      <c r="BZ518" s="37"/>
      <c r="CA518" s="7"/>
      <c r="CB518" s="6"/>
      <c r="CD518" s="10"/>
      <c r="CE518" s="37"/>
      <c r="CF518" s="37"/>
      <c r="CG518" s="7"/>
      <c r="CH518" s="6"/>
      <c r="CJ518" s="10"/>
      <c r="CK518" s="37"/>
      <c r="CL518" s="37"/>
      <c r="CM518" s="7"/>
      <c r="CN518" s="40"/>
      <c r="CO518" s="10"/>
      <c r="CP518" s="37"/>
      <c r="CQ518" s="37"/>
      <c r="CR518" s="51"/>
      <c r="CT518" s="40"/>
      <c r="CU518" s="10"/>
      <c r="CV518" s="37"/>
      <c r="CW518" s="37"/>
      <c r="CX518" s="51"/>
    </row>
    <row r="519" spans="5:102" x14ac:dyDescent="0.2">
      <c r="E519" s="37"/>
      <c r="F519" s="37"/>
      <c r="G519" s="7"/>
      <c r="H519" s="6"/>
      <c r="J519" s="10"/>
      <c r="K519" s="37"/>
      <c r="L519" s="37"/>
      <c r="M519" s="7"/>
      <c r="N519" s="6"/>
      <c r="P519" s="10"/>
      <c r="Q519" s="37"/>
      <c r="R519" s="37"/>
      <c r="S519" s="7"/>
      <c r="T519" s="40"/>
      <c r="U519" s="10"/>
      <c r="V519" s="37"/>
      <c r="W519" s="37"/>
      <c r="X519" s="51"/>
      <c r="AC519" s="37"/>
      <c r="AD519" s="37"/>
      <c r="AE519" s="7"/>
      <c r="AF519" s="6"/>
      <c r="AH519" s="10"/>
      <c r="AI519" s="37"/>
      <c r="AJ519" s="37"/>
      <c r="AK519" s="7"/>
      <c r="AL519" s="6"/>
      <c r="AN519" s="10"/>
      <c r="AO519" s="37"/>
      <c r="AP519" s="37"/>
      <c r="AQ519" s="7"/>
      <c r="AR519" s="40"/>
      <c r="AS519" s="10"/>
      <c r="AT519" s="37"/>
      <c r="AU519" s="37"/>
      <c r="AV519" s="51"/>
      <c r="BA519" s="37"/>
      <c r="BB519" s="37"/>
      <c r="BC519" s="7"/>
      <c r="BD519" s="6"/>
      <c r="BF519" s="10"/>
      <c r="BG519" s="37"/>
      <c r="BH519" s="37"/>
      <c r="BI519" s="7"/>
      <c r="BJ519" s="6"/>
      <c r="BL519" s="10"/>
      <c r="BM519" s="37"/>
      <c r="BN519" s="37"/>
      <c r="BO519" s="7"/>
      <c r="BP519" s="40"/>
      <c r="BQ519" s="10"/>
      <c r="BR519" s="37"/>
      <c r="BS519" s="37"/>
      <c r="BT519" s="51"/>
      <c r="BY519" s="37"/>
      <c r="BZ519" s="37"/>
      <c r="CA519" s="7"/>
      <c r="CB519" s="6"/>
      <c r="CD519" s="10"/>
      <c r="CE519" s="37"/>
      <c r="CF519" s="37"/>
      <c r="CG519" s="7"/>
      <c r="CH519" s="6"/>
      <c r="CJ519" s="10"/>
      <c r="CK519" s="37"/>
      <c r="CL519" s="37"/>
      <c r="CM519" s="7"/>
      <c r="CN519" s="40"/>
      <c r="CO519" s="10"/>
      <c r="CP519" s="37"/>
      <c r="CQ519" s="37"/>
      <c r="CR519" s="51"/>
      <c r="CT519" s="40"/>
      <c r="CU519" s="10"/>
      <c r="CV519" s="37"/>
      <c r="CW519" s="37"/>
      <c r="CX519" s="51"/>
    </row>
    <row r="520" spans="5:102" x14ac:dyDescent="0.2">
      <c r="E520" s="37"/>
      <c r="F520" s="37"/>
      <c r="G520" s="7"/>
      <c r="H520" s="6"/>
      <c r="J520" s="10"/>
      <c r="K520" s="37"/>
      <c r="L520" s="37"/>
      <c r="M520" s="7"/>
      <c r="N520" s="6"/>
      <c r="P520" s="10"/>
      <c r="Q520" s="37"/>
      <c r="R520" s="37"/>
      <c r="S520" s="7"/>
      <c r="T520" s="40"/>
      <c r="U520" s="10"/>
      <c r="V520" s="37"/>
      <c r="W520" s="37"/>
      <c r="X520" s="51"/>
      <c r="AC520" s="37"/>
      <c r="AD520" s="37"/>
      <c r="AE520" s="7"/>
      <c r="AF520" s="6"/>
      <c r="AH520" s="10"/>
      <c r="AI520" s="37"/>
      <c r="AJ520" s="37"/>
      <c r="AK520" s="7"/>
      <c r="AL520" s="6"/>
      <c r="AN520" s="10"/>
      <c r="AO520" s="37"/>
      <c r="AP520" s="37"/>
      <c r="AQ520" s="7"/>
      <c r="AR520" s="40"/>
      <c r="AS520" s="10"/>
      <c r="AT520" s="37"/>
      <c r="AU520" s="37"/>
      <c r="AV520" s="51"/>
      <c r="BA520" s="37"/>
      <c r="BB520" s="37"/>
      <c r="BC520" s="7"/>
      <c r="BD520" s="6"/>
      <c r="BF520" s="10"/>
      <c r="BG520" s="37"/>
      <c r="BH520" s="37"/>
      <c r="BI520" s="7"/>
      <c r="BJ520" s="6"/>
      <c r="BL520" s="10"/>
      <c r="BM520" s="37"/>
      <c r="BN520" s="37"/>
      <c r="BO520" s="7"/>
      <c r="BP520" s="40"/>
      <c r="BQ520" s="10"/>
      <c r="BR520" s="37"/>
      <c r="BS520" s="37"/>
      <c r="BT520" s="51"/>
      <c r="BY520" s="37"/>
      <c r="BZ520" s="37"/>
      <c r="CA520" s="7"/>
      <c r="CB520" s="6"/>
      <c r="CD520" s="10"/>
      <c r="CE520" s="37"/>
      <c r="CF520" s="37"/>
      <c r="CG520" s="7"/>
      <c r="CH520" s="6"/>
      <c r="CJ520" s="10"/>
      <c r="CK520" s="37"/>
      <c r="CL520" s="37"/>
      <c r="CM520" s="7"/>
      <c r="CN520" s="40"/>
      <c r="CO520" s="10"/>
      <c r="CP520" s="37"/>
      <c r="CQ520" s="37"/>
      <c r="CR520" s="51"/>
      <c r="CT520" s="40"/>
      <c r="CU520" s="10"/>
      <c r="CV520" s="37"/>
      <c r="CW520" s="37"/>
      <c r="CX520" s="51"/>
    </row>
    <row r="521" spans="5:102" x14ac:dyDescent="0.2">
      <c r="E521" s="37"/>
      <c r="F521" s="37"/>
      <c r="G521" s="7"/>
      <c r="H521" s="6"/>
      <c r="J521" s="10"/>
      <c r="K521" s="37"/>
      <c r="L521" s="37"/>
      <c r="M521" s="7"/>
      <c r="N521" s="6"/>
      <c r="P521" s="10"/>
      <c r="Q521" s="37"/>
      <c r="R521" s="37"/>
      <c r="S521" s="7"/>
      <c r="T521" s="40"/>
      <c r="U521" s="10"/>
      <c r="V521" s="37"/>
      <c r="W521" s="37"/>
      <c r="X521" s="51"/>
      <c r="AC521" s="37"/>
      <c r="AD521" s="37"/>
      <c r="AE521" s="7"/>
      <c r="AF521" s="6"/>
      <c r="AH521" s="10"/>
      <c r="AI521" s="37"/>
      <c r="AJ521" s="37"/>
      <c r="AK521" s="7"/>
      <c r="AL521" s="6"/>
      <c r="AN521" s="10"/>
      <c r="AO521" s="37"/>
      <c r="AP521" s="37"/>
      <c r="AQ521" s="7"/>
      <c r="AR521" s="40"/>
      <c r="AS521" s="10"/>
      <c r="AT521" s="37"/>
      <c r="AU521" s="37"/>
      <c r="AV521" s="51"/>
      <c r="BA521" s="37"/>
      <c r="BB521" s="37"/>
      <c r="BC521" s="7"/>
      <c r="BD521" s="6"/>
      <c r="BF521" s="10"/>
      <c r="BG521" s="37"/>
      <c r="BH521" s="37"/>
      <c r="BI521" s="7"/>
      <c r="BJ521" s="6"/>
      <c r="BL521" s="10"/>
      <c r="BM521" s="37"/>
      <c r="BN521" s="37"/>
      <c r="BO521" s="7"/>
      <c r="BP521" s="40"/>
      <c r="BQ521" s="10"/>
      <c r="BR521" s="37"/>
      <c r="BS521" s="37"/>
      <c r="BT521" s="51"/>
      <c r="BY521" s="37"/>
      <c r="BZ521" s="37"/>
      <c r="CA521" s="7"/>
      <c r="CB521" s="6"/>
      <c r="CD521" s="10"/>
      <c r="CE521" s="37"/>
      <c r="CF521" s="37"/>
      <c r="CG521" s="7"/>
      <c r="CH521" s="6"/>
      <c r="CJ521" s="10"/>
      <c r="CK521" s="37"/>
      <c r="CL521" s="37"/>
      <c r="CM521" s="7"/>
      <c r="CN521" s="40"/>
      <c r="CO521" s="10"/>
      <c r="CP521" s="37"/>
      <c r="CQ521" s="37"/>
      <c r="CR521" s="51"/>
      <c r="CT521" s="40"/>
      <c r="CU521" s="10"/>
      <c r="CV521" s="37"/>
      <c r="CW521" s="37"/>
      <c r="CX521" s="51"/>
    </row>
    <row r="522" spans="5:102" x14ac:dyDescent="0.2">
      <c r="E522" s="37"/>
      <c r="F522" s="37"/>
      <c r="G522" s="7"/>
      <c r="H522" s="6"/>
      <c r="J522" s="10"/>
      <c r="K522" s="37"/>
      <c r="L522" s="37"/>
      <c r="M522" s="7"/>
      <c r="N522" s="6"/>
      <c r="P522" s="10"/>
      <c r="Q522" s="37"/>
      <c r="R522" s="37"/>
      <c r="S522" s="7"/>
      <c r="T522" s="40"/>
      <c r="U522" s="10"/>
      <c r="V522" s="37"/>
      <c r="W522" s="37"/>
      <c r="X522" s="51"/>
      <c r="AC522" s="37"/>
      <c r="AD522" s="37"/>
      <c r="AE522" s="7"/>
      <c r="AF522" s="6"/>
      <c r="AH522" s="10"/>
      <c r="AI522" s="37"/>
      <c r="AJ522" s="37"/>
      <c r="AK522" s="7"/>
      <c r="AL522" s="6"/>
      <c r="AN522" s="10"/>
      <c r="AO522" s="37"/>
      <c r="AP522" s="37"/>
      <c r="AQ522" s="7"/>
      <c r="AR522" s="40"/>
      <c r="AS522" s="10"/>
      <c r="AT522" s="37"/>
      <c r="AU522" s="37"/>
      <c r="AV522" s="51"/>
      <c r="BA522" s="37"/>
      <c r="BB522" s="37"/>
      <c r="BC522" s="7"/>
      <c r="BD522" s="6"/>
      <c r="BF522" s="10"/>
      <c r="BG522" s="37"/>
      <c r="BH522" s="37"/>
      <c r="BI522" s="7"/>
      <c r="BJ522" s="6"/>
      <c r="BL522" s="10"/>
      <c r="BM522" s="37"/>
      <c r="BN522" s="37"/>
      <c r="BO522" s="7"/>
      <c r="BP522" s="40"/>
      <c r="BQ522" s="10"/>
      <c r="BR522" s="37"/>
      <c r="BS522" s="37"/>
      <c r="BT522" s="51"/>
      <c r="BY522" s="37"/>
      <c r="BZ522" s="37"/>
      <c r="CA522" s="7"/>
      <c r="CB522" s="6"/>
      <c r="CD522" s="10"/>
      <c r="CE522" s="37"/>
      <c r="CF522" s="37"/>
      <c r="CG522" s="7"/>
      <c r="CH522" s="6"/>
      <c r="CJ522" s="10"/>
      <c r="CK522" s="37"/>
      <c r="CL522" s="37"/>
      <c r="CM522" s="7"/>
      <c r="CN522" s="40"/>
      <c r="CO522" s="10"/>
      <c r="CP522" s="37"/>
      <c r="CQ522" s="37"/>
      <c r="CR522" s="51"/>
      <c r="CT522" s="40"/>
      <c r="CU522" s="10"/>
      <c r="CV522" s="37"/>
      <c r="CW522" s="37"/>
      <c r="CX522" s="51"/>
    </row>
    <row r="523" spans="5:102" x14ac:dyDescent="0.2">
      <c r="E523" s="37"/>
      <c r="F523" s="37"/>
      <c r="G523" s="7"/>
      <c r="H523" s="6"/>
      <c r="J523" s="10"/>
      <c r="K523" s="37"/>
      <c r="L523" s="37"/>
      <c r="M523" s="7"/>
      <c r="N523" s="6"/>
      <c r="P523" s="10"/>
      <c r="Q523" s="37"/>
      <c r="R523" s="37"/>
      <c r="S523" s="7"/>
      <c r="T523" s="40"/>
      <c r="U523" s="10"/>
      <c r="V523" s="37"/>
      <c r="W523" s="37"/>
      <c r="X523" s="51"/>
      <c r="AC523" s="37"/>
      <c r="AD523" s="37"/>
      <c r="AE523" s="7"/>
      <c r="AF523" s="6"/>
      <c r="AH523" s="10"/>
      <c r="AI523" s="37"/>
      <c r="AJ523" s="37"/>
      <c r="AK523" s="7"/>
      <c r="AL523" s="6"/>
      <c r="AN523" s="10"/>
      <c r="AO523" s="37"/>
      <c r="AP523" s="37"/>
      <c r="AQ523" s="7"/>
      <c r="AR523" s="40"/>
      <c r="AS523" s="10"/>
      <c r="AT523" s="37"/>
      <c r="AU523" s="37"/>
      <c r="AV523" s="51"/>
      <c r="BA523" s="37"/>
      <c r="BB523" s="37"/>
      <c r="BC523" s="7"/>
      <c r="BD523" s="6"/>
      <c r="BF523" s="10"/>
      <c r="BG523" s="37"/>
      <c r="BH523" s="37"/>
      <c r="BI523" s="7"/>
      <c r="BJ523" s="6"/>
      <c r="BL523" s="10"/>
      <c r="BM523" s="37"/>
      <c r="BN523" s="37"/>
      <c r="BO523" s="7"/>
      <c r="BP523" s="40"/>
      <c r="BQ523" s="10"/>
      <c r="BR523" s="37"/>
      <c r="BS523" s="37"/>
      <c r="BT523" s="51"/>
      <c r="BY523" s="37"/>
      <c r="BZ523" s="37"/>
      <c r="CA523" s="7"/>
      <c r="CB523" s="6"/>
      <c r="CD523" s="10"/>
      <c r="CE523" s="37"/>
      <c r="CF523" s="37"/>
      <c r="CG523" s="7"/>
      <c r="CH523" s="6"/>
      <c r="CJ523" s="10"/>
      <c r="CK523" s="37"/>
      <c r="CL523" s="37"/>
      <c r="CM523" s="7"/>
      <c r="CN523" s="40"/>
      <c r="CO523" s="10"/>
      <c r="CP523" s="37"/>
      <c r="CQ523" s="37"/>
      <c r="CR523" s="51"/>
      <c r="CT523" s="40"/>
      <c r="CU523" s="10"/>
      <c r="CV523" s="37"/>
      <c r="CW523" s="37"/>
      <c r="CX523" s="51"/>
    </row>
    <row r="524" spans="5:102" x14ac:dyDescent="0.2">
      <c r="E524" s="37"/>
      <c r="F524" s="37"/>
      <c r="G524" s="7"/>
      <c r="H524" s="6"/>
      <c r="J524" s="10"/>
      <c r="K524" s="37"/>
      <c r="L524" s="37"/>
      <c r="M524" s="7"/>
      <c r="N524" s="6"/>
      <c r="P524" s="10"/>
      <c r="Q524" s="37"/>
      <c r="R524" s="37"/>
      <c r="S524" s="7"/>
      <c r="T524" s="40"/>
      <c r="U524" s="10"/>
      <c r="V524" s="37"/>
      <c r="W524" s="37"/>
      <c r="X524" s="51"/>
      <c r="AC524" s="37"/>
      <c r="AD524" s="37"/>
      <c r="AE524" s="7"/>
      <c r="AF524" s="6"/>
      <c r="AH524" s="10"/>
      <c r="AI524" s="37"/>
      <c r="AJ524" s="37"/>
      <c r="AK524" s="7"/>
      <c r="AL524" s="6"/>
      <c r="AN524" s="10"/>
      <c r="AO524" s="37"/>
      <c r="AP524" s="37"/>
      <c r="AQ524" s="7"/>
      <c r="AR524" s="40"/>
      <c r="AS524" s="10"/>
      <c r="AT524" s="37"/>
      <c r="AU524" s="37"/>
      <c r="AV524" s="51"/>
      <c r="BA524" s="37"/>
      <c r="BB524" s="37"/>
      <c r="BC524" s="7"/>
      <c r="BD524" s="6"/>
      <c r="BF524" s="10"/>
      <c r="BG524" s="37"/>
      <c r="BH524" s="37"/>
      <c r="BI524" s="7"/>
      <c r="BJ524" s="6"/>
      <c r="BL524" s="10"/>
      <c r="BM524" s="37"/>
      <c r="BN524" s="37"/>
      <c r="BO524" s="7"/>
      <c r="BP524" s="40"/>
      <c r="BQ524" s="10"/>
      <c r="BR524" s="37"/>
      <c r="BS524" s="37"/>
      <c r="BT524" s="51"/>
      <c r="BY524" s="37"/>
      <c r="BZ524" s="37"/>
      <c r="CA524" s="7"/>
      <c r="CB524" s="6"/>
      <c r="CD524" s="10"/>
      <c r="CE524" s="37"/>
      <c r="CF524" s="37"/>
      <c r="CG524" s="7"/>
      <c r="CH524" s="6"/>
      <c r="CJ524" s="10"/>
      <c r="CK524" s="37"/>
      <c r="CL524" s="37"/>
      <c r="CM524" s="7"/>
      <c r="CN524" s="40"/>
      <c r="CO524" s="10"/>
      <c r="CP524" s="37"/>
      <c r="CQ524" s="37"/>
      <c r="CR524" s="51"/>
      <c r="CT524" s="40"/>
      <c r="CU524" s="10"/>
      <c r="CV524" s="37"/>
      <c r="CW524" s="37"/>
      <c r="CX524" s="51"/>
    </row>
    <row r="525" spans="5:102" x14ac:dyDescent="0.2">
      <c r="E525" s="37"/>
      <c r="F525" s="37"/>
      <c r="G525" s="7"/>
      <c r="H525" s="6"/>
      <c r="J525" s="10"/>
      <c r="K525" s="37"/>
      <c r="L525" s="37"/>
      <c r="M525" s="7"/>
      <c r="N525" s="6"/>
      <c r="P525" s="10"/>
      <c r="Q525" s="37"/>
      <c r="R525" s="37"/>
      <c r="S525" s="7"/>
      <c r="T525" s="40"/>
      <c r="U525" s="10"/>
      <c r="V525" s="37"/>
      <c r="W525" s="37"/>
      <c r="X525" s="51"/>
      <c r="AC525" s="37"/>
      <c r="AD525" s="37"/>
      <c r="AE525" s="7"/>
      <c r="AF525" s="6"/>
      <c r="AH525" s="10"/>
      <c r="AI525" s="37"/>
      <c r="AJ525" s="37"/>
      <c r="AK525" s="7"/>
      <c r="AL525" s="6"/>
      <c r="AN525" s="10"/>
      <c r="AO525" s="37"/>
      <c r="AP525" s="37"/>
      <c r="AQ525" s="7"/>
      <c r="AR525" s="40"/>
      <c r="AS525" s="10"/>
      <c r="AT525" s="37"/>
      <c r="AU525" s="37"/>
      <c r="AV525" s="51"/>
      <c r="BA525" s="37"/>
      <c r="BB525" s="37"/>
      <c r="BC525" s="7"/>
      <c r="BD525" s="6"/>
      <c r="BF525" s="10"/>
      <c r="BG525" s="37"/>
      <c r="BH525" s="37"/>
      <c r="BI525" s="7"/>
      <c r="BJ525" s="6"/>
      <c r="BL525" s="10"/>
      <c r="BM525" s="37"/>
      <c r="BN525" s="37"/>
      <c r="BO525" s="7"/>
      <c r="BP525" s="40"/>
      <c r="BQ525" s="10"/>
      <c r="BR525" s="37"/>
      <c r="BS525" s="37"/>
      <c r="BT525" s="51"/>
      <c r="BY525" s="37"/>
      <c r="BZ525" s="37"/>
      <c r="CA525" s="7"/>
      <c r="CB525" s="6"/>
      <c r="CD525" s="10"/>
      <c r="CE525" s="37"/>
      <c r="CF525" s="37"/>
      <c r="CG525" s="7"/>
      <c r="CH525" s="6"/>
      <c r="CJ525" s="10"/>
      <c r="CK525" s="37"/>
      <c r="CL525" s="37"/>
      <c r="CM525" s="7"/>
      <c r="CN525" s="40"/>
      <c r="CO525" s="10"/>
      <c r="CP525" s="37"/>
      <c r="CQ525" s="37"/>
      <c r="CR525" s="51"/>
      <c r="CT525" s="40"/>
      <c r="CU525" s="10"/>
      <c r="CV525" s="37"/>
      <c r="CW525" s="37"/>
      <c r="CX525" s="51"/>
    </row>
    <row r="526" spans="5:102" x14ac:dyDescent="0.2">
      <c r="E526" s="37"/>
      <c r="F526" s="37"/>
      <c r="G526" s="7"/>
      <c r="H526" s="6"/>
      <c r="J526" s="10"/>
      <c r="K526" s="37"/>
      <c r="L526" s="37"/>
      <c r="M526" s="7"/>
      <c r="N526" s="6"/>
      <c r="P526" s="10"/>
      <c r="Q526" s="37"/>
      <c r="R526" s="37"/>
      <c r="S526" s="7"/>
      <c r="T526" s="40"/>
      <c r="U526" s="10"/>
      <c r="V526" s="37"/>
      <c r="W526" s="37"/>
      <c r="X526" s="51"/>
      <c r="AC526" s="37"/>
      <c r="AD526" s="37"/>
      <c r="AE526" s="7"/>
      <c r="AF526" s="6"/>
      <c r="AH526" s="10"/>
      <c r="AI526" s="37"/>
      <c r="AJ526" s="37"/>
      <c r="AK526" s="7"/>
      <c r="AL526" s="6"/>
      <c r="AN526" s="10"/>
      <c r="AO526" s="37"/>
      <c r="AP526" s="37"/>
      <c r="AQ526" s="7"/>
      <c r="AR526" s="40"/>
      <c r="AS526" s="10"/>
      <c r="AT526" s="37"/>
      <c r="AU526" s="37"/>
      <c r="AV526" s="51"/>
      <c r="BA526" s="37"/>
      <c r="BB526" s="37"/>
      <c r="BC526" s="7"/>
      <c r="BD526" s="6"/>
      <c r="BF526" s="10"/>
      <c r="BG526" s="37"/>
      <c r="BH526" s="37"/>
      <c r="BI526" s="7"/>
      <c r="BJ526" s="6"/>
      <c r="BL526" s="10"/>
      <c r="BM526" s="37"/>
      <c r="BN526" s="37"/>
      <c r="BO526" s="7"/>
      <c r="BP526" s="40"/>
      <c r="BQ526" s="10"/>
      <c r="BR526" s="37"/>
      <c r="BS526" s="37"/>
      <c r="BT526" s="51"/>
      <c r="BY526" s="37"/>
      <c r="BZ526" s="37"/>
      <c r="CA526" s="7"/>
      <c r="CB526" s="6"/>
      <c r="CD526" s="10"/>
      <c r="CE526" s="37"/>
      <c r="CF526" s="37"/>
      <c r="CG526" s="7"/>
      <c r="CH526" s="6"/>
      <c r="CJ526" s="10"/>
      <c r="CK526" s="37"/>
      <c r="CL526" s="37"/>
      <c r="CM526" s="7"/>
      <c r="CN526" s="40"/>
      <c r="CO526" s="10"/>
      <c r="CP526" s="37"/>
      <c r="CQ526" s="37"/>
      <c r="CR526" s="51"/>
      <c r="CT526" s="40"/>
      <c r="CU526" s="10"/>
      <c r="CV526" s="37"/>
      <c r="CW526" s="37"/>
      <c r="CX526" s="51"/>
    </row>
    <row r="527" spans="5:102" x14ac:dyDescent="0.2">
      <c r="E527" s="37"/>
      <c r="F527" s="37"/>
      <c r="G527" s="7"/>
      <c r="H527" s="6"/>
      <c r="J527" s="10"/>
      <c r="K527" s="37"/>
      <c r="L527" s="37"/>
      <c r="M527" s="7"/>
      <c r="N527" s="6"/>
      <c r="P527" s="10"/>
      <c r="Q527" s="37"/>
      <c r="R527" s="37"/>
      <c r="S527" s="7"/>
      <c r="T527" s="40"/>
      <c r="U527" s="10"/>
      <c r="V527" s="37"/>
      <c r="W527" s="37"/>
      <c r="X527" s="51"/>
      <c r="AC527" s="37"/>
      <c r="AD527" s="37"/>
      <c r="AE527" s="7"/>
      <c r="AF527" s="6"/>
      <c r="AH527" s="10"/>
      <c r="AI527" s="37"/>
      <c r="AJ527" s="37"/>
      <c r="AK527" s="7"/>
      <c r="AL527" s="6"/>
      <c r="AN527" s="10"/>
      <c r="AO527" s="37"/>
      <c r="AP527" s="37"/>
      <c r="AQ527" s="7"/>
      <c r="AR527" s="40"/>
      <c r="AS527" s="10"/>
      <c r="AT527" s="37"/>
      <c r="AU527" s="37"/>
      <c r="AV527" s="51"/>
      <c r="BA527" s="37"/>
      <c r="BB527" s="37"/>
      <c r="BC527" s="7"/>
      <c r="BD527" s="6"/>
      <c r="BF527" s="10"/>
      <c r="BG527" s="37"/>
      <c r="BH527" s="37"/>
      <c r="BI527" s="7"/>
      <c r="BJ527" s="6"/>
      <c r="BL527" s="10"/>
      <c r="BM527" s="37"/>
      <c r="BN527" s="37"/>
      <c r="BO527" s="7"/>
      <c r="BP527" s="40"/>
      <c r="BQ527" s="10"/>
      <c r="BR527" s="37"/>
      <c r="BS527" s="37"/>
      <c r="BT527" s="51"/>
      <c r="BY527" s="37"/>
      <c r="BZ527" s="37"/>
      <c r="CA527" s="7"/>
      <c r="CB527" s="6"/>
      <c r="CD527" s="10"/>
      <c r="CE527" s="37"/>
      <c r="CF527" s="37"/>
      <c r="CG527" s="7"/>
      <c r="CH527" s="6"/>
      <c r="CJ527" s="10"/>
      <c r="CK527" s="37"/>
      <c r="CL527" s="37"/>
      <c r="CM527" s="7"/>
      <c r="CN527" s="40"/>
      <c r="CO527" s="10"/>
      <c r="CP527" s="37"/>
      <c r="CQ527" s="37"/>
      <c r="CR527" s="51"/>
      <c r="CT527" s="40"/>
      <c r="CU527" s="10"/>
      <c r="CV527" s="37"/>
      <c r="CW527" s="37"/>
      <c r="CX527" s="51"/>
    </row>
    <row r="528" spans="5:102" x14ac:dyDescent="0.2">
      <c r="E528" s="37"/>
      <c r="F528" s="37"/>
      <c r="G528" s="7"/>
      <c r="H528" s="6"/>
      <c r="J528" s="10"/>
      <c r="K528" s="37"/>
      <c r="L528" s="37"/>
      <c r="M528" s="7"/>
      <c r="N528" s="6"/>
      <c r="P528" s="10"/>
      <c r="Q528" s="37"/>
      <c r="R528" s="37"/>
      <c r="S528" s="7"/>
      <c r="T528" s="40"/>
      <c r="U528" s="10"/>
      <c r="V528" s="37"/>
      <c r="W528" s="37"/>
      <c r="X528" s="51"/>
      <c r="AC528" s="37"/>
      <c r="AD528" s="37"/>
      <c r="AE528" s="7"/>
      <c r="AF528" s="6"/>
      <c r="AH528" s="10"/>
      <c r="AI528" s="37"/>
      <c r="AJ528" s="37"/>
      <c r="AK528" s="7"/>
      <c r="AL528" s="6"/>
      <c r="AN528" s="10"/>
      <c r="AO528" s="37"/>
      <c r="AP528" s="37"/>
      <c r="AQ528" s="7"/>
      <c r="AR528" s="40"/>
      <c r="AS528" s="10"/>
      <c r="AT528" s="37"/>
      <c r="AU528" s="37"/>
      <c r="AV528" s="51"/>
      <c r="BA528" s="37"/>
      <c r="BB528" s="37"/>
      <c r="BC528" s="7"/>
      <c r="BD528" s="6"/>
      <c r="BF528" s="10"/>
      <c r="BG528" s="37"/>
      <c r="BH528" s="37"/>
      <c r="BI528" s="7"/>
      <c r="BJ528" s="6"/>
      <c r="BL528" s="10"/>
      <c r="BM528" s="37"/>
      <c r="BN528" s="37"/>
      <c r="BO528" s="7"/>
      <c r="BP528" s="40"/>
      <c r="BQ528" s="10"/>
      <c r="BR528" s="37"/>
      <c r="BS528" s="37"/>
      <c r="BT528" s="51"/>
      <c r="BY528" s="37"/>
      <c r="BZ528" s="37"/>
      <c r="CA528" s="7"/>
      <c r="CB528" s="6"/>
      <c r="CD528" s="10"/>
      <c r="CE528" s="37"/>
      <c r="CF528" s="37"/>
      <c r="CG528" s="7"/>
      <c r="CH528" s="6"/>
      <c r="CJ528" s="10"/>
      <c r="CK528" s="37"/>
      <c r="CL528" s="37"/>
      <c r="CM528" s="7"/>
      <c r="CN528" s="40"/>
      <c r="CO528" s="10"/>
      <c r="CP528" s="37"/>
      <c r="CQ528" s="37"/>
      <c r="CR528" s="51"/>
      <c r="CT528" s="40"/>
      <c r="CU528" s="10"/>
      <c r="CV528" s="37"/>
      <c r="CW528" s="37"/>
      <c r="CX528" s="51"/>
    </row>
    <row r="529" spans="5:102" x14ac:dyDescent="0.2">
      <c r="E529" s="37"/>
      <c r="F529" s="37"/>
      <c r="G529" s="7"/>
      <c r="H529" s="6"/>
      <c r="J529" s="10"/>
      <c r="K529" s="37"/>
      <c r="L529" s="37"/>
      <c r="M529" s="7"/>
      <c r="N529" s="6"/>
      <c r="P529" s="10"/>
      <c r="Q529" s="37"/>
      <c r="R529" s="37"/>
      <c r="S529" s="7"/>
      <c r="T529" s="40"/>
      <c r="U529" s="10"/>
      <c r="V529" s="37"/>
      <c r="W529" s="37"/>
      <c r="X529" s="51"/>
      <c r="AC529" s="37"/>
      <c r="AD529" s="37"/>
      <c r="AE529" s="7"/>
      <c r="AF529" s="6"/>
      <c r="AH529" s="10"/>
      <c r="AI529" s="37"/>
      <c r="AJ529" s="37"/>
      <c r="AK529" s="7"/>
      <c r="AL529" s="6"/>
      <c r="AN529" s="10"/>
      <c r="AO529" s="37"/>
      <c r="AP529" s="37"/>
      <c r="AQ529" s="7"/>
      <c r="AR529" s="40"/>
      <c r="AS529" s="10"/>
      <c r="AT529" s="37"/>
      <c r="AU529" s="37"/>
      <c r="AV529" s="51"/>
      <c r="BA529" s="37"/>
      <c r="BB529" s="37"/>
      <c r="BC529" s="7"/>
      <c r="BD529" s="6"/>
      <c r="BF529" s="10"/>
      <c r="BG529" s="37"/>
      <c r="BH529" s="37"/>
      <c r="BI529" s="7"/>
      <c r="BJ529" s="6"/>
      <c r="BL529" s="10"/>
      <c r="BM529" s="37"/>
      <c r="BN529" s="37"/>
      <c r="BO529" s="7"/>
      <c r="BP529" s="40"/>
      <c r="BQ529" s="10"/>
      <c r="BR529" s="37"/>
      <c r="BS529" s="37"/>
      <c r="BT529" s="51"/>
      <c r="BY529" s="37"/>
      <c r="BZ529" s="37"/>
      <c r="CA529" s="7"/>
      <c r="CB529" s="6"/>
      <c r="CD529" s="10"/>
      <c r="CE529" s="37"/>
      <c r="CF529" s="37"/>
      <c r="CG529" s="7"/>
      <c r="CH529" s="6"/>
      <c r="CJ529" s="10"/>
      <c r="CK529" s="37"/>
      <c r="CL529" s="37"/>
      <c r="CM529" s="7"/>
      <c r="CN529" s="40"/>
      <c r="CO529" s="10"/>
      <c r="CP529" s="37"/>
      <c r="CQ529" s="37"/>
      <c r="CR529" s="51"/>
      <c r="CT529" s="40"/>
      <c r="CU529" s="10"/>
      <c r="CV529" s="37"/>
      <c r="CW529" s="37"/>
      <c r="CX529" s="51"/>
    </row>
    <row r="530" spans="5:102" x14ac:dyDescent="0.2">
      <c r="E530" s="37"/>
      <c r="F530" s="37"/>
      <c r="G530" s="7"/>
      <c r="H530" s="6"/>
      <c r="J530" s="10"/>
      <c r="K530" s="37"/>
      <c r="L530" s="37"/>
      <c r="M530" s="7"/>
      <c r="N530" s="6"/>
      <c r="P530" s="10"/>
      <c r="Q530" s="37"/>
      <c r="R530" s="37"/>
      <c r="S530" s="7"/>
      <c r="T530" s="40"/>
      <c r="U530" s="10"/>
      <c r="V530" s="37"/>
      <c r="W530" s="37"/>
      <c r="X530" s="51"/>
      <c r="AC530" s="37"/>
      <c r="AD530" s="37"/>
      <c r="AE530" s="7"/>
      <c r="AF530" s="6"/>
      <c r="AH530" s="10"/>
      <c r="AI530" s="37"/>
      <c r="AJ530" s="37"/>
      <c r="AK530" s="7"/>
      <c r="AL530" s="6"/>
      <c r="AN530" s="10"/>
      <c r="AO530" s="37"/>
      <c r="AP530" s="37"/>
      <c r="AQ530" s="7"/>
      <c r="AR530" s="40"/>
      <c r="AS530" s="10"/>
      <c r="AT530" s="37"/>
      <c r="AU530" s="37"/>
      <c r="AV530" s="51"/>
      <c r="BA530" s="37"/>
      <c r="BB530" s="37"/>
      <c r="BC530" s="7"/>
      <c r="BD530" s="6"/>
      <c r="BF530" s="10"/>
      <c r="BG530" s="37"/>
      <c r="BH530" s="37"/>
      <c r="BI530" s="7"/>
      <c r="BJ530" s="6"/>
      <c r="BL530" s="10"/>
      <c r="BM530" s="37"/>
      <c r="BN530" s="37"/>
      <c r="BO530" s="7"/>
      <c r="BP530" s="40"/>
      <c r="BQ530" s="10"/>
      <c r="BR530" s="37"/>
      <c r="BS530" s="37"/>
      <c r="BT530" s="51"/>
      <c r="BY530" s="37"/>
      <c r="BZ530" s="37"/>
      <c r="CA530" s="7"/>
      <c r="CB530" s="6"/>
      <c r="CD530" s="10"/>
      <c r="CE530" s="37"/>
      <c r="CF530" s="37"/>
      <c r="CG530" s="7"/>
      <c r="CH530" s="6"/>
      <c r="CJ530" s="10"/>
      <c r="CK530" s="37"/>
      <c r="CL530" s="37"/>
      <c r="CM530" s="7"/>
      <c r="CN530" s="40"/>
      <c r="CO530" s="10"/>
      <c r="CP530" s="37"/>
      <c r="CQ530" s="37"/>
      <c r="CR530" s="51"/>
      <c r="CT530" s="40"/>
      <c r="CU530" s="10"/>
      <c r="CV530" s="37"/>
      <c r="CW530" s="37"/>
      <c r="CX530" s="51"/>
    </row>
    <row r="531" spans="5:102" x14ac:dyDescent="0.2">
      <c r="E531" s="37"/>
      <c r="F531" s="37"/>
      <c r="G531" s="7"/>
      <c r="H531" s="6"/>
      <c r="J531" s="10"/>
      <c r="K531" s="37"/>
      <c r="L531" s="37"/>
      <c r="M531" s="7"/>
      <c r="N531" s="6"/>
      <c r="P531" s="10"/>
      <c r="Q531" s="37"/>
      <c r="R531" s="37"/>
      <c r="S531" s="7"/>
      <c r="T531" s="40"/>
      <c r="U531" s="10"/>
      <c r="V531" s="37"/>
      <c r="W531" s="37"/>
      <c r="X531" s="51"/>
      <c r="AC531" s="37"/>
      <c r="AD531" s="37"/>
      <c r="AE531" s="7"/>
      <c r="AF531" s="6"/>
      <c r="AH531" s="10"/>
      <c r="AI531" s="37"/>
      <c r="AJ531" s="37"/>
      <c r="AK531" s="7"/>
      <c r="AL531" s="6"/>
      <c r="AN531" s="10"/>
      <c r="AO531" s="37"/>
      <c r="AP531" s="37"/>
      <c r="AQ531" s="7"/>
      <c r="AR531" s="40"/>
      <c r="AS531" s="10"/>
      <c r="AT531" s="37"/>
      <c r="AU531" s="37"/>
      <c r="AV531" s="51"/>
      <c r="BA531" s="37"/>
      <c r="BB531" s="37"/>
      <c r="BC531" s="7"/>
      <c r="BD531" s="6"/>
      <c r="BF531" s="10"/>
      <c r="BG531" s="37"/>
      <c r="BH531" s="37"/>
      <c r="BI531" s="7"/>
      <c r="BJ531" s="6"/>
      <c r="BL531" s="10"/>
      <c r="BM531" s="37"/>
      <c r="BN531" s="37"/>
      <c r="BO531" s="7"/>
      <c r="BP531" s="40"/>
      <c r="BQ531" s="10"/>
      <c r="BR531" s="37"/>
      <c r="BS531" s="37"/>
      <c r="BT531" s="51"/>
      <c r="BY531" s="37"/>
      <c r="BZ531" s="37"/>
      <c r="CA531" s="7"/>
      <c r="CB531" s="6"/>
      <c r="CD531" s="10"/>
      <c r="CE531" s="37"/>
      <c r="CF531" s="37"/>
      <c r="CG531" s="7"/>
      <c r="CH531" s="6"/>
      <c r="CJ531" s="10"/>
      <c r="CK531" s="37"/>
      <c r="CL531" s="37"/>
      <c r="CM531" s="7"/>
      <c r="CN531" s="40"/>
      <c r="CO531" s="10"/>
      <c r="CP531" s="37"/>
      <c r="CQ531" s="37"/>
      <c r="CR531" s="51"/>
      <c r="CT531" s="40"/>
      <c r="CU531" s="10"/>
      <c r="CV531" s="37"/>
      <c r="CW531" s="37"/>
      <c r="CX531" s="51"/>
    </row>
    <row r="532" spans="5:102" x14ac:dyDescent="0.2">
      <c r="E532" s="37"/>
      <c r="F532" s="37"/>
      <c r="G532" s="7"/>
      <c r="H532" s="6"/>
      <c r="J532" s="10"/>
      <c r="K532" s="37"/>
      <c r="L532" s="37"/>
      <c r="M532" s="7"/>
      <c r="N532" s="6"/>
      <c r="P532" s="10"/>
      <c r="Q532" s="37"/>
      <c r="R532" s="37"/>
      <c r="S532" s="7"/>
      <c r="T532" s="40"/>
      <c r="U532" s="10"/>
      <c r="V532" s="37"/>
      <c r="W532" s="37"/>
      <c r="X532" s="51"/>
      <c r="AC532" s="37"/>
      <c r="AD532" s="37"/>
      <c r="AE532" s="7"/>
      <c r="AF532" s="6"/>
      <c r="AH532" s="10"/>
      <c r="AI532" s="37"/>
      <c r="AJ532" s="37"/>
      <c r="AK532" s="7"/>
      <c r="AL532" s="6"/>
      <c r="AN532" s="10"/>
      <c r="AO532" s="37"/>
      <c r="AP532" s="37"/>
      <c r="AQ532" s="7"/>
      <c r="AR532" s="40"/>
      <c r="AS532" s="10"/>
      <c r="AT532" s="37"/>
      <c r="AU532" s="37"/>
      <c r="AV532" s="51"/>
      <c r="BA532" s="37"/>
      <c r="BB532" s="37"/>
      <c r="BC532" s="7"/>
      <c r="BD532" s="6"/>
      <c r="BF532" s="10"/>
      <c r="BG532" s="37"/>
      <c r="BH532" s="37"/>
      <c r="BI532" s="7"/>
      <c r="BJ532" s="6"/>
      <c r="BL532" s="10"/>
      <c r="BM532" s="37"/>
      <c r="BN532" s="37"/>
      <c r="BO532" s="7"/>
      <c r="BP532" s="40"/>
      <c r="BQ532" s="10"/>
      <c r="BR532" s="37"/>
      <c r="BS532" s="37"/>
      <c r="BT532" s="51"/>
      <c r="BY532" s="37"/>
      <c r="BZ532" s="37"/>
      <c r="CA532" s="7"/>
      <c r="CB532" s="6"/>
      <c r="CD532" s="10"/>
      <c r="CE532" s="37"/>
      <c r="CF532" s="37"/>
      <c r="CG532" s="7"/>
      <c r="CH532" s="6"/>
      <c r="CJ532" s="10"/>
      <c r="CK532" s="37"/>
      <c r="CL532" s="37"/>
      <c r="CM532" s="7"/>
      <c r="CN532" s="40"/>
      <c r="CO532" s="10"/>
      <c r="CP532" s="37"/>
      <c r="CQ532" s="37"/>
      <c r="CR532" s="51"/>
      <c r="CT532" s="40"/>
      <c r="CU532" s="10"/>
      <c r="CV532" s="37"/>
      <c r="CW532" s="37"/>
      <c r="CX532" s="51"/>
    </row>
    <row r="533" spans="5:102" x14ac:dyDescent="0.2">
      <c r="E533" s="37"/>
      <c r="F533" s="37"/>
      <c r="G533" s="7"/>
      <c r="H533" s="6"/>
      <c r="J533" s="10"/>
      <c r="K533" s="37"/>
      <c r="L533" s="37"/>
      <c r="M533" s="7"/>
      <c r="N533" s="6"/>
      <c r="P533" s="10"/>
      <c r="Q533" s="37"/>
      <c r="R533" s="37"/>
      <c r="S533" s="7"/>
      <c r="T533" s="40"/>
      <c r="U533" s="10"/>
      <c r="V533" s="37"/>
      <c r="W533" s="37"/>
      <c r="X533" s="51"/>
      <c r="AC533" s="37"/>
      <c r="AD533" s="37"/>
      <c r="AE533" s="7"/>
      <c r="AF533" s="6"/>
      <c r="AH533" s="10"/>
      <c r="AI533" s="37"/>
      <c r="AJ533" s="37"/>
      <c r="AK533" s="7"/>
      <c r="AL533" s="6"/>
      <c r="AN533" s="10"/>
      <c r="AO533" s="37"/>
      <c r="AP533" s="37"/>
      <c r="AQ533" s="7"/>
      <c r="AR533" s="40"/>
      <c r="AS533" s="10"/>
      <c r="AT533" s="37"/>
      <c r="AU533" s="37"/>
      <c r="AV533" s="51"/>
      <c r="BA533" s="37"/>
      <c r="BB533" s="37"/>
      <c r="BC533" s="7"/>
      <c r="BD533" s="6"/>
      <c r="BF533" s="10"/>
      <c r="BG533" s="37"/>
      <c r="BH533" s="37"/>
      <c r="BI533" s="7"/>
      <c r="BJ533" s="6"/>
      <c r="BL533" s="10"/>
      <c r="BM533" s="37"/>
      <c r="BN533" s="37"/>
      <c r="BO533" s="7"/>
      <c r="BP533" s="40"/>
      <c r="BQ533" s="10"/>
      <c r="BR533" s="37"/>
      <c r="BS533" s="37"/>
      <c r="BT533" s="51"/>
      <c r="BY533" s="37"/>
      <c r="BZ533" s="37"/>
      <c r="CA533" s="7"/>
      <c r="CB533" s="6"/>
      <c r="CD533" s="10"/>
      <c r="CE533" s="37"/>
      <c r="CF533" s="37"/>
      <c r="CG533" s="7"/>
      <c r="CH533" s="6"/>
      <c r="CJ533" s="10"/>
      <c r="CK533" s="37"/>
      <c r="CL533" s="37"/>
      <c r="CM533" s="7"/>
      <c r="CN533" s="40"/>
      <c r="CO533" s="10"/>
      <c r="CP533" s="37"/>
      <c r="CQ533" s="37"/>
      <c r="CR533" s="51"/>
      <c r="CT533" s="40"/>
      <c r="CU533" s="10"/>
      <c r="CV533" s="37"/>
      <c r="CW533" s="37"/>
      <c r="CX533" s="51"/>
    </row>
    <row r="534" spans="5:102" x14ac:dyDescent="0.2">
      <c r="E534" s="37"/>
      <c r="F534" s="37"/>
      <c r="G534" s="7"/>
      <c r="H534" s="6"/>
      <c r="J534" s="10"/>
      <c r="K534" s="37"/>
      <c r="L534" s="37"/>
      <c r="M534" s="7"/>
      <c r="N534" s="6"/>
      <c r="P534" s="10"/>
      <c r="Q534" s="37"/>
      <c r="R534" s="37"/>
      <c r="S534" s="7"/>
      <c r="T534" s="40"/>
      <c r="U534" s="10"/>
      <c r="V534" s="37"/>
      <c r="W534" s="37"/>
      <c r="X534" s="51"/>
      <c r="AC534" s="37"/>
      <c r="AD534" s="37"/>
      <c r="AE534" s="7"/>
      <c r="AF534" s="6"/>
      <c r="AH534" s="10"/>
      <c r="AI534" s="37"/>
      <c r="AJ534" s="37"/>
      <c r="AK534" s="7"/>
      <c r="AL534" s="6"/>
      <c r="AN534" s="10"/>
      <c r="AO534" s="37"/>
      <c r="AP534" s="37"/>
      <c r="AQ534" s="7"/>
      <c r="AR534" s="40"/>
      <c r="AS534" s="10"/>
      <c r="AT534" s="37"/>
      <c r="AU534" s="37"/>
      <c r="AV534" s="51"/>
      <c r="BA534" s="37"/>
      <c r="BB534" s="37"/>
      <c r="BC534" s="7"/>
      <c r="BD534" s="6"/>
      <c r="BF534" s="10"/>
      <c r="BG534" s="37"/>
      <c r="BH534" s="37"/>
      <c r="BI534" s="7"/>
      <c r="BJ534" s="6"/>
      <c r="BL534" s="10"/>
      <c r="BM534" s="37"/>
      <c r="BN534" s="37"/>
      <c r="BO534" s="7"/>
      <c r="BP534" s="40"/>
      <c r="BQ534" s="10"/>
      <c r="BR534" s="37"/>
      <c r="BS534" s="37"/>
      <c r="BT534" s="51"/>
      <c r="BY534" s="37"/>
      <c r="BZ534" s="37"/>
      <c r="CA534" s="7"/>
      <c r="CB534" s="6"/>
      <c r="CD534" s="10"/>
      <c r="CE534" s="37"/>
      <c r="CF534" s="37"/>
      <c r="CG534" s="7"/>
      <c r="CH534" s="6"/>
      <c r="CJ534" s="10"/>
      <c r="CK534" s="37"/>
      <c r="CL534" s="37"/>
      <c r="CM534" s="7"/>
      <c r="CN534" s="40"/>
      <c r="CO534" s="10"/>
      <c r="CP534" s="37"/>
      <c r="CQ534" s="37"/>
      <c r="CR534" s="51"/>
      <c r="CT534" s="40"/>
      <c r="CU534" s="10"/>
      <c r="CV534" s="37"/>
      <c r="CW534" s="37"/>
      <c r="CX534" s="51"/>
    </row>
    <row r="535" spans="5:102" x14ac:dyDescent="0.2">
      <c r="E535" s="37"/>
      <c r="F535" s="37"/>
      <c r="G535" s="7"/>
      <c r="H535" s="6"/>
      <c r="J535" s="10"/>
      <c r="K535" s="37"/>
      <c r="L535" s="37"/>
      <c r="M535" s="7"/>
      <c r="N535" s="6"/>
      <c r="P535" s="10"/>
      <c r="Q535" s="37"/>
      <c r="R535" s="37"/>
      <c r="S535" s="7"/>
      <c r="T535" s="40"/>
      <c r="U535" s="10"/>
      <c r="V535" s="37"/>
      <c r="W535" s="37"/>
      <c r="X535" s="51"/>
      <c r="AC535" s="37"/>
      <c r="AD535" s="37"/>
      <c r="AE535" s="7"/>
      <c r="AF535" s="6"/>
      <c r="AH535" s="10"/>
      <c r="AI535" s="37"/>
      <c r="AJ535" s="37"/>
      <c r="AK535" s="7"/>
      <c r="AL535" s="6"/>
      <c r="AN535" s="10"/>
      <c r="AO535" s="37"/>
      <c r="AP535" s="37"/>
      <c r="AQ535" s="7"/>
      <c r="AR535" s="40"/>
      <c r="AS535" s="10"/>
      <c r="AT535" s="37"/>
      <c r="AU535" s="37"/>
      <c r="AV535" s="51"/>
      <c r="BA535" s="37"/>
      <c r="BB535" s="37"/>
      <c r="BC535" s="7"/>
      <c r="BD535" s="6"/>
      <c r="BF535" s="10"/>
      <c r="BG535" s="37"/>
      <c r="BH535" s="37"/>
      <c r="BI535" s="7"/>
      <c r="BJ535" s="6"/>
      <c r="BL535" s="10"/>
      <c r="BM535" s="37"/>
      <c r="BN535" s="37"/>
      <c r="BO535" s="7"/>
      <c r="BP535" s="40"/>
      <c r="BQ535" s="10"/>
      <c r="BR535" s="37"/>
      <c r="BS535" s="37"/>
      <c r="BT535" s="51"/>
      <c r="BY535" s="37"/>
      <c r="BZ535" s="37"/>
      <c r="CA535" s="7"/>
      <c r="CB535" s="6"/>
      <c r="CD535" s="10"/>
      <c r="CE535" s="37"/>
      <c r="CF535" s="37"/>
      <c r="CG535" s="7"/>
      <c r="CH535" s="6"/>
      <c r="CJ535" s="10"/>
      <c r="CK535" s="37"/>
      <c r="CL535" s="37"/>
      <c r="CM535" s="7"/>
      <c r="CN535" s="40"/>
      <c r="CO535" s="10"/>
      <c r="CP535" s="37"/>
      <c r="CQ535" s="37"/>
      <c r="CR535" s="51"/>
      <c r="CT535" s="40"/>
      <c r="CU535" s="10"/>
      <c r="CV535" s="37"/>
      <c r="CW535" s="37"/>
      <c r="CX535" s="51"/>
    </row>
    <row r="536" spans="5:102" x14ac:dyDescent="0.2">
      <c r="E536" s="37"/>
      <c r="F536" s="37"/>
      <c r="G536" s="7"/>
      <c r="H536" s="6"/>
      <c r="J536" s="10"/>
      <c r="K536" s="37"/>
      <c r="L536" s="37"/>
      <c r="M536" s="7"/>
      <c r="N536" s="6"/>
      <c r="P536" s="10"/>
      <c r="Q536" s="37"/>
      <c r="R536" s="37"/>
      <c r="S536" s="7"/>
      <c r="T536" s="40"/>
      <c r="U536" s="10"/>
      <c r="V536" s="37"/>
      <c r="W536" s="37"/>
      <c r="X536" s="51"/>
      <c r="AC536" s="37"/>
      <c r="AD536" s="37"/>
      <c r="AE536" s="7"/>
      <c r="AF536" s="6"/>
      <c r="AH536" s="10"/>
      <c r="AI536" s="37"/>
      <c r="AJ536" s="37"/>
      <c r="AK536" s="7"/>
      <c r="AL536" s="6"/>
      <c r="AN536" s="10"/>
      <c r="AO536" s="37"/>
      <c r="AP536" s="37"/>
      <c r="AQ536" s="7"/>
      <c r="AR536" s="40"/>
      <c r="AS536" s="10"/>
      <c r="AT536" s="37"/>
      <c r="AU536" s="37"/>
      <c r="AV536" s="51"/>
      <c r="BA536" s="37"/>
      <c r="BB536" s="37"/>
      <c r="BC536" s="7"/>
      <c r="BD536" s="6"/>
      <c r="BF536" s="10"/>
      <c r="BG536" s="37"/>
      <c r="BH536" s="37"/>
      <c r="BI536" s="7"/>
      <c r="BJ536" s="6"/>
      <c r="BL536" s="10"/>
      <c r="BM536" s="37"/>
      <c r="BN536" s="37"/>
      <c r="BO536" s="7"/>
      <c r="BP536" s="40"/>
      <c r="BQ536" s="10"/>
      <c r="BR536" s="37"/>
      <c r="BS536" s="37"/>
      <c r="BT536" s="51"/>
      <c r="BY536" s="37"/>
      <c r="BZ536" s="37"/>
      <c r="CA536" s="7"/>
      <c r="CB536" s="6"/>
      <c r="CD536" s="10"/>
      <c r="CE536" s="37"/>
      <c r="CF536" s="37"/>
      <c r="CG536" s="7"/>
      <c r="CH536" s="6"/>
      <c r="CJ536" s="10"/>
      <c r="CK536" s="37"/>
      <c r="CL536" s="37"/>
      <c r="CM536" s="7"/>
      <c r="CN536" s="40"/>
      <c r="CO536" s="10"/>
      <c r="CP536" s="37"/>
      <c r="CQ536" s="37"/>
      <c r="CR536" s="51"/>
      <c r="CT536" s="40"/>
      <c r="CU536" s="10"/>
      <c r="CV536" s="37"/>
      <c r="CW536" s="37"/>
      <c r="CX536" s="51"/>
    </row>
    <row r="537" spans="5:102" x14ac:dyDescent="0.2">
      <c r="E537" s="37"/>
      <c r="F537" s="37"/>
      <c r="G537" s="7"/>
      <c r="H537" s="6"/>
      <c r="J537" s="10"/>
      <c r="K537" s="37"/>
      <c r="L537" s="37"/>
      <c r="M537" s="7"/>
      <c r="N537" s="6"/>
      <c r="P537" s="10"/>
      <c r="Q537" s="37"/>
      <c r="R537" s="37"/>
      <c r="S537" s="7"/>
      <c r="T537" s="40"/>
      <c r="U537" s="10"/>
      <c r="V537" s="37"/>
      <c r="W537" s="37"/>
      <c r="X537" s="51"/>
      <c r="AC537" s="37"/>
      <c r="AD537" s="37"/>
      <c r="AE537" s="7"/>
      <c r="AF537" s="6"/>
      <c r="AH537" s="10"/>
      <c r="AI537" s="37"/>
      <c r="AJ537" s="37"/>
      <c r="AK537" s="7"/>
      <c r="AL537" s="6"/>
      <c r="AN537" s="10"/>
      <c r="AO537" s="37"/>
      <c r="AP537" s="37"/>
      <c r="AQ537" s="7"/>
      <c r="AR537" s="40"/>
      <c r="AS537" s="10"/>
      <c r="AT537" s="37"/>
      <c r="AU537" s="37"/>
      <c r="AV537" s="51"/>
      <c r="BA537" s="37"/>
      <c r="BB537" s="37"/>
      <c r="BC537" s="7"/>
      <c r="BD537" s="6"/>
      <c r="BF537" s="10"/>
      <c r="BG537" s="37"/>
      <c r="BH537" s="37"/>
      <c r="BI537" s="7"/>
      <c r="BJ537" s="6"/>
      <c r="BL537" s="10"/>
      <c r="BM537" s="37"/>
      <c r="BN537" s="37"/>
      <c r="BO537" s="7"/>
      <c r="BP537" s="40"/>
      <c r="BQ537" s="10"/>
      <c r="BR537" s="37"/>
      <c r="BS537" s="37"/>
      <c r="BT537" s="51"/>
      <c r="BY537" s="37"/>
      <c r="BZ537" s="37"/>
      <c r="CA537" s="7"/>
      <c r="CB537" s="6"/>
      <c r="CD537" s="10"/>
      <c r="CE537" s="37"/>
      <c r="CF537" s="37"/>
      <c r="CG537" s="7"/>
      <c r="CH537" s="6"/>
      <c r="CJ537" s="10"/>
      <c r="CK537" s="37"/>
      <c r="CL537" s="37"/>
      <c r="CM537" s="7"/>
      <c r="CN537" s="40"/>
      <c r="CO537" s="10"/>
      <c r="CP537" s="37"/>
      <c r="CQ537" s="37"/>
      <c r="CR537" s="51"/>
      <c r="CT537" s="40"/>
      <c r="CU537" s="10"/>
      <c r="CV537" s="37"/>
      <c r="CW537" s="37"/>
      <c r="CX537" s="51"/>
    </row>
    <row r="538" spans="5:102" x14ac:dyDescent="0.2">
      <c r="E538" s="37"/>
      <c r="F538" s="37"/>
      <c r="G538" s="7"/>
      <c r="H538" s="6"/>
      <c r="J538" s="10"/>
      <c r="K538" s="37"/>
      <c r="L538" s="37"/>
      <c r="M538" s="7"/>
      <c r="N538" s="6"/>
      <c r="P538" s="10"/>
      <c r="Q538" s="37"/>
      <c r="R538" s="37"/>
      <c r="S538" s="7"/>
      <c r="T538" s="40"/>
      <c r="U538" s="10"/>
      <c r="V538" s="37"/>
      <c r="W538" s="37"/>
      <c r="X538" s="51"/>
      <c r="AC538" s="37"/>
      <c r="AD538" s="37"/>
      <c r="AE538" s="7"/>
      <c r="AF538" s="6"/>
      <c r="AH538" s="10"/>
      <c r="AI538" s="37"/>
      <c r="AJ538" s="37"/>
      <c r="AK538" s="7"/>
      <c r="AL538" s="6"/>
      <c r="AN538" s="10"/>
      <c r="AO538" s="37"/>
      <c r="AP538" s="37"/>
      <c r="AQ538" s="7"/>
      <c r="AR538" s="40"/>
      <c r="AS538" s="10"/>
      <c r="AT538" s="37"/>
      <c r="AU538" s="37"/>
      <c r="AV538" s="51"/>
      <c r="BA538" s="37"/>
      <c r="BB538" s="37"/>
      <c r="BC538" s="7"/>
      <c r="BD538" s="6"/>
      <c r="BF538" s="10"/>
      <c r="BG538" s="37"/>
      <c r="BH538" s="37"/>
      <c r="BI538" s="7"/>
      <c r="BJ538" s="6"/>
      <c r="BL538" s="10"/>
      <c r="BM538" s="37"/>
      <c r="BN538" s="37"/>
      <c r="BO538" s="7"/>
      <c r="BP538" s="40"/>
      <c r="BQ538" s="10"/>
      <c r="BR538" s="37"/>
      <c r="BS538" s="37"/>
      <c r="BT538" s="51"/>
      <c r="BY538" s="37"/>
      <c r="BZ538" s="37"/>
      <c r="CA538" s="7"/>
      <c r="CB538" s="6"/>
      <c r="CD538" s="10"/>
      <c r="CE538" s="37"/>
      <c r="CF538" s="37"/>
      <c r="CG538" s="7"/>
      <c r="CH538" s="6"/>
      <c r="CJ538" s="10"/>
      <c r="CK538" s="37"/>
      <c r="CL538" s="37"/>
      <c r="CM538" s="7"/>
      <c r="CN538" s="40"/>
      <c r="CO538" s="10"/>
      <c r="CP538" s="37"/>
      <c r="CQ538" s="37"/>
      <c r="CR538" s="51"/>
      <c r="CT538" s="40"/>
      <c r="CU538" s="10"/>
      <c r="CV538" s="37"/>
      <c r="CW538" s="37"/>
      <c r="CX538" s="51"/>
    </row>
    <row r="539" spans="5:102" x14ac:dyDescent="0.2">
      <c r="E539" s="37"/>
      <c r="F539" s="37"/>
      <c r="G539" s="7"/>
      <c r="H539" s="6"/>
      <c r="J539" s="10"/>
      <c r="K539" s="37"/>
      <c r="L539" s="37"/>
      <c r="M539" s="7"/>
      <c r="N539" s="6"/>
      <c r="P539" s="10"/>
      <c r="Q539" s="37"/>
      <c r="R539" s="37"/>
      <c r="S539" s="7"/>
      <c r="T539" s="40"/>
      <c r="U539" s="10"/>
      <c r="V539" s="37"/>
      <c r="W539" s="37"/>
      <c r="X539" s="51"/>
      <c r="AC539" s="37"/>
      <c r="AD539" s="37"/>
      <c r="AE539" s="7"/>
      <c r="AF539" s="6"/>
      <c r="AH539" s="10"/>
      <c r="AI539" s="37"/>
      <c r="AJ539" s="37"/>
      <c r="AK539" s="7"/>
      <c r="AL539" s="6"/>
      <c r="AN539" s="10"/>
      <c r="AO539" s="37"/>
      <c r="AP539" s="37"/>
      <c r="AQ539" s="7"/>
      <c r="AR539" s="40"/>
      <c r="AS539" s="10"/>
      <c r="AT539" s="37"/>
      <c r="AU539" s="37"/>
      <c r="AV539" s="51"/>
      <c r="BA539" s="37"/>
      <c r="BB539" s="37"/>
      <c r="BC539" s="7"/>
      <c r="BD539" s="6"/>
      <c r="BF539" s="10"/>
      <c r="BG539" s="37"/>
      <c r="BH539" s="37"/>
      <c r="BI539" s="7"/>
      <c r="BJ539" s="6"/>
      <c r="BL539" s="10"/>
      <c r="BM539" s="37"/>
      <c r="BN539" s="37"/>
      <c r="BO539" s="7"/>
      <c r="BP539" s="40"/>
      <c r="BQ539" s="10"/>
      <c r="BR539" s="37"/>
      <c r="BS539" s="37"/>
      <c r="BT539" s="51"/>
      <c r="BY539" s="37"/>
      <c r="BZ539" s="37"/>
      <c r="CA539" s="7"/>
      <c r="CB539" s="6"/>
      <c r="CD539" s="10"/>
      <c r="CE539" s="37"/>
      <c r="CF539" s="37"/>
      <c r="CG539" s="7"/>
      <c r="CH539" s="6"/>
      <c r="CJ539" s="10"/>
      <c r="CK539" s="37"/>
      <c r="CL539" s="37"/>
      <c r="CM539" s="7"/>
      <c r="CN539" s="40"/>
      <c r="CO539" s="10"/>
      <c r="CP539" s="37"/>
      <c r="CQ539" s="37"/>
      <c r="CR539" s="51"/>
      <c r="CT539" s="40"/>
      <c r="CU539" s="10"/>
      <c r="CV539" s="37"/>
      <c r="CW539" s="37"/>
      <c r="CX539" s="51"/>
    </row>
    <row r="540" spans="5:102" x14ac:dyDescent="0.2">
      <c r="E540" s="37"/>
      <c r="F540" s="37"/>
      <c r="G540" s="7"/>
      <c r="H540" s="6"/>
      <c r="J540" s="10"/>
      <c r="K540" s="37"/>
      <c r="L540" s="37"/>
      <c r="M540" s="7"/>
      <c r="N540" s="6"/>
      <c r="P540" s="10"/>
      <c r="Q540" s="37"/>
      <c r="R540" s="37"/>
      <c r="S540" s="7"/>
      <c r="T540" s="40"/>
      <c r="U540" s="10"/>
      <c r="V540" s="37"/>
      <c r="W540" s="37"/>
      <c r="X540" s="51"/>
      <c r="AC540" s="37"/>
      <c r="AD540" s="37"/>
      <c r="AE540" s="7"/>
      <c r="AF540" s="6"/>
      <c r="AH540" s="10"/>
      <c r="AI540" s="37"/>
      <c r="AJ540" s="37"/>
      <c r="AK540" s="7"/>
      <c r="AL540" s="6"/>
      <c r="AN540" s="10"/>
      <c r="AO540" s="37"/>
      <c r="AP540" s="37"/>
      <c r="AQ540" s="7"/>
      <c r="AR540" s="40"/>
      <c r="AS540" s="10"/>
      <c r="AT540" s="37"/>
      <c r="AU540" s="37"/>
      <c r="AV540" s="51"/>
      <c r="BA540" s="37"/>
      <c r="BB540" s="37"/>
      <c r="BC540" s="7"/>
      <c r="BD540" s="6"/>
      <c r="BF540" s="10"/>
      <c r="BG540" s="37"/>
      <c r="BH540" s="37"/>
      <c r="BI540" s="7"/>
      <c r="BJ540" s="6"/>
      <c r="BL540" s="10"/>
      <c r="BM540" s="37"/>
      <c r="BN540" s="37"/>
      <c r="BO540" s="7"/>
      <c r="BP540" s="40"/>
      <c r="BQ540" s="10"/>
      <c r="BR540" s="37"/>
      <c r="BS540" s="37"/>
      <c r="BT540" s="51"/>
      <c r="BY540" s="37"/>
      <c r="BZ540" s="37"/>
      <c r="CA540" s="7"/>
      <c r="CB540" s="6"/>
      <c r="CD540" s="10"/>
      <c r="CE540" s="37"/>
      <c r="CF540" s="37"/>
      <c r="CG540" s="7"/>
      <c r="CH540" s="6"/>
      <c r="CJ540" s="10"/>
      <c r="CK540" s="37"/>
      <c r="CL540" s="37"/>
      <c r="CM540" s="7"/>
      <c r="CN540" s="40"/>
      <c r="CO540" s="10"/>
      <c r="CP540" s="37"/>
      <c r="CQ540" s="37"/>
      <c r="CR540" s="51"/>
      <c r="CT540" s="40"/>
      <c r="CU540" s="10"/>
      <c r="CV540" s="37"/>
      <c r="CW540" s="37"/>
      <c r="CX540" s="51"/>
    </row>
    <row r="541" spans="5:102" x14ac:dyDescent="0.2">
      <c r="E541" s="37"/>
      <c r="F541" s="37"/>
      <c r="G541" s="7"/>
      <c r="H541" s="6"/>
      <c r="J541" s="10"/>
      <c r="K541" s="37"/>
      <c r="L541" s="37"/>
      <c r="M541" s="7"/>
      <c r="N541" s="6"/>
      <c r="P541" s="10"/>
      <c r="Q541" s="37"/>
      <c r="R541" s="37"/>
      <c r="S541" s="7"/>
      <c r="T541" s="40"/>
      <c r="U541" s="10"/>
      <c r="V541" s="37"/>
      <c r="W541" s="37"/>
      <c r="X541" s="51"/>
      <c r="AC541" s="37"/>
      <c r="AD541" s="37"/>
      <c r="AE541" s="7"/>
      <c r="AF541" s="6"/>
      <c r="AH541" s="10"/>
      <c r="AI541" s="37"/>
      <c r="AJ541" s="37"/>
      <c r="AK541" s="7"/>
      <c r="AL541" s="6"/>
      <c r="AN541" s="10"/>
      <c r="AO541" s="37"/>
      <c r="AP541" s="37"/>
      <c r="AQ541" s="7"/>
      <c r="AR541" s="40"/>
      <c r="AS541" s="10"/>
      <c r="AT541" s="37"/>
      <c r="AU541" s="37"/>
      <c r="AV541" s="51"/>
      <c r="BA541" s="37"/>
      <c r="BB541" s="37"/>
      <c r="BC541" s="7"/>
      <c r="BD541" s="6"/>
      <c r="BF541" s="10"/>
      <c r="BG541" s="37"/>
      <c r="BH541" s="37"/>
      <c r="BI541" s="7"/>
      <c r="BJ541" s="6"/>
      <c r="BL541" s="10"/>
      <c r="BM541" s="37"/>
      <c r="BN541" s="37"/>
      <c r="BO541" s="7"/>
      <c r="BP541" s="40"/>
      <c r="BQ541" s="10"/>
      <c r="BR541" s="37"/>
      <c r="BS541" s="37"/>
      <c r="BT541" s="51"/>
      <c r="BY541" s="37"/>
      <c r="BZ541" s="37"/>
      <c r="CA541" s="7"/>
      <c r="CB541" s="6"/>
      <c r="CD541" s="10"/>
      <c r="CE541" s="37"/>
      <c r="CF541" s="37"/>
      <c r="CG541" s="7"/>
      <c r="CH541" s="6"/>
      <c r="CJ541" s="10"/>
      <c r="CK541" s="37"/>
      <c r="CL541" s="37"/>
      <c r="CM541" s="7"/>
      <c r="CN541" s="40"/>
      <c r="CO541" s="10"/>
      <c r="CP541" s="37"/>
      <c r="CQ541" s="37"/>
      <c r="CR541" s="51"/>
      <c r="CT541" s="40"/>
      <c r="CU541" s="10"/>
      <c r="CV541" s="37"/>
      <c r="CW541" s="37"/>
      <c r="CX541" s="51"/>
    </row>
    <row r="542" spans="5:102" x14ac:dyDescent="0.2">
      <c r="E542" s="37"/>
      <c r="F542" s="37"/>
      <c r="G542" s="7"/>
      <c r="H542" s="6"/>
      <c r="J542" s="10"/>
      <c r="K542" s="37"/>
      <c r="L542" s="37"/>
      <c r="M542" s="7"/>
      <c r="N542" s="6"/>
      <c r="P542" s="10"/>
      <c r="Q542" s="37"/>
      <c r="R542" s="37"/>
      <c r="S542" s="7"/>
      <c r="T542" s="40"/>
      <c r="U542" s="10"/>
      <c r="V542" s="37"/>
      <c r="W542" s="37"/>
      <c r="X542" s="51"/>
      <c r="AC542" s="37"/>
      <c r="AD542" s="37"/>
      <c r="AE542" s="7"/>
      <c r="AF542" s="6"/>
      <c r="AH542" s="10"/>
      <c r="AI542" s="37"/>
      <c r="AJ542" s="37"/>
      <c r="AK542" s="7"/>
      <c r="AL542" s="6"/>
      <c r="AN542" s="10"/>
      <c r="AO542" s="37"/>
      <c r="AP542" s="37"/>
      <c r="AQ542" s="7"/>
      <c r="AR542" s="40"/>
      <c r="AS542" s="10"/>
      <c r="AT542" s="37"/>
      <c r="AU542" s="37"/>
      <c r="AV542" s="51"/>
      <c r="BA542" s="37"/>
      <c r="BB542" s="37"/>
      <c r="BC542" s="7"/>
      <c r="BD542" s="6"/>
      <c r="BF542" s="10"/>
      <c r="BG542" s="37"/>
      <c r="BH542" s="37"/>
      <c r="BI542" s="7"/>
      <c r="BJ542" s="6"/>
      <c r="BL542" s="10"/>
      <c r="BM542" s="37"/>
      <c r="BN542" s="37"/>
      <c r="BO542" s="7"/>
      <c r="BP542" s="40"/>
      <c r="BQ542" s="10"/>
      <c r="BR542" s="37"/>
      <c r="BS542" s="37"/>
      <c r="BT542" s="51"/>
      <c r="BY542" s="37"/>
      <c r="BZ542" s="37"/>
      <c r="CA542" s="7"/>
      <c r="CB542" s="6"/>
      <c r="CD542" s="10"/>
      <c r="CE542" s="37"/>
      <c r="CF542" s="37"/>
      <c r="CG542" s="7"/>
      <c r="CH542" s="6"/>
      <c r="CJ542" s="10"/>
      <c r="CK542" s="37"/>
      <c r="CL542" s="37"/>
      <c r="CM542" s="7"/>
      <c r="CN542" s="40"/>
      <c r="CO542" s="10"/>
      <c r="CP542" s="37"/>
      <c r="CQ542" s="37"/>
      <c r="CR542" s="51"/>
      <c r="CT542" s="40"/>
      <c r="CU542" s="10"/>
      <c r="CV542" s="37"/>
      <c r="CW542" s="37"/>
      <c r="CX542" s="51"/>
    </row>
    <row r="543" spans="5:102" x14ac:dyDescent="0.2">
      <c r="E543" s="37"/>
      <c r="F543" s="37"/>
      <c r="G543" s="7"/>
      <c r="H543" s="6"/>
      <c r="J543" s="10"/>
      <c r="K543" s="37"/>
      <c r="L543" s="37"/>
      <c r="M543" s="7"/>
      <c r="N543" s="6"/>
      <c r="P543" s="10"/>
      <c r="Q543" s="37"/>
      <c r="R543" s="37"/>
      <c r="S543" s="7"/>
      <c r="T543" s="40"/>
      <c r="U543" s="10"/>
      <c r="V543" s="37"/>
      <c r="W543" s="37"/>
      <c r="X543" s="51"/>
      <c r="AC543" s="37"/>
      <c r="AD543" s="37"/>
      <c r="AE543" s="7"/>
      <c r="AF543" s="6"/>
      <c r="AH543" s="10"/>
      <c r="AI543" s="37"/>
      <c r="AJ543" s="37"/>
      <c r="AK543" s="7"/>
      <c r="AL543" s="6"/>
      <c r="AN543" s="10"/>
      <c r="AO543" s="37"/>
      <c r="AP543" s="37"/>
      <c r="AQ543" s="7"/>
      <c r="AR543" s="40"/>
      <c r="AS543" s="10"/>
      <c r="AT543" s="37"/>
      <c r="AU543" s="37"/>
      <c r="AV543" s="51"/>
      <c r="BA543" s="37"/>
      <c r="BB543" s="37"/>
      <c r="BC543" s="7"/>
      <c r="BD543" s="6"/>
      <c r="BF543" s="10"/>
      <c r="BG543" s="37"/>
      <c r="BH543" s="37"/>
      <c r="BI543" s="7"/>
      <c r="BJ543" s="6"/>
      <c r="BL543" s="10"/>
      <c r="BM543" s="37"/>
      <c r="BN543" s="37"/>
      <c r="BO543" s="7"/>
      <c r="BP543" s="40"/>
      <c r="BQ543" s="10"/>
      <c r="BR543" s="37"/>
      <c r="BS543" s="37"/>
      <c r="BT543" s="51"/>
      <c r="BY543" s="37"/>
      <c r="BZ543" s="37"/>
      <c r="CA543" s="7"/>
      <c r="CB543" s="6"/>
      <c r="CD543" s="10"/>
      <c r="CE543" s="37"/>
      <c r="CF543" s="37"/>
      <c r="CG543" s="7"/>
      <c r="CH543" s="6"/>
      <c r="CJ543" s="10"/>
      <c r="CK543" s="37"/>
      <c r="CL543" s="37"/>
      <c r="CM543" s="7"/>
      <c r="CN543" s="40"/>
      <c r="CO543" s="10"/>
      <c r="CP543" s="37"/>
      <c r="CQ543" s="37"/>
      <c r="CR543" s="51"/>
      <c r="CT543" s="40"/>
      <c r="CU543" s="10"/>
      <c r="CV543" s="37"/>
      <c r="CW543" s="37"/>
      <c r="CX543" s="51"/>
    </row>
    <row r="544" spans="5:102" x14ac:dyDescent="0.2">
      <c r="E544" s="37"/>
      <c r="F544" s="37"/>
      <c r="G544" s="7"/>
      <c r="H544" s="6"/>
      <c r="J544" s="10"/>
      <c r="K544" s="37"/>
      <c r="L544" s="37"/>
      <c r="M544" s="7"/>
      <c r="N544" s="6"/>
      <c r="P544" s="10"/>
      <c r="Q544" s="37"/>
      <c r="R544" s="37"/>
      <c r="S544" s="7"/>
      <c r="T544" s="40"/>
      <c r="U544" s="10"/>
      <c r="V544" s="37"/>
      <c r="W544" s="37"/>
      <c r="X544" s="51"/>
      <c r="AC544" s="37"/>
      <c r="AD544" s="37"/>
      <c r="AE544" s="7"/>
      <c r="AF544" s="6"/>
      <c r="AH544" s="10"/>
      <c r="AI544" s="37"/>
      <c r="AJ544" s="37"/>
      <c r="AK544" s="7"/>
      <c r="AL544" s="6"/>
      <c r="AN544" s="10"/>
      <c r="AO544" s="37"/>
      <c r="AP544" s="37"/>
      <c r="AQ544" s="7"/>
      <c r="AR544" s="40"/>
      <c r="AS544" s="10"/>
      <c r="AT544" s="37"/>
      <c r="AU544" s="37"/>
      <c r="AV544" s="51"/>
      <c r="BA544" s="37"/>
      <c r="BB544" s="37"/>
      <c r="BC544" s="7"/>
      <c r="BD544" s="6"/>
      <c r="BF544" s="10"/>
      <c r="BG544" s="37"/>
      <c r="BH544" s="37"/>
      <c r="BI544" s="7"/>
      <c r="BJ544" s="6"/>
      <c r="BL544" s="10"/>
      <c r="BM544" s="37"/>
      <c r="BN544" s="37"/>
      <c r="BO544" s="7"/>
      <c r="BP544" s="40"/>
      <c r="BQ544" s="10"/>
      <c r="BR544" s="37"/>
      <c r="BS544" s="37"/>
      <c r="BT544" s="51"/>
      <c r="BY544" s="37"/>
      <c r="BZ544" s="37"/>
      <c r="CA544" s="7"/>
      <c r="CB544" s="6"/>
      <c r="CD544" s="10"/>
      <c r="CE544" s="37"/>
      <c r="CF544" s="37"/>
      <c r="CG544" s="7"/>
      <c r="CH544" s="6"/>
      <c r="CJ544" s="10"/>
      <c r="CK544" s="37"/>
      <c r="CL544" s="37"/>
      <c r="CM544" s="7"/>
      <c r="CN544" s="40"/>
      <c r="CO544" s="10"/>
      <c r="CP544" s="37"/>
      <c r="CQ544" s="37"/>
      <c r="CR544" s="51"/>
      <c r="CT544" s="40"/>
      <c r="CU544" s="10"/>
      <c r="CV544" s="37"/>
      <c r="CW544" s="37"/>
      <c r="CX544" s="51"/>
    </row>
    <row r="545" spans="5:102" x14ac:dyDescent="0.2">
      <c r="E545" s="37"/>
      <c r="F545" s="37"/>
      <c r="G545" s="7"/>
      <c r="H545" s="6"/>
      <c r="J545" s="10"/>
      <c r="K545" s="37"/>
      <c r="L545" s="37"/>
      <c r="M545" s="7"/>
      <c r="N545" s="6"/>
      <c r="P545" s="10"/>
      <c r="Q545" s="37"/>
      <c r="R545" s="37"/>
      <c r="S545" s="7"/>
      <c r="T545" s="40"/>
      <c r="U545" s="10"/>
      <c r="V545" s="37"/>
      <c r="W545" s="37"/>
      <c r="X545" s="51"/>
      <c r="AC545" s="37"/>
      <c r="AD545" s="37"/>
      <c r="AE545" s="7"/>
      <c r="AF545" s="6"/>
      <c r="AH545" s="10"/>
      <c r="AI545" s="37"/>
      <c r="AJ545" s="37"/>
      <c r="AK545" s="7"/>
      <c r="AL545" s="6"/>
      <c r="AN545" s="10"/>
      <c r="AO545" s="37"/>
      <c r="AP545" s="37"/>
      <c r="AQ545" s="7"/>
      <c r="AR545" s="40"/>
      <c r="AS545" s="10"/>
      <c r="AT545" s="37"/>
      <c r="AU545" s="37"/>
      <c r="AV545" s="51"/>
      <c r="BA545" s="37"/>
      <c r="BB545" s="37"/>
      <c r="BC545" s="7"/>
      <c r="BD545" s="6"/>
      <c r="BF545" s="10"/>
      <c r="BG545" s="37"/>
      <c r="BH545" s="37"/>
      <c r="BI545" s="7"/>
      <c r="BJ545" s="6"/>
      <c r="BL545" s="10"/>
      <c r="BM545" s="37"/>
      <c r="BN545" s="37"/>
      <c r="BO545" s="7"/>
      <c r="BP545" s="40"/>
      <c r="BQ545" s="10"/>
      <c r="BR545" s="37"/>
      <c r="BS545" s="37"/>
      <c r="BT545" s="51"/>
      <c r="BY545" s="37"/>
      <c r="BZ545" s="37"/>
      <c r="CA545" s="7"/>
      <c r="CB545" s="6"/>
      <c r="CD545" s="10"/>
      <c r="CE545" s="37"/>
      <c r="CF545" s="37"/>
      <c r="CG545" s="7"/>
      <c r="CH545" s="6"/>
      <c r="CJ545" s="10"/>
      <c r="CK545" s="37"/>
      <c r="CL545" s="37"/>
      <c r="CM545" s="7"/>
      <c r="CN545" s="40"/>
      <c r="CO545" s="10"/>
      <c r="CP545" s="37"/>
      <c r="CQ545" s="37"/>
      <c r="CR545" s="51"/>
      <c r="CT545" s="40"/>
      <c r="CU545" s="10"/>
      <c r="CV545" s="37"/>
      <c r="CW545" s="37"/>
      <c r="CX545" s="51"/>
    </row>
    <row r="546" spans="5:102" x14ac:dyDescent="0.2">
      <c r="E546" s="37"/>
      <c r="F546" s="37"/>
      <c r="G546" s="7"/>
      <c r="H546" s="6"/>
      <c r="J546" s="10"/>
      <c r="K546" s="37"/>
      <c r="L546" s="37"/>
      <c r="M546" s="7"/>
      <c r="N546" s="6"/>
      <c r="P546" s="10"/>
      <c r="Q546" s="37"/>
      <c r="R546" s="37"/>
      <c r="S546" s="7"/>
      <c r="T546" s="40"/>
      <c r="U546" s="10"/>
      <c r="V546" s="37"/>
      <c r="W546" s="37"/>
      <c r="X546" s="51"/>
      <c r="AC546" s="37"/>
      <c r="AD546" s="37"/>
      <c r="AE546" s="7"/>
      <c r="AF546" s="6"/>
      <c r="AH546" s="10"/>
      <c r="AI546" s="37"/>
      <c r="AJ546" s="37"/>
      <c r="AK546" s="7"/>
      <c r="AL546" s="6"/>
      <c r="AN546" s="10"/>
      <c r="AO546" s="37"/>
      <c r="AP546" s="37"/>
      <c r="AQ546" s="7"/>
      <c r="AR546" s="40"/>
      <c r="AS546" s="10"/>
      <c r="AT546" s="37"/>
      <c r="AU546" s="37"/>
      <c r="AV546" s="51"/>
      <c r="BA546" s="37"/>
      <c r="BB546" s="37"/>
      <c r="BC546" s="7"/>
      <c r="BD546" s="6"/>
      <c r="BF546" s="10"/>
      <c r="BG546" s="37"/>
      <c r="BH546" s="37"/>
      <c r="BI546" s="7"/>
      <c r="BJ546" s="6"/>
      <c r="BL546" s="10"/>
      <c r="BM546" s="37"/>
      <c r="BN546" s="37"/>
      <c r="BO546" s="7"/>
      <c r="BP546" s="40"/>
      <c r="BQ546" s="10"/>
      <c r="BR546" s="37"/>
      <c r="BS546" s="37"/>
      <c r="BT546" s="51"/>
      <c r="BY546" s="37"/>
      <c r="BZ546" s="37"/>
      <c r="CA546" s="7"/>
      <c r="CB546" s="6"/>
      <c r="CD546" s="10"/>
      <c r="CE546" s="37"/>
      <c r="CF546" s="37"/>
      <c r="CG546" s="7"/>
      <c r="CH546" s="6"/>
      <c r="CJ546" s="10"/>
      <c r="CK546" s="37"/>
      <c r="CL546" s="37"/>
      <c r="CM546" s="7"/>
      <c r="CN546" s="40"/>
      <c r="CO546" s="10"/>
      <c r="CP546" s="37"/>
      <c r="CQ546" s="37"/>
      <c r="CR546" s="51"/>
      <c r="CT546" s="40"/>
      <c r="CU546" s="10"/>
      <c r="CV546" s="37"/>
      <c r="CW546" s="37"/>
      <c r="CX546" s="51"/>
    </row>
    <row r="547" spans="5:102" x14ac:dyDescent="0.2">
      <c r="E547" s="37"/>
      <c r="F547" s="37"/>
      <c r="G547" s="7"/>
      <c r="H547" s="6"/>
      <c r="J547" s="10"/>
      <c r="K547" s="37"/>
      <c r="L547" s="37"/>
      <c r="M547" s="7"/>
      <c r="N547" s="6"/>
      <c r="P547" s="10"/>
      <c r="Q547" s="37"/>
      <c r="R547" s="37"/>
      <c r="S547" s="7"/>
      <c r="T547" s="40"/>
      <c r="U547" s="10"/>
      <c r="V547" s="37"/>
      <c r="W547" s="37"/>
      <c r="X547" s="51"/>
      <c r="AC547" s="37"/>
      <c r="AD547" s="37"/>
      <c r="AE547" s="7"/>
      <c r="AF547" s="6"/>
      <c r="AH547" s="10"/>
      <c r="AI547" s="37"/>
      <c r="AJ547" s="37"/>
      <c r="AK547" s="7"/>
      <c r="AL547" s="6"/>
      <c r="AN547" s="10"/>
      <c r="AO547" s="37"/>
      <c r="AP547" s="37"/>
      <c r="AQ547" s="7"/>
      <c r="AR547" s="40"/>
      <c r="AS547" s="10"/>
      <c r="AT547" s="37"/>
      <c r="AU547" s="37"/>
      <c r="AV547" s="51"/>
      <c r="BA547" s="37"/>
      <c r="BB547" s="37"/>
      <c r="BC547" s="7"/>
      <c r="BD547" s="6"/>
      <c r="BF547" s="10"/>
      <c r="BG547" s="37"/>
      <c r="BH547" s="37"/>
      <c r="BI547" s="7"/>
      <c r="BJ547" s="6"/>
      <c r="BL547" s="10"/>
      <c r="BM547" s="37"/>
      <c r="BN547" s="37"/>
      <c r="BO547" s="7"/>
      <c r="BP547" s="40"/>
      <c r="BQ547" s="10"/>
      <c r="BR547" s="37"/>
      <c r="BS547" s="37"/>
      <c r="BT547" s="51"/>
      <c r="BY547" s="37"/>
      <c r="BZ547" s="37"/>
      <c r="CA547" s="7"/>
      <c r="CB547" s="6"/>
      <c r="CD547" s="10"/>
      <c r="CE547" s="37"/>
      <c r="CF547" s="37"/>
      <c r="CG547" s="7"/>
      <c r="CH547" s="6"/>
      <c r="CJ547" s="10"/>
      <c r="CK547" s="37"/>
      <c r="CL547" s="37"/>
      <c r="CM547" s="7"/>
      <c r="CN547" s="40"/>
      <c r="CO547" s="10"/>
      <c r="CP547" s="37"/>
      <c r="CQ547" s="37"/>
      <c r="CR547" s="51"/>
      <c r="CT547" s="40"/>
      <c r="CU547" s="10"/>
      <c r="CV547" s="37"/>
      <c r="CW547" s="37"/>
      <c r="CX547" s="51"/>
    </row>
    <row r="548" spans="5:102" x14ac:dyDescent="0.2">
      <c r="E548" s="37"/>
      <c r="F548" s="37"/>
      <c r="G548" s="7"/>
      <c r="H548" s="6"/>
      <c r="J548" s="10"/>
      <c r="K548" s="37"/>
      <c r="L548" s="37"/>
      <c r="M548" s="7"/>
      <c r="N548" s="6"/>
      <c r="P548" s="10"/>
      <c r="Q548" s="37"/>
      <c r="R548" s="37"/>
      <c r="S548" s="7"/>
      <c r="T548" s="40"/>
      <c r="U548" s="10"/>
      <c r="V548" s="37"/>
      <c r="W548" s="37"/>
      <c r="X548" s="51"/>
      <c r="AC548" s="37"/>
      <c r="AD548" s="37"/>
      <c r="AE548" s="7"/>
      <c r="AF548" s="6"/>
      <c r="AH548" s="10"/>
      <c r="AI548" s="37"/>
      <c r="AJ548" s="37"/>
      <c r="AK548" s="7"/>
      <c r="AL548" s="6"/>
      <c r="AN548" s="10"/>
      <c r="AO548" s="37"/>
      <c r="AP548" s="37"/>
      <c r="AQ548" s="7"/>
      <c r="AR548" s="40"/>
      <c r="AS548" s="10"/>
      <c r="AT548" s="37"/>
      <c r="AU548" s="37"/>
      <c r="AV548" s="51"/>
      <c r="BA548" s="37"/>
      <c r="BB548" s="37"/>
      <c r="BC548" s="7"/>
      <c r="BD548" s="6"/>
      <c r="BF548" s="10"/>
      <c r="BG548" s="37"/>
      <c r="BH548" s="37"/>
      <c r="BI548" s="7"/>
      <c r="BJ548" s="6"/>
      <c r="BL548" s="10"/>
      <c r="BM548" s="37"/>
      <c r="BN548" s="37"/>
      <c r="BO548" s="7"/>
      <c r="BP548" s="40"/>
      <c r="BQ548" s="10"/>
      <c r="BR548" s="37"/>
      <c r="BS548" s="37"/>
      <c r="BT548" s="51"/>
      <c r="BY548" s="37"/>
      <c r="BZ548" s="37"/>
      <c r="CA548" s="7"/>
      <c r="CB548" s="6"/>
      <c r="CD548" s="10"/>
      <c r="CE548" s="37"/>
      <c r="CF548" s="37"/>
      <c r="CG548" s="7"/>
      <c r="CH548" s="6"/>
      <c r="CJ548" s="10"/>
      <c r="CK548" s="37"/>
      <c r="CL548" s="37"/>
      <c r="CM548" s="7"/>
      <c r="CN548" s="40"/>
      <c r="CO548" s="10"/>
      <c r="CP548" s="37"/>
      <c r="CQ548" s="37"/>
      <c r="CR548" s="51"/>
      <c r="CT548" s="40"/>
      <c r="CU548" s="10"/>
      <c r="CV548" s="37"/>
      <c r="CW548" s="37"/>
      <c r="CX548" s="51"/>
    </row>
    <row r="549" spans="5:102" x14ac:dyDescent="0.2">
      <c r="E549" s="37"/>
      <c r="F549" s="37"/>
      <c r="G549" s="7"/>
      <c r="H549" s="6"/>
      <c r="J549" s="10"/>
      <c r="K549" s="37"/>
      <c r="L549" s="37"/>
      <c r="M549" s="7"/>
      <c r="N549" s="6"/>
      <c r="P549" s="10"/>
      <c r="Q549" s="37"/>
      <c r="R549" s="37"/>
      <c r="S549" s="7"/>
      <c r="T549" s="40"/>
      <c r="U549" s="10"/>
      <c r="V549" s="37"/>
      <c r="W549" s="37"/>
      <c r="X549" s="51"/>
      <c r="AC549" s="37"/>
      <c r="AD549" s="37"/>
      <c r="AE549" s="7"/>
      <c r="AF549" s="6"/>
      <c r="AH549" s="10"/>
      <c r="AI549" s="37"/>
      <c r="AJ549" s="37"/>
      <c r="AK549" s="7"/>
      <c r="AL549" s="6"/>
      <c r="AN549" s="10"/>
      <c r="AO549" s="37"/>
      <c r="AP549" s="37"/>
      <c r="AQ549" s="7"/>
      <c r="AR549" s="40"/>
      <c r="AS549" s="10"/>
      <c r="AT549" s="37"/>
      <c r="AU549" s="37"/>
      <c r="AV549" s="51"/>
      <c r="BA549" s="37"/>
      <c r="BB549" s="37"/>
      <c r="BC549" s="7"/>
      <c r="BD549" s="6"/>
      <c r="BF549" s="10"/>
      <c r="BG549" s="37"/>
      <c r="BH549" s="37"/>
      <c r="BI549" s="7"/>
      <c r="BJ549" s="6"/>
      <c r="BL549" s="10"/>
      <c r="BM549" s="37"/>
      <c r="BN549" s="37"/>
      <c r="BO549" s="7"/>
      <c r="BP549" s="40"/>
      <c r="BQ549" s="10"/>
      <c r="BR549" s="37"/>
      <c r="BS549" s="37"/>
      <c r="BT549" s="51"/>
      <c r="BY549" s="37"/>
      <c r="BZ549" s="37"/>
      <c r="CA549" s="7"/>
      <c r="CB549" s="6"/>
      <c r="CD549" s="10"/>
      <c r="CE549" s="37"/>
      <c r="CF549" s="37"/>
      <c r="CG549" s="7"/>
      <c r="CH549" s="6"/>
      <c r="CJ549" s="10"/>
      <c r="CK549" s="37"/>
      <c r="CL549" s="37"/>
      <c r="CM549" s="7"/>
      <c r="CN549" s="40"/>
      <c r="CO549" s="10"/>
      <c r="CP549" s="37"/>
      <c r="CQ549" s="37"/>
      <c r="CR549" s="51"/>
      <c r="CT549" s="40"/>
      <c r="CU549" s="10"/>
      <c r="CV549" s="37"/>
      <c r="CW549" s="37"/>
      <c r="CX549" s="51"/>
    </row>
    <row r="550" spans="5:102" x14ac:dyDescent="0.2">
      <c r="E550" s="37"/>
      <c r="F550" s="37"/>
      <c r="G550" s="7"/>
      <c r="H550" s="6"/>
      <c r="J550" s="10"/>
      <c r="K550" s="37"/>
      <c r="L550" s="37"/>
      <c r="M550" s="7"/>
      <c r="N550" s="6"/>
      <c r="P550" s="10"/>
      <c r="Q550" s="37"/>
      <c r="R550" s="37"/>
      <c r="S550" s="7"/>
      <c r="T550" s="40"/>
      <c r="U550" s="10"/>
      <c r="V550" s="37"/>
      <c r="W550" s="37"/>
      <c r="X550" s="51"/>
      <c r="AC550" s="37"/>
      <c r="AD550" s="37"/>
      <c r="AE550" s="7"/>
      <c r="AF550" s="6"/>
      <c r="AH550" s="10"/>
      <c r="AI550" s="37"/>
      <c r="AJ550" s="37"/>
      <c r="AK550" s="7"/>
      <c r="AL550" s="6"/>
      <c r="AN550" s="10"/>
      <c r="AO550" s="37"/>
      <c r="AP550" s="37"/>
      <c r="AQ550" s="7"/>
      <c r="AR550" s="40"/>
      <c r="AS550" s="10"/>
      <c r="AT550" s="37"/>
      <c r="AU550" s="37"/>
      <c r="AV550" s="51"/>
      <c r="BA550" s="37"/>
      <c r="BB550" s="37"/>
      <c r="BC550" s="7"/>
      <c r="BD550" s="6"/>
      <c r="BF550" s="10"/>
      <c r="BG550" s="37"/>
      <c r="BH550" s="37"/>
      <c r="BI550" s="7"/>
      <c r="BJ550" s="6"/>
      <c r="BL550" s="10"/>
      <c r="BM550" s="37"/>
      <c r="BN550" s="37"/>
      <c r="BO550" s="7"/>
      <c r="BP550" s="40"/>
      <c r="BQ550" s="10"/>
      <c r="BR550" s="37"/>
      <c r="BS550" s="37"/>
      <c r="BT550" s="51"/>
      <c r="BY550" s="37"/>
      <c r="BZ550" s="37"/>
      <c r="CA550" s="7"/>
      <c r="CB550" s="6"/>
      <c r="CD550" s="10"/>
      <c r="CE550" s="37"/>
      <c r="CF550" s="37"/>
      <c r="CG550" s="7"/>
      <c r="CH550" s="6"/>
      <c r="CJ550" s="10"/>
      <c r="CK550" s="37"/>
      <c r="CL550" s="37"/>
      <c r="CM550" s="7"/>
      <c r="CN550" s="40"/>
      <c r="CO550" s="10"/>
      <c r="CP550" s="37"/>
      <c r="CQ550" s="37"/>
      <c r="CR550" s="51"/>
      <c r="CT550" s="40"/>
      <c r="CU550" s="10"/>
      <c r="CV550" s="37"/>
      <c r="CW550" s="37"/>
      <c r="CX550" s="51"/>
    </row>
    <row r="551" spans="5:102" x14ac:dyDescent="0.2">
      <c r="E551" s="37"/>
      <c r="F551" s="37"/>
      <c r="G551" s="7"/>
      <c r="H551" s="6"/>
      <c r="J551" s="10"/>
      <c r="K551" s="37"/>
      <c r="L551" s="37"/>
      <c r="M551" s="7"/>
      <c r="N551" s="6"/>
      <c r="P551" s="10"/>
      <c r="Q551" s="37"/>
      <c r="R551" s="37"/>
      <c r="S551" s="7"/>
      <c r="T551" s="40"/>
      <c r="U551" s="10"/>
      <c r="V551" s="37"/>
      <c r="W551" s="37"/>
      <c r="X551" s="51"/>
      <c r="AC551" s="37"/>
      <c r="AD551" s="37"/>
      <c r="AE551" s="7"/>
      <c r="AF551" s="6"/>
      <c r="AH551" s="10"/>
      <c r="AI551" s="37"/>
      <c r="AJ551" s="37"/>
      <c r="AK551" s="7"/>
      <c r="AL551" s="6"/>
      <c r="AN551" s="10"/>
      <c r="AO551" s="37"/>
      <c r="AP551" s="37"/>
      <c r="AQ551" s="7"/>
      <c r="AR551" s="40"/>
      <c r="AS551" s="10"/>
      <c r="AT551" s="37"/>
      <c r="AU551" s="37"/>
      <c r="AV551" s="51"/>
      <c r="BA551" s="37"/>
      <c r="BB551" s="37"/>
      <c r="BC551" s="7"/>
      <c r="BD551" s="6"/>
      <c r="BF551" s="10"/>
      <c r="BG551" s="37"/>
      <c r="BH551" s="37"/>
      <c r="BI551" s="7"/>
      <c r="BJ551" s="6"/>
      <c r="BL551" s="10"/>
      <c r="BM551" s="37"/>
      <c r="BN551" s="37"/>
      <c r="BO551" s="7"/>
      <c r="BP551" s="40"/>
      <c r="BQ551" s="10"/>
      <c r="BR551" s="37"/>
      <c r="BS551" s="37"/>
      <c r="BT551" s="51"/>
      <c r="BY551" s="37"/>
      <c r="BZ551" s="37"/>
      <c r="CA551" s="7"/>
      <c r="CB551" s="6"/>
      <c r="CD551" s="10"/>
      <c r="CE551" s="37"/>
      <c r="CF551" s="37"/>
      <c r="CG551" s="7"/>
      <c r="CH551" s="6"/>
      <c r="CJ551" s="10"/>
      <c r="CK551" s="37"/>
      <c r="CL551" s="37"/>
      <c r="CM551" s="7"/>
      <c r="CN551" s="40"/>
      <c r="CO551" s="10"/>
      <c r="CP551" s="37"/>
      <c r="CQ551" s="37"/>
      <c r="CR551" s="51"/>
      <c r="CT551" s="40"/>
      <c r="CU551" s="10"/>
      <c r="CV551" s="37"/>
      <c r="CW551" s="37"/>
      <c r="CX551" s="51"/>
    </row>
    <row r="552" spans="5:102" x14ac:dyDescent="0.2">
      <c r="E552" s="37"/>
      <c r="F552" s="37"/>
      <c r="G552" s="7"/>
      <c r="H552" s="6"/>
      <c r="J552" s="10"/>
      <c r="K552" s="37"/>
      <c r="L552" s="37"/>
      <c r="M552" s="7"/>
      <c r="N552" s="6"/>
      <c r="P552" s="10"/>
      <c r="Q552" s="37"/>
      <c r="R552" s="37"/>
      <c r="S552" s="7"/>
      <c r="T552" s="40"/>
      <c r="U552" s="10"/>
      <c r="V552" s="37"/>
      <c r="W552" s="37"/>
      <c r="X552" s="51"/>
      <c r="AC552" s="37"/>
      <c r="AD552" s="37"/>
      <c r="AE552" s="7"/>
      <c r="AF552" s="6"/>
      <c r="AH552" s="10"/>
      <c r="AI552" s="37"/>
      <c r="AJ552" s="37"/>
      <c r="AK552" s="7"/>
      <c r="AL552" s="6"/>
      <c r="AN552" s="10"/>
      <c r="AO552" s="37"/>
      <c r="AP552" s="37"/>
      <c r="AQ552" s="7"/>
      <c r="AR552" s="40"/>
      <c r="AS552" s="10"/>
      <c r="AT552" s="37"/>
      <c r="AU552" s="37"/>
      <c r="AV552" s="51"/>
      <c r="BA552" s="37"/>
      <c r="BB552" s="37"/>
      <c r="BC552" s="7"/>
      <c r="BD552" s="6"/>
      <c r="BF552" s="10"/>
      <c r="BG552" s="37"/>
      <c r="BH552" s="37"/>
      <c r="BI552" s="7"/>
      <c r="BJ552" s="6"/>
      <c r="BL552" s="10"/>
      <c r="BM552" s="37"/>
      <c r="BN552" s="37"/>
      <c r="BO552" s="7"/>
      <c r="BP552" s="40"/>
      <c r="BQ552" s="10"/>
      <c r="BR552" s="37"/>
      <c r="BS552" s="37"/>
      <c r="BT552" s="51"/>
      <c r="BY552" s="37"/>
      <c r="BZ552" s="37"/>
      <c r="CA552" s="7"/>
      <c r="CB552" s="6"/>
      <c r="CD552" s="10"/>
      <c r="CE552" s="37"/>
      <c r="CF552" s="37"/>
      <c r="CG552" s="7"/>
      <c r="CH552" s="6"/>
      <c r="CJ552" s="10"/>
      <c r="CK552" s="37"/>
      <c r="CL552" s="37"/>
      <c r="CM552" s="7"/>
      <c r="CN552" s="40"/>
      <c r="CO552" s="10"/>
      <c r="CP552" s="37"/>
      <c r="CQ552" s="37"/>
      <c r="CR552" s="51"/>
      <c r="CT552" s="40"/>
      <c r="CU552" s="10"/>
      <c r="CV552" s="37"/>
      <c r="CW552" s="37"/>
      <c r="CX552" s="51"/>
    </row>
    <row r="553" spans="5:102" x14ac:dyDescent="0.2">
      <c r="E553" s="37"/>
      <c r="F553" s="37"/>
      <c r="G553" s="7"/>
      <c r="H553" s="6"/>
      <c r="J553" s="10"/>
      <c r="K553" s="37"/>
      <c r="L553" s="37"/>
      <c r="M553" s="7"/>
      <c r="N553" s="6"/>
      <c r="P553" s="10"/>
      <c r="Q553" s="37"/>
      <c r="R553" s="37"/>
      <c r="S553" s="7"/>
      <c r="T553" s="40"/>
      <c r="U553" s="10"/>
      <c r="V553" s="37"/>
      <c r="W553" s="37"/>
      <c r="X553" s="51"/>
      <c r="AC553" s="37"/>
      <c r="AD553" s="37"/>
      <c r="AE553" s="7"/>
      <c r="AF553" s="6"/>
      <c r="AH553" s="10"/>
      <c r="AI553" s="37"/>
      <c r="AJ553" s="37"/>
      <c r="AK553" s="7"/>
      <c r="AL553" s="6"/>
      <c r="AN553" s="10"/>
      <c r="AO553" s="37"/>
      <c r="AP553" s="37"/>
      <c r="AQ553" s="7"/>
      <c r="AR553" s="40"/>
      <c r="AS553" s="10"/>
      <c r="AT553" s="37"/>
      <c r="AU553" s="37"/>
      <c r="AV553" s="51"/>
      <c r="BA553" s="37"/>
      <c r="BB553" s="37"/>
      <c r="BC553" s="7"/>
      <c r="BD553" s="6"/>
      <c r="BF553" s="10"/>
      <c r="BG553" s="37"/>
      <c r="BH553" s="37"/>
      <c r="BI553" s="7"/>
      <c r="BJ553" s="6"/>
      <c r="BL553" s="10"/>
      <c r="BM553" s="37"/>
      <c r="BN553" s="37"/>
      <c r="BO553" s="7"/>
      <c r="BP553" s="40"/>
      <c r="BQ553" s="10"/>
      <c r="BR553" s="37"/>
      <c r="BS553" s="37"/>
      <c r="BT553" s="51"/>
      <c r="BY553" s="37"/>
      <c r="BZ553" s="37"/>
      <c r="CA553" s="7"/>
      <c r="CB553" s="6"/>
      <c r="CD553" s="10"/>
      <c r="CE553" s="37"/>
      <c r="CF553" s="37"/>
      <c r="CG553" s="7"/>
      <c r="CH553" s="6"/>
      <c r="CJ553" s="10"/>
      <c r="CK553" s="37"/>
      <c r="CL553" s="37"/>
      <c r="CM553" s="7"/>
      <c r="CN553" s="40"/>
      <c r="CO553" s="10"/>
      <c r="CP553" s="37"/>
      <c r="CQ553" s="37"/>
      <c r="CR553" s="51"/>
      <c r="CT553" s="40"/>
      <c r="CU553" s="10"/>
      <c r="CV553" s="37"/>
      <c r="CW553" s="37"/>
      <c r="CX553" s="51"/>
    </row>
    <row r="554" spans="5:102" x14ac:dyDescent="0.2">
      <c r="E554" s="37"/>
      <c r="F554" s="37"/>
      <c r="G554" s="7"/>
      <c r="H554" s="6"/>
      <c r="J554" s="10"/>
      <c r="K554" s="37"/>
      <c r="L554" s="37"/>
      <c r="M554" s="7"/>
      <c r="N554" s="6"/>
      <c r="P554" s="10"/>
      <c r="Q554" s="37"/>
      <c r="R554" s="37"/>
      <c r="S554" s="7"/>
      <c r="T554" s="40"/>
      <c r="U554" s="10"/>
      <c r="V554" s="37"/>
      <c r="W554" s="37"/>
      <c r="X554" s="51"/>
      <c r="AC554" s="37"/>
      <c r="AD554" s="37"/>
      <c r="AE554" s="7"/>
      <c r="AF554" s="6"/>
      <c r="AH554" s="10"/>
      <c r="AI554" s="37"/>
      <c r="AJ554" s="37"/>
      <c r="AK554" s="7"/>
      <c r="AL554" s="6"/>
      <c r="AN554" s="10"/>
      <c r="AO554" s="37"/>
      <c r="AP554" s="37"/>
      <c r="AQ554" s="7"/>
      <c r="AR554" s="40"/>
      <c r="AS554" s="10"/>
      <c r="AT554" s="37"/>
      <c r="AU554" s="37"/>
      <c r="AV554" s="51"/>
      <c r="BA554" s="37"/>
      <c r="BB554" s="37"/>
      <c r="BC554" s="7"/>
      <c r="BD554" s="6"/>
      <c r="BF554" s="10"/>
      <c r="BG554" s="37"/>
      <c r="BH554" s="37"/>
      <c r="BI554" s="7"/>
      <c r="BJ554" s="6"/>
      <c r="BL554" s="10"/>
      <c r="BM554" s="37"/>
      <c r="BN554" s="37"/>
      <c r="BO554" s="7"/>
      <c r="BP554" s="40"/>
      <c r="BQ554" s="10"/>
      <c r="BR554" s="37"/>
      <c r="BS554" s="37"/>
      <c r="BT554" s="51"/>
      <c r="BY554" s="37"/>
      <c r="BZ554" s="37"/>
      <c r="CA554" s="7"/>
      <c r="CB554" s="6"/>
      <c r="CD554" s="10"/>
      <c r="CE554" s="37"/>
      <c r="CF554" s="37"/>
      <c r="CG554" s="7"/>
      <c r="CH554" s="6"/>
      <c r="CJ554" s="10"/>
      <c r="CK554" s="37"/>
      <c r="CL554" s="37"/>
      <c r="CM554" s="7"/>
      <c r="CN554" s="40"/>
      <c r="CO554" s="10"/>
      <c r="CP554" s="37"/>
      <c r="CQ554" s="37"/>
      <c r="CR554" s="51"/>
      <c r="CT554" s="40"/>
      <c r="CU554" s="10"/>
      <c r="CV554" s="37"/>
      <c r="CW554" s="37"/>
      <c r="CX554" s="51"/>
    </row>
    <row r="555" spans="5:102" x14ac:dyDescent="0.2">
      <c r="E555" s="37"/>
      <c r="F555" s="37"/>
      <c r="G555" s="7"/>
      <c r="H555" s="6"/>
      <c r="J555" s="10"/>
      <c r="K555" s="37"/>
      <c r="L555" s="37"/>
      <c r="M555" s="7"/>
      <c r="N555" s="6"/>
      <c r="P555" s="10"/>
      <c r="Q555" s="37"/>
      <c r="R555" s="37"/>
      <c r="S555" s="7"/>
      <c r="T555" s="40"/>
      <c r="U555" s="10"/>
      <c r="V555" s="37"/>
      <c r="W555" s="37"/>
      <c r="X555" s="51"/>
      <c r="AC555" s="37"/>
      <c r="AD555" s="37"/>
      <c r="AE555" s="7"/>
      <c r="AF555" s="6"/>
      <c r="AH555" s="10"/>
      <c r="AI555" s="37"/>
      <c r="AJ555" s="37"/>
      <c r="AK555" s="7"/>
      <c r="AL555" s="6"/>
      <c r="AN555" s="10"/>
      <c r="AO555" s="37"/>
      <c r="AP555" s="37"/>
      <c r="AQ555" s="7"/>
      <c r="AR555" s="40"/>
      <c r="AS555" s="10"/>
      <c r="AT555" s="37"/>
      <c r="AU555" s="37"/>
      <c r="AV555" s="51"/>
      <c r="BA555" s="37"/>
      <c r="BB555" s="37"/>
      <c r="BC555" s="7"/>
      <c r="BD555" s="6"/>
      <c r="BF555" s="10"/>
      <c r="BG555" s="37"/>
      <c r="BH555" s="37"/>
      <c r="BI555" s="7"/>
      <c r="BJ555" s="6"/>
      <c r="BL555" s="10"/>
      <c r="BM555" s="37"/>
      <c r="BN555" s="37"/>
      <c r="BO555" s="7"/>
      <c r="BP555" s="40"/>
      <c r="BQ555" s="10"/>
      <c r="BR555" s="37"/>
      <c r="BS555" s="37"/>
      <c r="BT555" s="51"/>
      <c r="BY555" s="37"/>
      <c r="BZ555" s="37"/>
      <c r="CA555" s="7"/>
      <c r="CB555" s="6"/>
      <c r="CD555" s="10"/>
      <c r="CE555" s="37"/>
      <c r="CF555" s="37"/>
      <c r="CG555" s="7"/>
      <c r="CH555" s="6"/>
      <c r="CJ555" s="10"/>
      <c r="CK555" s="37"/>
      <c r="CL555" s="37"/>
      <c r="CM555" s="7"/>
      <c r="CN555" s="40"/>
      <c r="CO555" s="10"/>
      <c r="CP555" s="37"/>
      <c r="CQ555" s="37"/>
      <c r="CR555" s="51"/>
      <c r="CT555" s="40"/>
      <c r="CU555" s="10"/>
      <c r="CV555" s="37"/>
      <c r="CW555" s="37"/>
      <c r="CX555" s="51"/>
    </row>
    <row r="556" spans="5:102" x14ac:dyDescent="0.2">
      <c r="E556" s="37"/>
      <c r="F556" s="37"/>
      <c r="G556" s="7"/>
      <c r="H556" s="6"/>
      <c r="J556" s="10"/>
      <c r="K556" s="37"/>
      <c r="L556" s="37"/>
      <c r="M556" s="7"/>
      <c r="N556" s="6"/>
      <c r="P556" s="10"/>
      <c r="Q556" s="37"/>
      <c r="R556" s="37"/>
      <c r="S556" s="7"/>
      <c r="T556" s="40"/>
      <c r="U556" s="10"/>
      <c r="V556" s="37"/>
      <c r="W556" s="37"/>
      <c r="X556" s="51"/>
      <c r="AC556" s="37"/>
      <c r="AD556" s="37"/>
      <c r="AE556" s="7"/>
      <c r="AF556" s="6"/>
      <c r="AH556" s="10"/>
      <c r="AI556" s="37"/>
      <c r="AJ556" s="37"/>
      <c r="AK556" s="7"/>
      <c r="AL556" s="6"/>
      <c r="AN556" s="10"/>
      <c r="AO556" s="37"/>
      <c r="AP556" s="37"/>
      <c r="AQ556" s="7"/>
      <c r="AR556" s="40"/>
      <c r="AS556" s="10"/>
      <c r="AT556" s="37"/>
      <c r="AU556" s="37"/>
      <c r="AV556" s="51"/>
      <c r="BA556" s="37"/>
      <c r="BB556" s="37"/>
      <c r="BC556" s="7"/>
      <c r="BD556" s="6"/>
      <c r="BF556" s="10"/>
      <c r="BG556" s="37"/>
      <c r="BH556" s="37"/>
      <c r="BI556" s="7"/>
      <c r="BJ556" s="6"/>
      <c r="BL556" s="10"/>
      <c r="BM556" s="37"/>
      <c r="BN556" s="37"/>
      <c r="BO556" s="7"/>
      <c r="BP556" s="40"/>
      <c r="BQ556" s="10"/>
      <c r="BR556" s="37"/>
      <c r="BS556" s="37"/>
      <c r="BT556" s="51"/>
      <c r="BY556" s="37"/>
      <c r="BZ556" s="37"/>
      <c r="CA556" s="7"/>
      <c r="CB556" s="6"/>
      <c r="CD556" s="10"/>
      <c r="CE556" s="37"/>
      <c r="CF556" s="37"/>
      <c r="CG556" s="7"/>
      <c r="CH556" s="6"/>
      <c r="CJ556" s="10"/>
      <c r="CK556" s="37"/>
      <c r="CL556" s="37"/>
      <c r="CM556" s="7"/>
      <c r="CN556" s="40"/>
      <c r="CO556" s="10"/>
      <c r="CP556" s="37"/>
      <c r="CQ556" s="37"/>
      <c r="CR556" s="51"/>
      <c r="CT556" s="40"/>
      <c r="CU556" s="10"/>
      <c r="CV556" s="37"/>
      <c r="CW556" s="37"/>
      <c r="CX556" s="51"/>
    </row>
    <row r="557" spans="5:102" x14ac:dyDescent="0.2">
      <c r="E557" s="37"/>
      <c r="F557" s="37"/>
      <c r="G557" s="7"/>
      <c r="H557" s="6"/>
      <c r="J557" s="10"/>
      <c r="K557" s="37"/>
      <c r="L557" s="37"/>
      <c r="M557" s="7"/>
      <c r="N557" s="6"/>
      <c r="P557" s="10"/>
      <c r="Q557" s="37"/>
      <c r="R557" s="37"/>
      <c r="S557" s="7"/>
      <c r="T557" s="40"/>
      <c r="U557" s="10"/>
      <c r="V557" s="37"/>
      <c r="W557" s="37"/>
      <c r="X557" s="51"/>
      <c r="AC557" s="37"/>
      <c r="AD557" s="37"/>
      <c r="AE557" s="7"/>
      <c r="AF557" s="6"/>
      <c r="AH557" s="10"/>
      <c r="AI557" s="37"/>
      <c r="AJ557" s="37"/>
      <c r="AK557" s="7"/>
      <c r="AL557" s="6"/>
      <c r="AN557" s="10"/>
      <c r="AO557" s="37"/>
      <c r="AP557" s="37"/>
      <c r="AQ557" s="7"/>
      <c r="AR557" s="40"/>
      <c r="AS557" s="10"/>
      <c r="AT557" s="37"/>
      <c r="AU557" s="37"/>
      <c r="AV557" s="51"/>
      <c r="BA557" s="37"/>
      <c r="BB557" s="37"/>
      <c r="BC557" s="7"/>
      <c r="BD557" s="6"/>
      <c r="BF557" s="10"/>
      <c r="BG557" s="37"/>
      <c r="BH557" s="37"/>
      <c r="BI557" s="7"/>
      <c r="BJ557" s="6"/>
      <c r="BL557" s="10"/>
      <c r="BM557" s="37"/>
      <c r="BN557" s="37"/>
      <c r="BO557" s="7"/>
      <c r="BP557" s="40"/>
      <c r="BQ557" s="10"/>
      <c r="BR557" s="37"/>
      <c r="BS557" s="37"/>
      <c r="BT557" s="51"/>
      <c r="BY557" s="37"/>
      <c r="BZ557" s="37"/>
      <c r="CA557" s="7"/>
      <c r="CB557" s="6"/>
      <c r="CD557" s="10"/>
      <c r="CE557" s="37"/>
      <c r="CF557" s="37"/>
      <c r="CG557" s="7"/>
      <c r="CH557" s="6"/>
      <c r="CJ557" s="10"/>
      <c r="CK557" s="37"/>
      <c r="CL557" s="37"/>
      <c r="CM557" s="7"/>
      <c r="CN557" s="40"/>
      <c r="CO557" s="10"/>
      <c r="CP557" s="37"/>
      <c r="CQ557" s="37"/>
      <c r="CR557" s="51"/>
      <c r="CT557" s="40"/>
      <c r="CU557" s="10"/>
      <c r="CV557" s="37"/>
      <c r="CW557" s="37"/>
      <c r="CX557" s="51"/>
    </row>
    <row r="558" spans="5:102" x14ac:dyDescent="0.2">
      <c r="E558" s="37"/>
      <c r="F558" s="37"/>
      <c r="G558" s="7"/>
      <c r="H558" s="6"/>
      <c r="J558" s="10"/>
      <c r="K558" s="37"/>
      <c r="L558" s="37"/>
      <c r="M558" s="7"/>
      <c r="N558" s="6"/>
      <c r="P558" s="10"/>
      <c r="Q558" s="37"/>
      <c r="R558" s="37"/>
      <c r="S558" s="7"/>
      <c r="T558" s="40"/>
      <c r="U558" s="10"/>
      <c r="V558" s="37"/>
      <c r="W558" s="37"/>
      <c r="X558" s="51"/>
      <c r="AC558" s="37"/>
      <c r="AD558" s="37"/>
      <c r="AE558" s="7"/>
      <c r="AF558" s="6"/>
      <c r="AH558" s="10"/>
      <c r="AI558" s="37"/>
      <c r="AJ558" s="37"/>
      <c r="AK558" s="7"/>
      <c r="AL558" s="6"/>
      <c r="AN558" s="10"/>
      <c r="AO558" s="37"/>
      <c r="AP558" s="37"/>
      <c r="AQ558" s="7"/>
      <c r="AR558" s="40"/>
      <c r="AS558" s="10"/>
      <c r="AT558" s="37"/>
      <c r="AU558" s="37"/>
      <c r="AV558" s="51"/>
      <c r="BA558" s="37"/>
      <c r="BB558" s="37"/>
      <c r="BC558" s="7"/>
      <c r="BD558" s="6"/>
      <c r="BF558" s="10"/>
      <c r="BG558" s="37"/>
      <c r="BH558" s="37"/>
      <c r="BI558" s="7"/>
      <c r="BJ558" s="6"/>
      <c r="BL558" s="10"/>
      <c r="BM558" s="37"/>
      <c r="BN558" s="37"/>
      <c r="BO558" s="7"/>
      <c r="BP558" s="40"/>
      <c r="BQ558" s="10"/>
      <c r="BR558" s="37"/>
      <c r="BS558" s="37"/>
      <c r="BT558" s="51"/>
      <c r="BY558" s="37"/>
      <c r="BZ558" s="37"/>
      <c r="CA558" s="7"/>
      <c r="CB558" s="6"/>
      <c r="CD558" s="10"/>
      <c r="CE558" s="37"/>
      <c r="CF558" s="37"/>
      <c r="CG558" s="7"/>
      <c r="CH558" s="6"/>
      <c r="CJ558" s="10"/>
      <c r="CK558" s="37"/>
      <c r="CL558" s="37"/>
      <c r="CM558" s="7"/>
      <c r="CN558" s="40"/>
      <c r="CO558" s="10"/>
      <c r="CP558" s="37"/>
      <c r="CQ558" s="37"/>
      <c r="CR558" s="51"/>
      <c r="CT558" s="40"/>
      <c r="CU558" s="10"/>
      <c r="CV558" s="37"/>
      <c r="CW558" s="37"/>
      <c r="CX558" s="51"/>
    </row>
    <row r="559" spans="5:102" x14ac:dyDescent="0.2">
      <c r="E559" s="37"/>
      <c r="F559" s="37"/>
      <c r="G559" s="7"/>
      <c r="H559" s="6"/>
      <c r="J559" s="10"/>
      <c r="K559" s="37"/>
      <c r="L559" s="37"/>
      <c r="M559" s="7"/>
      <c r="N559" s="6"/>
      <c r="P559" s="10"/>
      <c r="Q559" s="37"/>
      <c r="R559" s="37"/>
      <c r="S559" s="7"/>
      <c r="T559" s="40"/>
      <c r="U559" s="10"/>
      <c r="V559" s="37"/>
      <c r="W559" s="37"/>
      <c r="X559" s="51"/>
      <c r="AC559" s="37"/>
      <c r="AD559" s="37"/>
      <c r="AE559" s="7"/>
      <c r="AF559" s="6"/>
      <c r="AH559" s="10"/>
      <c r="AI559" s="37"/>
      <c r="AJ559" s="37"/>
      <c r="AK559" s="7"/>
      <c r="AL559" s="6"/>
      <c r="AN559" s="10"/>
      <c r="AO559" s="37"/>
      <c r="AP559" s="37"/>
      <c r="AQ559" s="7"/>
      <c r="AR559" s="40"/>
      <c r="AS559" s="10"/>
      <c r="AT559" s="37"/>
      <c r="AU559" s="37"/>
      <c r="AV559" s="51"/>
      <c r="BA559" s="37"/>
      <c r="BB559" s="37"/>
      <c r="BC559" s="7"/>
      <c r="BD559" s="6"/>
      <c r="BF559" s="10"/>
      <c r="BG559" s="37"/>
      <c r="BH559" s="37"/>
      <c r="BI559" s="7"/>
      <c r="BJ559" s="6"/>
      <c r="BL559" s="10"/>
      <c r="BM559" s="37"/>
      <c r="BN559" s="37"/>
      <c r="BO559" s="7"/>
      <c r="BP559" s="40"/>
      <c r="BQ559" s="10"/>
      <c r="BR559" s="37"/>
      <c r="BS559" s="37"/>
      <c r="BT559" s="51"/>
      <c r="BY559" s="37"/>
      <c r="BZ559" s="37"/>
      <c r="CA559" s="7"/>
      <c r="CB559" s="6"/>
      <c r="CD559" s="10"/>
      <c r="CE559" s="37"/>
      <c r="CF559" s="37"/>
      <c r="CG559" s="7"/>
      <c r="CH559" s="6"/>
      <c r="CJ559" s="10"/>
      <c r="CK559" s="37"/>
      <c r="CL559" s="37"/>
      <c r="CM559" s="7"/>
      <c r="CN559" s="40"/>
      <c r="CO559" s="10"/>
      <c r="CP559" s="37"/>
      <c r="CQ559" s="37"/>
      <c r="CR559" s="51"/>
      <c r="CT559" s="40"/>
      <c r="CU559" s="10"/>
      <c r="CV559" s="37"/>
      <c r="CW559" s="37"/>
      <c r="CX559" s="51"/>
    </row>
    <row r="560" spans="5:102" x14ac:dyDescent="0.2">
      <c r="E560" s="37"/>
      <c r="F560" s="37"/>
      <c r="G560" s="7"/>
      <c r="H560" s="6"/>
      <c r="J560" s="10"/>
      <c r="K560" s="37"/>
      <c r="L560" s="37"/>
      <c r="M560" s="7"/>
      <c r="N560" s="6"/>
      <c r="P560" s="10"/>
      <c r="Q560" s="37"/>
      <c r="R560" s="37"/>
      <c r="S560" s="7"/>
      <c r="T560" s="40"/>
      <c r="U560" s="10"/>
      <c r="V560" s="37"/>
      <c r="W560" s="37"/>
      <c r="X560" s="51"/>
      <c r="AC560" s="37"/>
      <c r="AD560" s="37"/>
      <c r="AE560" s="7"/>
      <c r="AF560" s="6"/>
      <c r="AH560" s="10"/>
      <c r="AI560" s="37"/>
      <c r="AJ560" s="37"/>
      <c r="AK560" s="7"/>
      <c r="AL560" s="6"/>
      <c r="AN560" s="10"/>
      <c r="AO560" s="37"/>
      <c r="AP560" s="37"/>
      <c r="AQ560" s="7"/>
      <c r="AR560" s="40"/>
      <c r="AS560" s="10"/>
      <c r="AT560" s="37"/>
      <c r="AU560" s="37"/>
      <c r="AV560" s="51"/>
      <c r="BA560" s="37"/>
      <c r="BB560" s="37"/>
      <c r="BC560" s="7"/>
      <c r="BD560" s="6"/>
      <c r="BF560" s="10"/>
      <c r="BG560" s="37"/>
      <c r="BH560" s="37"/>
      <c r="BI560" s="7"/>
      <c r="BJ560" s="6"/>
      <c r="BL560" s="10"/>
      <c r="BM560" s="37"/>
      <c r="BN560" s="37"/>
      <c r="BO560" s="7"/>
      <c r="BP560" s="40"/>
      <c r="BQ560" s="10"/>
      <c r="BR560" s="37"/>
      <c r="BS560" s="37"/>
      <c r="BT560" s="51"/>
      <c r="BY560" s="37"/>
      <c r="BZ560" s="37"/>
      <c r="CA560" s="7"/>
      <c r="CB560" s="6"/>
      <c r="CD560" s="10"/>
      <c r="CE560" s="37"/>
      <c r="CF560" s="37"/>
      <c r="CG560" s="7"/>
      <c r="CH560" s="6"/>
      <c r="CJ560" s="10"/>
      <c r="CK560" s="37"/>
      <c r="CL560" s="37"/>
      <c r="CM560" s="7"/>
      <c r="CN560" s="40"/>
      <c r="CO560" s="10"/>
      <c r="CP560" s="37"/>
      <c r="CQ560" s="37"/>
      <c r="CR560" s="51"/>
      <c r="CT560" s="40"/>
      <c r="CU560" s="10"/>
      <c r="CV560" s="37"/>
      <c r="CW560" s="37"/>
      <c r="CX560" s="51"/>
    </row>
    <row r="561" spans="5:102" x14ac:dyDescent="0.2">
      <c r="E561" s="37"/>
      <c r="F561" s="37"/>
      <c r="G561" s="7"/>
      <c r="H561" s="6"/>
      <c r="J561" s="10"/>
      <c r="K561" s="37"/>
      <c r="L561" s="37"/>
      <c r="M561" s="7"/>
      <c r="N561" s="6"/>
      <c r="P561" s="10"/>
      <c r="Q561" s="37"/>
      <c r="R561" s="37"/>
      <c r="S561" s="7"/>
      <c r="T561" s="40"/>
      <c r="U561" s="10"/>
      <c r="V561" s="37"/>
      <c r="W561" s="37"/>
      <c r="X561" s="51"/>
      <c r="AC561" s="37"/>
      <c r="AD561" s="37"/>
      <c r="AE561" s="7"/>
      <c r="AF561" s="6"/>
      <c r="AH561" s="10"/>
      <c r="AI561" s="37"/>
      <c r="AJ561" s="37"/>
      <c r="AK561" s="7"/>
      <c r="AL561" s="6"/>
      <c r="AN561" s="10"/>
      <c r="AO561" s="37"/>
      <c r="AP561" s="37"/>
      <c r="AQ561" s="7"/>
      <c r="AR561" s="40"/>
      <c r="AS561" s="10"/>
      <c r="AT561" s="37"/>
      <c r="AU561" s="37"/>
      <c r="AV561" s="51"/>
      <c r="BA561" s="37"/>
      <c r="BB561" s="37"/>
      <c r="BC561" s="7"/>
      <c r="BD561" s="6"/>
      <c r="BF561" s="10"/>
      <c r="BG561" s="37"/>
      <c r="BH561" s="37"/>
      <c r="BI561" s="7"/>
      <c r="BJ561" s="6"/>
      <c r="BL561" s="10"/>
      <c r="BM561" s="37"/>
      <c r="BN561" s="37"/>
      <c r="BO561" s="7"/>
      <c r="BP561" s="40"/>
      <c r="BQ561" s="10"/>
      <c r="BR561" s="37"/>
      <c r="BS561" s="37"/>
      <c r="BT561" s="51"/>
      <c r="BY561" s="37"/>
      <c r="BZ561" s="37"/>
      <c r="CA561" s="7"/>
      <c r="CB561" s="6"/>
      <c r="CD561" s="10"/>
      <c r="CE561" s="37"/>
      <c r="CF561" s="37"/>
      <c r="CG561" s="7"/>
      <c r="CH561" s="6"/>
      <c r="CJ561" s="10"/>
      <c r="CK561" s="37"/>
      <c r="CL561" s="37"/>
      <c r="CM561" s="7"/>
      <c r="CN561" s="40"/>
      <c r="CO561" s="10"/>
      <c r="CP561" s="37"/>
      <c r="CQ561" s="37"/>
      <c r="CR561" s="51"/>
      <c r="CT561" s="40"/>
      <c r="CU561" s="10"/>
      <c r="CV561" s="37"/>
      <c r="CW561" s="37"/>
      <c r="CX561" s="51"/>
    </row>
    <row r="562" spans="5:102" x14ac:dyDescent="0.2">
      <c r="E562" s="37"/>
      <c r="F562" s="37"/>
      <c r="G562" s="7"/>
      <c r="H562" s="6"/>
      <c r="J562" s="10"/>
      <c r="K562" s="37"/>
      <c r="L562" s="37"/>
      <c r="M562" s="7"/>
      <c r="N562" s="6"/>
      <c r="P562" s="10"/>
      <c r="Q562" s="37"/>
      <c r="R562" s="37"/>
      <c r="S562" s="7"/>
      <c r="T562" s="40"/>
      <c r="U562" s="10"/>
      <c r="V562" s="37"/>
      <c r="W562" s="37"/>
      <c r="X562" s="51"/>
      <c r="AC562" s="37"/>
      <c r="AD562" s="37"/>
      <c r="AE562" s="7"/>
      <c r="AF562" s="6"/>
      <c r="AH562" s="10"/>
      <c r="AI562" s="37"/>
      <c r="AJ562" s="37"/>
      <c r="AK562" s="7"/>
      <c r="AL562" s="6"/>
      <c r="AN562" s="10"/>
      <c r="AO562" s="37"/>
      <c r="AP562" s="37"/>
      <c r="AQ562" s="7"/>
      <c r="AR562" s="40"/>
      <c r="AS562" s="10"/>
      <c r="AT562" s="37"/>
      <c r="AU562" s="37"/>
      <c r="AV562" s="51"/>
      <c r="BA562" s="37"/>
      <c r="BB562" s="37"/>
      <c r="BC562" s="7"/>
      <c r="BD562" s="6"/>
      <c r="BF562" s="10"/>
      <c r="BG562" s="37"/>
      <c r="BH562" s="37"/>
      <c r="BI562" s="7"/>
      <c r="BJ562" s="6"/>
      <c r="BL562" s="10"/>
      <c r="BM562" s="37"/>
      <c r="BN562" s="37"/>
      <c r="BO562" s="7"/>
      <c r="BP562" s="40"/>
      <c r="BQ562" s="10"/>
      <c r="BR562" s="37"/>
      <c r="BS562" s="37"/>
      <c r="BT562" s="51"/>
      <c r="BY562" s="37"/>
      <c r="BZ562" s="37"/>
      <c r="CA562" s="7"/>
      <c r="CB562" s="6"/>
      <c r="CD562" s="10"/>
      <c r="CE562" s="37"/>
      <c r="CF562" s="37"/>
      <c r="CG562" s="7"/>
      <c r="CH562" s="6"/>
      <c r="CJ562" s="10"/>
      <c r="CK562" s="37"/>
      <c r="CL562" s="37"/>
      <c r="CM562" s="7"/>
      <c r="CN562" s="40"/>
      <c r="CO562" s="10"/>
      <c r="CP562" s="37"/>
      <c r="CQ562" s="37"/>
      <c r="CR562" s="51"/>
      <c r="CT562" s="40"/>
      <c r="CU562" s="10"/>
      <c r="CV562" s="37"/>
      <c r="CW562" s="37"/>
      <c r="CX562" s="51"/>
    </row>
    <row r="563" spans="5:102" x14ac:dyDescent="0.2">
      <c r="E563" s="37"/>
      <c r="F563" s="37"/>
      <c r="G563" s="7"/>
      <c r="H563" s="6"/>
      <c r="J563" s="10"/>
      <c r="K563" s="37"/>
      <c r="L563" s="37"/>
      <c r="M563" s="7"/>
      <c r="N563" s="6"/>
      <c r="P563" s="10"/>
      <c r="Q563" s="37"/>
      <c r="R563" s="37"/>
      <c r="S563" s="7"/>
      <c r="T563" s="40"/>
      <c r="U563" s="10"/>
      <c r="V563" s="37"/>
      <c r="W563" s="37"/>
      <c r="X563" s="51"/>
      <c r="AC563" s="37"/>
      <c r="AD563" s="37"/>
      <c r="AE563" s="7"/>
      <c r="AF563" s="6"/>
      <c r="AH563" s="10"/>
      <c r="AI563" s="37"/>
      <c r="AJ563" s="37"/>
      <c r="AK563" s="7"/>
      <c r="AL563" s="6"/>
      <c r="AN563" s="10"/>
      <c r="AO563" s="37"/>
      <c r="AP563" s="37"/>
      <c r="AQ563" s="7"/>
      <c r="AR563" s="40"/>
      <c r="AS563" s="10"/>
      <c r="AT563" s="37"/>
      <c r="AU563" s="37"/>
      <c r="AV563" s="51"/>
      <c r="BA563" s="37"/>
      <c r="BB563" s="37"/>
      <c r="BC563" s="7"/>
      <c r="BD563" s="6"/>
      <c r="BF563" s="10"/>
      <c r="BG563" s="37"/>
      <c r="BH563" s="37"/>
      <c r="BI563" s="7"/>
      <c r="BJ563" s="6"/>
      <c r="BL563" s="10"/>
      <c r="BM563" s="37"/>
      <c r="BN563" s="37"/>
      <c r="BO563" s="7"/>
      <c r="BP563" s="40"/>
      <c r="BQ563" s="10"/>
      <c r="BR563" s="37"/>
      <c r="BS563" s="37"/>
      <c r="BT563" s="51"/>
      <c r="BY563" s="37"/>
      <c r="BZ563" s="37"/>
      <c r="CA563" s="7"/>
      <c r="CB563" s="6"/>
      <c r="CD563" s="10"/>
      <c r="CE563" s="37"/>
      <c r="CF563" s="37"/>
      <c r="CG563" s="7"/>
      <c r="CH563" s="6"/>
      <c r="CJ563" s="10"/>
      <c r="CK563" s="37"/>
      <c r="CL563" s="37"/>
      <c r="CM563" s="7"/>
      <c r="CN563" s="40"/>
      <c r="CO563" s="10"/>
      <c r="CP563" s="37"/>
      <c r="CQ563" s="37"/>
      <c r="CR563" s="51"/>
      <c r="CT563" s="40"/>
      <c r="CU563" s="10"/>
      <c r="CV563" s="37"/>
      <c r="CW563" s="37"/>
      <c r="CX563" s="51"/>
    </row>
    <row r="564" spans="5:102" x14ac:dyDescent="0.2">
      <c r="E564" s="37"/>
      <c r="F564" s="37"/>
      <c r="G564" s="7"/>
      <c r="H564" s="6"/>
      <c r="J564" s="10"/>
      <c r="K564" s="37"/>
      <c r="L564" s="37"/>
      <c r="M564" s="7"/>
      <c r="N564" s="6"/>
      <c r="P564" s="10"/>
      <c r="Q564" s="37"/>
      <c r="R564" s="37"/>
      <c r="S564" s="7"/>
      <c r="T564" s="40"/>
      <c r="U564" s="10"/>
      <c r="V564" s="37"/>
      <c r="W564" s="37"/>
      <c r="X564" s="51"/>
      <c r="AC564" s="37"/>
      <c r="AD564" s="37"/>
      <c r="AE564" s="7"/>
      <c r="AF564" s="6"/>
      <c r="AH564" s="10"/>
      <c r="AI564" s="37"/>
      <c r="AJ564" s="37"/>
      <c r="AK564" s="7"/>
      <c r="AL564" s="6"/>
      <c r="AN564" s="10"/>
      <c r="AO564" s="37"/>
      <c r="AP564" s="37"/>
      <c r="AQ564" s="7"/>
      <c r="AR564" s="40"/>
      <c r="AS564" s="10"/>
      <c r="AT564" s="37"/>
      <c r="AU564" s="37"/>
      <c r="AV564" s="51"/>
      <c r="BA564" s="37"/>
      <c r="BB564" s="37"/>
      <c r="BC564" s="7"/>
      <c r="BD564" s="6"/>
      <c r="BF564" s="10"/>
      <c r="BG564" s="37"/>
      <c r="BH564" s="37"/>
      <c r="BI564" s="7"/>
      <c r="BJ564" s="6"/>
      <c r="BL564" s="10"/>
      <c r="BM564" s="37"/>
      <c r="BN564" s="37"/>
      <c r="BO564" s="7"/>
      <c r="BP564" s="40"/>
      <c r="BQ564" s="10"/>
      <c r="BR564" s="37"/>
      <c r="BS564" s="37"/>
      <c r="BT564" s="51"/>
      <c r="BY564" s="37"/>
      <c r="BZ564" s="37"/>
      <c r="CA564" s="7"/>
      <c r="CB564" s="6"/>
      <c r="CD564" s="10"/>
      <c r="CE564" s="37"/>
      <c r="CF564" s="37"/>
      <c r="CG564" s="7"/>
      <c r="CH564" s="6"/>
      <c r="CJ564" s="10"/>
      <c r="CK564" s="37"/>
      <c r="CL564" s="37"/>
      <c r="CM564" s="7"/>
      <c r="CN564" s="40"/>
      <c r="CO564" s="10"/>
      <c r="CP564" s="37"/>
      <c r="CQ564" s="37"/>
      <c r="CR564" s="51"/>
      <c r="CT564" s="40"/>
      <c r="CU564" s="10"/>
      <c r="CV564" s="37"/>
      <c r="CW564" s="37"/>
      <c r="CX564" s="51"/>
    </row>
    <row r="565" spans="5:102" x14ac:dyDescent="0.2">
      <c r="E565" s="37"/>
      <c r="F565" s="37"/>
      <c r="G565" s="7"/>
      <c r="H565" s="6"/>
      <c r="J565" s="10"/>
      <c r="K565" s="37"/>
      <c r="L565" s="37"/>
      <c r="M565" s="7"/>
      <c r="N565" s="6"/>
      <c r="P565" s="10"/>
      <c r="Q565" s="37"/>
      <c r="R565" s="37"/>
      <c r="S565" s="7"/>
      <c r="T565" s="40"/>
      <c r="U565" s="10"/>
      <c r="V565" s="37"/>
      <c r="W565" s="37"/>
      <c r="X565" s="51"/>
      <c r="AC565" s="37"/>
      <c r="AD565" s="37"/>
      <c r="AE565" s="7"/>
      <c r="AF565" s="6"/>
      <c r="AH565" s="10"/>
      <c r="AI565" s="37"/>
      <c r="AJ565" s="37"/>
      <c r="AK565" s="7"/>
      <c r="AL565" s="6"/>
      <c r="AN565" s="10"/>
      <c r="AO565" s="37"/>
      <c r="AP565" s="37"/>
      <c r="AQ565" s="7"/>
      <c r="AR565" s="40"/>
      <c r="AS565" s="10"/>
      <c r="AT565" s="37"/>
      <c r="AU565" s="37"/>
      <c r="AV565" s="51"/>
      <c r="BA565" s="37"/>
      <c r="BB565" s="37"/>
      <c r="BC565" s="7"/>
      <c r="BD565" s="6"/>
      <c r="BF565" s="10"/>
      <c r="BG565" s="37"/>
      <c r="BH565" s="37"/>
      <c r="BI565" s="7"/>
      <c r="BJ565" s="6"/>
      <c r="BL565" s="10"/>
      <c r="BM565" s="37"/>
      <c r="BN565" s="37"/>
      <c r="BO565" s="7"/>
      <c r="BP565" s="40"/>
      <c r="BQ565" s="10"/>
      <c r="BR565" s="37"/>
      <c r="BS565" s="37"/>
      <c r="BT565" s="51"/>
      <c r="BY565" s="37"/>
      <c r="BZ565" s="37"/>
      <c r="CA565" s="7"/>
      <c r="CB565" s="6"/>
      <c r="CD565" s="10"/>
      <c r="CE565" s="37"/>
      <c r="CF565" s="37"/>
      <c r="CG565" s="7"/>
      <c r="CH565" s="6"/>
      <c r="CJ565" s="10"/>
      <c r="CK565" s="37"/>
      <c r="CL565" s="37"/>
      <c r="CM565" s="7"/>
      <c r="CN565" s="40"/>
      <c r="CO565" s="10"/>
      <c r="CP565" s="37"/>
      <c r="CQ565" s="37"/>
      <c r="CR565" s="51"/>
      <c r="CT565" s="40"/>
      <c r="CU565" s="10"/>
      <c r="CV565" s="37"/>
      <c r="CW565" s="37"/>
      <c r="CX565" s="51"/>
    </row>
    <row r="566" spans="5:102" x14ac:dyDescent="0.2">
      <c r="E566" s="37"/>
      <c r="F566" s="37"/>
      <c r="G566" s="7"/>
      <c r="H566" s="6"/>
      <c r="J566" s="10"/>
      <c r="K566" s="37"/>
      <c r="L566" s="37"/>
      <c r="M566" s="7"/>
      <c r="N566" s="6"/>
      <c r="P566" s="10"/>
      <c r="Q566" s="37"/>
      <c r="R566" s="37"/>
      <c r="S566" s="7"/>
      <c r="T566" s="40"/>
      <c r="U566" s="10"/>
      <c r="V566" s="37"/>
      <c r="W566" s="37"/>
      <c r="X566" s="51"/>
      <c r="AC566" s="37"/>
      <c r="AD566" s="37"/>
      <c r="AE566" s="7"/>
      <c r="AF566" s="6"/>
      <c r="AH566" s="10"/>
      <c r="AI566" s="37"/>
      <c r="AJ566" s="37"/>
      <c r="AK566" s="7"/>
      <c r="AL566" s="6"/>
      <c r="AN566" s="10"/>
      <c r="AO566" s="37"/>
      <c r="AP566" s="37"/>
      <c r="AQ566" s="7"/>
      <c r="AR566" s="40"/>
      <c r="AS566" s="10"/>
      <c r="AT566" s="37"/>
      <c r="AU566" s="37"/>
      <c r="AV566" s="51"/>
      <c r="BA566" s="37"/>
      <c r="BB566" s="37"/>
      <c r="BC566" s="7"/>
      <c r="BD566" s="6"/>
      <c r="BF566" s="10"/>
      <c r="BG566" s="37"/>
      <c r="BH566" s="37"/>
      <c r="BI566" s="7"/>
      <c r="BJ566" s="6"/>
      <c r="BL566" s="10"/>
      <c r="BM566" s="37"/>
      <c r="BN566" s="37"/>
      <c r="BO566" s="7"/>
      <c r="BP566" s="40"/>
      <c r="BQ566" s="10"/>
      <c r="BR566" s="37"/>
      <c r="BS566" s="37"/>
      <c r="BT566" s="51"/>
      <c r="BY566" s="37"/>
      <c r="BZ566" s="37"/>
      <c r="CA566" s="7"/>
      <c r="CB566" s="6"/>
      <c r="CD566" s="10"/>
      <c r="CE566" s="37"/>
      <c r="CF566" s="37"/>
      <c r="CG566" s="7"/>
      <c r="CH566" s="6"/>
      <c r="CJ566" s="10"/>
      <c r="CK566" s="37"/>
      <c r="CL566" s="37"/>
      <c r="CM566" s="7"/>
      <c r="CN566" s="40"/>
      <c r="CO566" s="10"/>
      <c r="CP566" s="37"/>
      <c r="CQ566" s="37"/>
      <c r="CR566" s="51"/>
      <c r="CT566" s="40"/>
      <c r="CU566" s="10"/>
      <c r="CV566" s="37"/>
      <c r="CW566" s="37"/>
      <c r="CX566" s="51"/>
    </row>
    <row r="567" spans="5:102" x14ac:dyDescent="0.2">
      <c r="E567" s="37"/>
      <c r="F567" s="37"/>
      <c r="G567" s="7"/>
      <c r="H567" s="6"/>
      <c r="J567" s="10"/>
      <c r="K567" s="37"/>
      <c r="L567" s="37"/>
      <c r="M567" s="7"/>
      <c r="N567" s="6"/>
      <c r="P567" s="10"/>
      <c r="Q567" s="37"/>
      <c r="R567" s="37"/>
      <c r="S567" s="7"/>
      <c r="T567" s="40"/>
      <c r="U567" s="10"/>
      <c r="V567" s="37"/>
      <c r="W567" s="37"/>
      <c r="X567" s="51"/>
      <c r="AC567" s="37"/>
      <c r="AD567" s="37"/>
      <c r="AE567" s="7"/>
      <c r="AF567" s="6"/>
      <c r="AH567" s="10"/>
      <c r="AI567" s="37"/>
      <c r="AJ567" s="37"/>
      <c r="AK567" s="7"/>
      <c r="AL567" s="6"/>
      <c r="AN567" s="10"/>
      <c r="AO567" s="37"/>
      <c r="AP567" s="37"/>
      <c r="AQ567" s="7"/>
      <c r="AR567" s="40"/>
      <c r="AS567" s="10"/>
      <c r="AT567" s="37"/>
      <c r="AU567" s="37"/>
      <c r="AV567" s="51"/>
      <c r="BA567" s="37"/>
      <c r="BB567" s="37"/>
      <c r="BC567" s="7"/>
      <c r="BD567" s="6"/>
      <c r="BF567" s="10"/>
      <c r="BG567" s="37"/>
      <c r="BH567" s="37"/>
      <c r="BI567" s="7"/>
      <c r="BJ567" s="6"/>
      <c r="BL567" s="10"/>
      <c r="BM567" s="37"/>
      <c r="BN567" s="37"/>
      <c r="BO567" s="7"/>
      <c r="BP567" s="40"/>
      <c r="BQ567" s="10"/>
      <c r="BR567" s="37"/>
      <c r="BS567" s="37"/>
      <c r="BT567" s="51"/>
      <c r="BY567" s="37"/>
      <c r="BZ567" s="37"/>
      <c r="CA567" s="7"/>
      <c r="CB567" s="6"/>
      <c r="CD567" s="10"/>
      <c r="CE567" s="37"/>
      <c r="CF567" s="37"/>
      <c r="CG567" s="7"/>
      <c r="CH567" s="6"/>
      <c r="CJ567" s="10"/>
      <c r="CK567" s="37"/>
      <c r="CL567" s="37"/>
      <c r="CM567" s="7"/>
      <c r="CN567" s="40"/>
      <c r="CO567" s="10"/>
      <c r="CP567" s="37"/>
      <c r="CQ567" s="37"/>
      <c r="CR567" s="51"/>
      <c r="CT567" s="40"/>
      <c r="CU567" s="10"/>
      <c r="CV567" s="37"/>
      <c r="CW567" s="37"/>
      <c r="CX567" s="51"/>
    </row>
    <row r="568" spans="5:102" x14ac:dyDescent="0.2">
      <c r="E568" s="37"/>
      <c r="F568" s="37"/>
      <c r="G568" s="7"/>
      <c r="H568" s="6"/>
      <c r="J568" s="10"/>
      <c r="K568" s="37"/>
      <c r="L568" s="37"/>
      <c r="M568" s="7"/>
      <c r="N568" s="6"/>
      <c r="P568" s="10"/>
      <c r="Q568" s="37"/>
      <c r="R568" s="37"/>
      <c r="S568" s="7"/>
      <c r="T568" s="40"/>
      <c r="U568" s="10"/>
      <c r="V568" s="37"/>
      <c r="W568" s="37"/>
      <c r="X568" s="51"/>
      <c r="AC568" s="37"/>
      <c r="AD568" s="37"/>
      <c r="AE568" s="7"/>
      <c r="AF568" s="6"/>
      <c r="AH568" s="10"/>
      <c r="AI568" s="37"/>
      <c r="AJ568" s="37"/>
      <c r="AK568" s="7"/>
      <c r="AL568" s="6"/>
      <c r="AN568" s="10"/>
      <c r="AO568" s="37"/>
      <c r="AP568" s="37"/>
      <c r="AQ568" s="7"/>
      <c r="AR568" s="40"/>
      <c r="AS568" s="10"/>
      <c r="AT568" s="37"/>
      <c r="AU568" s="37"/>
      <c r="AV568" s="51"/>
      <c r="BA568" s="37"/>
      <c r="BB568" s="37"/>
      <c r="BC568" s="7"/>
      <c r="BD568" s="6"/>
      <c r="BF568" s="10"/>
      <c r="BG568" s="37"/>
      <c r="BH568" s="37"/>
      <c r="BI568" s="7"/>
      <c r="BJ568" s="6"/>
      <c r="BL568" s="10"/>
      <c r="BM568" s="37"/>
      <c r="BN568" s="37"/>
      <c r="BO568" s="7"/>
      <c r="BP568" s="40"/>
      <c r="BQ568" s="10"/>
      <c r="BR568" s="37"/>
      <c r="BS568" s="37"/>
      <c r="BT568" s="51"/>
      <c r="BY568" s="37"/>
      <c r="BZ568" s="37"/>
      <c r="CA568" s="7"/>
      <c r="CB568" s="6"/>
      <c r="CD568" s="10"/>
      <c r="CE568" s="37"/>
      <c r="CF568" s="37"/>
      <c r="CG568" s="7"/>
      <c r="CH568" s="6"/>
      <c r="CJ568" s="10"/>
      <c r="CK568" s="37"/>
      <c r="CL568" s="37"/>
      <c r="CM568" s="7"/>
      <c r="CN568" s="40"/>
      <c r="CO568" s="10"/>
      <c r="CP568" s="37"/>
      <c r="CQ568" s="37"/>
      <c r="CR568" s="51"/>
      <c r="CT568" s="40"/>
      <c r="CU568" s="10"/>
      <c r="CV568" s="37"/>
      <c r="CW568" s="37"/>
      <c r="CX568" s="51"/>
    </row>
    <row r="569" spans="5:102" x14ac:dyDescent="0.2">
      <c r="E569" s="37"/>
      <c r="F569" s="37"/>
      <c r="G569" s="7"/>
      <c r="H569" s="6"/>
      <c r="J569" s="10"/>
      <c r="K569" s="37"/>
      <c r="L569" s="37"/>
      <c r="M569" s="7"/>
      <c r="N569" s="6"/>
      <c r="P569" s="10"/>
      <c r="Q569" s="37"/>
      <c r="R569" s="37"/>
      <c r="S569" s="7"/>
      <c r="T569" s="40"/>
      <c r="U569" s="10"/>
      <c r="V569" s="37"/>
      <c r="W569" s="37"/>
      <c r="X569" s="51"/>
      <c r="AC569" s="37"/>
      <c r="AD569" s="37"/>
      <c r="AE569" s="7"/>
      <c r="AF569" s="6"/>
      <c r="AH569" s="10"/>
      <c r="AI569" s="37"/>
      <c r="AJ569" s="37"/>
      <c r="AK569" s="7"/>
      <c r="AL569" s="6"/>
      <c r="AN569" s="10"/>
      <c r="AO569" s="37"/>
      <c r="AP569" s="37"/>
      <c r="AQ569" s="7"/>
      <c r="AR569" s="40"/>
      <c r="AS569" s="10"/>
      <c r="AT569" s="37"/>
      <c r="AU569" s="37"/>
      <c r="AV569" s="51"/>
      <c r="BA569" s="37"/>
      <c r="BB569" s="37"/>
      <c r="BC569" s="7"/>
      <c r="BD569" s="6"/>
      <c r="BF569" s="10"/>
      <c r="BG569" s="37"/>
      <c r="BH569" s="37"/>
      <c r="BI569" s="7"/>
      <c r="BJ569" s="6"/>
      <c r="BL569" s="10"/>
      <c r="BM569" s="37"/>
      <c r="BN569" s="37"/>
      <c r="BO569" s="7"/>
      <c r="BP569" s="40"/>
      <c r="BQ569" s="10"/>
      <c r="BR569" s="37"/>
      <c r="BS569" s="37"/>
      <c r="BT569" s="51"/>
      <c r="BY569" s="37"/>
      <c r="BZ569" s="37"/>
      <c r="CA569" s="7"/>
      <c r="CB569" s="6"/>
      <c r="CD569" s="10"/>
      <c r="CE569" s="37"/>
      <c r="CF569" s="37"/>
      <c r="CG569" s="7"/>
      <c r="CH569" s="6"/>
      <c r="CJ569" s="10"/>
      <c r="CK569" s="37"/>
      <c r="CL569" s="37"/>
      <c r="CM569" s="7"/>
      <c r="CN569" s="40"/>
      <c r="CO569" s="10"/>
      <c r="CP569" s="37"/>
      <c r="CQ569" s="37"/>
      <c r="CR569" s="51"/>
      <c r="CT569" s="40"/>
      <c r="CU569" s="10"/>
      <c r="CV569" s="37"/>
      <c r="CW569" s="37"/>
      <c r="CX569" s="51"/>
    </row>
    <row r="570" spans="5:102" x14ac:dyDescent="0.2">
      <c r="E570" s="37"/>
      <c r="F570" s="37"/>
      <c r="G570" s="7"/>
      <c r="H570" s="6"/>
      <c r="J570" s="10"/>
      <c r="K570" s="37"/>
      <c r="L570" s="37"/>
      <c r="M570" s="7"/>
      <c r="N570" s="6"/>
      <c r="P570" s="10"/>
      <c r="Q570" s="37"/>
      <c r="R570" s="37"/>
      <c r="S570" s="7"/>
      <c r="T570" s="40"/>
      <c r="U570" s="10"/>
      <c r="V570" s="37"/>
      <c r="W570" s="37"/>
      <c r="X570" s="51"/>
      <c r="AC570" s="37"/>
      <c r="AD570" s="37"/>
      <c r="AE570" s="7"/>
      <c r="AF570" s="6"/>
      <c r="AH570" s="10"/>
      <c r="AI570" s="37"/>
      <c r="AJ570" s="37"/>
      <c r="AK570" s="7"/>
      <c r="AL570" s="6"/>
      <c r="AN570" s="10"/>
      <c r="AO570" s="37"/>
      <c r="AP570" s="37"/>
      <c r="AQ570" s="7"/>
      <c r="AR570" s="40"/>
      <c r="AS570" s="10"/>
      <c r="AT570" s="37"/>
      <c r="AU570" s="37"/>
      <c r="AV570" s="51"/>
      <c r="BA570" s="37"/>
      <c r="BB570" s="37"/>
      <c r="BC570" s="7"/>
      <c r="BD570" s="6"/>
      <c r="BF570" s="10"/>
      <c r="BG570" s="37"/>
      <c r="BH570" s="37"/>
      <c r="BI570" s="7"/>
      <c r="BJ570" s="6"/>
      <c r="BL570" s="10"/>
      <c r="BM570" s="37"/>
      <c r="BN570" s="37"/>
      <c r="BO570" s="7"/>
      <c r="BP570" s="40"/>
      <c r="BQ570" s="10"/>
      <c r="BR570" s="37"/>
      <c r="BS570" s="37"/>
      <c r="BT570" s="51"/>
      <c r="BY570" s="37"/>
      <c r="BZ570" s="37"/>
      <c r="CA570" s="7"/>
      <c r="CB570" s="6"/>
      <c r="CD570" s="10"/>
      <c r="CE570" s="37"/>
      <c r="CF570" s="37"/>
      <c r="CG570" s="7"/>
      <c r="CH570" s="6"/>
      <c r="CJ570" s="10"/>
      <c r="CK570" s="37"/>
      <c r="CL570" s="37"/>
      <c r="CM570" s="7"/>
      <c r="CN570" s="40"/>
      <c r="CO570" s="10"/>
      <c r="CP570" s="37"/>
      <c r="CQ570" s="37"/>
      <c r="CR570" s="51"/>
      <c r="CT570" s="40"/>
      <c r="CU570" s="10"/>
      <c r="CV570" s="37"/>
      <c r="CW570" s="37"/>
      <c r="CX570" s="51"/>
    </row>
    <row r="571" spans="5:102" x14ac:dyDescent="0.2">
      <c r="E571" s="37"/>
      <c r="F571" s="37"/>
      <c r="G571" s="7"/>
      <c r="H571" s="6"/>
      <c r="J571" s="10"/>
      <c r="K571" s="37"/>
      <c r="L571" s="37"/>
      <c r="M571" s="7"/>
      <c r="N571" s="6"/>
      <c r="P571" s="10"/>
      <c r="Q571" s="37"/>
      <c r="R571" s="37"/>
      <c r="S571" s="7"/>
      <c r="T571" s="40"/>
      <c r="U571" s="10"/>
      <c r="V571" s="37"/>
      <c r="W571" s="37"/>
      <c r="X571" s="51"/>
      <c r="AC571" s="37"/>
      <c r="AD571" s="37"/>
      <c r="AE571" s="7"/>
      <c r="AF571" s="6"/>
      <c r="AH571" s="10"/>
      <c r="AI571" s="37"/>
      <c r="AJ571" s="37"/>
      <c r="AK571" s="7"/>
      <c r="AL571" s="6"/>
      <c r="AN571" s="10"/>
      <c r="AO571" s="37"/>
      <c r="AP571" s="37"/>
      <c r="AQ571" s="7"/>
      <c r="AR571" s="40"/>
      <c r="AS571" s="10"/>
      <c r="AT571" s="37"/>
      <c r="AU571" s="37"/>
      <c r="AV571" s="51"/>
      <c r="BA571" s="37"/>
      <c r="BB571" s="37"/>
      <c r="BC571" s="7"/>
      <c r="BD571" s="6"/>
      <c r="BF571" s="10"/>
      <c r="BG571" s="37"/>
      <c r="BH571" s="37"/>
      <c r="BI571" s="7"/>
      <c r="BJ571" s="6"/>
      <c r="BL571" s="10"/>
      <c r="BM571" s="37"/>
      <c r="BN571" s="37"/>
      <c r="BO571" s="7"/>
      <c r="BP571" s="40"/>
      <c r="BQ571" s="10"/>
      <c r="BR571" s="37"/>
      <c r="BS571" s="37"/>
      <c r="BT571" s="51"/>
      <c r="BY571" s="37"/>
      <c r="BZ571" s="37"/>
      <c r="CA571" s="7"/>
      <c r="CB571" s="6"/>
      <c r="CD571" s="10"/>
      <c r="CE571" s="37"/>
      <c r="CF571" s="37"/>
      <c r="CG571" s="7"/>
      <c r="CH571" s="6"/>
      <c r="CJ571" s="10"/>
      <c r="CK571" s="37"/>
      <c r="CL571" s="37"/>
      <c r="CM571" s="7"/>
      <c r="CN571" s="40"/>
      <c r="CO571" s="10"/>
      <c r="CP571" s="37"/>
      <c r="CQ571" s="37"/>
      <c r="CR571" s="51"/>
      <c r="CT571" s="40"/>
      <c r="CU571" s="10"/>
      <c r="CV571" s="37"/>
      <c r="CW571" s="37"/>
      <c r="CX571" s="51"/>
    </row>
    <row r="572" spans="5:102" x14ac:dyDescent="0.2">
      <c r="E572" s="37"/>
      <c r="F572" s="37"/>
      <c r="G572" s="7"/>
      <c r="H572" s="6"/>
      <c r="J572" s="10"/>
      <c r="K572" s="37"/>
      <c r="L572" s="37"/>
      <c r="M572" s="7"/>
      <c r="N572" s="6"/>
      <c r="P572" s="10"/>
      <c r="Q572" s="37"/>
      <c r="R572" s="37"/>
      <c r="S572" s="7"/>
      <c r="T572" s="40"/>
      <c r="U572" s="10"/>
      <c r="V572" s="37"/>
      <c r="W572" s="37"/>
      <c r="X572" s="51"/>
      <c r="AC572" s="37"/>
      <c r="AD572" s="37"/>
      <c r="AE572" s="7"/>
      <c r="AF572" s="6"/>
      <c r="AH572" s="10"/>
      <c r="AI572" s="37"/>
      <c r="AJ572" s="37"/>
      <c r="AK572" s="7"/>
      <c r="AL572" s="6"/>
      <c r="AN572" s="10"/>
      <c r="AO572" s="37"/>
      <c r="AP572" s="37"/>
      <c r="AQ572" s="7"/>
      <c r="AR572" s="40"/>
      <c r="AS572" s="10"/>
      <c r="AT572" s="37"/>
      <c r="AU572" s="37"/>
      <c r="AV572" s="51"/>
      <c r="BA572" s="37"/>
      <c r="BB572" s="37"/>
      <c r="BC572" s="7"/>
      <c r="BD572" s="6"/>
      <c r="BF572" s="10"/>
      <c r="BG572" s="37"/>
      <c r="BH572" s="37"/>
      <c r="BI572" s="7"/>
      <c r="BJ572" s="6"/>
      <c r="BL572" s="10"/>
      <c r="BM572" s="37"/>
      <c r="BN572" s="37"/>
      <c r="BO572" s="7"/>
      <c r="BP572" s="40"/>
      <c r="BQ572" s="10"/>
      <c r="BR572" s="37"/>
      <c r="BS572" s="37"/>
      <c r="BT572" s="51"/>
      <c r="BY572" s="37"/>
      <c r="BZ572" s="37"/>
      <c r="CA572" s="7"/>
      <c r="CB572" s="6"/>
      <c r="CD572" s="10"/>
      <c r="CE572" s="37"/>
      <c r="CF572" s="37"/>
      <c r="CG572" s="7"/>
      <c r="CH572" s="6"/>
      <c r="CJ572" s="10"/>
      <c r="CK572" s="37"/>
      <c r="CL572" s="37"/>
      <c r="CM572" s="7"/>
      <c r="CN572" s="40"/>
      <c r="CO572" s="10"/>
      <c r="CP572" s="37"/>
      <c r="CQ572" s="37"/>
      <c r="CR572" s="51"/>
      <c r="CT572" s="40"/>
      <c r="CU572" s="10"/>
      <c r="CV572" s="37"/>
      <c r="CW572" s="37"/>
      <c r="CX572" s="51"/>
    </row>
    <row r="573" spans="5:102" x14ac:dyDescent="0.2">
      <c r="E573" s="37"/>
      <c r="F573" s="37"/>
      <c r="G573" s="7"/>
      <c r="H573" s="6"/>
      <c r="J573" s="10"/>
      <c r="K573" s="37"/>
      <c r="L573" s="37"/>
      <c r="M573" s="7"/>
      <c r="N573" s="6"/>
      <c r="P573" s="10"/>
      <c r="Q573" s="37"/>
      <c r="R573" s="37"/>
      <c r="S573" s="7"/>
      <c r="T573" s="40"/>
      <c r="U573" s="10"/>
      <c r="V573" s="37"/>
      <c r="W573" s="37"/>
      <c r="X573" s="51"/>
      <c r="AC573" s="37"/>
      <c r="AD573" s="37"/>
      <c r="AE573" s="7"/>
      <c r="AF573" s="6"/>
      <c r="AH573" s="10"/>
      <c r="AI573" s="37"/>
      <c r="AJ573" s="37"/>
      <c r="AK573" s="7"/>
      <c r="AL573" s="6"/>
      <c r="AN573" s="10"/>
      <c r="AO573" s="37"/>
      <c r="AP573" s="37"/>
      <c r="AQ573" s="7"/>
      <c r="AR573" s="40"/>
      <c r="AS573" s="10"/>
      <c r="AT573" s="37"/>
      <c r="AU573" s="37"/>
      <c r="AV573" s="51"/>
      <c r="BA573" s="37"/>
      <c r="BB573" s="37"/>
      <c r="BC573" s="7"/>
      <c r="BD573" s="6"/>
      <c r="BF573" s="10"/>
      <c r="BG573" s="37"/>
      <c r="BH573" s="37"/>
      <c r="BI573" s="7"/>
      <c r="BJ573" s="6"/>
      <c r="BL573" s="10"/>
      <c r="BM573" s="37"/>
      <c r="BN573" s="37"/>
      <c r="BO573" s="7"/>
      <c r="BP573" s="40"/>
      <c r="BQ573" s="10"/>
      <c r="BR573" s="37"/>
      <c r="BS573" s="37"/>
      <c r="BT573" s="51"/>
      <c r="BY573" s="37"/>
      <c r="BZ573" s="37"/>
      <c r="CA573" s="7"/>
      <c r="CB573" s="6"/>
      <c r="CD573" s="10"/>
      <c r="CE573" s="37"/>
      <c r="CF573" s="37"/>
      <c r="CG573" s="7"/>
      <c r="CH573" s="6"/>
      <c r="CJ573" s="10"/>
      <c r="CK573" s="37"/>
      <c r="CL573" s="37"/>
      <c r="CM573" s="7"/>
      <c r="CN573" s="40"/>
      <c r="CO573" s="10"/>
      <c r="CP573" s="37"/>
      <c r="CQ573" s="37"/>
      <c r="CR573" s="51"/>
      <c r="CT573" s="40"/>
      <c r="CU573" s="10"/>
      <c r="CV573" s="37"/>
      <c r="CW573" s="37"/>
      <c r="CX573" s="51"/>
    </row>
    <row r="574" spans="5:102" x14ac:dyDescent="0.2">
      <c r="E574" s="37"/>
      <c r="F574" s="37"/>
      <c r="G574" s="7"/>
      <c r="H574" s="6"/>
      <c r="J574" s="10"/>
      <c r="K574" s="37"/>
      <c r="L574" s="37"/>
      <c r="M574" s="7"/>
      <c r="N574" s="6"/>
      <c r="P574" s="10"/>
      <c r="Q574" s="37"/>
      <c r="R574" s="37"/>
      <c r="S574" s="7"/>
      <c r="T574" s="40"/>
      <c r="U574" s="10"/>
      <c r="V574" s="37"/>
      <c r="W574" s="37"/>
      <c r="X574" s="51"/>
      <c r="AC574" s="37"/>
      <c r="AD574" s="37"/>
      <c r="AE574" s="7"/>
      <c r="AF574" s="6"/>
      <c r="AH574" s="10"/>
      <c r="AI574" s="37"/>
      <c r="AJ574" s="37"/>
      <c r="AK574" s="7"/>
      <c r="AL574" s="6"/>
      <c r="AN574" s="10"/>
      <c r="AO574" s="37"/>
      <c r="AP574" s="37"/>
      <c r="AQ574" s="7"/>
      <c r="AR574" s="40"/>
      <c r="AS574" s="10"/>
      <c r="AT574" s="37"/>
      <c r="AU574" s="37"/>
      <c r="AV574" s="51"/>
      <c r="BA574" s="37"/>
      <c r="BB574" s="37"/>
      <c r="BC574" s="7"/>
      <c r="BD574" s="6"/>
      <c r="BF574" s="10"/>
      <c r="BG574" s="37"/>
      <c r="BH574" s="37"/>
      <c r="BI574" s="7"/>
      <c r="BJ574" s="6"/>
      <c r="BL574" s="10"/>
      <c r="BM574" s="37"/>
      <c r="BN574" s="37"/>
      <c r="BO574" s="7"/>
      <c r="BP574" s="40"/>
      <c r="BQ574" s="10"/>
      <c r="BR574" s="37"/>
      <c r="BS574" s="37"/>
      <c r="BT574" s="51"/>
      <c r="BY574" s="37"/>
      <c r="BZ574" s="37"/>
      <c r="CA574" s="7"/>
      <c r="CB574" s="6"/>
      <c r="CD574" s="10"/>
      <c r="CE574" s="37"/>
      <c r="CF574" s="37"/>
      <c r="CG574" s="7"/>
      <c r="CH574" s="6"/>
      <c r="CJ574" s="10"/>
      <c r="CK574" s="37"/>
      <c r="CL574" s="37"/>
      <c r="CM574" s="7"/>
      <c r="CN574" s="40"/>
      <c r="CO574" s="10"/>
      <c r="CP574" s="37"/>
      <c r="CQ574" s="37"/>
      <c r="CR574" s="51"/>
      <c r="CT574" s="40"/>
      <c r="CU574" s="10"/>
      <c r="CV574" s="37"/>
      <c r="CW574" s="37"/>
      <c r="CX574" s="51"/>
    </row>
    <row r="575" spans="5:102" x14ac:dyDescent="0.2">
      <c r="E575" s="37"/>
      <c r="F575" s="37"/>
      <c r="G575" s="7"/>
      <c r="H575" s="6"/>
      <c r="J575" s="10"/>
      <c r="K575" s="37"/>
      <c r="L575" s="37"/>
      <c r="M575" s="7"/>
      <c r="N575" s="6"/>
      <c r="P575" s="10"/>
      <c r="Q575" s="37"/>
      <c r="R575" s="37"/>
      <c r="S575" s="7"/>
      <c r="T575" s="40"/>
      <c r="U575" s="10"/>
      <c r="V575" s="37"/>
      <c r="W575" s="37"/>
      <c r="X575" s="51"/>
      <c r="AC575" s="37"/>
      <c r="AD575" s="37"/>
      <c r="AE575" s="7"/>
      <c r="AF575" s="6"/>
      <c r="AH575" s="10"/>
      <c r="AI575" s="37"/>
      <c r="AJ575" s="37"/>
      <c r="AK575" s="7"/>
      <c r="AL575" s="6"/>
      <c r="AN575" s="10"/>
      <c r="AO575" s="37"/>
      <c r="AP575" s="37"/>
      <c r="AQ575" s="7"/>
      <c r="AR575" s="40"/>
      <c r="AS575" s="10"/>
      <c r="AT575" s="37"/>
      <c r="AU575" s="37"/>
      <c r="AV575" s="51"/>
      <c r="BA575" s="37"/>
      <c r="BB575" s="37"/>
      <c r="BC575" s="7"/>
      <c r="BD575" s="6"/>
      <c r="BF575" s="10"/>
      <c r="BG575" s="37"/>
      <c r="BH575" s="37"/>
      <c r="BI575" s="7"/>
      <c r="BJ575" s="6"/>
      <c r="BL575" s="10"/>
      <c r="BM575" s="37"/>
      <c r="BN575" s="37"/>
      <c r="BO575" s="7"/>
      <c r="BP575" s="40"/>
      <c r="BQ575" s="10"/>
      <c r="BR575" s="37"/>
      <c r="BS575" s="37"/>
      <c r="BT575" s="51"/>
      <c r="BY575" s="37"/>
      <c r="BZ575" s="37"/>
      <c r="CA575" s="7"/>
      <c r="CB575" s="6"/>
      <c r="CD575" s="10"/>
      <c r="CE575" s="37"/>
      <c r="CF575" s="37"/>
      <c r="CG575" s="7"/>
      <c r="CH575" s="6"/>
      <c r="CJ575" s="10"/>
      <c r="CK575" s="37"/>
      <c r="CL575" s="37"/>
      <c r="CM575" s="7"/>
      <c r="CN575" s="40"/>
      <c r="CO575" s="10"/>
      <c r="CP575" s="37"/>
      <c r="CQ575" s="37"/>
      <c r="CR575" s="51"/>
      <c r="CT575" s="40"/>
      <c r="CU575" s="10"/>
      <c r="CV575" s="37"/>
      <c r="CW575" s="37"/>
      <c r="CX575" s="51"/>
    </row>
    <row r="576" spans="5:102" x14ac:dyDescent="0.2">
      <c r="E576" s="37"/>
      <c r="F576" s="37"/>
      <c r="G576" s="7"/>
      <c r="H576" s="6"/>
      <c r="J576" s="10"/>
      <c r="K576" s="37"/>
      <c r="L576" s="37"/>
      <c r="M576" s="7"/>
      <c r="N576" s="6"/>
      <c r="P576" s="10"/>
      <c r="Q576" s="37"/>
      <c r="R576" s="37"/>
      <c r="S576" s="7"/>
      <c r="T576" s="40"/>
      <c r="U576" s="10"/>
      <c r="V576" s="37"/>
      <c r="W576" s="37"/>
      <c r="X576" s="51"/>
      <c r="AC576" s="37"/>
      <c r="AD576" s="37"/>
      <c r="AE576" s="7"/>
      <c r="AF576" s="6"/>
      <c r="AH576" s="10"/>
      <c r="AI576" s="37"/>
      <c r="AJ576" s="37"/>
      <c r="AK576" s="7"/>
      <c r="AL576" s="6"/>
      <c r="AN576" s="10"/>
      <c r="AO576" s="37"/>
      <c r="AP576" s="37"/>
      <c r="AQ576" s="7"/>
      <c r="AR576" s="40"/>
      <c r="AS576" s="10"/>
      <c r="AT576" s="37"/>
      <c r="AU576" s="37"/>
      <c r="AV576" s="51"/>
      <c r="BA576" s="37"/>
      <c r="BB576" s="37"/>
      <c r="BC576" s="7"/>
      <c r="BD576" s="6"/>
      <c r="BF576" s="10"/>
      <c r="BG576" s="37"/>
      <c r="BH576" s="37"/>
      <c r="BI576" s="7"/>
      <c r="BJ576" s="6"/>
      <c r="BL576" s="10"/>
      <c r="BM576" s="37"/>
      <c r="BN576" s="37"/>
      <c r="BO576" s="7"/>
      <c r="BP576" s="40"/>
      <c r="BQ576" s="10"/>
      <c r="BR576" s="37"/>
      <c r="BS576" s="37"/>
      <c r="BT576" s="51"/>
      <c r="BY576" s="37"/>
      <c r="BZ576" s="37"/>
      <c r="CA576" s="7"/>
      <c r="CB576" s="6"/>
      <c r="CD576" s="10"/>
      <c r="CE576" s="37"/>
      <c r="CF576" s="37"/>
      <c r="CG576" s="7"/>
      <c r="CH576" s="6"/>
      <c r="CJ576" s="10"/>
      <c r="CK576" s="37"/>
      <c r="CL576" s="37"/>
      <c r="CM576" s="7"/>
      <c r="CN576" s="40"/>
      <c r="CO576" s="10"/>
      <c r="CP576" s="37"/>
      <c r="CQ576" s="37"/>
      <c r="CR576" s="51"/>
      <c r="CT576" s="40"/>
      <c r="CU576" s="10"/>
      <c r="CV576" s="37"/>
      <c r="CW576" s="37"/>
      <c r="CX576" s="51"/>
    </row>
    <row r="577" spans="5:102" x14ac:dyDescent="0.2">
      <c r="E577" s="37"/>
      <c r="F577" s="37"/>
      <c r="G577" s="7"/>
      <c r="H577" s="6"/>
      <c r="J577" s="10"/>
      <c r="K577" s="37"/>
      <c r="L577" s="37"/>
      <c r="M577" s="7"/>
      <c r="N577" s="6"/>
      <c r="P577" s="10"/>
      <c r="Q577" s="37"/>
      <c r="R577" s="37"/>
      <c r="S577" s="7"/>
      <c r="T577" s="40"/>
      <c r="U577" s="10"/>
      <c r="V577" s="37"/>
      <c r="W577" s="37"/>
      <c r="X577" s="51"/>
      <c r="AC577" s="37"/>
      <c r="AD577" s="37"/>
      <c r="AE577" s="7"/>
      <c r="AF577" s="6"/>
      <c r="AH577" s="10"/>
      <c r="AI577" s="37"/>
      <c r="AJ577" s="37"/>
      <c r="AK577" s="7"/>
      <c r="AL577" s="6"/>
      <c r="AN577" s="10"/>
      <c r="AO577" s="37"/>
      <c r="AP577" s="37"/>
      <c r="AQ577" s="7"/>
      <c r="AR577" s="40"/>
      <c r="AS577" s="10"/>
      <c r="AT577" s="37"/>
      <c r="AU577" s="37"/>
      <c r="AV577" s="51"/>
      <c r="BA577" s="37"/>
      <c r="BB577" s="37"/>
      <c r="BC577" s="7"/>
      <c r="BD577" s="6"/>
      <c r="BF577" s="10"/>
      <c r="BG577" s="37"/>
      <c r="BH577" s="37"/>
      <c r="BI577" s="7"/>
      <c r="BJ577" s="6"/>
      <c r="BL577" s="10"/>
      <c r="BM577" s="37"/>
      <c r="BN577" s="37"/>
      <c r="BO577" s="7"/>
      <c r="BP577" s="40"/>
      <c r="BQ577" s="10"/>
      <c r="BR577" s="37"/>
      <c r="BS577" s="37"/>
      <c r="BT577" s="51"/>
      <c r="BY577" s="37"/>
      <c r="BZ577" s="37"/>
      <c r="CA577" s="7"/>
      <c r="CB577" s="6"/>
      <c r="CD577" s="10"/>
      <c r="CE577" s="37"/>
      <c r="CF577" s="37"/>
      <c r="CG577" s="7"/>
      <c r="CH577" s="6"/>
      <c r="CJ577" s="10"/>
      <c r="CK577" s="37"/>
      <c r="CL577" s="37"/>
      <c r="CM577" s="7"/>
      <c r="CN577" s="40"/>
      <c r="CO577" s="10"/>
      <c r="CP577" s="37"/>
      <c r="CQ577" s="37"/>
      <c r="CR577" s="51"/>
      <c r="CT577" s="40"/>
      <c r="CU577" s="10"/>
      <c r="CV577" s="37"/>
      <c r="CW577" s="37"/>
      <c r="CX577" s="51"/>
    </row>
    <row r="578" spans="5:102" x14ac:dyDescent="0.2">
      <c r="E578" s="37"/>
      <c r="F578" s="37"/>
      <c r="G578" s="7"/>
      <c r="H578" s="6"/>
      <c r="J578" s="10"/>
      <c r="K578" s="37"/>
      <c r="L578" s="37"/>
      <c r="M578" s="7"/>
      <c r="N578" s="6"/>
      <c r="P578" s="10"/>
      <c r="Q578" s="37"/>
      <c r="R578" s="37"/>
      <c r="S578" s="7"/>
      <c r="T578" s="40"/>
      <c r="U578" s="10"/>
      <c r="V578" s="37"/>
      <c r="W578" s="37"/>
      <c r="X578" s="51"/>
      <c r="AC578" s="37"/>
      <c r="AD578" s="37"/>
      <c r="AE578" s="7"/>
      <c r="AF578" s="6"/>
      <c r="AH578" s="10"/>
      <c r="AI578" s="37"/>
      <c r="AJ578" s="37"/>
      <c r="AK578" s="7"/>
      <c r="AL578" s="6"/>
      <c r="AN578" s="10"/>
      <c r="AO578" s="37"/>
      <c r="AP578" s="37"/>
      <c r="AQ578" s="7"/>
      <c r="AR578" s="40"/>
      <c r="AS578" s="10"/>
      <c r="AT578" s="37"/>
      <c r="AU578" s="37"/>
      <c r="AV578" s="51"/>
      <c r="BA578" s="37"/>
      <c r="BB578" s="37"/>
      <c r="BC578" s="7"/>
      <c r="BD578" s="6"/>
      <c r="BF578" s="10"/>
      <c r="BG578" s="37"/>
      <c r="BH578" s="37"/>
      <c r="BI578" s="7"/>
      <c r="BJ578" s="6"/>
      <c r="BL578" s="10"/>
      <c r="BM578" s="37"/>
      <c r="BN578" s="37"/>
      <c r="BO578" s="7"/>
      <c r="BP578" s="40"/>
      <c r="BQ578" s="10"/>
      <c r="BR578" s="37"/>
      <c r="BS578" s="37"/>
      <c r="BT578" s="51"/>
      <c r="BY578" s="37"/>
      <c r="BZ578" s="37"/>
      <c r="CA578" s="7"/>
      <c r="CB578" s="6"/>
      <c r="CD578" s="10"/>
      <c r="CE578" s="37"/>
      <c r="CF578" s="37"/>
      <c r="CG578" s="7"/>
      <c r="CH578" s="6"/>
      <c r="CJ578" s="10"/>
      <c r="CK578" s="37"/>
      <c r="CL578" s="37"/>
      <c r="CM578" s="7"/>
      <c r="CN578" s="40"/>
      <c r="CO578" s="10"/>
      <c r="CP578" s="37"/>
      <c r="CQ578" s="37"/>
      <c r="CR578" s="51"/>
      <c r="CT578" s="40"/>
      <c r="CU578" s="10"/>
      <c r="CV578" s="37"/>
      <c r="CW578" s="37"/>
      <c r="CX578" s="51"/>
    </row>
    <row r="579" spans="5:102" x14ac:dyDescent="0.2">
      <c r="E579" s="37"/>
      <c r="F579" s="37"/>
      <c r="G579" s="7"/>
      <c r="H579" s="6"/>
      <c r="J579" s="10"/>
      <c r="K579" s="37"/>
      <c r="L579" s="37"/>
      <c r="M579" s="7"/>
      <c r="N579" s="6"/>
      <c r="P579" s="10"/>
      <c r="Q579" s="37"/>
      <c r="R579" s="37"/>
      <c r="S579" s="7"/>
      <c r="T579" s="40"/>
      <c r="U579" s="10"/>
      <c r="V579" s="37"/>
      <c r="W579" s="37"/>
      <c r="X579" s="51"/>
      <c r="AC579" s="37"/>
      <c r="AD579" s="37"/>
      <c r="AE579" s="7"/>
      <c r="AF579" s="6"/>
      <c r="AH579" s="10"/>
      <c r="AI579" s="37"/>
      <c r="AJ579" s="37"/>
      <c r="AK579" s="7"/>
      <c r="AL579" s="6"/>
      <c r="AN579" s="10"/>
      <c r="AO579" s="37"/>
      <c r="AP579" s="37"/>
      <c r="AQ579" s="7"/>
      <c r="AR579" s="40"/>
      <c r="AS579" s="10"/>
      <c r="AT579" s="37"/>
      <c r="AU579" s="37"/>
      <c r="AV579" s="51"/>
      <c r="BA579" s="37"/>
      <c r="BB579" s="37"/>
      <c r="BC579" s="7"/>
      <c r="BD579" s="6"/>
      <c r="BF579" s="10"/>
      <c r="BG579" s="37"/>
      <c r="BH579" s="37"/>
      <c r="BI579" s="7"/>
      <c r="BJ579" s="6"/>
      <c r="BL579" s="10"/>
      <c r="BM579" s="37"/>
      <c r="BN579" s="37"/>
      <c r="BO579" s="7"/>
      <c r="BP579" s="40"/>
      <c r="BQ579" s="10"/>
      <c r="BR579" s="37"/>
      <c r="BS579" s="37"/>
      <c r="BT579" s="51"/>
      <c r="BY579" s="37"/>
      <c r="BZ579" s="37"/>
      <c r="CA579" s="7"/>
      <c r="CB579" s="6"/>
      <c r="CD579" s="10"/>
      <c r="CE579" s="37"/>
      <c r="CF579" s="37"/>
      <c r="CG579" s="7"/>
      <c r="CH579" s="6"/>
      <c r="CJ579" s="10"/>
      <c r="CK579" s="37"/>
      <c r="CL579" s="37"/>
      <c r="CM579" s="7"/>
      <c r="CN579" s="40"/>
      <c r="CO579" s="10"/>
      <c r="CP579" s="37"/>
      <c r="CQ579" s="37"/>
      <c r="CR579" s="51"/>
      <c r="CT579" s="40"/>
      <c r="CU579" s="10"/>
      <c r="CV579" s="37"/>
      <c r="CW579" s="37"/>
      <c r="CX579" s="51"/>
    </row>
    <row r="580" spans="5:102" x14ac:dyDescent="0.2">
      <c r="E580" s="37"/>
      <c r="F580" s="37"/>
      <c r="G580" s="7"/>
      <c r="H580" s="6"/>
      <c r="J580" s="10"/>
      <c r="K580" s="37"/>
      <c r="L580" s="37"/>
      <c r="M580" s="7"/>
      <c r="N580" s="6"/>
      <c r="P580" s="10"/>
      <c r="Q580" s="37"/>
      <c r="R580" s="37"/>
      <c r="S580" s="7"/>
      <c r="T580" s="40"/>
      <c r="U580" s="10"/>
      <c r="V580" s="37"/>
      <c r="W580" s="37"/>
      <c r="X580" s="51"/>
      <c r="AC580" s="37"/>
      <c r="AD580" s="37"/>
      <c r="AE580" s="7"/>
      <c r="AF580" s="6"/>
      <c r="AH580" s="10"/>
      <c r="AI580" s="37"/>
      <c r="AJ580" s="37"/>
      <c r="AK580" s="7"/>
      <c r="AL580" s="6"/>
      <c r="AN580" s="10"/>
      <c r="AO580" s="37"/>
      <c r="AP580" s="37"/>
      <c r="AQ580" s="7"/>
      <c r="AR580" s="40"/>
      <c r="AS580" s="10"/>
      <c r="AT580" s="37"/>
      <c r="AU580" s="37"/>
      <c r="AV580" s="51"/>
      <c r="BA580" s="37"/>
      <c r="BB580" s="37"/>
      <c r="BC580" s="7"/>
      <c r="BD580" s="6"/>
      <c r="BF580" s="10"/>
      <c r="BG580" s="37"/>
      <c r="BH580" s="37"/>
      <c r="BI580" s="7"/>
      <c r="BJ580" s="6"/>
      <c r="BL580" s="10"/>
      <c r="BM580" s="37"/>
      <c r="BN580" s="37"/>
      <c r="BO580" s="7"/>
      <c r="BP580" s="40"/>
      <c r="BQ580" s="10"/>
      <c r="BR580" s="37"/>
      <c r="BS580" s="37"/>
      <c r="BT580" s="51"/>
      <c r="BY580" s="37"/>
      <c r="BZ580" s="37"/>
      <c r="CA580" s="7"/>
      <c r="CB580" s="6"/>
      <c r="CD580" s="10"/>
      <c r="CE580" s="37"/>
      <c r="CF580" s="37"/>
      <c r="CG580" s="7"/>
      <c r="CH580" s="6"/>
      <c r="CJ580" s="10"/>
      <c r="CK580" s="37"/>
      <c r="CL580" s="37"/>
      <c r="CM580" s="7"/>
      <c r="CN580" s="40"/>
      <c r="CO580" s="10"/>
      <c r="CP580" s="37"/>
      <c r="CQ580" s="37"/>
      <c r="CR580" s="51"/>
      <c r="CT580" s="40"/>
      <c r="CU580" s="10"/>
      <c r="CV580" s="37"/>
      <c r="CW580" s="37"/>
      <c r="CX580" s="51"/>
    </row>
    <row r="581" spans="5:102" x14ac:dyDescent="0.2">
      <c r="E581" s="37"/>
      <c r="F581" s="37"/>
      <c r="G581" s="7"/>
      <c r="H581" s="6"/>
      <c r="J581" s="10"/>
      <c r="K581" s="37"/>
      <c r="L581" s="37"/>
      <c r="M581" s="7"/>
      <c r="N581" s="6"/>
      <c r="P581" s="10"/>
      <c r="Q581" s="37"/>
      <c r="R581" s="37"/>
      <c r="S581" s="7"/>
      <c r="T581" s="40"/>
      <c r="U581" s="10"/>
      <c r="V581" s="37"/>
      <c r="W581" s="37"/>
      <c r="X581" s="51"/>
      <c r="AC581" s="37"/>
      <c r="AD581" s="37"/>
      <c r="AE581" s="7"/>
      <c r="AF581" s="6"/>
      <c r="AH581" s="10"/>
      <c r="AI581" s="37"/>
      <c r="AJ581" s="37"/>
      <c r="AK581" s="7"/>
      <c r="AL581" s="6"/>
      <c r="AN581" s="10"/>
      <c r="AO581" s="37"/>
      <c r="AP581" s="37"/>
      <c r="AQ581" s="7"/>
      <c r="AR581" s="40"/>
      <c r="AS581" s="10"/>
      <c r="AT581" s="37"/>
      <c r="AU581" s="37"/>
      <c r="AV581" s="51"/>
      <c r="BA581" s="37"/>
      <c r="BB581" s="37"/>
      <c r="BC581" s="7"/>
      <c r="BD581" s="6"/>
      <c r="BF581" s="10"/>
      <c r="BG581" s="37"/>
      <c r="BH581" s="37"/>
      <c r="BI581" s="7"/>
      <c r="BJ581" s="6"/>
      <c r="BL581" s="10"/>
      <c r="BM581" s="37"/>
      <c r="BN581" s="37"/>
      <c r="BO581" s="7"/>
      <c r="BP581" s="40"/>
      <c r="BQ581" s="10"/>
      <c r="BR581" s="37"/>
      <c r="BS581" s="37"/>
      <c r="BT581" s="51"/>
      <c r="BY581" s="37"/>
      <c r="BZ581" s="37"/>
      <c r="CA581" s="7"/>
      <c r="CB581" s="6"/>
      <c r="CD581" s="10"/>
      <c r="CE581" s="37"/>
      <c r="CF581" s="37"/>
      <c r="CG581" s="7"/>
      <c r="CH581" s="6"/>
      <c r="CJ581" s="10"/>
      <c r="CK581" s="37"/>
      <c r="CL581" s="37"/>
      <c r="CM581" s="7"/>
      <c r="CN581" s="40"/>
      <c r="CO581" s="10"/>
      <c r="CP581" s="37"/>
      <c r="CQ581" s="37"/>
      <c r="CR581" s="51"/>
      <c r="CT581" s="40"/>
      <c r="CU581" s="10"/>
      <c r="CV581" s="37"/>
      <c r="CW581" s="37"/>
      <c r="CX581" s="51"/>
    </row>
    <row r="582" spans="5:102" x14ac:dyDescent="0.2">
      <c r="E582" s="37"/>
      <c r="F582" s="37"/>
      <c r="G582" s="7"/>
      <c r="H582" s="6"/>
      <c r="J582" s="10"/>
      <c r="K582" s="37"/>
      <c r="L582" s="37"/>
      <c r="M582" s="7"/>
      <c r="N582" s="6"/>
      <c r="P582" s="10"/>
      <c r="Q582" s="37"/>
      <c r="R582" s="37"/>
      <c r="S582" s="7"/>
      <c r="T582" s="40"/>
      <c r="U582" s="10"/>
      <c r="V582" s="37"/>
      <c r="W582" s="37"/>
      <c r="X582" s="51"/>
      <c r="AC582" s="37"/>
      <c r="AD582" s="37"/>
      <c r="AE582" s="7"/>
      <c r="AF582" s="6"/>
      <c r="AH582" s="10"/>
      <c r="AI582" s="37"/>
      <c r="AJ582" s="37"/>
      <c r="AK582" s="7"/>
      <c r="AL582" s="6"/>
      <c r="AN582" s="10"/>
      <c r="AO582" s="37"/>
      <c r="AP582" s="37"/>
      <c r="AQ582" s="7"/>
      <c r="AR582" s="40"/>
      <c r="AS582" s="10"/>
      <c r="AT582" s="37"/>
      <c r="AU582" s="37"/>
      <c r="AV582" s="51"/>
      <c r="BA582" s="37"/>
      <c r="BB582" s="37"/>
      <c r="BC582" s="7"/>
      <c r="BD582" s="6"/>
      <c r="BF582" s="10"/>
      <c r="BG582" s="37"/>
      <c r="BH582" s="37"/>
      <c r="BI582" s="7"/>
      <c r="BJ582" s="6"/>
      <c r="BL582" s="10"/>
      <c r="BM582" s="37"/>
      <c r="BN582" s="37"/>
      <c r="BO582" s="7"/>
      <c r="BP582" s="40"/>
      <c r="BQ582" s="10"/>
      <c r="BR582" s="37"/>
      <c r="BS582" s="37"/>
      <c r="BT582" s="51"/>
      <c r="BY582" s="37"/>
      <c r="BZ582" s="37"/>
      <c r="CA582" s="7"/>
      <c r="CB582" s="6"/>
      <c r="CD582" s="10"/>
      <c r="CE582" s="37"/>
      <c r="CF582" s="37"/>
      <c r="CG582" s="7"/>
      <c r="CH582" s="6"/>
      <c r="CJ582" s="10"/>
      <c r="CK582" s="37"/>
      <c r="CL582" s="37"/>
      <c r="CM582" s="7"/>
      <c r="CN582" s="40"/>
      <c r="CO582" s="10"/>
      <c r="CP582" s="37"/>
      <c r="CQ582" s="37"/>
      <c r="CR582" s="51"/>
      <c r="CT582" s="40"/>
      <c r="CU582" s="10"/>
      <c r="CV582" s="37"/>
      <c r="CW582" s="37"/>
      <c r="CX582" s="51"/>
    </row>
    <row r="583" spans="5:102" x14ac:dyDescent="0.2">
      <c r="E583" s="37"/>
      <c r="F583" s="37"/>
      <c r="G583" s="7"/>
      <c r="H583" s="6"/>
      <c r="J583" s="10"/>
      <c r="K583" s="37"/>
      <c r="L583" s="37"/>
      <c r="M583" s="7"/>
      <c r="N583" s="6"/>
      <c r="P583" s="10"/>
      <c r="Q583" s="37"/>
      <c r="R583" s="37"/>
      <c r="S583" s="7"/>
      <c r="T583" s="40"/>
      <c r="U583" s="10"/>
      <c r="V583" s="37"/>
      <c r="W583" s="37"/>
      <c r="X583" s="51"/>
      <c r="AC583" s="37"/>
      <c r="AD583" s="37"/>
      <c r="AE583" s="7"/>
      <c r="AF583" s="6"/>
      <c r="AH583" s="10"/>
      <c r="AI583" s="37"/>
      <c r="AJ583" s="37"/>
      <c r="AK583" s="7"/>
      <c r="AL583" s="6"/>
      <c r="AN583" s="10"/>
      <c r="AO583" s="37"/>
      <c r="AP583" s="37"/>
      <c r="AQ583" s="7"/>
      <c r="AR583" s="40"/>
      <c r="AS583" s="10"/>
      <c r="AT583" s="37"/>
      <c r="AU583" s="37"/>
      <c r="AV583" s="51"/>
      <c r="BA583" s="37"/>
      <c r="BB583" s="37"/>
      <c r="BC583" s="7"/>
      <c r="BD583" s="6"/>
      <c r="BF583" s="10"/>
      <c r="BG583" s="37"/>
      <c r="BH583" s="37"/>
      <c r="BI583" s="7"/>
      <c r="BJ583" s="6"/>
      <c r="BL583" s="10"/>
      <c r="BM583" s="37"/>
      <c r="BN583" s="37"/>
      <c r="BO583" s="7"/>
      <c r="BP583" s="40"/>
      <c r="BQ583" s="10"/>
      <c r="BR583" s="37"/>
      <c r="BS583" s="37"/>
      <c r="BT583" s="51"/>
      <c r="BY583" s="37"/>
      <c r="BZ583" s="37"/>
      <c r="CA583" s="7"/>
      <c r="CB583" s="6"/>
      <c r="CD583" s="10"/>
      <c r="CE583" s="37"/>
      <c r="CF583" s="37"/>
      <c r="CG583" s="7"/>
      <c r="CH583" s="6"/>
      <c r="CJ583" s="10"/>
      <c r="CK583" s="37"/>
      <c r="CL583" s="37"/>
      <c r="CM583" s="7"/>
      <c r="CN583" s="40"/>
      <c r="CO583" s="10"/>
      <c r="CP583" s="37"/>
      <c r="CQ583" s="37"/>
      <c r="CR583" s="51"/>
      <c r="CT583" s="40"/>
      <c r="CU583" s="10"/>
      <c r="CV583" s="37"/>
      <c r="CW583" s="37"/>
      <c r="CX583" s="51"/>
    </row>
    <row r="584" spans="5:102" x14ac:dyDescent="0.2">
      <c r="E584" s="37"/>
      <c r="F584" s="37"/>
      <c r="G584" s="7"/>
      <c r="H584" s="6"/>
      <c r="J584" s="10"/>
      <c r="K584" s="37"/>
      <c r="L584" s="37"/>
      <c r="M584" s="7"/>
      <c r="N584" s="6"/>
      <c r="P584" s="10"/>
      <c r="Q584" s="37"/>
      <c r="R584" s="37"/>
      <c r="S584" s="7"/>
      <c r="T584" s="40"/>
      <c r="U584" s="10"/>
      <c r="V584" s="37"/>
      <c r="W584" s="37"/>
      <c r="X584" s="51"/>
      <c r="AC584" s="37"/>
      <c r="AD584" s="37"/>
      <c r="AE584" s="7"/>
      <c r="AF584" s="6"/>
      <c r="AH584" s="10"/>
      <c r="AI584" s="37"/>
      <c r="AJ584" s="37"/>
      <c r="AK584" s="7"/>
      <c r="AL584" s="6"/>
      <c r="AN584" s="10"/>
      <c r="AO584" s="37"/>
      <c r="AP584" s="37"/>
      <c r="AQ584" s="7"/>
      <c r="AR584" s="40"/>
      <c r="AS584" s="10"/>
      <c r="AT584" s="37"/>
      <c r="AU584" s="37"/>
      <c r="AV584" s="51"/>
      <c r="BA584" s="37"/>
      <c r="BB584" s="37"/>
      <c r="BC584" s="7"/>
      <c r="BD584" s="6"/>
      <c r="BF584" s="10"/>
      <c r="BG584" s="37"/>
      <c r="BH584" s="37"/>
      <c r="BI584" s="7"/>
      <c r="BJ584" s="6"/>
      <c r="BL584" s="10"/>
      <c r="BM584" s="37"/>
      <c r="BN584" s="37"/>
      <c r="BO584" s="7"/>
      <c r="BP584" s="40"/>
      <c r="BQ584" s="10"/>
      <c r="BR584" s="37"/>
      <c r="BS584" s="37"/>
      <c r="BT584" s="51"/>
      <c r="BY584" s="37"/>
      <c r="BZ584" s="37"/>
      <c r="CA584" s="7"/>
      <c r="CB584" s="6"/>
      <c r="CD584" s="10"/>
      <c r="CE584" s="37"/>
      <c r="CF584" s="37"/>
      <c r="CG584" s="7"/>
      <c r="CH584" s="6"/>
      <c r="CJ584" s="10"/>
      <c r="CK584" s="37"/>
      <c r="CL584" s="37"/>
      <c r="CM584" s="7"/>
      <c r="CN584" s="40"/>
      <c r="CO584" s="10"/>
      <c r="CP584" s="37"/>
      <c r="CQ584" s="37"/>
      <c r="CR584" s="51"/>
      <c r="CT584" s="40"/>
      <c r="CU584" s="10"/>
      <c r="CV584" s="37"/>
      <c r="CW584" s="37"/>
      <c r="CX584" s="51"/>
    </row>
    <row r="585" spans="5:102" x14ac:dyDescent="0.2">
      <c r="E585" s="37"/>
      <c r="F585" s="37"/>
      <c r="G585" s="7"/>
      <c r="H585" s="6"/>
      <c r="J585" s="10"/>
      <c r="K585" s="37"/>
      <c r="L585" s="37"/>
      <c r="M585" s="7"/>
      <c r="N585" s="6"/>
      <c r="P585" s="10"/>
      <c r="Q585" s="37"/>
      <c r="R585" s="37"/>
      <c r="S585" s="7"/>
      <c r="T585" s="40"/>
      <c r="U585" s="10"/>
      <c r="V585" s="37"/>
      <c r="W585" s="37"/>
      <c r="X585" s="51"/>
      <c r="AC585" s="37"/>
      <c r="AD585" s="37"/>
      <c r="AE585" s="7"/>
      <c r="AF585" s="6"/>
      <c r="AH585" s="10"/>
      <c r="AI585" s="37"/>
      <c r="AJ585" s="37"/>
      <c r="AK585" s="7"/>
      <c r="AL585" s="6"/>
      <c r="AN585" s="10"/>
      <c r="AO585" s="37"/>
      <c r="AP585" s="37"/>
      <c r="AQ585" s="7"/>
      <c r="AR585" s="40"/>
      <c r="AS585" s="10"/>
      <c r="AT585" s="37"/>
      <c r="AU585" s="37"/>
      <c r="AV585" s="51"/>
      <c r="BA585" s="37"/>
      <c r="BB585" s="37"/>
      <c r="BC585" s="7"/>
      <c r="BD585" s="6"/>
      <c r="BF585" s="10"/>
      <c r="BG585" s="37"/>
      <c r="BH585" s="37"/>
      <c r="BI585" s="7"/>
      <c r="BJ585" s="6"/>
      <c r="BL585" s="10"/>
      <c r="BM585" s="37"/>
      <c r="BN585" s="37"/>
      <c r="BO585" s="7"/>
      <c r="BP585" s="40"/>
      <c r="BQ585" s="10"/>
      <c r="BR585" s="37"/>
      <c r="BS585" s="37"/>
      <c r="BT585" s="51"/>
      <c r="BY585" s="37"/>
      <c r="BZ585" s="37"/>
      <c r="CA585" s="7"/>
      <c r="CB585" s="6"/>
      <c r="CD585" s="10"/>
      <c r="CE585" s="37"/>
      <c r="CF585" s="37"/>
      <c r="CG585" s="7"/>
      <c r="CH585" s="6"/>
      <c r="CJ585" s="10"/>
      <c r="CK585" s="37"/>
      <c r="CL585" s="37"/>
      <c r="CM585" s="7"/>
      <c r="CN585" s="40"/>
      <c r="CO585" s="10"/>
      <c r="CP585" s="37"/>
      <c r="CQ585" s="37"/>
      <c r="CR585" s="51"/>
      <c r="CT585" s="40"/>
      <c r="CU585" s="10"/>
      <c r="CV585" s="37"/>
      <c r="CW585" s="37"/>
      <c r="CX585" s="51"/>
    </row>
    <row r="586" spans="5:102" x14ac:dyDescent="0.2">
      <c r="E586" s="37"/>
      <c r="F586" s="37"/>
      <c r="G586" s="7"/>
      <c r="H586" s="6"/>
      <c r="J586" s="10"/>
      <c r="K586" s="37"/>
      <c r="L586" s="37"/>
      <c r="M586" s="7"/>
      <c r="N586" s="6"/>
      <c r="P586" s="10"/>
      <c r="Q586" s="37"/>
      <c r="R586" s="37"/>
      <c r="S586" s="7"/>
      <c r="T586" s="40"/>
      <c r="U586" s="10"/>
      <c r="V586" s="37"/>
      <c r="W586" s="37"/>
      <c r="X586" s="51"/>
      <c r="AC586" s="37"/>
      <c r="AD586" s="37"/>
      <c r="AE586" s="7"/>
      <c r="AF586" s="6"/>
      <c r="AH586" s="10"/>
      <c r="AI586" s="37"/>
      <c r="AJ586" s="37"/>
      <c r="AK586" s="7"/>
      <c r="AL586" s="6"/>
      <c r="AN586" s="10"/>
      <c r="AO586" s="37"/>
      <c r="AP586" s="37"/>
      <c r="AQ586" s="7"/>
      <c r="AR586" s="40"/>
      <c r="AS586" s="10"/>
      <c r="AT586" s="37"/>
      <c r="AU586" s="37"/>
      <c r="AV586" s="51"/>
      <c r="BA586" s="37"/>
      <c r="BB586" s="37"/>
      <c r="BC586" s="7"/>
      <c r="BD586" s="6"/>
      <c r="BF586" s="10"/>
      <c r="BG586" s="37"/>
      <c r="BH586" s="37"/>
      <c r="BI586" s="7"/>
      <c r="BJ586" s="6"/>
      <c r="BL586" s="10"/>
      <c r="BM586" s="37"/>
      <c r="BN586" s="37"/>
      <c r="BO586" s="7"/>
      <c r="BP586" s="40"/>
      <c r="BQ586" s="10"/>
      <c r="BR586" s="37"/>
      <c r="BS586" s="37"/>
      <c r="BT586" s="51"/>
      <c r="BY586" s="37"/>
      <c r="BZ586" s="37"/>
      <c r="CA586" s="7"/>
      <c r="CB586" s="6"/>
      <c r="CD586" s="10"/>
      <c r="CE586" s="37"/>
      <c r="CF586" s="37"/>
      <c r="CG586" s="7"/>
      <c r="CH586" s="6"/>
      <c r="CJ586" s="10"/>
      <c r="CK586" s="37"/>
      <c r="CL586" s="37"/>
      <c r="CM586" s="7"/>
      <c r="CN586" s="40"/>
      <c r="CO586" s="10"/>
      <c r="CP586" s="37"/>
      <c r="CQ586" s="37"/>
      <c r="CR586" s="51"/>
      <c r="CT586" s="40"/>
      <c r="CU586" s="10"/>
      <c r="CV586" s="37"/>
      <c r="CW586" s="37"/>
      <c r="CX586" s="51"/>
    </row>
    <row r="587" spans="5:102" x14ac:dyDescent="0.2">
      <c r="E587" s="37"/>
      <c r="F587" s="37"/>
      <c r="G587" s="7"/>
      <c r="H587" s="6"/>
      <c r="J587" s="10"/>
      <c r="K587" s="37"/>
      <c r="L587" s="37"/>
      <c r="M587" s="7"/>
      <c r="N587" s="6"/>
      <c r="P587" s="10"/>
      <c r="Q587" s="37"/>
      <c r="R587" s="37"/>
      <c r="S587" s="7"/>
      <c r="T587" s="40"/>
      <c r="U587" s="10"/>
      <c r="V587" s="37"/>
      <c r="W587" s="37"/>
      <c r="X587" s="51"/>
      <c r="AC587" s="37"/>
      <c r="AD587" s="37"/>
      <c r="AE587" s="7"/>
      <c r="AF587" s="6"/>
      <c r="AH587" s="10"/>
      <c r="AI587" s="37"/>
      <c r="AJ587" s="37"/>
      <c r="AK587" s="7"/>
      <c r="AL587" s="6"/>
      <c r="AN587" s="10"/>
      <c r="AO587" s="37"/>
      <c r="AP587" s="37"/>
      <c r="AQ587" s="7"/>
      <c r="AR587" s="40"/>
      <c r="AS587" s="10"/>
      <c r="AT587" s="37"/>
      <c r="AU587" s="37"/>
      <c r="AV587" s="51"/>
      <c r="BA587" s="37"/>
      <c r="BB587" s="37"/>
      <c r="BC587" s="7"/>
      <c r="BD587" s="6"/>
      <c r="BF587" s="10"/>
      <c r="BG587" s="37"/>
      <c r="BH587" s="37"/>
      <c r="BI587" s="7"/>
      <c r="BJ587" s="6"/>
      <c r="BL587" s="10"/>
      <c r="BM587" s="37"/>
      <c r="BN587" s="37"/>
      <c r="BO587" s="7"/>
      <c r="BP587" s="40"/>
      <c r="BQ587" s="10"/>
      <c r="BR587" s="37"/>
      <c r="BS587" s="37"/>
      <c r="BT587" s="51"/>
      <c r="BY587" s="37"/>
      <c r="BZ587" s="37"/>
      <c r="CA587" s="7"/>
      <c r="CB587" s="6"/>
      <c r="CD587" s="10"/>
      <c r="CE587" s="37"/>
      <c r="CF587" s="37"/>
      <c r="CG587" s="7"/>
      <c r="CH587" s="6"/>
      <c r="CJ587" s="10"/>
      <c r="CK587" s="37"/>
      <c r="CL587" s="37"/>
      <c r="CM587" s="7"/>
      <c r="CN587" s="40"/>
      <c r="CO587" s="10"/>
      <c r="CP587" s="37"/>
      <c r="CQ587" s="37"/>
      <c r="CR587" s="51"/>
      <c r="CT587" s="40"/>
      <c r="CU587" s="10"/>
      <c r="CV587" s="37"/>
      <c r="CW587" s="37"/>
      <c r="CX587" s="51"/>
    </row>
    <row r="588" spans="5:102" x14ac:dyDescent="0.2">
      <c r="E588" s="37"/>
      <c r="F588" s="37"/>
      <c r="G588" s="7"/>
      <c r="H588" s="6"/>
      <c r="J588" s="10"/>
      <c r="K588" s="37"/>
      <c r="L588" s="37"/>
      <c r="M588" s="7"/>
      <c r="N588" s="6"/>
      <c r="P588" s="10"/>
      <c r="Q588" s="37"/>
      <c r="R588" s="37"/>
      <c r="S588" s="7"/>
      <c r="T588" s="40"/>
      <c r="U588" s="10"/>
      <c r="V588" s="37"/>
      <c r="W588" s="37"/>
      <c r="X588" s="51"/>
      <c r="AC588" s="37"/>
      <c r="AD588" s="37"/>
      <c r="AE588" s="7"/>
      <c r="AF588" s="6"/>
      <c r="AH588" s="10"/>
      <c r="AI588" s="37"/>
      <c r="AJ588" s="37"/>
      <c r="AK588" s="7"/>
      <c r="AL588" s="6"/>
      <c r="AN588" s="10"/>
      <c r="AO588" s="37"/>
      <c r="AP588" s="37"/>
      <c r="AQ588" s="7"/>
      <c r="AR588" s="40"/>
      <c r="AS588" s="10"/>
      <c r="AT588" s="37"/>
      <c r="AU588" s="37"/>
      <c r="AV588" s="51"/>
      <c r="BA588" s="37"/>
      <c r="BB588" s="37"/>
      <c r="BC588" s="7"/>
      <c r="BD588" s="6"/>
      <c r="BF588" s="10"/>
      <c r="BG588" s="37"/>
      <c r="BH588" s="37"/>
      <c r="BI588" s="7"/>
      <c r="BJ588" s="6"/>
      <c r="BL588" s="10"/>
      <c r="BM588" s="37"/>
      <c r="BN588" s="37"/>
      <c r="BO588" s="7"/>
      <c r="BP588" s="40"/>
      <c r="BQ588" s="10"/>
      <c r="BR588" s="37"/>
      <c r="BS588" s="37"/>
      <c r="BT588" s="51"/>
      <c r="BY588" s="37"/>
      <c r="BZ588" s="37"/>
      <c r="CA588" s="7"/>
      <c r="CB588" s="6"/>
      <c r="CD588" s="10"/>
      <c r="CE588" s="37"/>
      <c r="CF588" s="37"/>
      <c r="CG588" s="7"/>
      <c r="CH588" s="6"/>
      <c r="CJ588" s="10"/>
      <c r="CK588" s="37"/>
      <c r="CL588" s="37"/>
      <c r="CM588" s="7"/>
      <c r="CN588" s="40"/>
      <c r="CO588" s="10"/>
      <c r="CP588" s="37"/>
      <c r="CQ588" s="37"/>
      <c r="CR588" s="51"/>
      <c r="CT588" s="40"/>
      <c r="CU588" s="10"/>
      <c r="CV588" s="37"/>
      <c r="CW588" s="37"/>
      <c r="CX588" s="51"/>
    </row>
    <row r="589" spans="5:102" x14ac:dyDescent="0.2">
      <c r="E589" s="37"/>
      <c r="F589" s="37"/>
      <c r="G589" s="7"/>
      <c r="H589" s="6"/>
      <c r="J589" s="10"/>
      <c r="K589" s="37"/>
      <c r="L589" s="37"/>
      <c r="M589" s="7"/>
      <c r="N589" s="6"/>
      <c r="P589" s="10"/>
      <c r="Q589" s="37"/>
      <c r="R589" s="37"/>
      <c r="S589" s="7"/>
      <c r="T589" s="40"/>
      <c r="U589" s="10"/>
      <c r="V589" s="37"/>
      <c r="W589" s="37"/>
      <c r="X589" s="51"/>
      <c r="AC589" s="37"/>
      <c r="AD589" s="37"/>
      <c r="AE589" s="7"/>
      <c r="AF589" s="6"/>
      <c r="AH589" s="10"/>
      <c r="AI589" s="37"/>
      <c r="AJ589" s="37"/>
      <c r="AK589" s="7"/>
      <c r="AL589" s="6"/>
      <c r="AN589" s="10"/>
      <c r="AO589" s="37"/>
      <c r="AP589" s="37"/>
      <c r="AQ589" s="7"/>
      <c r="AR589" s="40"/>
      <c r="AS589" s="10"/>
      <c r="AT589" s="37"/>
      <c r="AU589" s="37"/>
      <c r="AV589" s="51"/>
      <c r="BA589" s="37"/>
      <c r="BB589" s="37"/>
      <c r="BC589" s="7"/>
      <c r="BD589" s="6"/>
      <c r="BF589" s="10"/>
      <c r="BG589" s="37"/>
      <c r="BH589" s="37"/>
      <c r="BI589" s="7"/>
      <c r="BJ589" s="6"/>
      <c r="BL589" s="10"/>
      <c r="BM589" s="37"/>
      <c r="BN589" s="37"/>
      <c r="BO589" s="7"/>
      <c r="BP589" s="40"/>
      <c r="BQ589" s="10"/>
      <c r="BR589" s="37"/>
      <c r="BS589" s="37"/>
      <c r="BT589" s="51"/>
      <c r="BY589" s="37"/>
      <c r="BZ589" s="37"/>
      <c r="CA589" s="7"/>
      <c r="CB589" s="6"/>
      <c r="CD589" s="10"/>
      <c r="CE589" s="37"/>
      <c r="CF589" s="37"/>
      <c r="CG589" s="7"/>
      <c r="CH589" s="6"/>
      <c r="CJ589" s="10"/>
      <c r="CK589" s="37"/>
      <c r="CL589" s="37"/>
      <c r="CM589" s="7"/>
      <c r="CN589" s="40"/>
      <c r="CO589" s="10"/>
      <c r="CP589" s="37"/>
      <c r="CQ589" s="37"/>
      <c r="CR589" s="51"/>
      <c r="CT589" s="40"/>
      <c r="CU589" s="10"/>
      <c r="CV589" s="37"/>
      <c r="CW589" s="37"/>
      <c r="CX589" s="51"/>
    </row>
    <row r="590" spans="5:102" x14ac:dyDescent="0.2">
      <c r="E590" s="37"/>
      <c r="F590" s="37"/>
      <c r="G590" s="7"/>
      <c r="H590" s="6"/>
      <c r="J590" s="10"/>
      <c r="K590" s="37"/>
      <c r="L590" s="37"/>
      <c r="M590" s="7"/>
      <c r="N590" s="6"/>
      <c r="P590" s="10"/>
      <c r="Q590" s="37"/>
      <c r="R590" s="37"/>
      <c r="S590" s="7"/>
      <c r="T590" s="40"/>
      <c r="U590" s="10"/>
      <c r="V590" s="37"/>
      <c r="W590" s="37"/>
      <c r="X590" s="51"/>
      <c r="AC590" s="37"/>
      <c r="AD590" s="37"/>
      <c r="AE590" s="7"/>
      <c r="AF590" s="6"/>
      <c r="AH590" s="10"/>
      <c r="AI590" s="37"/>
      <c r="AJ590" s="37"/>
      <c r="AK590" s="7"/>
      <c r="AL590" s="6"/>
      <c r="AN590" s="10"/>
      <c r="AO590" s="37"/>
      <c r="AP590" s="37"/>
      <c r="AQ590" s="7"/>
      <c r="AR590" s="40"/>
      <c r="AS590" s="10"/>
      <c r="AT590" s="37"/>
      <c r="AU590" s="37"/>
      <c r="AV590" s="51"/>
      <c r="BA590" s="37"/>
      <c r="BB590" s="37"/>
      <c r="BC590" s="7"/>
      <c r="BD590" s="6"/>
      <c r="BF590" s="10"/>
      <c r="BG590" s="37"/>
      <c r="BH590" s="37"/>
      <c r="BI590" s="7"/>
      <c r="BJ590" s="6"/>
      <c r="BL590" s="10"/>
      <c r="BM590" s="37"/>
      <c r="BN590" s="37"/>
      <c r="BO590" s="7"/>
      <c r="BP590" s="40"/>
      <c r="BQ590" s="10"/>
      <c r="BR590" s="37"/>
      <c r="BS590" s="37"/>
      <c r="BT590" s="51"/>
      <c r="BY590" s="37"/>
      <c r="BZ590" s="37"/>
      <c r="CA590" s="7"/>
      <c r="CB590" s="6"/>
      <c r="CD590" s="10"/>
      <c r="CE590" s="37"/>
      <c r="CF590" s="37"/>
      <c r="CG590" s="7"/>
      <c r="CH590" s="6"/>
      <c r="CJ590" s="10"/>
      <c r="CK590" s="37"/>
      <c r="CL590" s="37"/>
      <c r="CM590" s="7"/>
      <c r="CN590" s="40"/>
      <c r="CO590" s="10"/>
      <c r="CP590" s="37"/>
      <c r="CQ590" s="37"/>
      <c r="CR590" s="51"/>
      <c r="CT590" s="40"/>
      <c r="CU590" s="10"/>
      <c r="CV590" s="37"/>
      <c r="CW590" s="37"/>
      <c r="CX590" s="51"/>
    </row>
    <row r="591" spans="5:102" x14ac:dyDescent="0.2">
      <c r="E591" s="37"/>
      <c r="F591" s="37"/>
      <c r="G591" s="7"/>
      <c r="H591" s="6"/>
      <c r="J591" s="10"/>
      <c r="K591" s="37"/>
      <c r="L591" s="37"/>
      <c r="M591" s="7"/>
      <c r="N591" s="6"/>
      <c r="P591" s="10"/>
      <c r="Q591" s="37"/>
      <c r="R591" s="37"/>
      <c r="S591" s="7"/>
      <c r="T591" s="40"/>
      <c r="U591" s="10"/>
      <c r="V591" s="37"/>
      <c r="W591" s="37"/>
      <c r="X591" s="51"/>
      <c r="AC591" s="37"/>
      <c r="AD591" s="37"/>
      <c r="AE591" s="7"/>
      <c r="AF591" s="6"/>
      <c r="AH591" s="10"/>
      <c r="AI591" s="37"/>
      <c r="AJ591" s="37"/>
      <c r="AK591" s="7"/>
      <c r="AL591" s="6"/>
      <c r="AN591" s="10"/>
      <c r="AO591" s="37"/>
      <c r="AP591" s="37"/>
      <c r="AQ591" s="7"/>
      <c r="AR591" s="40"/>
      <c r="AS591" s="10"/>
      <c r="AT591" s="37"/>
      <c r="AU591" s="37"/>
      <c r="AV591" s="51"/>
      <c r="BA591" s="37"/>
      <c r="BB591" s="37"/>
      <c r="BC591" s="7"/>
      <c r="BD591" s="6"/>
      <c r="BF591" s="10"/>
      <c r="BG591" s="37"/>
      <c r="BH591" s="37"/>
      <c r="BI591" s="7"/>
      <c r="BJ591" s="6"/>
      <c r="BL591" s="10"/>
      <c r="BM591" s="37"/>
      <c r="BN591" s="37"/>
      <c r="BO591" s="7"/>
      <c r="BP591" s="40"/>
      <c r="BQ591" s="10"/>
      <c r="BR591" s="37"/>
      <c r="BS591" s="37"/>
      <c r="BT591" s="51"/>
      <c r="BY591" s="37"/>
      <c r="BZ591" s="37"/>
      <c r="CA591" s="7"/>
      <c r="CB591" s="6"/>
      <c r="CD591" s="10"/>
      <c r="CE591" s="37"/>
      <c r="CF591" s="37"/>
      <c r="CG591" s="7"/>
      <c r="CH591" s="6"/>
      <c r="CJ591" s="10"/>
      <c r="CK591" s="37"/>
      <c r="CL591" s="37"/>
      <c r="CM591" s="7"/>
      <c r="CN591" s="40"/>
      <c r="CO591" s="10"/>
      <c r="CP591" s="37"/>
      <c r="CQ591" s="37"/>
      <c r="CR591" s="51"/>
      <c r="CT591" s="40"/>
      <c r="CU591" s="10"/>
      <c r="CV591" s="37"/>
      <c r="CW591" s="37"/>
      <c r="CX591" s="51"/>
    </row>
    <row r="592" spans="5:102" x14ac:dyDescent="0.2">
      <c r="E592" s="37"/>
      <c r="F592" s="37"/>
      <c r="G592" s="7"/>
      <c r="H592" s="6"/>
      <c r="J592" s="10"/>
      <c r="K592" s="37"/>
      <c r="L592" s="37"/>
      <c r="M592" s="7"/>
      <c r="N592" s="6"/>
      <c r="P592" s="10"/>
      <c r="Q592" s="37"/>
      <c r="R592" s="37"/>
      <c r="S592" s="7"/>
      <c r="T592" s="40"/>
      <c r="U592" s="10"/>
      <c r="V592" s="37"/>
      <c r="W592" s="37"/>
      <c r="X592" s="51"/>
      <c r="AC592" s="37"/>
      <c r="AD592" s="37"/>
      <c r="AE592" s="7"/>
      <c r="AF592" s="6"/>
      <c r="AH592" s="10"/>
      <c r="AI592" s="37"/>
      <c r="AJ592" s="37"/>
      <c r="AK592" s="7"/>
      <c r="AL592" s="6"/>
      <c r="AN592" s="10"/>
      <c r="AO592" s="37"/>
      <c r="AP592" s="37"/>
      <c r="AQ592" s="7"/>
      <c r="AR592" s="40"/>
      <c r="AS592" s="10"/>
      <c r="AT592" s="37"/>
      <c r="AU592" s="37"/>
      <c r="AV592" s="51"/>
      <c r="BA592" s="37"/>
      <c r="BB592" s="37"/>
      <c r="BC592" s="7"/>
      <c r="BD592" s="6"/>
      <c r="BF592" s="10"/>
      <c r="BG592" s="37"/>
      <c r="BH592" s="37"/>
      <c r="BI592" s="7"/>
      <c r="BJ592" s="6"/>
      <c r="BL592" s="10"/>
      <c r="BM592" s="37"/>
      <c r="BN592" s="37"/>
      <c r="BO592" s="7"/>
      <c r="BP592" s="40"/>
      <c r="BQ592" s="10"/>
      <c r="BR592" s="37"/>
      <c r="BS592" s="37"/>
      <c r="BT592" s="51"/>
      <c r="BY592" s="37"/>
      <c r="BZ592" s="37"/>
      <c r="CA592" s="7"/>
      <c r="CB592" s="6"/>
      <c r="CD592" s="10"/>
      <c r="CE592" s="37"/>
      <c r="CF592" s="37"/>
      <c r="CG592" s="7"/>
      <c r="CH592" s="6"/>
      <c r="CJ592" s="10"/>
      <c r="CK592" s="37"/>
      <c r="CL592" s="37"/>
      <c r="CM592" s="7"/>
      <c r="CN592" s="40"/>
      <c r="CO592" s="10"/>
      <c r="CP592" s="37"/>
      <c r="CQ592" s="37"/>
      <c r="CR592" s="51"/>
      <c r="CT592" s="40"/>
      <c r="CU592" s="10"/>
      <c r="CV592" s="37"/>
      <c r="CW592" s="37"/>
      <c r="CX592" s="51"/>
    </row>
    <row r="593" spans="5:102" x14ac:dyDescent="0.2">
      <c r="E593" s="37"/>
      <c r="F593" s="37"/>
      <c r="G593" s="7"/>
      <c r="H593" s="6"/>
      <c r="J593" s="10"/>
      <c r="K593" s="37"/>
      <c r="L593" s="37"/>
      <c r="M593" s="7"/>
      <c r="N593" s="6"/>
      <c r="P593" s="10"/>
      <c r="Q593" s="37"/>
      <c r="R593" s="37"/>
      <c r="S593" s="7"/>
      <c r="T593" s="40"/>
      <c r="U593" s="10"/>
      <c r="V593" s="37"/>
      <c r="W593" s="37"/>
      <c r="X593" s="51"/>
      <c r="AC593" s="37"/>
      <c r="AD593" s="37"/>
      <c r="AE593" s="7"/>
      <c r="AF593" s="6"/>
      <c r="AH593" s="10"/>
      <c r="AI593" s="37"/>
      <c r="AJ593" s="37"/>
      <c r="AK593" s="7"/>
      <c r="AL593" s="6"/>
      <c r="AN593" s="10"/>
      <c r="AO593" s="37"/>
      <c r="AP593" s="37"/>
      <c r="AQ593" s="7"/>
      <c r="AR593" s="40"/>
      <c r="AS593" s="10"/>
      <c r="AT593" s="37"/>
      <c r="AU593" s="37"/>
      <c r="AV593" s="51"/>
      <c r="BA593" s="37"/>
      <c r="BB593" s="37"/>
      <c r="BC593" s="7"/>
      <c r="BD593" s="6"/>
      <c r="BF593" s="10"/>
      <c r="BG593" s="37"/>
      <c r="BH593" s="37"/>
      <c r="BI593" s="7"/>
      <c r="BJ593" s="6"/>
      <c r="BL593" s="10"/>
      <c r="BM593" s="37"/>
      <c r="BN593" s="37"/>
      <c r="BO593" s="7"/>
      <c r="BP593" s="40"/>
      <c r="BQ593" s="10"/>
      <c r="BR593" s="37"/>
      <c r="BS593" s="37"/>
      <c r="BT593" s="51"/>
      <c r="BY593" s="37"/>
      <c r="BZ593" s="37"/>
      <c r="CA593" s="7"/>
      <c r="CB593" s="6"/>
      <c r="CD593" s="10"/>
      <c r="CE593" s="37"/>
      <c r="CF593" s="37"/>
      <c r="CG593" s="7"/>
      <c r="CH593" s="6"/>
      <c r="CJ593" s="10"/>
      <c r="CK593" s="37"/>
      <c r="CL593" s="37"/>
      <c r="CM593" s="7"/>
      <c r="CN593" s="40"/>
      <c r="CO593" s="10"/>
      <c r="CP593" s="37"/>
      <c r="CQ593" s="37"/>
      <c r="CR593" s="51"/>
      <c r="CT593" s="40"/>
      <c r="CU593" s="10"/>
      <c r="CV593" s="37"/>
      <c r="CW593" s="37"/>
      <c r="CX593" s="51"/>
    </row>
    <row r="594" spans="5:102" x14ac:dyDescent="0.2">
      <c r="E594" s="37"/>
      <c r="F594" s="37"/>
      <c r="G594" s="7"/>
      <c r="H594" s="6"/>
      <c r="J594" s="10"/>
      <c r="K594" s="37"/>
      <c r="L594" s="37"/>
      <c r="M594" s="7"/>
      <c r="N594" s="6"/>
      <c r="P594" s="10"/>
      <c r="Q594" s="37"/>
      <c r="R594" s="37"/>
      <c r="S594" s="7"/>
      <c r="T594" s="40"/>
      <c r="U594" s="10"/>
      <c r="V594" s="37"/>
      <c r="W594" s="37"/>
      <c r="X594" s="51"/>
      <c r="AC594" s="37"/>
      <c r="AD594" s="37"/>
      <c r="AE594" s="7"/>
      <c r="AF594" s="6"/>
      <c r="AH594" s="10"/>
      <c r="AI594" s="37"/>
      <c r="AJ594" s="37"/>
      <c r="AK594" s="7"/>
      <c r="AL594" s="6"/>
      <c r="AN594" s="10"/>
      <c r="AO594" s="37"/>
      <c r="AP594" s="37"/>
      <c r="AQ594" s="7"/>
      <c r="AR594" s="40"/>
      <c r="AS594" s="10"/>
      <c r="AT594" s="37"/>
      <c r="AU594" s="37"/>
      <c r="AV594" s="51"/>
      <c r="BA594" s="37"/>
      <c r="BB594" s="37"/>
      <c r="BC594" s="7"/>
      <c r="BD594" s="6"/>
      <c r="BF594" s="10"/>
      <c r="BG594" s="37"/>
      <c r="BH594" s="37"/>
      <c r="BI594" s="7"/>
      <c r="BJ594" s="6"/>
      <c r="BL594" s="10"/>
      <c r="BM594" s="37"/>
      <c r="BN594" s="37"/>
      <c r="BO594" s="7"/>
      <c r="BP594" s="40"/>
      <c r="BQ594" s="10"/>
      <c r="BR594" s="37"/>
      <c r="BS594" s="37"/>
      <c r="BT594" s="51"/>
      <c r="BY594" s="37"/>
      <c r="BZ594" s="37"/>
      <c r="CA594" s="7"/>
      <c r="CB594" s="6"/>
      <c r="CD594" s="10"/>
      <c r="CE594" s="37"/>
      <c r="CF594" s="37"/>
      <c r="CG594" s="7"/>
      <c r="CH594" s="6"/>
      <c r="CJ594" s="10"/>
      <c r="CK594" s="37"/>
      <c r="CL594" s="37"/>
      <c r="CM594" s="7"/>
      <c r="CN594" s="40"/>
      <c r="CO594" s="10"/>
      <c r="CP594" s="37"/>
      <c r="CQ594" s="37"/>
      <c r="CR594" s="51"/>
      <c r="CT594" s="40"/>
      <c r="CU594" s="10"/>
      <c r="CV594" s="37"/>
      <c r="CW594" s="37"/>
      <c r="CX594" s="51"/>
    </row>
    <row r="595" spans="5:102" x14ac:dyDescent="0.2">
      <c r="E595" s="37"/>
      <c r="F595" s="37"/>
      <c r="G595" s="7"/>
      <c r="H595" s="6"/>
      <c r="J595" s="10"/>
      <c r="K595" s="37"/>
      <c r="L595" s="37"/>
      <c r="M595" s="7"/>
      <c r="N595" s="6"/>
      <c r="P595" s="10"/>
      <c r="Q595" s="37"/>
      <c r="R595" s="37"/>
      <c r="S595" s="7"/>
      <c r="T595" s="40"/>
      <c r="U595" s="10"/>
      <c r="V595" s="37"/>
      <c r="W595" s="37"/>
      <c r="X595" s="51"/>
      <c r="AC595" s="37"/>
      <c r="AD595" s="37"/>
      <c r="AE595" s="7"/>
      <c r="AF595" s="6"/>
      <c r="AH595" s="10"/>
      <c r="AI595" s="37"/>
      <c r="AJ595" s="37"/>
      <c r="AK595" s="7"/>
      <c r="AL595" s="6"/>
      <c r="AN595" s="10"/>
      <c r="AO595" s="37"/>
      <c r="AP595" s="37"/>
      <c r="AQ595" s="7"/>
      <c r="AR595" s="40"/>
      <c r="AS595" s="10"/>
      <c r="AT595" s="37"/>
      <c r="AU595" s="37"/>
      <c r="AV595" s="51"/>
      <c r="BA595" s="37"/>
      <c r="BB595" s="37"/>
      <c r="BC595" s="7"/>
      <c r="BD595" s="6"/>
      <c r="BF595" s="10"/>
      <c r="BG595" s="37"/>
      <c r="BH595" s="37"/>
      <c r="BI595" s="7"/>
      <c r="BJ595" s="6"/>
      <c r="BL595" s="10"/>
      <c r="BM595" s="37"/>
      <c r="BN595" s="37"/>
      <c r="BO595" s="7"/>
      <c r="BP595" s="40"/>
      <c r="BQ595" s="10"/>
      <c r="BR595" s="37"/>
      <c r="BS595" s="37"/>
      <c r="BT595" s="51"/>
      <c r="BY595" s="37"/>
      <c r="BZ595" s="37"/>
      <c r="CA595" s="7"/>
      <c r="CB595" s="6"/>
      <c r="CD595" s="10"/>
      <c r="CE595" s="37"/>
      <c r="CF595" s="37"/>
      <c r="CG595" s="7"/>
      <c r="CH595" s="6"/>
      <c r="CJ595" s="10"/>
      <c r="CK595" s="37"/>
      <c r="CL595" s="37"/>
      <c r="CM595" s="7"/>
      <c r="CN595" s="40"/>
      <c r="CO595" s="10"/>
      <c r="CP595" s="37"/>
      <c r="CQ595" s="37"/>
      <c r="CR595" s="51"/>
      <c r="CT595" s="40"/>
      <c r="CU595" s="10"/>
      <c r="CV595" s="37"/>
      <c r="CW595" s="37"/>
      <c r="CX595" s="51"/>
    </row>
    <row r="596" spans="5:102" x14ac:dyDescent="0.2">
      <c r="E596" s="37"/>
      <c r="F596" s="37"/>
      <c r="G596" s="7"/>
      <c r="H596" s="6"/>
      <c r="J596" s="10"/>
      <c r="K596" s="37"/>
      <c r="L596" s="37"/>
      <c r="M596" s="7"/>
      <c r="N596" s="6"/>
      <c r="P596" s="10"/>
      <c r="Q596" s="37"/>
      <c r="R596" s="37"/>
      <c r="S596" s="7"/>
      <c r="T596" s="40"/>
      <c r="U596" s="10"/>
      <c r="V596" s="37"/>
      <c r="W596" s="37"/>
      <c r="X596" s="51"/>
      <c r="AC596" s="37"/>
      <c r="AD596" s="37"/>
      <c r="AE596" s="7"/>
      <c r="AF596" s="6"/>
      <c r="AH596" s="10"/>
      <c r="AI596" s="37"/>
      <c r="AJ596" s="37"/>
      <c r="AK596" s="7"/>
      <c r="AL596" s="6"/>
      <c r="AN596" s="10"/>
      <c r="AO596" s="37"/>
      <c r="AP596" s="37"/>
      <c r="AQ596" s="7"/>
      <c r="AR596" s="40"/>
      <c r="AS596" s="10"/>
      <c r="AT596" s="37"/>
      <c r="AU596" s="37"/>
      <c r="AV596" s="51"/>
      <c r="BA596" s="37"/>
      <c r="BB596" s="37"/>
      <c r="BC596" s="7"/>
      <c r="BD596" s="6"/>
      <c r="BF596" s="10"/>
      <c r="BG596" s="37"/>
      <c r="BH596" s="37"/>
      <c r="BI596" s="7"/>
      <c r="BJ596" s="6"/>
      <c r="BL596" s="10"/>
      <c r="BM596" s="37"/>
      <c r="BN596" s="37"/>
      <c r="BO596" s="7"/>
      <c r="BP596" s="40"/>
      <c r="BQ596" s="10"/>
      <c r="BR596" s="37"/>
      <c r="BS596" s="37"/>
      <c r="BT596" s="51"/>
      <c r="BY596" s="37"/>
      <c r="BZ596" s="37"/>
      <c r="CA596" s="7"/>
      <c r="CB596" s="6"/>
      <c r="CD596" s="10"/>
      <c r="CE596" s="37"/>
      <c r="CF596" s="37"/>
      <c r="CG596" s="7"/>
      <c r="CH596" s="6"/>
      <c r="CJ596" s="10"/>
      <c r="CK596" s="37"/>
      <c r="CL596" s="37"/>
      <c r="CM596" s="7"/>
      <c r="CN596" s="40"/>
      <c r="CO596" s="10"/>
      <c r="CP596" s="37"/>
      <c r="CQ596" s="37"/>
      <c r="CR596" s="51"/>
      <c r="CT596" s="40"/>
      <c r="CU596" s="10"/>
      <c r="CV596" s="37"/>
      <c r="CW596" s="37"/>
      <c r="CX596" s="51"/>
    </row>
    <row r="597" spans="5:102" x14ac:dyDescent="0.2">
      <c r="E597" s="37"/>
      <c r="F597" s="37"/>
      <c r="G597" s="7"/>
      <c r="H597" s="6"/>
      <c r="J597" s="10"/>
      <c r="K597" s="37"/>
      <c r="L597" s="37"/>
      <c r="M597" s="7"/>
      <c r="N597" s="6"/>
      <c r="P597" s="10"/>
      <c r="Q597" s="37"/>
      <c r="R597" s="37"/>
      <c r="S597" s="7"/>
      <c r="T597" s="40"/>
      <c r="U597" s="10"/>
      <c r="V597" s="37"/>
      <c r="W597" s="37"/>
      <c r="X597" s="51"/>
      <c r="AC597" s="37"/>
      <c r="AD597" s="37"/>
      <c r="AE597" s="7"/>
      <c r="AF597" s="6"/>
      <c r="AH597" s="10"/>
      <c r="AI597" s="37"/>
      <c r="AJ597" s="37"/>
      <c r="AK597" s="7"/>
      <c r="AL597" s="6"/>
      <c r="AN597" s="10"/>
      <c r="AO597" s="37"/>
      <c r="AP597" s="37"/>
      <c r="AQ597" s="7"/>
      <c r="AR597" s="40"/>
      <c r="AS597" s="10"/>
      <c r="AT597" s="37"/>
      <c r="AU597" s="37"/>
      <c r="AV597" s="51"/>
      <c r="BA597" s="37"/>
      <c r="BB597" s="37"/>
      <c r="BC597" s="7"/>
      <c r="BD597" s="6"/>
      <c r="BF597" s="10"/>
      <c r="BG597" s="37"/>
      <c r="BH597" s="37"/>
      <c r="BI597" s="7"/>
      <c r="BJ597" s="6"/>
      <c r="BL597" s="10"/>
      <c r="BM597" s="37"/>
      <c r="BN597" s="37"/>
      <c r="BO597" s="7"/>
      <c r="BP597" s="40"/>
      <c r="BQ597" s="10"/>
      <c r="BR597" s="37"/>
      <c r="BS597" s="37"/>
      <c r="BT597" s="51"/>
      <c r="BY597" s="37"/>
      <c r="BZ597" s="37"/>
      <c r="CA597" s="7"/>
      <c r="CB597" s="6"/>
      <c r="CD597" s="10"/>
      <c r="CE597" s="37"/>
      <c r="CF597" s="37"/>
      <c r="CG597" s="7"/>
      <c r="CH597" s="6"/>
      <c r="CJ597" s="10"/>
      <c r="CK597" s="37"/>
      <c r="CL597" s="37"/>
      <c r="CM597" s="7"/>
      <c r="CN597" s="40"/>
      <c r="CO597" s="10"/>
      <c r="CP597" s="37"/>
      <c r="CQ597" s="37"/>
      <c r="CR597" s="51"/>
      <c r="CT597" s="40"/>
      <c r="CU597" s="10"/>
      <c r="CV597" s="37"/>
      <c r="CW597" s="37"/>
      <c r="CX597" s="51"/>
    </row>
    <row r="598" spans="5:102" x14ac:dyDescent="0.2">
      <c r="E598" s="37"/>
      <c r="F598" s="37"/>
      <c r="G598" s="7"/>
      <c r="H598" s="6"/>
      <c r="J598" s="10"/>
      <c r="K598" s="37"/>
      <c r="L598" s="37"/>
      <c r="M598" s="7"/>
      <c r="N598" s="6"/>
      <c r="P598" s="10"/>
      <c r="Q598" s="37"/>
      <c r="R598" s="37"/>
      <c r="S598" s="7"/>
      <c r="T598" s="40"/>
      <c r="U598" s="10"/>
      <c r="V598" s="37"/>
      <c r="W598" s="37"/>
      <c r="X598" s="51"/>
      <c r="AC598" s="37"/>
      <c r="AD598" s="37"/>
      <c r="AE598" s="7"/>
      <c r="AF598" s="6"/>
      <c r="AH598" s="10"/>
      <c r="AI598" s="37"/>
      <c r="AJ598" s="37"/>
      <c r="AK598" s="7"/>
      <c r="AL598" s="6"/>
      <c r="AN598" s="10"/>
      <c r="AO598" s="37"/>
      <c r="AP598" s="37"/>
      <c r="AQ598" s="7"/>
      <c r="AR598" s="40"/>
      <c r="AS598" s="10"/>
      <c r="AT598" s="37"/>
      <c r="AU598" s="37"/>
      <c r="AV598" s="51"/>
      <c r="BA598" s="37"/>
      <c r="BB598" s="37"/>
      <c r="BC598" s="7"/>
      <c r="BD598" s="6"/>
      <c r="BF598" s="10"/>
      <c r="BG598" s="37"/>
      <c r="BH598" s="37"/>
      <c r="BI598" s="7"/>
      <c r="BJ598" s="6"/>
      <c r="BL598" s="10"/>
      <c r="BM598" s="37"/>
      <c r="BN598" s="37"/>
      <c r="BO598" s="7"/>
      <c r="BP598" s="40"/>
      <c r="BQ598" s="10"/>
      <c r="BR598" s="37"/>
      <c r="BS598" s="37"/>
      <c r="BT598" s="51"/>
      <c r="BY598" s="37"/>
      <c r="BZ598" s="37"/>
      <c r="CA598" s="7"/>
      <c r="CB598" s="6"/>
      <c r="CD598" s="10"/>
      <c r="CE598" s="37"/>
      <c r="CF598" s="37"/>
      <c r="CG598" s="7"/>
      <c r="CH598" s="6"/>
      <c r="CJ598" s="10"/>
      <c r="CK598" s="37"/>
      <c r="CL598" s="37"/>
      <c r="CM598" s="7"/>
      <c r="CN598" s="40"/>
      <c r="CO598" s="10"/>
      <c r="CP598" s="37"/>
      <c r="CQ598" s="37"/>
      <c r="CR598" s="51"/>
      <c r="CT598" s="40"/>
      <c r="CU598" s="10"/>
      <c r="CV598" s="37"/>
      <c r="CW598" s="37"/>
      <c r="CX598" s="51"/>
    </row>
    <row r="599" spans="5:102" x14ac:dyDescent="0.2">
      <c r="E599" s="37"/>
      <c r="F599" s="37"/>
      <c r="G599" s="7"/>
      <c r="H599" s="6"/>
      <c r="J599" s="10"/>
      <c r="K599" s="37"/>
      <c r="L599" s="37"/>
      <c r="M599" s="7"/>
      <c r="N599" s="6"/>
      <c r="P599" s="10"/>
      <c r="Q599" s="37"/>
      <c r="R599" s="37"/>
      <c r="S599" s="7"/>
      <c r="T599" s="40"/>
      <c r="U599" s="10"/>
      <c r="V599" s="37"/>
      <c r="W599" s="37"/>
      <c r="X599" s="51"/>
      <c r="AC599" s="37"/>
      <c r="AD599" s="37"/>
      <c r="AE599" s="7"/>
      <c r="AF599" s="6"/>
      <c r="AH599" s="10"/>
      <c r="AI599" s="37"/>
      <c r="AJ599" s="37"/>
      <c r="AK599" s="7"/>
      <c r="AL599" s="6"/>
      <c r="AN599" s="10"/>
      <c r="AO599" s="37"/>
      <c r="AP599" s="37"/>
      <c r="AQ599" s="7"/>
      <c r="AR599" s="40"/>
      <c r="AS599" s="10"/>
      <c r="AT599" s="37"/>
      <c r="AU599" s="37"/>
      <c r="AV599" s="51"/>
      <c r="BA599" s="37"/>
      <c r="BB599" s="37"/>
      <c r="BC599" s="7"/>
      <c r="BD599" s="6"/>
      <c r="BF599" s="10"/>
      <c r="BG599" s="37"/>
      <c r="BH599" s="37"/>
      <c r="BI599" s="7"/>
      <c r="BJ599" s="6"/>
      <c r="BL599" s="10"/>
      <c r="BM599" s="37"/>
      <c r="BN599" s="37"/>
      <c r="BO599" s="7"/>
      <c r="BP599" s="40"/>
      <c r="BQ599" s="10"/>
      <c r="BR599" s="37"/>
      <c r="BS599" s="37"/>
      <c r="BT599" s="51"/>
      <c r="BY599" s="37"/>
      <c r="BZ599" s="37"/>
      <c r="CA599" s="7"/>
      <c r="CB599" s="6"/>
      <c r="CD599" s="10"/>
      <c r="CE599" s="37"/>
      <c r="CF599" s="37"/>
      <c r="CG599" s="7"/>
      <c r="CH599" s="6"/>
      <c r="CJ599" s="10"/>
      <c r="CK599" s="37"/>
      <c r="CL599" s="37"/>
      <c r="CM599" s="7"/>
      <c r="CN599" s="40"/>
      <c r="CO599" s="10"/>
      <c r="CP599" s="37"/>
      <c r="CQ599" s="37"/>
      <c r="CR599" s="51"/>
      <c r="CT599" s="40"/>
      <c r="CU599" s="10"/>
      <c r="CV599" s="37"/>
      <c r="CW599" s="37"/>
      <c r="CX599" s="51"/>
    </row>
    <row r="600" spans="5:102" x14ac:dyDescent="0.2">
      <c r="E600" s="37"/>
      <c r="F600" s="37"/>
      <c r="G600" s="7"/>
      <c r="H600" s="6"/>
      <c r="J600" s="10"/>
      <c r="K600" s="37"/>
      <c r="L600" s="37"/>
      <c r="M600" s="7"/>
      <c r="N600" s="6"/>
      <c r="P600" s="10"/>
      <c r="Q600" s="37"/>
      <c r="R600" s="37"/>
      <c r="S600" s="7"/>
      <c r="T600" s="40"/>
      <c r="U600" s="10"/>
      <c r="V600" s="37"/>
      <c r="W600" s="37"/>
      <c r="X600" s="51"/>
      <c r="AC600" s="37"/>
      <c r="AD600" s="37"/>
      <c r="AE600" s="7"/>
      <c r="AF600" s="6"/>
      <c r="AH600" s="10"/>
      <c r="AI600" s="37"/>
      <c r="AJ600" s="37"/>
      <c r="AK600" s="7"/>
      <c r="AL600" s="6"/>
      <c r="AN600" s="10"/>
      <c r="AO600" s="37"/>
      <c r="AP600" s="37"/>
      <c r="AQ600" s="7"/>
      <c r="AR600" s="40"/>
      <c r="AS600" s="10"/>
      <c r="AT600" s="37"/>
      <c r="AU600" s="37"/>
      <c r="AV600" s="51"/>
      <c r="BA600" s="37"/>
      <c r="BB600" s="37"/>
      <c r="BC600" s="7"/>
      <c r="BD600" s="6"/>
      <c r="BF600" s="10"/>
      <c r="BG600" s="37"/>
      <c r="BH600" s="37"/>
      <c r="BI600" s="7"/>
      <c r="BJ600" s="6"/>
      <c r="BL600" s="10"/>
      <c r="BM600" s="37"/>
      <c r="BN600" s="37"/>
      <c r="BO600" s="7"/>
      <c r="BP600" s="40"/>
      <c r="BQ600" s="10"/>
      <c r="BR600" s="37"/>
      <c r="BS600" s="37"/>
      <c r="BT600" s="51"/>
      <c r="BY600" s="37"/>
      <c r="BZ600" s="37"/>
      <c r="CA600" s="7"/>
      <c r="CB600" s="6"/>
      <c r="CD600" s="10"/>
      <c r="CE600" s="37"/>
      <c r="CF600" s="37"/>
      <c r="CG600" s="7"/>
      <c r="CH600" s="6"/>
      <c r="CJ600" s="10"/>
      <c r="CK600" s="37"/>
      <c r="CL600" s="37"/>
      <c r="CM600" s="7"/>
      <c r="CN600" s="40"/>
      <c r="CO600" s="10"/>
      <c r="CP600" s="37"/>
      <c r="CQ600" s="37"/>
      <c r="CR600" s="51"/>
      <c r="CT600" s="40"/>
      <c r="CU600" s="10"/>
      <c r="CV600" s="37"/>
      <c r="CW600" s="37"/>
      <c r="CX600" s="51"/>
    </row>
    <row r="601" spans="5:102" x14ac:dyDescent="0.2">
      <c r="E601" s="37"/>
      <c r="F601" s="37"/>
      <c r="G601" s="7"/>
      <c r="H601" s="6"/>
      <c r="J601" s="10"/>
      <c r="K601" s="37"/>
      <c r="L601" s="37"/>
      <c r="M601" s="7"/>
      <c r="N601" s="6"/>
      <c r="P601" s="10"/>
      <c r="Q601" s="37"/>
      <c r="R601" s="37"/>
      <c r="S601" s="7"/>
      <c r="T601" s="40"/>
      <c r="U601" s="10"/>
      <c r="V601" s="37"/>
      <c r="W601" s="37"/>
      <c r="X601" s="51"/>
      <c r="AC601" s="37"/>
      <c r="AD601" s="37"/>
      <c r="AE601" s="7"/>
      <c r="AF601" s="6"/>
      <c r="AH601" s="10"/>
      <c r="AI601" s="37"/>
      <c r="AJ601" s="37"/>
      <c r="AK601" s="7"/>
      <c r="AL601" s="6"/>
      <c r="AN601" s="10"/>
      <c r="AO601" s="37"/>
      <c r="AP601" s="37"/>
      <c r="AQ601" s="7"/>
      <c r="AR601" s="40"/>
      <c r="AS601" s="10"/>
      <c r="AT601" s="37"/>
      <c r="AU601" s="37"/>
      <c r="AV601" s="51"/>
      <c r="BA601" s="37"/>
      <c r="BB601" s="37"/>
      <c r="BC601" s="7"/>
      <c r="BD601" s="6"/>
      <c r="BF601" s="10"/>
      <c r="BG601" s="37"/>
      <c r="BH601" s="37"/>
      <c r="BI601" s="7"/>
      <c r="BJ601" s="6"/>
      <c r="BL601" s="10"/>
      <c r="BM601" s="37"/>
      <c r="BN601" s="37"/>
      <c r="BO601" s="7"/>
      <c r="BP601" s="40"/>
      <c r="BQ601" s="10"/>
      <c r="BR601" s="37"/>
      <c r="BS601" s="37"/>
      <c r="BT601" s="51"/>
      <c r="BY601" s="37"/>
      <c r="BZ601" s="37"/>
      <c r="CA601" s="7"/>
      <c r="CB601" s="6"/>
      <c r="CD601" s="10"/>
      <c r="CE601" s="37"/>
      <c r="CF601" s="37"/>
      <c r="CG601" s="7"/>
      <c r="CH601" s="6"/>
      <c r="CJ601" s="10"/>
      <c r="CK601" s="37"/>
      <c r="CL601" s="37"/>
      <c r="CM601" s="7"/>
      <c r="CN601" s="40"/>
      <c r="CO601" s="10"/>
      <c r="CP601" s="37"/>
      <c r="CQ601" s="37"/>
      <c r="CR601" s="51"/>
      <c r="CT601" s="40"/>
      <c r="CU601" s="10"/>
      <c r="CV601" s="37"/>
      <c r="CW601" s="37"/>
      <c r="CX601" s="51"/>
    </row>
    <row r="602" spans="5:102" x14ac:dyDescent="0.2">
      <c r="E602" s="37"/>
      <c r="F602" s="37"/>
      <c r="G602" s="7"/>
      <c r="H602" s="6"/>
      <c r="J602" s="10"/>
      <c r="K602" s="37"/>
      <c r="L602" s="37"/>
      <c r="M602" s="7"/>
      <c r="N602" s="6"/>
      <c r="P602" s="10"/>
      <c r="Q602" s="37"/>
      <c r="R602" s="37"/>
      <c r="S602" s="7"/>
      <c r="T602" s="40"/>
      <c r="U602" s="10"/>
      <c r="V602" s="37"/>
      <c r="W602" s="37"/>
      <c r="X602" s="51"/>
      <c r="AC602" s="37"/>
      <c r="AD602" s="37"/>
      <c r="AE602" s="7"/>
      <c r="AF602" s="6"/>
      <c r="AH602" s="10"/>
      <c r="AI602" s="37"/>
      <c r="AJ602" s="37"/>
      <c r="AK602" s="7"/>
      <c r="AL602" s="6"/>
      <c r="AN602" s="10"/>
      <c r="AO602" s="37"/>
      <c r="AP602" s="37"/>
      <c r="AQ602" s="7"/>
      <c r="AR602" s="40"/>
      <c r="AS602" s="10"/>
      <c r="AT602" s="37"/>
      <c r="AU602" s="37"/>
      <c r="AV602" s="51"/>
      <c r="BA602" s="37"/>
      <c r="BB602" s="37"/>
      <c r="BC602" s="7"/>
      <c r="BD602" s="6"/>
      <c r="BF602" s="10"/>
      <c r="BG602" s="37"/>
      <c r="BH602" s="37"/>
      <c r="BI602" s="7"/>
      <c r="BJ602" s="6"/>
      <c r="BL602" s="10"/>
      <c r="BM602" s="37"/>
      <c r="BN602" s="37"/>
      <c r="BO602" s="7"/>
      <c r="BP602" s="40"/>
      <c r="BQ602" s="10"/>
      <c r="BR602" s="37"/>
      <c r="BS602" s="37"/>
      <c r="BT602" s="51"/>
      <c r="BY602" s="37"/>
      <c r="BZ602" s="37"/>
      <c r="CA602" s="7"/>
      <c r="CB602" s="6"/>
      <c r="CD602" s="10"/>
      <c r="CE602" s="37"/>
      <c r="CF602" s="37"/>
      <c r="CG602" s="7"/>
      <c r="CH602" s="6"/>
      <c r="CJ602" s="10"/>
      <c r="CK602" s="37"/>
      <c r="CL602" s="37"/>
      <c r="CM602" s="7"/>
      <c r="CN602" s="40"/>
      <c r="CO602" s="10"/>
      <c r="CP602" s="37"/>
      <c r="CQ602" s="37"/>
      <c r="CR602" s="51"/>
      <c r="CT602" s="40"/>
      <c r="CU602" s="10"/>
      <c r="CV602" s="37"/>
      <c r="CW602" s="37"/>
      <c r="CX602" s="51"/>
    </row>
    <row r="603" spans="5:102" x14ac:dyDescent="0.2">
      <c r="E603" s="37"/>
      <c r="F603" s="37"/>
      <c r="G603" s="7"/>
      <c r="H603" s="6"/>
      <c r="J603" s="10"/>
      <c r="K603" s="37"/>
      <c r="L603" s="37"/>
      <c r="M603" s="7"/>
      <c r="N603" s="6"/>
      <c r="P603" s="10"/>
      <c r="Q603" s="37"/>
      <c r="R603" s="37"/>
      <c r="S603" s="7"/>
      <c r="T603" s="40"/>
      <c r="U603" s="10"/>
      <c r="V603" s="37"/>
      <c r="W603" s="37"/>
      <c r="X603" s="51"/>
      <c r="AC603" s="37"/>
      <c r="AD603" s="37"/>
      <c r="AE603" s="7"/>
      <c r="AF603" s="6"/>
      <c r="AH603" s="10"/>
      <c r="AI603" s="37"/>
      <c r="AJ603" s="37"/>
      <c r="AK603" s="7"/>
      <c r="AL603" s="6"/>
      <c r="AN603" s="10"/>
      <c r="AO603" s="37"/>
      <c r="AP603" s="37"/>
      <c r="AQ603" s="7"/>
      <c r="AR603" s="40"/>
      <c r="AS603" s="10"/>
      <c r="AT603" s="37"/>
      <c r="AU603" s="37"/>
      <c r="AV603" s="51"/>
      <c r="BA603" s="37"/>
      <c r="BB603" s="37"/>
      <c r="BC603" s="7"/>
      <c r="BD603" s="6"/>
      <c r="BF603" s="10"/>
      <c r="BG603" s="37"/>
      <c r="BH603" s="37"/>
      <c r="BI603" s="7"/>
      <c r="BJ603" s="6"/>
      <c r="BL603" s="10"/>
      <c r="BM603" s="37"/>
      <c r="BN603" s="37"/>
      <c r="BO603" s="7"/>
      <c r="BP603" s="40"/>
      <c r="BQ603" s="10"/>
      <c r="BR603" s="37"/>
      <c r="BS603" s="37"/>
      <c r="BT603" s="51"/>
      <c r="BY603" s="37"/>
      <c r="BZ603" s="37"/>
      <c r="CA603" s="7"/>
      <c r="CB603" s="6"/>
      <c r="CD603" s="10"/>
      <c r="CE603" s="37"/>
      <c r="CF603" s="37"/>
      <c r="CG603" s="7"/>
      <c r="CH603" s="6"/>
      <c r="CJ603" s="10"/>
      <c r="CK603" s="37"/>
      <c r="CL603" s="37"/>
      <c r="CM603" s="7"/>
      <c r="CN603" s="40"/>
      <c r="CO603" s="10"/>
      <c r="CP603" s="37"/>
      <c r="CQ603" s="37"/>
      <c r="CR603" s="51"/>
      <c r="CT603" s="40"/>
      <c r="CU603" s="10"/>
      <c r="CV603" s="37"/>
      <c r="CW603" s="37"/>
      <c r="CX603" s="51"/>
    </row>
    <row r="604" spans="5:102" x14ac:dyDescent="0.2">
      <c r="E604" s="37"/>
      <c r="F604" s="37"/>
      <c r="G604" s="7"/>
      <c r="H604" s="6"/>
      <c r="J604" s="10"/>
      <c r="K604" s="37"/>
      <c r="L604" s="37"/>
      <c r="M604" s="7"/>
      <c r="N604" s="6"/>
      <c r="P604" s="10"/>
      <c r="Q604" s="37"/>
      <c r="R604" s="37"/>
      <c r="S604" s="7"/>
      <c r="T604" s="40"/>
      <c r="U604" s="10"/>
      <c r="V604" s="37"/>
      <c r="W604" s="37"/>
      <c r="X604" s="51"/>
      <c r="AC604" s="37"/>
      <c r="AD604" s="37"/>
      <c r="AE604" s="7"/>
      <c r="AF604" s="6"/>
      <c r="AH604" s="10"/>
      <c r="AI604" s="37"/>
      <c r="AJ604" s="37"/>
      <c r="AK604" s="7"/>
      <c r="AL604" s="6"/>
      <c r="AN604" s="10"/>
      <c r="AO604" s="37"/>
      <c r="AP604" s="37"/>
      <c r="AQ604" s="7"/>
      <c r="AR604" s="40"/>
      <c r="AS604" s="10"/>
      <c r="AT604" s="37"/>
      <c r="AU604" s="37"/>
      <c r="AV604" s="51"/>
      <c r="BA604" s="37"/>
      <c r="BB604" s="37"/>
      <c r="BC604" s="7"/>
      <c r="BD604" s="6"/>
      <c r="BF604" s="10"/>
      <c r="BG604" s="37"/>
      <c r="BH604" s="37"/>
      <c r="BI604" s="7"/>
      <c r="BJ604" s="6"/>
      <c r="BL604" s="10"/>
      <c r="BM604" s="37"/>
      <c r="BN604" s="37"/>
      <c r="BO604" s="7"/>
      <c r="BP604" s="40"/>
      <c r="BQ604" s="10"/>
      <c r="BR604" s="37"/>
      <c r="BS604" s="37"/>
      <c r="BT604" s="51"/>
      <c r="BY604" s="37"/>
      <c r="BZ604" s="37"/>
      <c r="CA604" s="7"/>
      <c r="CB604" s="6"/>
      <c r="CD604" s="10"/>
      <c r="CE604" s="37"/>
      <c r="CF604" s="37"/>
      <c r="CG604" s="7"/>
      <c r="CH604" s="6"/>
      <c r="CJ604" s="10"/>
      <c r="CK604" s="37"/>
      <c r="CL604" s="37"/>
      <c r="CM604" s="7"/>
      <c r="CN604" s="40"/>
      <c r="CO604" s="10"/>
      <c r="CP604" s="37"/>
      <c r="CQ604" s="37"/>
      <c r="CR604" s="51"/>
      <c r="CT604" s="40"/>
      <c r="CU604" s="10"/>
      <c r="CV604" s="37"/>
      <c r="CW604" s="37"/>
      <c r="CX604" s="51"/>
    </row>
    <row r="605" spans="5:102" x14ac:dyDescent="0.2">
      <c r="E605" s="37"/>
      <c r="F605" s="37"/>
      <c r="G605" s="7"/>
      <c r="H605" s="6"/>
      <c r="J605" s="10"/>
      <c r="K605" s="37"/>
      <c r="L605" s="37"/>
      <c r="M605" s="7"/>
      <c r="N605" s="6"/>
      <c r="P605" s="10"/>
      <c r="Q605" s="37"/>
      <c r="R605" s="37"/>
      <c r="S605" s="7"/>
      <c r="T605" s="40"/>
      <c r="U605" s="10"/>
      <c r="V605" s="37"/>
      <c r="W605" s="37"/>
      <c r="X605" s="51"/>
      <c r="AC605" s="37"/>
      <c r="AD605" s="37"/>
      <c r="AE605" s="7"/>
      <c r="AF605" s="6"/>
      <c r="AH605" s="10"/>
      <c r="AI605" s="37"/>
      <c r="AJ605" s="37"/>
      <c r="AK605" s="7"/>
      <c r="AL605" s="6"/>
      <c r="AN605" s="10"/>
      <c r="AO605" s="37"/>
      <c r="AP605" s="37"/>
      <c r="AQ605" s="7"/>
      <c r="AR605" s="40"/>
      <c r="AS605" s="10"/>
      <c r="AT605" s="37"/>
      <c r="AU605" s="37"/>
      <c r="AV605" s="51"/>
      <c r="BA605" s="37"/>
      <c r="BB605" s="37"/>
      <c r="BC605" s="7"/>
      <c r="BD605" s="6"/>
      <c r="BF605" s="10"/>
      <c r="BG605" s="37"/>
      <c r="BH605" s="37"/>
      <c r="BI605" s="7"/>
      <c r="BJ605" s="6"/>
      <c r="BL605" s="10"/>
      <c r="BM605" s="37"/>
      <c r="BN605" s="37"/>
      <c r="BO605" s="7"/>
      <c r="BP605" s="40"/>
      <c r="BQ605" s="10"/>
      <c r="BR605" s="37"/>
      <c r="BS605" s="37"/>
      <c r="BT605" s="51"/>
      <c r="BY605" s="37"/>
      <c r="BZ605" s="37"/>
      <c r="CA605" s="7"/>
      <c r="CB605" s="6"/>
      <c r="CD605" s="10"/>
      <c r="CE605" s="37"/>
      <c r="CF605" s="37"/>
      <c r="CG605" s="7"/>
      <c r="CH605" s="6"/>
      <c r="CJ605" s="10"/>
      <c r="CK605" s="37"/>
      <c r="CL605" s="37"/>
      <c r="CM605" s="7"/>
      <c r="CN605" s="40"/>
      <c r="CO605" s="10"/>
      <c r="CP605" s="37"/>
      <c r="CQ605" s="37"/>
      <c r="CR605" s="51"/>
      <c r="CT605" s="40"/>
      <c r="CU605" s="10"/>
      <c r="CV605" s="37"/>
      <c r="CW605" s="37"/>
      <c r="CX605" s="51"/>
    </row>
    <row r="606" spans="5:102" x14ac:dyDescent="0.2">
      <c r="E606" s="37"/>
      <c r="F606" s="37"/>
      <c r="G606" s="7"/>
      <c r="H606" s="6"/>
      <c r="J606" s="10"/>
      <c r="K606" s="37"/>
      <c r="L606" s="37"/>
      <c r="M606" s="7"/>
      <c r="N606" s="6"/>
      <c r="P606" s="10"/>
      <c r="Q606" s="37"/>
      <c r="R606" s="37"/>
      <c r="S606" s="7"/>
      <c r="T606" s="40"/>
      <c r="U606" s="10"/>
      <c r="V606" s="37"/>
      <c r="W606" s="37"/>
      <c r="X606" s="51"/>
      <c r="AC606" s="37"/>
      <c r="AD606" s="37"/>
      <c r="AE606" s="7"/>
      <c r="AF606" s="6"/>
      <c r="AH606" s="10"/>
      <c r="AI606" s="37"/>
      <c r="AJ606" s="37"/>
      <c r="AK606" s="7"/>
      <c r="AL606" s="6"/>
      <c r="AN606" s="10"/>
      <c r="AO606" s="37"/>
      <c r="AP606" s="37"/>
      <c r="AQ606" s="7"/>
      <c r="AR606" s="40"/>
      <c r="AS606" s="10"/>
      <c r="AT606" s="37"/>
      <c r="AU606" s="37"/>
      <c r="AV606" s="51"/>
      <c r="BA606" s="37"/>
      <c r="BB606" s="37"/>
      <c r="BC606" s="7"/>
      <c r="BD606" s="6"/>
      <c r="BF606" s="10"/>
      <c r="BG606" s="37"/>
      <c r="BH606" s="37"/>
      <c r="BI606" s="7"/>
      <c r="BJ606" s="6"/>
      <c r="BL606" s="10"/>
      <c r="BM606" s="37"/>
      <c r="BN606" s="37"/>
      <c r="BO606" s="7"/>
      <c r="BP606" s="40"/>
      <c r="BQ606" s="10"/>
      <c r="BR606" s="37"/>
      <c r="BS606" s="37"/>
      <c r="BT606" s="51"/>
      <c r="BY606" s="37"/>
      <c r="BZ606" s="37"/>
      <c r="CA606" s="7"/>
      <c r="CB606" s="6"/>
      <c r="CD606" s="10"/>
      <c r="CE606" s="37"/>
      <c r="CF606" s="37"/>
      <c r="CG606" s="7"/>
      <c r="CH606" s="6"/>
      <c r="CJ606" s="10"/>
      <c r="CK606" s="37"/>
      <c r="CL606" s="37"/>
      <c r="CM606" s="7"/>
      <c r="CN606" s="40"/>
      <c r="CO606" s="10"/>
      <c r="CP606" s="37"/>
      <c r="CQ606" s="37"/>
      <c r="CR606" s="51"/>
      <c r="CT606" s="40"/>
      <c r="CU606" s="10"/>
      <c r="CV606" s="37"/>
      <c r="CW606" s="37"/>
      <c r="CX606" s="51"/>
    </row>
    <row r="607" spans="5:102" x14ac:dyDescent="0.2">
      <c r="E607" s="37"/>
      <c r="F607" s="37"/>
      <c r="G607" s="7"/>
      <c r="H607" s="6"/>
      <c r="J607" s="10"/>
      <c r="K607" s="37"/>
      <c r="L607" s="37"/>
      <c r="M607" s="7"/>
      <c r="N607" s="6"/>
      <c r="P607" s="10"/>
      <c r="Q607" s="37"/>
      <c r="R607" s="37"/>
      <c r="S607" s="7"/>
      <c r="T607" s="40"/>
      <c r="U607" s="10"/>
      <c r="V607" s="37"/>
      <c r="W607" s="37"/>
      <c r="X607" s="51"/>
      <c r="AC607" s="37"/>
      <c r="AD607" s="37"/>
      <c r="AE607" s="7"/>
      <c r="AF607" s="6"/>
      <c r="AH607" s="10"/>
      <c r="AI607" s="37"/>
      <c r="AJ607" s="37"/>
      <c r="AK607" s="7"/>
      <c r="AL607" s="6"/>
      <c r="AN607" s="10"/>
      <c r="AO607" s="37"/>
      <c r="AP607" s="37"/>
      <c r="AQ607" s="7"/>
      <c r="AR607" s="40"/>
      <c r="AS607" s="10"/>
      <c r="AT607" s="37"/>
      <c r="AU607" s="37"/>
      <c r="AV607" s="51"/>
      <c r="BA607" s="37"/>
      <c r="BB607" s="37"/>
      <c r="BC607" s="7"/>
      <c r="BD607" s="6"/>
      <c r="BF607" s="10"/>
      <c r="BG607" s="37"/>
      <c r="BH607" s="37"/>
      <c r="BI607" s="7"/>
      <c r="BJ607" s="6"/>
      <c r="BL607" s="10"/>
      <c r="BM607" s="37"/>
      <c r="BN607" s="37"/>
      <c r="BO607" s="7"/>
      <c r="BP607" s="40"/>
      <c r="BQ607" s="10"/>
      <c r="BR607" s="37"/>
      <c r="BS607" s="37"/>
      <c r="BT607" s="51"/>
      <c r="BY607" s="37"/>
      <c r="BZ607" s="37"/>
      <c r="CA607" s="7"/>
      <c r="CB607" s="6"/>
      <c r="CD607" s="10"/>
      <c r="CE607" s="37"/>
      <c r="CF607" s="37"/>
      <c r="CG607" s="7"/>
      <c r="CH607" s="6"/>
      <c r="CJ607" s="10"/>
      <c r="CK607" s="37"/>
      <c r="CL607" s="37"/>
      <c r="CM607" s="7"/>
      <c r="CN607" s="40"/>
      <c r="CO607" s="10"/>
      <c r="CP607" s="37"/>
      <c r="CQ607" s="37"/>
      <c r="CR607" s="51"/>
      <c r="CT607" s="40"/>
      <c r="CU607" s="10"/>
      <c r="CV607" s="37"/>
      <c r="CW607" s="37"/>
      <c r="CX607" s="51"/>
    </row>
    <row r="608" spans="5:102" x14ac:dyDescent="0.2">
      <c r="E608" s="37"/>
      <c r="F608" s="37"/>
      <c r="G608" s="7"/>
      <c r="H608" s="6"/>
      <c r="J608" s="10"/>
      <c r="K608" s="37"/>
      <c r="L608" s="37"/>
      <c r="M608" s="7"/>
      <c r="N608" s="6"/>
      <c r="P608" s="10"/>
      <c r="Q608" s="37"/>
      <c r="R608" s="37"/>
      <c r="S608" s="7"/>
      <c r="T608" s="40"/>
      <c r="U608" s="10"/>
      <c r="V608" s="37"/>
      <c r="W608" s="37"/>
      <c r="X608" s="51"/>
      <c r="AC608" s="37"/>
      <c r="AD608" s="37"/>
      <c r="AE608" s="7"/>
      <c r="AF608" s="6"/>
      <c r="AH608" s="10"/>
      <c r="AI608" s="37"/>
      <c r="AJ608" s="37"/>
      <c r="AK608" s="7"/>
      <c r="AL608" s="6"/>
      <c r="AN608" s="10"/>
      <c r="AO608" s="37"/>
      <c r="AP608" s="37"/>
      <c r="AQ608" s="7"/>
      <c r="AR608" s="40"/>
      <c r="AS608" s="10"/>
      <c r="AT608" s="37"/>
      <c r="AU608" s="37"/>
      <c r="AV608" s="51"/>
      <c r="BA608" s="37"/>
      <c r="BB608" s="37"/>
      <c r="BC608" s="7"/>
      <c r="BD608" s="6"/>
      <c r="BF608" s="10"/>
      <c r="BG608" s="37"/>
      <c r="BH608" s="37"/>
      <c r="BI608" s="7"/>
      <c r="BJ608" s="6"/>
      <c r="BL608" s="10"/>
      <c r="BM608" s="37"/>
      <c r="BN608" s="37"/>
      <c r="BO608" s="7"/>
      <c r="BP608" s="40"/>
      <c r="BQ608" s="10"/>
      <c r="BR608" s="37"/>
      <c r="BS608" s="37"/>
      <c r="BT608" s="51"/>
      <c r="BY608" s="37"/>
      <c r="BZ608" s="37"/>
      <c r="CA608" s="7"/>
      <c r="CB608" s="6"/>
      <c r="CD608" s="10"/>
      <c r="CE608" s="37"/>
      <c r="CF608" s="37"/>
      <c r="CG608" s="7"/>
      <c r="CH608" s="6"/>
      <c r="CJ608" s="10"/>
      <c r="CK608" s="37"/>
      <c r="CL608" s="37"/>
      <c r="CM608" s="7"/>
      <c r="CN608" s="40"/>
      <c r="CO608" s="10"/>
      <c r="CP608" s="37"/>
      <c r="CQ608" s="37"/>
      <c r="CR608" s="51"/>
      <c r="CT608" s="40"/>
      <c r="CU608" s="10"/>
      <c r="CV608" s="37"/>
      <c r="CW608" s="37"/>
      <c r="CX608" s="51"/>
    </row>
    <row r="609" spans="5:102" x14ac:dyDescent="0.2">
      <c r="E609" s="37"/>
      <c r="F609" s="37"/>
      <c r="G609" s="7"/>
      <c r="H609" s="6"/>
      <c r="J609" s="10"/>
      <c r="K609" s="37"/>
      <c r="L609" s="37"/>
      <c r="M609" s="7"/>
      <c r="N609" s="6"/>
      <c r="P609" s="10"/>
      <c r="Q609" s="37"/>
      <c r="R609" s="37"/>
      <c r="S609" s="7"/>
      <c r="T609" s="40"/>
      <c r="U609" s="10"/>
      <c r="V609" s="37"/>
      <c r="W609" s="37"/>
      <c r="X609" s="51"/>
      <c r="AC609" s="37"/>
      <c r="AD609" s="37"/>
      <c r="AE609" s="7"/>
      <c r="AF609" s="6"/>
      <c r="AH609" s="10"/>
      <c r="AI609" s="37"/>
      <c r="AJ609" s="37"/>
      <c r="AK609" s="7"/>
      <c r="AL609" s="6"/>
      <c r="AN609" s="10"/>
      <c r="AO609" s="37"/>
      <c r="AP609" s="37"/>
      <c r="AQ609" s="7"/>
      <c r="AR609" s="40"/>
      <c r="AS609" s="10"/>
      <c r="AT609" s="37"/>
      <c r="AU609" s="37"/>
      <c r="AV609" s="51"/>
      <c r="BA609" s="37"/>
      <c r="BB609" s="37"/>
      <c r="BC609" s="7"/>
      <c r="BD609" s="6"/>
      <c r="BF609" s="10"/>
      <c r="BG609" s="37"/>
      <c r="BH609" s="37"/>
      <c r="BI609" s="7"/>
      <c r="BJ609" s="6"/>
      <c r="BL609" s="10"/>
      <c r="BM609" s="37"/>
      <c r="BN609" s="37"/>
      <c r="BO609" s="7"/>
      <c r="BP609" s="40"/>
      <c r="BQ609" s="10"/>
      <c r="BR609" s="37"/>
      <c r="BS609" s="37"/>
      <c r="BT609" s="51"/>
      <c r="BY609" s="37"/>
      <c r="BZ609" s="37"/>
      <c r="CA609" s="7"/>
      <c r="CB609" s="6"/>
      <c r="CD609" s="10"/>
      <c r="CE609" s="37"/>
      <c r="CF609" s="37"/>
      <c r="CG609" s="7"/>
      <c r="CH609" s="6"/>
      <c r="CJ609" s="10"/>
      <c r="CK609" s="37"/>
      <c r="CL609" s="37"/>
      <c r="CM609" s="7"/>
      <c r="CN609" s="40"/>
      <c r="CO609" s="10"/>
      <c r="CP609" s="37"/>
      <c r="CQ609" s="37"/>
      <c r="CR609" s="51"/>
      <c r="CT609" s="40"/>
      <c r="CU609" s="10"/>
      <c r="CV609" s="37"/>
      <c r="CW609" s="37"/>
      <c r="CX609" s="51"/>
    </row>
    <row r="610" spans="5:102" x14ac:dyDescent="0.2">
      <c r="E610" s="37"/>
      <c r="F610" s="37"/>
      <c r="G610" s="7"/>
      <c r="H610" s="6"/>
      <c r="J610" s="10"/>
      <c r="K610" s="37"/>
      <c r="L610" s="37"/>
      <c r="M610" s="7"/>
      <c r="N610" s="6"/>
      <c r="P610" s="10"/>
      <c r="Q610" s="37"/>
      <c r="R610" s="37"/>
      <c r="S610" s="7"/>
      <c r="T610" s="40"/>
      <c r="U610" s="10"/>
      <c r="V610" s="37"/>
      <c r="W610" s="37"/>
      <c r="X610" s="51"/>
      <c r="AC610" s="37"/>
      <c r="AD610" s="37"/>
      <c r="AE610" s="7"/>
      <c r="AF610" s="6"/>
      <c r="AH610" s="10"/>
      <c r="AI610" s="37"/>
      <c r="AJ610" s="37"/>
      <c r="AK610" s="7"/>
      <c r="AL610" s="6"/>
      <c r="AN610" s="10"/>
      <c r="AO610" s="37"/>
      <c r="AP610" s="37"/>
      <c r="AQ610" s="7"/>
      <c r="AR610" s="40"/>
      <c r="AS610" s="10"/>
      <c r="AT610" s="37"/>
      <c r="AU610" s="37"/>
      <c r="AV610" s="51"/>
      <c r="BA610" s="37"/>
      <c r="BB610" s="37"/>
      <c r="BC610" s="7"/>
      <c r="BD610" s="6"/>
      <c r="BF610" s="10"/>
      <c r="BG610" s="37"/>
      <c r="BH610" s="37"/>
      <c r="BI610" s="7"/>
      <c r="BJ610" s="6"/>
      <c r="BL610" s="10"/>
      <c r="BM610" s="37"/>
      <c r="BN610" s="37"/>
      <c r="BO610" s="7"/>
      <c r="BP610" s="40"/>
      <c r="BQ610" s="10"/>
      <c r="BR610" s="37"/>
      <c r="BS610" s="37"/>
      <c r="BT610" s="51"/>
      <c r="BY610" s="37"/>
      <c r="BZ610" s="37"/>
      <c r="CA610" s="7"/>
      <c r="CB610" s="6"/>
      <c r="CD610" s="10"/>
      <c r="CE610" s="37"/>
      <c r="CF610" s="37"/>
      <c r="CG610" s="7"/>
      <c r="CH610" s="6"/>
      <c r="CJ610" s="10"/>
      <c r="CK610" s="37"/>
      <c r="CL610" s="37"/>
      <c r="CM610" s="7"/>
      <c r="CN610" s="40"/>
      <c r="CO610" s="10"/>
      <c r="CP610" s="37"/>
      <c r="CQ610" s="37"/>
      <c r="CR610" s="51"/>
      <c r="CT610" s="40"/>
      <c r="CU610" s="10"/>
      <c r="CV610" s="37"/>
      <c r="CW610" s="37"/>
      <c r="CX610" s="51"/>
    </row>
    <row r="611" spans="5:102" x14ac:dyDescent="0.2">
      <c r="E611" s="37"/>
      <c r="F611" s="37"/>
      <c r="G611" s="7"/>
      <c r="H611" s="6"/>
      <c r="J611" s="10"/>
      <c r="K611" s="37"/>
      <c r="L611" s="37"/>
      <c r="M611" s="7"/>
      <c r="N611" s="6"/>
      <c r="P611" s="10"/>
      <c r="Q611" s="37"/>
      <c r="R611" s="37"/>
      <c r="S611" s="7"/>
      <c r="T611" s="40"/>
      <c r="U611" s="10"/>
      <c r="V611" s="37"/>
      <c r="W611" s="37"/>
      <c r="X611" s="51"/>
      <c r="AC611" s="37"/>
      <c r="AD611" s="37"/>
      <c r="AE611" s="7"/>
      <c r="AF611" s="6"/>
      <c r="AH611" s="10"/>
      <c r="AI611" s="37"/>
      <c r="AJ611" s="37"/>
      <c r="AK611" s="7"/>
      <c r="AL611" s="6"/>
      <c r="AN611" s="10"/>
      <c r="AO611" s="37"/>
      <c r="AP611" s="37"/>
      <c r="AQ611" s="7"/>
      <c r="AR611" s="40"/>
      <c r="AS611" s="10"/>
      <c r="AT611" s="37"/>
      <c r="AU611" s="37"/>
      <c r="AV611" s="51"/>
      <c r="BA611" s="37"/>
      <c r="BB611" s="37"/>
      <c r="BC611" s="7"/>
      <c r="BD611" s="6"/>
      <c r="BF611" s="10"/>
      <c r="BG611" s="37"/>
      <c r="BH611" s="37"/>
      <c r="BI611" s="7"/>
      <c r="BJ611" s="6"/>
      <c r="BL611" s="10"/>
      <c r="BM611" s="37"/>
      <c r="BN611" s="37"/>
      <c r="BO611" s="7"/>
      <c r="BP611" s="40"/>
      <c r="BQ611" s="10"/>
      <c r="BR611" s="37"/>
      <c r="BS611" s="37"/>
      <c r="BT611" s="51"/>
      <c r="BY611" s="37"/>
      <c r="BZ611" s="37"/>
      <c r="CA611" s="7"/>
      <c r="CB611" s="6"/>
      <c r="CD611" s="10"/>
      <c r="CE611" s="37"/>
      <c r="CF611" s="37"/>
      <c r="CG611" s="7"/>
      <c r="CH611" s="6"/>
      <c r="CJ611" s="10"/>
      <c r="CK611" s="37"/>
      <c r="CL611" s="37"/>
      <c r="CM611" s="7"/>
      <c r="CN611" s="40"/>
      <c r="CO611" s="10"/>
      <c r="CP611" s="37"/>
      <c r="CQ611" s="37"/>
      <c r="CR611" s="51"/>
      <c r="CT611" s="40"/>
      <c r="CU611" s="10"/>
      <c r="CV611" s="37"/>
      <c r="CW611" s="37"/>
      <c r="CX611" s="51"/>
    </row>
    <row r="612" spans="5:102" x14ac:dyDescent="0.2">
      <c r="E612" s="37"/>
      <c r="F612" s="37"/>
      <c r="G612" s="7"/>
      <c r="H612" s="6"/>
      <c r="J612" s="10"/>
      <c r="K612" s="37"/>
      <c r="L612" s="37"/>
      <c r="M612" s="7"/>
      <c r="N612" s="6"/>
      <c r="P612" s="10"/>
      <c r="Q612" s="37"/>
      <c r="R612" s="37"/>
      <c r="S612" s="7"/>
      <c r="T612" s="40"/>
      <c r="U612" s="10"/>
      <c r="V612" s="37"/>
      <c r="W612" s="37"/>
      <c r="X612" s="51"/>
      <c r="AC612" s="37"/>
      <c r="AD612" s="37"/>
      <c r="AE612" s="7"/>
      <c r="AF612" s="6"/>
      <c r="AH612" s="10"/>
      <c r="AI612" s="37"/>
      <c r="AJ612" s="37"/>
      <c r="AK612" s="7"/>
      <c r="AL612" s="6"/>
      <c r="AN612" s="10"/>
      <c r="AO612" s="37"/>
      <c r="AP612" s="37"/>
      <c r="AQ612" s="7"/>
      <c r="AR612" s="40"/>
      <c r="AS612" s="10"/>
      <c r="AT612" s="37"/>
      <c r="AU612" s="37"/>
      <c r="AV612" s="51"/>
      <c r="BA612" s="37"/>
      <c r="BB612" s="37"/>
      <c r="BC612" s="7"/>
      <c r="BD612" s="6"/>
      <c r="BF612" s="10"/>
      <c r="BG612" s="37"/>
      <c r="BH612" s="37"/>
      <c r="BI612" s="7"/>
      <c r="BJ612" s="6"/>
      <c r="BL612" s="10"/>
      <c r="BM612" s="37"/>
      <c r="BN612" s="37"/>
      <c r="BO612" s="7"/>
      <c r="BP612" s="40"/>
      <c r="BQ612" s="10"/>
      <c r="BR612" s="37"/>
      <c r="BS612" s="37"/>
      <c r="BT612" s="51"/>
      <c r="BY612" s="37"/>
      <c r="BZ612" s="37"/>
      <c r="CA612" s="7"/>
      <c r="CB612" s="6"/>
      <c r="CD612" s="10"/>
      <c r="CE612" s="37"/>
      <c r="CF612" s="37"/>
      <c r="CG612" s="7"/>
      <c r="CH612" s="6"/>
      <c r="CJ612" s="10"/>
      <c r="CK612" s="37"/>
      <c r="CL612" s="37"/>
      <c r="CM612" s="7"/>
      <c r="CN612" s="40"/>
      <c r="CO612" s="10"/>
      <c r="CP612" s="37"/>
      <c r="CQ612" s="37"/>
      <c r="CR612" s="51"/>
      <c r="CT612" s="40"/>
      <c r="CU612" s="10"/>
      <c r="CV612" s="37"/>
      <c r="CW612" s="37"/>
      <c r="CX612" s="51"/>
    </row>
    <row r="613" spans="5:102" x14ac:dyDescent="0.2">
      <c r="E613" s="37"/>
      <c r="F613" s="37"/>
      <c r="G613" s="7"/>
      <c r="H613" s="6"/>
      <c r="J613" s="10"/>
      <c r="K613" s="37"/>
      <c r="L613" s="37"/>
      <c r="M613" s="7"/>
      <c r="N613" s="6"/>
      <c r="P613" s="10"/>
      <c r="Q613" s="37"/>
      <c r="R613" s="37"/>
      <c r="S613" s="7"/>
      <c r="T613" s="40"/>
      <c r="U613" s="10"/>
      <c r="V613" s="37"/>
      <c r="W613" s="37"/>
      <c r="X613" s="51"/>
      <c r="AC613" s="37"/>
      <c r="AD613" s="37"/>
      <c r="AE613" s="7"/>
      <c r="AF613" s="6"/>
      <c r="AH613" s="10"/>
      <c r="AI613" s="37"/>
      <c r="AJ613" s="37"/>
      <c r="AK613" s="7"/>
      <c r="AL613" s="6"/>
      <c r="AN613" s="10"/>
      <c r="AO613" s="37"/>
      <c r="AP613" s="37"/>
      <c r="AQ613" s="7"/>
      <c r="AR613" s="40"/>
      <c r="AS613" s="10"/>
      <c r="AT613" s="37"/>
      <c r="AU613" s="37"/>
      <c r="AV613" s="51"/>
      <c r="BA613" s="37"/>
      <c r="BB613" s="37"/>
      <c r="BC613" s="7"/>
      <c r="BD613" s="6"/>
      <c r="BF613" s="10"/>
      <c r="BG613" s="37"/>
      <c r="BH613" s="37"/>
      <c r="BI613" s="7"/>
      <c r="BJ613" s="6"/>
      <c r="BL613" s="10"/>
      <c r="BM613" s="37"/>
      <c r="BN613" s="37"/>
      <c r="BO613" s="7"/>
      <c r="BP613" s="40"/>
      <c r="BQ613" s="10"/>
      <c r="BR613" s="37"/>
      <c r="BS613" s="37"/>
      <c r="BT613" s="51"/>
      <c r="BY613" s="37"/>
      <c r="BZ613" s="37"/>
      <c r="CA613" s="7"/>
      <c r="CB613" s="6"/>
      <c r="CD613" s="10"/>
      <c r="CE613" s="37"/>
      <c r="CF613" s="37"/>
      <c r="CG613" s="7"/>
      <c r="CH613" s="6"/>
      <c r="CJ613" s="10"/>
      <c r="CK613" s="37"/>
      <c r="CL613" s="37"/>
      <c r="CM613" s="7"/>
      <c r="CN613" s="40"/>
      <c r="CO613" s="10"/>
      <c r="CP613" s="37"/>
      <c r="CQ613" s="37"/>
      <c r="CR613" s="51"/>
      <c r="CT613" s="40"/>
      <c r="CU613" s="10"/>
      <c r="CV613" s="37"/>
      <c r="CW613" s="37"/>
      <c r="CX613" s="51"/>
    </row>
    <row r="614" spans="5:102" x14ac:dyDescent="0.2">
      <c r="E614" s="37"/>
      <c r="F614" s="37"/>
      <c r="G614" s="7"/>
      <c r="H614" s="6"/>
      <c r="J614" s="10"/>
      <c r="K614" s="37"/>
      <c r="L614" s="37"/>
      <c r="M614" s="7"/>
      <c r="N614" s="6"/>
      <c r="P614" s="10"/>
      <c r="Q614" s="37"/>
      <c r="R614" s="37"/>
      <c r="S614" s="7"/>
      <c r="T614" s="40"/>
      <c r="U614" s="10"/>
      <c r="V614" s="37"/>
      <c r="W614" s="37"/>
      <c r="X614" s="51"/>
      <c r="AC614" s="37"/>
      <c r="AD614" s="37"/>
      <c r="AE614" s="7"/>
      <c r="AF614" s="6"/>
      <c r="AH614" s="10"/>
      <c r="AI614" s="37"/>
      <c r="AJ614" s="37"/>
      <c r="AK614" s="7"/>
      <c r="AL614" s="6"/>
      <c r="AN614" s="10"/>
      <c r="AO614" s="37"/>
      <c r="AP614" s="37"/>
      <c r="AQ614" s="7"/>
      <c r="AR614" s="40"/>
      <c r="AS614" s="10"/>
      <c r="AT614" s="37"/>
      <c r="AU614" s="37"/>
      <c r="AV614" s="51"/>
      <c r="BA614" s="37"/>
      <c r="BB614" s="37"/>
      <c r="BC614" s="7"/>
      <c r="BD614" s="6"/>
      <c r="BF614" s="10"/>
      <c r="BG614" s="37"/>
      <c r="BH614" s="37"/>
      <c r="BI614" s="7"/>
      <c r="BJ614" s="6"/>
      <c r="BL614" s="10"/>
      <c r="BM614" s="37"/>
      <c r="BN614" s="37"/>
      <c r="BO614" s="7"/>
      <c r="BP614" s="40"/>
      <c r="BQ614" s="10"/>
      <c r="BR614" s="37"/>
      <c r="BS614" s="37"/>
      <c r="BT614" s="51"/>
      <c r="BY614" s="37"/>
      <c r="BZ614" s="37"/>
      <c r="CA614" s="7"/>
      <c r="CB614" s="6"/>
      <c r="CD614" s="10"/>
      <c r="CE614" s="37"/>
      <c r="CF614" s="37"/>
      <c r="CG614" s="7"/>
      <c r="CH614" s="6"/>
      <c r="CJ614" s="10"/>
      <c r="CK614" s="37"/>
      <c r="CL614" s="37"/>
      <c r="CM614" s="7"/>
      <c r="CN614" s="40"/>
      <c r="CO614" s="10"/>
      <c r="CP614" s="37"/>
      <c r="CQ614" s="37"/>
      <c r="CR614" s="51"/>
      <c r="CT614" s="40"/>
      <c r="CU614" s="10"/>
      <c r="CV614" s="37"/>
      <c r="CW614" s="37"/>
      <c r="CX614" s="51"/>
    </row>
    <row r="615" spans="5:102" x14ac:dyDescent="0.2">
      <c r="E615" s="37"/>
      <c r="F615" s="37"/>
      <c r="G615" s="7"/>
      <c r="H615" s="6"/>
      <c r="J615" s="10"/>
      <c r="K615" s="37"/>
      <c r="L615" s="37"/>
      <c r="M615" s="7"/>
      <c r="N615" s="6"/>
      <c r="P615" s="10"/>
      <c r="Q615" s="37"/>
      <c r="R615" s="37"/>
      <c r="S615" s="7"/>
      <c r="T615" s="40"/>
      <c r="U615" s="10"/>
      <c r="V615" s="37"/>
      <c r="W615" s="37"/>
      <c r="X615" s="51"/>
      <c r="AC615" s="37"/>
      <c r="AD615" s="37"/>
      <c r="AE615" s="7"/>
      <c r="AF615" s="6"/>
      <c r="AH615" s="10"/>
      <c r="AI615" s="37"/>
      <c r="AJ615" s="37"/>
      <c r="AK615" s="7"/>
      <c r="AL615" s="6"/>
      <c r="AN615" s="10"/>
      <c r="AO615" s="37"/>
      <c r="AP615" s="37"/>
      <c r="AQ615" s="7"/>
      <c r="AR615" s="40"/>
      <c r="AS615" s="10"/>
      <c r="AT615" s="37"/>
      <c r="AU615" s="37"/>
      <c r="AV615" s="51"/>
      <c r="BA615" s="37"/>
      <c r="BB615" s="37"/>
      <c r="BC615" s="7"/>
      <c r="BD615" s="6"/>
      <c r="BF615" s="10"/>
      <c r="BG615" s="37"/>
      <c r="BH615" s="37"/>
      <c r="BI615" s="7"/>
      <c r="BJ615" s="6"/>
      <c r="BL615" s="10"/>
      <c r="BM615" s="37"/>
      <c r="BN615" s="37"/>
      <c r="BO615" s="7"/>
      <c r="BP615" s="40"/>
      <c r="BQ615" s="10"/>
      <c r="BR615" s="37"/>
      <c r="BS615" s="37"/>
      <c r="BT615" s="51"/>
      <c r="BY615" s="37"/>
      <c r="BZ615" s="37"/>
      <c r="CA615" s="7"/>
      <c r="CB615" s="6"/>
      <c r="CD615" s="10"/>
      <c r="CE615" s="37"/>
      <c r="CF615" s="37"/>
      <c r="CG615" s="7"/>
      <c r="CH615" s="6"/>
      <c r="CJ615" s="10"/>
      <c r="CK615" s="37"/>
      <c r="CL615" s="37"/>
      <c r="CM615" s="7"/>
      <c r="CN615" s="40"/>
      <c r="CO615" s="10"/>
      <c r="CP615" s="37"/>
      <c r="CQ615" s="37"/>
      <c r="CR615" s="51"/>
      <c r="CT615" s="40"/>
      <c r="CU615" s="10"/>
      <c r="CV615" s="37"/>
      <c r="CW615" s="37"/>
      <c r="CX615" s="51"/>
    </row>
    <row r="616" spans="5:102" x14ac:dyDescent="0.2">
      <c r="E616" s="37"/>
      <c r="F616" s="37"/>
      <c r="G616" s="7"/>
      <c r="H616" s="6"/>
      <c r="J616" s="10"/>
      <c r="K616" s="37"/>
      <c r="L616" s="37"/>
      <c r="M616" s="7"/>
      <c r="N616" s="6"/>
      <c r="P616" s="10"/>
      <c r="Q616" s="37"/>
      <c r="R616" s="37"/>
      <c r="S616" s="7"/>
      <c r="T616" s="40"/>
      <c r="U616" s="10"/>
      <c r="V616" s="37"/>
      <c r="W616" s="37"/>
      <c r="X616" s="51"/>
      <c r="AC616" s="37"/>
      <c r="AD616" s="37"/>
      <c r="AE616" s="7"/>
      <c r="AF616" s="6"/>
      <c r="AH616" s="10"/>
      <c r="AI616" s="37"/>
      <c r="AJ616" s="37"/>
      <c r="AK616" s="7"/>
      <c r="AL616" s="6"/>
      <c r="AN616" s="10"/>
      <c r="AO616" s="37"/>
      <c r="AP616" s="37"/>
      <c r="AQ616" s="7"/>
      <c r="AR616" s="40"/>
      <c r="AS616" s="10"/>
      <c r="AT616" s="37"/>
      <c r="AU616" s="37"/>
      <c r="AV616" s="51"/>
      <c r="BA616" s="37"/>
      <c r="BB616" s="37"/>
      <c r="BC616" s="7"/>
      <c r="BD616" s="6"/>
      <c r="BF616" s="10"/>
      <c r="BG616" s="37"/>
      <c r="BH616" s="37"/>
      <c r="BI616" s="7"/>
      <c r="BJ616" s="6"/>
      <c r="BL616" s="10"/>
      <c r="BM616" s="37"/>
      <c r="BN616" s="37"/>
      <c r="BO616" s="7"/>
      <c r="BP616" s="40"/>
      <c r="BQ616" s="10"/>
      <c r="BR616" s="37"/>
      <c r="BS616" s="37"/>
      <c r="BT616" s="51"/>
      <c r="BY616" s="37"/>
      <c r="BZ616" s="37"/>
      <c r="CA616" s="7"/>
      <c r="CB616" s="6"/>
      <c r="CD616" s="10"/>
      <c r="CE616" s="37"/>
      <c r="CF616" s="37"/>
      <c r="CG616" s="7"/>
      <c r="CH616" s="6"/>
      <c r="CJ616" s="10"/>
      <c r="CK616" s="37"/>
      <c r="CL616" s="37"/>
      <c r="CM616" s="7"/>
      <c r="CN616" s="40"/>
      <c r="CO616" s="10"/>
      <c r="CP616" s="37"/>
      <c r="CQ616" s="37"/>
      <c r="CR616" s="51"/>
      <c r="CT616" s="40"/>
      <c r="CU616" s="10"/>
      <c r="CV616" s="37"/>
      <c r="CW616" s="37"/>
      <c r="CX616" s="51"/>
    </row>
    <row r="617" spans="5:102" x14ac:dyDescent="0.2">
      <c r="E617" s="37"/>
      <c r="F617" s="37"/>
      <c r="G617" s="7"/>
      <c r="H617" s="6"/>
      <c r="J617" s="10"/>
      <c r="K617" s="37"/>
      <c r="L617" s="37"/>
      <c r="M617" s="7"/>
      <c r="N617" s="6"/>
      <c r="P617" s="10"/>
      <c r="Q617" s="37"/>
      <c r="R617" s="37"/>
      <c r="S617" s="7"/>
      <c r="T617" s="40"/>
      <c r="U617" s="10"/>
      <c r="V617" s="37"/>
      <c r="W617" s="37"/>
      <c r="X617" s="51"/>
      <c r="AC617" s="37"/>
      <c r="AD617" s="37"/>
      <c r="AE617" s="7"/>
      <c r="AF617" s="6"/>
      <c r="AH617" s="10"/>
      <c r="AI617" s="37"/>
      <c r="AJ617" s="37"/>
      <c r="AK617" s="7"/>
      <c r="AL617" s="6"/>
      <c r="AN617" s="10"/>
      <c r="AO617" s="37"/>
      <c r="AP617" s="37"/>
      <c r="AQ617" s="7"/>
      <c r="AR617" s="40"/>
      <c r="AS617" s="10"/>
      <c r="AT617" s="37"/>
      <c r="AU617" s="37"/>
      <c r="AV617" s="51"/>
      <c r="BA617" s="37"/>
      <c r="BB617" s="37"/>
      <c r="BC617" s="7"/>
      <c r="BD617" s="6"/>
      <c r="BF617" s="10"/>
      <c r="BG617" s="37"/>
      <c r="BH617" s="37"/>
      <c r="BI617" s="7"/>
      <c r="BJ617" s="6"/>
      <c r="BL617" s="10"/>
      <c r="BM617" s="37"/>
      <c r="BN617" s="37"/>
      <c r="BO617" s="7"/>
      <c r="BP617" s="40"/>
      <c r="BQ617" s="10"/>
      <c r="BR617" s="37"/>
      <c r="BS617" s="37"/>
      <c r="BT617" s="51"/>
      <c r="BY617" s="37"/>
      <c r="BZ617" s="37"/>
      <c r="CA617" s="7"/>
      <c r="CB617" s="6"/>
      <c r="CD617" s="10"/>
      <c r="CE617" s="37"/>
      <c r="CF617" s="37"/>
      <c r="CG617" s="7"/>
      <c r="CH617" s="6"/>
      <c r="CJ617" s="10"/>
      <c r="CK617" s="37"/>
      <c r="CL617" s="37"/>
      <c r="CM617" s="7"/>
      <c r="CN617" s="40"/>
      <c r="CO617" s="10"/>
      <c r="CP617" s="37"/>
      <c r="CQ617" s="37"/>
      <c r="CR617" s="51"/>
      <c r="CT617" s="40"/>
      <c r="CU617" s="10"/>
      <c r="CV617" s="37"/>
      <c r="CW617" s="37"/>
      <c r="CX617" s="51"/>
    </row>
    <row r="618" spans="5:102" x14ac:dyDescent="0.2">
      <c r="E618" s="37"/>
      <c r="F618" s="37"/>
      <c r="G618" s="7"/>
      <c r="H618" s="6"/>
      <c r="J618" s="10"/>
      <c r="K618" s="37"/>
      <c r="L618" s="37"/>
      <c r="M618" s="7"/>
      <c r="N618" s="6"/>
      <c r="P618" s="10"/>
      <c r="Q618" s="37"/>
      <c r="R618" s="37"/>
      <c r="S618" s="7"/>
      <c r="T618" s="40"/>
      <c r="U618" s="10"/>
      <c r="V618" s="37"/>
      <c r="W618" s="37"/>
      <c r="X618" s="51"/>
      <c r="AC618" s="37"/>
      <c r="AD618" s="37"/>
      <c r="AE618" s="7"/>
      <c r="AF618" s="6"/>
      <c r="AH618" s="10"/>
      <c r="AI618" s="37"/>
      <c r="AJ618" s="37"/>
      <c r="AK618" s="7"/>
      <c r="AL618" s="6"/>
      <c r="AN618" s="10"/>
      <c r="AO618" s="37"/>
      <c r="AP618" s="37"/>
      <c r="AQ618" s="7"/>
      <c r="AR618" s="40"/>
      <c r="AS618" s="10"/>
      <c r="AT618" s="37"/>
      <c r="AU618" s="37"/>
      <c r="AV618" s="51"/>
      <c r="BA618" s="37"/>
      <c r="BB618" s="37"/>
      <c r="BC618" s="7"/>
      <c r="BD618" s="6"/>
      <c r="BF618" s="10"/>
      <c r="BG618" s="37"/>
      <c r="BH618" s="37"/>
      <c r="BI618" s="7"/>
      <c r="BJ618" s="6"/>
      <c r="BL618" s="10"/>
      <c r="BM618" s="37"/>
      <c r="BN618" s="37"/>
      <c r="BO618" s="7"/>
      <c r="BP618" s="40"/>
      <c r="BQ618" s="10"/>
      <c r="BR618" s="37"/>
      <c r="BS618" s="37"/>
      <c r="BT618" s="51"/>
      <c r="BY618" s="37"/>
      <c r="BZ618" s="37"/>
      <c r="CA618" s="7"/>
      <c r="CB618" s="6"/>
      <c r="CD618" s="10"/>
      <c r="CE618" s="37"/>
      <c r="CF618" s="37"/>
      <c r="CG618" s="7"/>
      <c r="CH618" s="6"/>
      <c r="CJ618" s="10"/>
      <c r="CK618" s="37"/>
      <c r="CL618" s="37"/>
      <c r="CM618" s="7"/>
      <c r="CN618" s="40"/>
      <c r="CO618" s="10"/>
      <c r="CP618" s="37"/>
      <c r="CQ618" s="37"/>
      <c r="CR618" s="51"/>
      <c r="CT618" s="40"/>
      <c r="CU618" s="10"/>
      <c r="CV618" s="37"/>
      <c r="CW618" s="37"/>
      <c r="CX618" s="51"/>
    </row>
    <row r="619" spans="5:102" x14ac:dyDescent="0.2">
      <c r="E619" s="37"/>
      <c r="F619" s="37"/>
      <c r="G619" s="7"/>
      <c r="H619" s="6"/>
      <c r="J619" s="10"/>
      <c r="K619" s="37"/>
      <c r="L619" s="37"/>
      <c r="M619" s="7"/>
      <c r="N619" s="6"/>
      <c r="P619" s="10"/>
      <c r="Q619" s="37"/>
      <c r="R619" s="37"/>
      <c r="S619" s="7"/>
      <c r="T619" s="40"/>
      <c r="U619" s="10"/>
      <c r="V619" s="37"/>
      <c r="W619" s="37"/>
      <c r="X619" s="51"/>
      <c r="AC619" s="37"/>
      <c r="AD619" s="37"/>
      <c r="AE619" s="7"/>
      <c r="AF619" s="6"/>
      <c r="AH619" s="10"/>
      <c r="AI619" s="37"/>
      <c r="AJ619" s="37"/>
      <c r="AK619" s="7"/>
      <c r="AL619" s="6"/>
      <c r="AN619" s="10"/>
      <c r="AO619" s="37"/>
      <c r="AP619" s="37"/>
      <c r="AQ619" s="7"/>
      <c r="AR619" s="40"/>
      <c r="AS619" s="10"/>
      <c r="AT619" s="37"/>
      <c r="AU619" s="37"/>
      <c r="AV619" s="51"/>
      <c r="BA619" s="37"/>
      <c r="BB619" s="37"/>
      <c r="BC619" s="7"/>
      <c r="BD619" s="6"/>
      <c r="BF619" s="10"/>
      <c r="BG619" s="37"/>
      <c r="BH619" s="37"/>
      <c r="BI619" s="7"/>
      <c r="BJ619" s="6"/>
      <c r="BL619" s="10"/>
      <c r="BM619" s="37"/>
      <c r="BN619" s="37"/>
      <c r="BO619" s="7"/>
      <c r="BP619" s="40"/>
      <c r="BQ619" s="10"/>
      <c r="BR619" s="37"/>
      <c r="BS619" s="37"/>
      <c r="BT619" s="51"/>
      <c r="BY619" s="37"/>
      <c r="BZ619" s="37"/>
      <c r="CA619" s="7"/>
      <c r="CB619" s="6"/>
      <c r="CD619" s="10"/>
      <c r="CE619" s="37"/>
      <c r="CF619" s="37"/>
      <c r="CG619" s="7"/>
      <c r="CH619" s="6"/>
      <c r="CJ619" s="10"/>
      <c r="CK619" s="37"/>
      <c r="CL619" s="37"/>
      <c r="CM619" s="7"/>
      <c r="CN619" s="40"/>
      <c r="CO619" s="10"/>
      <c r="CP619" s="37"/>
      <c r="CQ619" s="37"/>
      <c r="CR619" s="51"/>
      <c r="CT619" s="40"/>
      <c r="CU619" s="10"/>
      <c r="CV619" s="37"/>
      <c r="CW619" s="37"/>
      <c r="CX619" s="51"/>
    </row>
    <row r="620" spans="5:102" x14ac:dyDescent="0.2">
      <c r="E620" s="37"/>
      <c r="F620" s="37"/>
      <c r="G620" s="7"/>
      <c r="H620" s="6"/>
      <c r="J620" s="10"/>
      <c r="K620" s="37"/>
      <c r="L620" s="37"/>
      <c r="M620" s="7"/>
      <c r="N620" s="6"/>
      <c r="P620" s="10"/>
      <c r="Q620" s="37"/>
      <c r="R620" s="37"/>
      <c r="S620" s="7"/>
      <c r="T620" s="40"/>
      <c r="U620" s="10"/>
      <c r="V620" s="37"/>
      <c r="W620" s="37"/>
      <c r="X620" s="51"/>
      <c r="AC620" s="37"/>
      <c r="AD620" s="37"/>
      <c r="AE620" s="7"/>
      <c r="AF620" s="6"/>
      <c r="AH620" s="10"/>
      <c r="AI620" s="37"/>
      <c r="AJ620" s="37"/>
      <c r="AK620" s="7"/>
      <c r="AL620" s="6"/>
      <c r="AN620" s="10"/>
      <c r="AO620" s="37"/>
      <c r="AP620" s="37"/>
      <c r="AQ620" s="7"/>
      <c r="AR620" s="40"/>
      <c r="AS620" s="10"/>
      <c r="AT620" s="37"/>
      <c r="AU620" s="37"/>
      <c r="AV620" s="51"/>
      <c r="BA620" s="37"/>
      <c r="BB620" s="37"/>
      <c r="BC620" s="7"/>
      <c r="BD620" s="6"/>
      <c r="BF620" s="10"/>
      <c r="BG620" s="37"/>
      <c r="BH620" s="37"/>
      <c r="BI620" s="7"/>
      <c r="BJ620" s="6"/>
      <c r="BL620" s="10"/>
      <c r="BM620" s="37"/>
      <c r="BN620" s="37"/>
      <c r="BO620" s="7"/>
      <c r="BP620" s="40"/>
      <c r="BQ620" s="10"/>
      <c r="BR620" s="37"/>
      <c r="BS620" s="37"/>
      <c r="BT620" s="51"/>
      <c r="BY620" s="37"/>
      <c r="BZ620" s="37"/>
      <c r="CA620" s="7"/>
      <c r="CB620" s="6"/>
      <c r="CD620" s="10"/>
      <c r="CE620" s="37"/>
      <c r="CF620" s="37"/>
      <c r="CG620" s="7"/>
      <c r="CH620" s="6"/>
      <c r="CJ620" s="10"/>
      <c r="CK620" s="37"/>
      <c r="CL620" s="37"/>
      <c r="CM620" s="7"/>
      <c r="CN620" s="40"/>
      <c r="CO620" s="10"/>
      <c r="CP620" s="37"/>
      <c r="CQ620" s="37"/>
      <c r="CR620" s="51"/>
      <c r="CT620" s="40"/>
      <c r="CU620" s="10"/>
      <c r="CV620" s="37"/>
      <c r="CW620" s="37"/>
      <c r="CX620" s="51"/>
    </row>
    <row r="621" spans="5:102" x14ac:dyDescent="0.2">
      <c r="E621" s="37"/>
      <c r="F621" s="37"/>
      <c r="G621" s="7"/>
      <c r="H621" s="6"/>
      <c r="J621" s="10"/>
      <c r="K621" s="37"/>
      <c r="L621" s="37"/>
      <c r="M621" s="7"/>
      <c r="N621" s="6"/>
      <c r="P621" s="10"/>
      <c r="Q621" s="37"/>
      <c r="R621" s="37"/>
      <c r="S621" s="7"/>
      <c r="T621" s="40"/>
      <c r="U621" s="10"/>
      <c r="V621" s="37"/>
      <c r="W621" s="37"/>
      <c r="X621" s="51"/>
      <c r="AC621" s="37"/>
      <c r="AD621" s="37"/>
      <c r="AE621" s="7"/>
      <c r="AF621" s="6"/>
      <c r="AH621" s="10"/>
      <c r="AI621" s="37"/>
      <c r="AJ621" s="37"/>
      <c r="AK621" s="7"/>
      <c r="AL621" s="6"/>
      <c r="AN621" s="10"/>
      <c r="AO621" s="37"/>
      <c r="AP621" s="37"/>
      <c r="AQ621" s="7"/>
      <c r="AR621" s="40"/>
      <c r="AS621" s="10"/>
      <c r="AT621" s="37"/>
      <c r="AU621" s="37"/>
      <c r="AV621" s="51"/>
      <c r="BA621" s="37"/>
      <c r="BB621" s="37"/>
      <c r="BC621" s="7"/>
      <c r="BD621" s="6"/>
      <c r="BF621" s="10"/>
      <c r="BG621" s="37"/>
      <c r="BH621" s="37"/>
      <c r="BI621" s="7"/>
      <c r="BJ621" s="6"/>
      <c r="BL621" s="10"/>
      <c r="BM621" s="37"/>
      <c r="BN621" s="37"/>
      <c r="BO621" s="7"/>
      <c r="BP621" s="40"/>
      <c r="BQ621" s="10"/>
      <c r="BR621" s="37"/>
      <c r="BS621" s="37"/>
      <c r="BT621" s="51"/>
      <c r="BY621" s="37"/>
      <c r="BZ621" s="37"/>
      <c r="CA621" s="7"/>
      <c r="CB621" s="6"/>
      <c r="CD621" s="10"/>
      <c r="CE621" s="37"/>
      <c r="CF621" s="37"/>
      <c r="CG621" s="7"/>
      <c r="CH621" s="6"/>
      <c r="CJ621" s="10"/>
      <c r="CK621" s="37"/>
      <c r="CL621" s="37"/>
      <c r="CM621" s="7"/>
      <c r="CN621" s="40"/>
      <c r="CO621" s="10"/>
      <c r="CP621" s="37"/>
      <c r="CQ621" s="37"/>
      <c r="CR621" s="51"/>
      <c r="CT621" s="40"/>
      <c r="CU621" s="10"/>
      <c r="CV621" s="37"/>
      <c r="CW621" s="37"/>
      <c r="CX621" s="51"/>
    </row>
    <row r="622" spans="5:102" x14ac:dyDescent="0.2">
      <c r="E622" s="37"/>
      <c r="F622" s="37"/>
      <c r="G622" s="7"/>
      <c r="H622" s="6"/>
      <c r="J622" s="10"/>
      <c r="K622" s="37"/>
      <c r="L622" s="37"/>
      <c r="M622" s="7"/>
      <c r="N622" s="6"/>
      <c r="P622" s="10"/>
      <c r="Q622" s="37"/>
      <c r="R622" s="37"/>
      <c r="S622" s="7"/>
      <c r="T622" s="40"/>
      <c r="U622" s="10"/>
      <c r="V622" s="37"/>
      <c r="W622" s="37"/>
      <c r="X622" s="51"/>
      <c r="AC622" s="37"/>
      <c r="AD622" s="37"/>
      <c r="AE622" s="7"/>
      <c r="AF622" s="6"/>
      <c r="AH622" s="10"/>
      <c r="AI622" s="37"/>
      <c r="AJ622" s="37"/>
      <c r="AK622" s="7"/>
      <c r="AL622" s="6"/>
      <c r="AN622" s="10"/>
      <c r="AO622" s="37"/>
      <c r="AP622" s="37"/>
      <c r="AQ622" s="7"/>
      <c r="AR622" s="40"/>
      <c r="AS622" s="10"/>
      <c r="AT622" s="37"/>
      <c r="AU622" s="37"/>
      <c r="AV622" s="51"/>
      <c r="BA622" s="37"/>
      <c r="BB622" s="37"/>
      <c r="BC622" s="7"/>
      <c r="BD622" s="6"/>
      <c r="BF622" s="10"/>
      <c r="BG622" s="37"/>
      <c r="BH622" s="37"/>
      <c r="BI622" s="7"/>
      <c r="BJ622" s="6"/>
      <c r="BL622" s="10"/>
      <c r="BM622" s="37"/>
      <c r="BN622" s="37"/>
      <c r="BO622" s="7"/>
      <c r="BP622" s="40"/>
      <c r="BQ622" s="10"/>
      <c r="BR622" s="37"/>
      <c r="BS622" s="37"/>
      <c r="BT622" s="51"/>
      <c r="BY622" s="37"/>
      <c r="BZ622" s="37"/>
      <c r="CA622" s="7"/>
      <c r="CB622" s="6"/>
      <c r="CD622" s="10"/>
      <c r="CE622" s="37"/>
      <c r="CF622" s="37"/>
      <c r="CG622" s="7"/>
      <c r="CH622" s="6"/>
      <c r="CJ622" s="10"/>
      <c r="CK622" s="37"/>
      <c r="CL622" s="37"/>
      <c r="CM622" s="7"/>
      <c r="CN622" s="40"/>
      <c r="CO622" s="10"/>
      <c r="CP622" s="37"/>
      <c r="CQ622" s="37"/>
      <c r="CR622" s="51"/>
      <c r="CT622" s="40"/>
      <c r="CU622" s="10"/>
      <c r="CV622" s="37"/>
      <c r="CW622" s="37"/>
      <c r="CX622" s="51"/>
    </row>
    <row r="623" spans="5:102" x14ac:dyDescent="0.2">
      <c r="E623" s="37"/>
      <c r="F623" s="37"/>
      <c r="G623" s="7"/>
      <c r="H623" s="6"/>
      <c r="J623" s="10"/>
      <c r="K623" s="37"/>
      <c r="L623" s="37"/>
      <c r="M623" s="7"/>
      <c r="N623" s="6"/>
      <c r="P623" s="10"/>
      <c r="Q623" s="37"/>
      <c r="R623" s="37"/>
      <c r="S623" s="7"/>
      <c r="T623" s="40"/>
      <c r="U623" s="10"/>
      <c r="V623" s="37"/>
      <c r="W623" s="37"/>
      <c r="X623" s="51"/>
      <c r="AC623" s="37"/>
      <c r="AD623" s="37"/>
      <c r="AE623" s="7"/>
      <c r="AF623" s="6"/>
      <c r="AH623" s="10"/>
      <c r="AI623" s="37"/>
      <c r="AJ623" s="37"/>
      <c r="AK623" s="7"/>
      <c r="AL623" s="6"/>
      <c r="AN623" s="10"/>
      <c r="AO623" s="37"/>
      <c r="AP623" s="37"/>
      <c r="AQ623" s="7"/>
      <c r="AR623" s="40"/>
      <c r="AS623" s="10"/>
      <c r="AT623" s="37"/>
      <c r="AU623" s="37"/>
      <c r="AV623" s="51"/>
      <c r="BA623" s="37"/>
      <c r="BB623" s="37"/>
      <c r="BC623" s="7"/>
      <c r="BD623" s="6"/>
      <c r="BF623" s="10"/>
      <c r="BG623" s="37"/>
      <c r="BH623" s="37"/>
      <c r="BI623" s="7"/>
      <c r="BJ623" s="6"/>
      <c r="BL623" s="10"/>
      <c r="BM623" s="37"/>
      <c r="BN623" s="37"/>
      <c r="BO623" s="7"/>
      <c r="BP623" s="40"/>
      <c r="BQ623" s="10"/>
      <c r="BR623" s="37"/>
      <c r="BS623" s="37"/>
      <c r="BT623" s="51"/>
      <c r="BY623" s="37"/>
      <c r="BZ623" s="37"/>
      <c r="CA623" s="7"/>
      <c r="CB623" s="6"/>
      <c r="CD623" s="10"/>
      <c r="CE623" s="37"/>
      <c r="CF623" s="37"/>
      <c r="CG623" s="7"/>
      <c r="CH623" s="6"/>
      <c r="CJ623" s="10"/>
      <c r="CK623" s="37"/>
      <c r="CL623" s="37"/>
      <c r="CM623" s="7"/>
      <c r="CN623" s="40"/>
      <c r="CO623" s="10"/>
      <c r="CP623" s="37"/>
      <c r="CQ623" s="37"/>
      <c r="CR623" s="51"/>
      <c r="CT623" s="40"/>
      <c r="CU623" s="10"/>
      <c r="CV623" s="37"/>
      <c r="CW623" s="37"/>
      <c r="CX623" s="51"/>
    </row>
    <row r="624" spans="5:102" x14ac:dyDescent="0.2">
      <c r="E624" s="37"/>
      <c r="F624" s="37"/>
      <c r="G624" s="7"/>
      <c r="H624" s="6"/>
      <c r="J624" s="10"/>
      <c r="K624" s="37"/>
      <c r="L624" s="37"/>
      <c r="M624" s="7"/>
      <c r="N624" s="6"/>
      <c r="P624" s="10"/>
      <c r="Q624" s="37"/>
      <c r="R624" s="37"/>
      <c r="S624" s="7"/>
      <c r="T624" s="40"/>
      <c r="U624" s="10"/>
      <c r="V624" s="37"/>
      <c r="W624" s="37"/>
      <c r="X624" s="51"/>
      <c r="AC624" s="37"/>
      <c r="AD624" s="37"/>
      <c r="AE624" s="7"/>
      <c r="AF624" s="6"/>
      <c r="AH624" s="10"/>
      <c r="AI624" s="37"/>
      <c r="AJ624" s="37"/>
      <c r="AK624" s="7"/>
      <c r="AL624" s="6"/>
      <c r="AN624" s="10"/>
      <c r="AO624" s="37"/>
      <c r="AP624" s="37"/>
      <c r="AQ624" s="7"/>
      <c r="AR624" s="40"/>
      <c r="AS624" s="10"/>
      <c r="AT624" s="37"/>
      <c r="AU624" s="37"/>
      <c r="AV624" s="51"/>
      <c r="BA624" s="37"/>
      <c r="BB624" s="37"/>
      <c r="BC624" s="7"/>
      <c r="BD624" s="6"/>
      <c r="BF624" s="10"/>
      <c r="BG624" s="37"/>
      <c r="BH624" s="37"/>
      <c r="BI624" s="7"/>
      <c r="BJ624" s="6"/>
      <c r="BL624" s="10"/>
      <c r="BM624" s="37"/>
      <c r="BN624" s="37"/>
      <c r="BO624" s="7"/>
      <c r="BP624" s="40"/>
      <c r="BQ624" s="10"/>
      <c r="BR624" s="37"/>
      <c r="BS624" s="37"/>
      <c r="BT624" s="51"/>
      <c r="BY624" s="37"/>
      <c r="BZ624" s="37"/>
      <c r="CA624" s="7"/>
      <c r="CB624" s="6"/>
      <c r="CD624" s="10"/>
      <c r="CE624" s="37"/>
      <c r="CF624" s="37"/>
      <c r="CG624" s="7"/>
      <c r="CH624" s="6"/>
      <c r="CJ624" s="10"/>
      <c r="CK624" s="37"/>
      <c r="CL624" s="37"/>
      <c r="CM624" s="7"/>
      <c r="CN624" s="40"/>
      <c r="CO624" s="10"/>
      <c r="CP624" s="37"/>
      <c r="CQ624" s="37"/>
      <c r="CR624" s="51"/>
      <c r="CT624" s="40"/>
      <c r="CU624" s="10"/>
      <c r="CV624" s="37"/>
      <c r="CW624" s="37"/>
      <c r="CX624" s="51"/>
    </row>
    <row r="625" spans="5:102" x14ac:dyDescent="0.2">
      <c r="E625" s="37"/>
      <c r="F625" s="37"/>
      <c r="G625" s="7"/>
      <c r="H625" s="6"/>
      <c r="J625" s="10"/>
      <c r="K625" s="37"/>
      <c r="L625" s="37"/>
      <c r="M625" s="7"/>
      <c r="N625" s="6"/>
      <c r="P625" s="10"/>
      <c r="Q625" s="37"/>
      <c r="R625" s="37"/>
      <c r="S625" s="7"/>
      <c r="T625" s="40"/>
      <c r="U625" s="10"/>
      <c r="V625" s="37"/>
      <c r="W625" s="37"/>
      <c r="X625" s="51"/>
      <c r="AC625" s="37"/>
      <c r="AD625" s="37"/>
      <c r="AE625" s="7"/>
      <c r="AF625" s="6"/>
      <c r="AH625" s="10"/>
      <c r="AI625" s="37"/>
      <c r="AJ625" s="37"/>
      <c r="AK625" s="7"/>
      <c r="AL625" s="6"/>
      <c r="AN625" s="10"/>
      <c r="AO625" s="37"/>
      <c r="AP625" s="37"/>
      <c r="AQ625" s="7"/>
      <c r="AR625" s="40"/>
      <c r="AS625" s="10"/>
      <c r="AT625" s="37"/>
      <c r="AU625" s="37"/>
      <c r="AV625" s="51"/>
      <c r="BA625" s="37"/>
      <c r="BB625" s="37"/>
      <c r="BC625" s="7"/>
      <c r="BD625" s="6"/>
      <c r="BF625" s="10"/>
      <c r="BG625" s="37"/>
      <c r="BH625" s="37"/>
      <c r="BI625" s="7"/>
      <c r="BJ625" s="6"/>
      <c r="BL625" s="10"/>
      <c r="BM625" s="37"/>
      <c r="BN625" s="37"/>
      <c r="BO625" s="7"/>
      <c r="BP625" s="40"/>
      <c r="BQ625" s="10"/>
      <c r="BR625" s="37"/>
      <c r="BS625" s="37"/>
      <c r="BT625" s="51"/>
      <c r="BY625" s="37"/>
      <c r="BZ625" s="37"/>
      <c r="CA625" s="7"/>
      <c r="CB625" s="6"/>
      <c r="CD625" s="10"/>
      <c r="CE625" s="37"/>
      <c r="CF625" s="37"/>
      <c r="CG625" s="7"/>
      <c r="CH625" s="6"/>
      <c r="CJ625" s="10"/>
      <c r="CK625" s="37"/>
      <c r="CL625" s="37"/>
      <c r="CM625" s="7"/>
      <c r="CN625" s="40"/>
      <c r="CO625" s="10"/>
      <c r="CP625" s="37"/>
      <c r="CQ625" s="37"/>
      <c r="CR625" s="51"/>
      <c r="CT625" s="40"/>
      <c r="CU625" s="10"/>
      <c r="CV625" s="37"/>
      <c r="CW625" s="37"/>
      <c r="CX625" s="51"/>
    </row>
    <row r="626" spans="5:102" x14ac:dyDescent="0.2">
      <c r="E626" s="37"/>
      <c r="F626" s="37"/>
      <c r="G626" s="7"/>
      <c r="H626" s="6"/>
      <c r="J626" s="10"/>
      <c r="K626" s="37"/>
      <c r="L626" s="37"/>
      <c r="M626" s="7"/>
      <c r="N626" s="6"/>
      <c r="P626" s="10"/>
      <c r="Q626" s="37"/>
      <c r="R626" s="37"/>
      <c r="S626" s="7"/>
      <c r="T626" s="40"/>
      <c r="U626" s="10"/>
      <c r="V626" s="37"/>
      <c r="W626" s="37"/>
      <c r="X626" s="51"/>
      <c r="AC626" s="37"/>
      <c r="AD626" s="37"/>
      <c r="AE626" s="7"/>
      <c r="AF626" s="6"/>
      <c r="AH626" s="10"/>
      <c r="AI626" s="37"/>
      <c r="AJ626" s="37"/>
      <c r="AK626" s="7"/>
      <c r="AL626" s="6"/>
      <c r="AN626" s="10"/>
      <c r="AO626" s="37"/>
      <c r="AP626" s="37"/>
      <c r="AQ626" s="7"/>
      <c r="AR626" s="40"/>
      <c r="AS626" s="10"/>
      <c r="AT626" s="37"/>
      <c r="AU626" s="37"/>
      <c r="AV626" s="51"/>
      <c r="BA626" s="37"/>
      <c r="BB626" s="37"/>
      <c r="BC626" s="7"/>
      <c r="BD626" s="6"/>
      <c r="BF626" s="10"/>
      <c r="BG626" s="37"/>
      <c r="BH626" s="37"/>
      <c r="BI626" s="7"/>
      <c r="BJ626" s="6"/>
      <c r="BL626" s="10"/>
      <c r="BM626" s="37"/>
      <c r="BN626" s="37"/>
      <c r="BO626" s="7"/>
      <c r="BP626" s="40"/>
      <c r="BQ626" s="10"/>
      <c r="BR626" s="37"/>
      <c r="BS626" s="37"/>
      <c r="BT626" s="51"/>
      <c r="BY626" s="37"/>
      <c r="BZ626" s="37"/>
      <c r="CA626" s="7"/>
      <c r="CB626" s="6"/>
      <c r="CD626" s="10"/>
      <c r="CE626" s="37"/>
      <c r="CF626" s="37"/>
      <c r="CG626" s="7"/>
      <c r="CH626" s="6"/>
      <c r="CJ626" s="10"/>
      <c r="CK626" s="37"/>
      <c r="CL626" s="37"/>
      <c r="CM626" s="7"/>
      <c r="CN626" s="40"/>
      <c r="CO626" s="10"/>
      <c r="CP626" s="37"/>
      <c r="CQ626" s="37"/>
      <c r="CR626" s="51"/>
      <c r="CT626" s="40"/>
      <c r="CU626" s="10"/>
      <c r="CV626" s="37"/>
      <c r="CW626" s="37"/>
      <c r="CX626" s="51"/>
    </row>
    <row r="627" spans="5:102" x14ac:dyDescent="0.2">
      <c r="E627" s="37"/>
      <c r="F627" s="37"/>
      <c r="G627" s="7"/>
      <c r="H627" s="6"/>
      <c r="J627" s="10"/>
      <c r="K627" s="37"/>
      <c r="L627" s="37"/>
      <c r="M627" s="7"/>
      <c r="N627" s="6"/>
      <c r="P627" s="10"/>
      <c r="Q627" s="37"/>
      <c r="R627" s="37"/>
      <c r="S627" s="7"/>
      <c r="T627" s="40"/>
      <c r="U627" s="10"/>
      <c r="V627" s="37"/>
      <c r="W627" s="37"/>
      <c r="X627" s="51"/>
      <c r="AC627" s="37"/>
      <c r="AD627" s="37"/>
      <c r="AE627" s="7"/>
      <c r="AF627" s="6"/>
      <c r="AH627" s="10"/>
      <c r="AI627" s="37"/>
      <c r="AJ627" s="37"/>
      <c r="AK627" s="7"/>
      <c r="AL627" s="6"/>
      <c r="AN627" s="10"/>
      <c r="AO627" s="37"/>
      <c r="AP627" s="37"/>
      <c r="AQ627" s="7"/>
      <c r="AR627" s="40"/>
      <c r="AS627" s="10"/>
      <c r="AT627" s="37"/>
      <c r="AU627" s="37"/>
      <c r="AV627" s="51"/>
      <c r="BA627" s="37"/>
      <c r="BB627" s="37"/>
      <c r="BC627" s="7"/>
      <c r="BD627" s="6"/>
      <c r="BF627" s="10"/>
      <c r="BG627" s="37"/>
      <c r="BH627" s="37"/>
      <c r="BI627" s="7"/>
      <c r="BJ627" s="6"/>
      <c r="BL627" s="10"/>
      <c r="BM627" s="37"/>
      <c r="BN627" s="37"/>
      <c r="BO627" s="7"/>
      <c r="BP627" s="40"/>
      <c r="BQ627" s="10"/>
      <c r="BR627" s="37"/>
      <c r="BS627" s="37"/>
      <c r="BT627" s="51"/>
      <c r="BY627" s="37"/>
      <c r="BZ627" s="37"/>
      <c r="CA627" s="7"/>
      <c r="CB627" s="6"/>
      <c r="CD627" s="10"/>
      <c r="CE627" s="37"/>
      <c r="CF627" s="37"/>
      <c r="CG627" s="7"/>
      <c r="CH627" s="6"/>
      <c r="CJ627" s="10"/>
      <c r="CK627" s="37"/>
      <c r="CL627" s="37"/>
      <c r="CM627" s="7"/>
      <c r="CN627" s="40"/>
      <c r="CO627" s="10"/>
      <c r="CP627" s="37"/>
      <c r="CQ627" s="37"/>
      <c r="CR627" s="51"/>
      <c r="CT627" s="40"/>
      <c r="CU627" s="10"/>
      <c r="CV627" s="37"/>
      <c r="CW627" s="37"/>
      <c r="CX627" s="51"/>
    </row>
    <row r="628" spans="5:102" x14ac:dyDescent="0.2">
      <c r="E628" s="37"/>
      <c r="F628" s="37"/>
      <c r="G628" s="7"/>
      <c r="H628" s="6"/>
      <c r="J628" s="10"/>
      <c r="K628" s="37"/>
      <c r="L628" s="37"/>
      <c r="M628" s="7"/>
      <c r="N628" s="6"/>
      <c r="P628" s="10"/>
      <c r="Q628" s="37"/>
      <c r="R628" s="37"/>
      <c r="S628" s="7"/>
      <c r="T628" s="40"/>
      <c r="U628" s="10"/>
      <c r="V628" s="37"/>
      <c r="W628" s="37"/>
      <c r="X628" s="51"/>
      <c r="AC628" s="37"/>
      <c r="AD628" s="37"/>
      <c r="AE628" s="7"/>
      <c r="AF628" s="6"/>
      <c r="AH628" s="10"/>
      <c r="AI628" s="37"/>
      <c r="AJ628" s="37"/>
      <c r="AK628" s="7"/>
      <c r="AL628" s="6"/>
      <c r="AN628" s="10"/>
      <c r="AO628" s="37"/>
      <c r="AP628" s="37"/>
      <c r="AQ628" s="7"/>
      <c r="AR628" s="40"/>
      <c r="AS628" s="10"/>
      <c r="AT628" s="37"/>
      <c r="AU628" s="37"/>
      <c r="AV628" s="51"/>
      <c r="BA628" s="37"/>
      <c r="BB628" s="37"/>
      <c r="BC628" s="7"/>
      <c r="BD628" s="6"/>
      <c r="BF628" s="10"/>
      <c r="BG628" s="37"/>
      <c r="BH628" s="37"/>
      <c r="BI628" s="7"/>
      <c r="BJ628" s="6"/>
      <c r="BL628" s="10"/>
      <c r="BM628" s="37"/>
      <c r="BN628" s="37"/>
      <c r="BO628" s="7"/>
      <c r="BP628" s="40"/>
      <c r="BQ628" s="10"/>
      <c r="BR628" s="37"/>
      <c r="BS628" s="37"/>
      <c r="BT628" s="51"/>
      <c r="BY628" s="37"/>
      <c r="BZ628" s="37"/>
      <c r="CA628" s="7"/>
      <c r="CB628" s="6"/>
      <c r="CD628" s="10"/>
      <c r="CE628" s="37"/>
      <c r="CF628" s="37"/>
      <c r="CG628" s="7"/>
      <c r="CH628" s="6"/>
      <c r="CJ628" s="10"/>
      <c r="CK628" s="37"/>
      <c r="CL628" s="37"/>
      <c r="CM628" s="7"/>
      <c r="CN628" s="40"/>
      <c r="CO628" s="10"/>
      <c r="CP628" s="37"/>
      <c r="CQ628" s="37"/>
      <c r="CR628" s="51"/>
      <c r="CT628" s="40"/>
      <c r="CU628" s="10"/>
      <c r="CV628" s="37"/>
      <c r="CW628" s="37"/>
      <c r="CX628" s="51"/>
    </row>
    <row r="629" spans="5:102" x14ac:dyDescent="0.2">
      <c r="E629" s="37"/>
      <c r="F629" s="37"/>
      <c r="G629" s="7"/>
      <c r="H629" s="6"/>
      <c r="J629" s="10"/>
      <c r="K629" s="37"/>
      <c r="L629" s="37"/>
      <c r="M629" s="7"/>
      <c r="N629" s="6"/>
      <c r="P629" s="10"/>
      <c r="Q629" s="37"/>
      <c r="R629" s="37"/>
      <c r="S629" s="7"/>
      <c r="T629" s="40"/>
      <c r="U629" s="10"/>
      <c r="V629" s="37"/>
      <c r="W629" s="37"/>
      <c r="X629" s="51"/>
      <c r="AC629" s="37"/>
      <c r="AD629" s="37"/>
      <c r="AE629" s="7"/>
      <c r="AF629" s="6"/>
      <c r="AH629" s="10"/>
      <c r="AI629" s="37"/>
      <c r="AJ629" s="37"/>
      <c r="AK629" s="7"/>
      <c r="AL629" s="6"/>
      <c r="AN629" s="10"/>
      <c r="AO629" s="37"/>
      <c r="AP629" s="37"/>
      <c r="AQ629" s="7"/>
      <c r="AR629" s="40"/>
      <c r="AS629" s="10"/>
      <c r="AT629" s="37"/>
      <c r="AU629" s="37"/>
      <c r="AV629" s="51"/>
      <c r="BA629" s="37"/>
      <c r="BB629" s="37"/>
      <c r="BC629" s="7"/>
      <c r="BD629" s="6"/>
      <c r="BF629" s="10"/>
      <c r="BG629" s="37"/>
      <c r="BH629" s="37"/>
      <c r="BI629" s="7"/>
      <c r="BJ629" s="6"/>
      <c r="BL629" s="10"/>
      <c r="BM629" s="37"/>
      <c r="BN629" s="37"/>
      <c r="BO629" s="7"/>
      <c r="BP629" s="40"/>
      <c r="BQ629" s="10"/>
      <c r="BR629" s="37"/>
      <c r="BS629" s="37"/>
      <c r="BT629" s="51"/>
      <c r="BY629" s="37"/>
      <c r="BZ629" s="37"/>
      <c r="CA629" s="7"/>
      <c r="CB629" s="6"/>
      <c r="CD629" s="10"/>
      <c r="CE629" s="37"/>
      <c r="CF629" s="37"/>
      <c r="CG629" s="7"/>
      <c r="CH629" s="6"/>
      <c r="CJ629" s="10"/>
      <c r="CK629" s="37"/>
      <c r="CL629" s="37"/>
      <c r="CM629" s="7"/>
      <c r="CN629" s="40"/>
      <c r="CO629" s="10"/>
      <c r="CP629" s="37"/>
      <c r="CQ629" s="37"/>
      <c r="CR629" s="51"/>
      <c r="CT629" s="40"/>
      <c r="CU629" s="10"/>
      <c r="CV629" s="37"/>
      <c r="CW629" s="37"/>
      <c r="CX629" s="51"/>
    </row>
    <row r="630" spans="5:102" x14ac:dyDescent="0.2">
      <c r="E630" s="37"/>
      <c r="F630" s="37"/>
      <c r="G630" s="7"/>
      <c r="H630" s="6"/>
      <c r="J630" s="10"/>
      <c r="K630" s="37"/>
      <c r="L630" s="37"/>
      <c r="M630" s="7"/>
      <c r="N630" s="6"/>
      <c r="P630" s="10"/>
      <c r="Q630" s="37"/>
      <c r="R630" s="37"/>
      <c r="S630" s="7"/>
      <c r="T630" s="40"/>
      <c r="U630" s="10"/>
      <c r="V630" s="37"/>
      <c r="W630" s="37"/>
      <c r="X630" s="51"/>
      <c r="AC630" s="37"/>
      <c r="AD630" s="37"/>
      <c r="AE630" s="7"/>
      <c r="AF630" s="6"/>
      <c r="AH630" s="10"/>
      <c r="AI630" s="37"/>
      <c r="AJ630" s="37"/>
      <c r="AK630" s="7"/>
      <c r="AL630" s="6"/>
      <c r="AN630" s="10"/>
      <c r="AO630" s="37"/>
      <c r="AP630" s="37"/>
      <c r="AQ630" s="7"/>
      <c r="AR630" s="40"/>
      <c r="AS630" s="10"/>
      <c r="AT630" s="37"/>
      <c r="AU630" s="37"/>
      <c r="AV630" s="51"/>
      <c r="BA630" s="37"/>
      <c r="BB630" s="37"/>
      <c r="BC630" s="7"/>
      <c r="BD630" s="6"/>
      <c r="BF630" s="10"/>
      <c r="BG630" s="37"/>
      <c r="BH630" s="37"/>
      <c r="BI630" s="7"/>
      <c r="BJ630" s="6"/>
      <c r="BL630" s="10"/>
      <c r="BM630" s="37"/>
      <c r="BN630" s="37"/>
      <c r="BO630" s="7"/>
      <c r="BP630" s="40"/>
      <c r="BQ630" s="10"/>
      <c r="BR630" s="37"/>
      <c r="BS630" s="37"/>
      <c r="BT630" s="51"/>
      <c r="BY630" s="37"/>
      <c r="BZ630" s="37"/>
      <c r="CA630" s="7"/>
      <c r="CB630" s="6"/>
      <c r="CD630" s="10"/>
      <c r="CE630" s="37"/>
      <c r="CF630" s="37"/>
      <c r="CG630" s="7"/>
      <c r="CH630" s="6"/>
      <c r="CJ630" s="10"/>
      <c r="CK630" s="37"/>
      <c r="CL630" s="37"/>
      <c r="CM630" s="7"/>
      <c r="CN630" s="40"/>
      <c r="CO630" s="10"/>
      <c r="CP630" s="37"/>
      <c r="CQ630" s="37"/>
      <c r="CR630" s="51"/>
      <c r="CT630" s="40"/>
      <c r="CU630" s="10"/>
      <c r="CV630" s="37"/>
      <c r="CW630" s="37"/>
      <c r="CX630" s="51"/>
    </row>
    <row r="631" spans="5:102" x14ac:dyDescent="0.2">
      <c r="E631" s="37"/>
      <c r="F631" s="37"/>
      <c r="G631" s="7"/>
      <c r="H631" s="6"/>
      <c r="J631" s="10"/>
      <c r="K631" s="37"/>
      <c r="L631" s="37"/>
      <c r="M631" s="7"/>
      <c r="N631" s="6"/>
      <c r="P631" s="10"/>
      <c r="Q631" s="37"/>
      <c r="R631" s="37"/>
      <c r="S631" s="7"/>
      <c r="T631" s="40"/>
      <c r="U631" s="10"/>
      <c r="V631" s="37"/>
      <c r="W631" s="37"/>
      <c r="X631" s="51"/>
      <c r="AC631" s="37"/>
      <c r="AD631" s="37"/>
      <c r="AE631" s="7"/>
      <c r="AF631" s="6"/>
      <c r="AH631" s="10"/>
      <c r="AI631" s="37"/>
      <c r="AJ631" s="37"/>
      <c r="AK631" s="7"/>
      <c r="AL631" s="6"/>
      <c r="AN631" s="10"/>
      <c r="AO631" s="37"/>
      <c r="AP631" s="37"/>
      <c r="AQ631" s="7"/>
      <c r="AR631" s="40"/>
      <c r="AS631" s="10"/>
      <c r="AT631" s="37"/>
      <c r="AU631" s="37"/>
      <c r="AV631" s="51"/>
      <c r="BA631" s="37"/>
      <c r="BB631" s="37"/>
      <c r="BC631" s="7"/>
      <c r="BD631" s="6"/>
      <c r="BF631" s="10"/>
      <c r="BG631" s="37"/>
      <c r="BH631" s="37"/>
      <c r="BI631" s="7"/>
      <c r="BJ631" s="6"/>
      <c r="BL631" s="10"/>
      <c r="BM631" s="37"/>
      <c r="BN631" s="37"/>
      <c r="BO631" s="7"/>
      <c r="BP631" s="40"/>
      <c r="BQ631" s="10"/>
      <c r="BR631" s="37"/>
      <c r="BS631" s="37"/>
      <c r="BT631" s="51"/>
      <c r="BY631" s="37"/>
      <c r="BZ631" s="37"/>
      <c r="CA631" s="7"/>
      <c r="CB631" s="6"/>
      <c r="CD631" s="10"/>
      <c r="CE631" s="37"/>
      <c r="CF631" s="37"/>
      <c r="CG631" s="7"/>
      <c r="CH631" s="6"/>
      <c r="CJ631" s="10"/>
      <c r="CK631" s="37"/>
      <c r="CL631" s="37"/>
      <c r="CM631" s="7"/>
      <c r="CN631" s="40"/>
      <c r="CO631" s="10"/>
      <c r="CP631" s="37"/>
      <c r="CQ631" s="37"/>
      <c r="CR631" s="51"/>
      <c r="CT631" s="40"/>
      <c r="CU631" s="10"/>
      <c r="CV631" s="37"/>
      <c r="CW631" s="37"/>
      <c r="CX631" s="51"/>
    </row>
    <row r="632" spans="5:102" x14ac:dyDescent="0.2">
      <c r="E632" s="37"/>
      <c r="F632" s="37"/>
      <c r="G632" s="7"/>
      <c r="H632" s="6"/>
      <c r="J632" s="10"/>
      <c r="K632" s="37"/>
      <c r="L632" s="37"/>
      <c r="M632" s="7"/>
      <c r="N632" s="6"/>
      <c r="P632" s="10"/>
      <c r="Q632" s="37"/>
      <c r="R632" s="37"/>
      <c r="S632" s="7"/>
      <c r="T632" s="40"/>
      <c r="U632" s="10"/>
      <c r="V632" s="37"/>
      <c r="W632" s="37"/>
      <c r="X632" s="51"/>
      <c r="AC632" s="37"/>
      <c r="AD632" s="37"/>
      <c r="AE632" s="7"/>
      <c r="AF632" s="6"/>
      <c r="AH632" s="10"/>
      <c r="AI632" s="37"/>
      <c r="AJ632" s="37"/>
      <c r="AK632" s="7"/>
      <c r="AL632" s="6"/>
      <c r="AN632" s="10"/>
      <c r="AO632" s="37"/>
      <c r="AP632" s="37"/>
      <c r="AQ632" s="7"/>
      <c r="AR632" s="40"/>
      <c r="AS632" s="10"/>
      <c r="AT632" s="37"/>
      <c r="AU632" s="37"/>
      <c r="AV632" s="51"/>
      <c r="BA632" s="37"/>
      <c r="BB632" s="37"/>
      <c r="BC632" s="7"/>
      <c r="BD632" s="6"/>
      <c r="BF632" s="10"/>
      <c r="BG632" s="37"/>
      <c r="BH632" s="37"/>
      <c r="BI632" s="7"/>
      <c r="BJ632" s="6"/>
      <c r="BL632" s="10"/>
      <c r="BM632" s="37"/>
      <c r="BN632" s="37"/>
      <c r="BO632" s="7"/>
      <c r="BP632" s="40"/>
      <c r="BQ632" s="10"/>
      <c r="BR632" s="37"/>
      <c r="BS632" s="37"/>
      <c r="BT632" s="51"/>
      <c r="BY632" s="37"/>
      <c r="BZ632" s="37"/>
      <c r="CA632" s="7"/>
      <c r="CB632" s="6"/>
      <c r="CD632" s="10"/>
      <c r="CE632" s="37"/>
      <c r="CF632" s="37"/>
      <c r="CG632" s="7"/>
      <c r="CH632" s="6"/>
      <c r="CJ632" s="10"/>
      <c r="CK632" s="37"/>
      <c r="CL632" s="37"/>
      <c r="CM632" s="7"/>
      <c r="CN632" s="40"/>
      <c r="CO632" s="10"/>
      <c r="CP632" s="37"/>
      <c r="CQ632" s="37"/>
      <c r="CR632" s="51"/>
      <c r="CT632" s="40"/>
      <c r="CU632" s="10"/>
      <c r="CV632" s="37"/>
      <c r="CW632" s="37"/>
      <c r="CX632" s="51"/>
    </row>
    <row r="633" spans="5:102" x14ac:dyDescent="0.2">
      <c r="E633" s="37"/>
      <c r="F633" s="37"/>
      <c r="G633" s="7"/>
      <c r="H633" s="6"/>
      <c r="J633" s="10"/>
      <c r="K633" s="37"/>
      <c r="L633" s="37"/>
      <c r="M633" s="7"/>
      <c r="N633" s="6"/>
      <c r="P633" s="10"/>
      <c r="Q633" s="37"/>
      <c r="R633" s="37"/>
      <c r="S633" s="7"/>
      <c r="T633" s="40"/>
      <c r="U633" s="10"/>
      <c r="V633" s="37"/>
      <c r="W633" s="37"/>
      <c r="X633" s="51"/>
      <c r="AC633" s="37"/>
      <c r="AD633" s="37"/>
      <c r="AE633" s="7"/>
      <c r="AF633" s="6"/>
      <c r="AH633" s="10"/>
      <c r="AI633" s="37"/>
      <c r="AJ633" s="37"/>
      <c r="AK633" s="7"/>
      <c r="AL633" s="6"/>
      <c r="AN633" s="10"/>
      <c r="AO633" s="37"/>
      <c r="AP633" s="37"/>
      <c r="AQ633" s="7"/>
      <c r="AR633" s="40"/>
      <c r="AS633" s="10"/>
      <c r="AT633" s="37"/>
      <c r="AU633" s="37"/>
      <c r="AV633" s="51"/>
      <c r="BA633" s="37"/>
      <c r="BB633" s="37"/>
      <c r="BC633" s="7"/>
      <c r="BD633" s="6"/>
      <c r="BF633" s="10"/>
      <c r="BG633" s="37"/>
      <c r="BH633" s="37"/>
      <c r="BI633" s="7"/>
      <c r="BJ633" s="6"/>
      <c r="BL633" s="10"/>
      <c r="BM633" s="37"/>
      <c r="BN633" s="37"/>
      <c r="BO633" s="7"/>
      <c r="BP633" s="40"/>
      <c r="BQ633" s="10"/>
      <c r="BR633" s="37"/>
      <c r="BS633" s="37"/>
      <c r="BT633" s="51"/>
      <c r="BY633" s="37"/>
      <c r="BZ633" s="37"/>
      <c r="CA633" s="7"/>
      <c r="CB633" s="6"/>
      <c r="CD633" s="10"/>
      <c r="CE633" s="37"/>
      <c r="CF633" s="37"/>
      <c r="CG633" s="7"/>
      <c r="CH633" s="6"/>
      <c r="CJ633" s="10"/>
      <c r="CK633" s="37"/>
      <c r="CL633" s="37"/>
      <c r="CM633" s="7"/>
      <c r="CN633" s="40"/>
      <c r="CO633" s="10"/>
      <c r="CP633" s="37"/>
      <c r="CQ633" s="37"/>
      <c r="CR633" s="51"/>
      <c r="CT633" s="40"/>
      <c r="CU633" s="10"/>
      <c r="CV633" s="37"/>
      <c r="CW633" s="37"/>
      <c r="CX633" s="51"/>
    </row>
    <row r="634" spans="5:102" x14ac:dyDescent="0.2">
      <c r="E634" s="37"/>
      <c r="F634" s="37"/>
      <c r="G634" s="7"/>
      <c r="H634" s="6"/>
      <c r="J634" s="10"/>
      <c r="K634" s="37"/>
      <c r="L634" s="37"/>
      <c r="M634" s="7"/>
      <c r="N634" s="6"/>
      <c r="P634" s="10"/>
      <c r="Q634" s="37"/>
      <c r="R634" s="37"/>
      <c r="S634" s="7"/>
      <c r="T634" s="40"/>
      <c r="U634" s="10"/>
      <c r="V634" s="37"/>
      <c r="W634" s="37"/>
      <c r="X634" s="51"/>
      <c r="AC634" s="37"/>
      <c r="AD634" s="37"/>
      <c r="AE634" s="7"/>
      <c r="AF634" s="6"/>
      <c r="AH634" s="10"/>
      <c r="AI634" s="37"/>
      <c r="AJ634" s="37"/>
      <c r="AK634" s="7"/>
      <c r="AL634" s="6"/>
      <c r="AN634" s="10"/>
      <c r="AO634" s="37"/>
      <c r="AP634" s="37"/>
      <c r="AQ634" s="7"/>
      <c r="AR634" s="40"/>
      <c r="AS634" s="10"/>
      <c r="AT634" s="37"/>
      <c r="AU634" s="37"/>
      <c r="AV634" s="51"/>
      <c r="BA634" s="37"/>
      <c r="BB634" s="37"/>
      <c r="BC634" s="7"/>
      <c r="BD634" s="6"/>
      <c r="BF634" s="10"/>
      <c r="BG634" s="37"/>
      <c r="BH634" s="37"/>
      <c r="BI634" s="7"/>
      <c r="BJ634" s="6"/>
      <c r="BL634" s="10"/>
      <c r="BM634" s="37"/>
      <c r="BN634" s="37"/>
      <c r="BO634" s="7"/>
      <c r="BP634" s="40"/>
      <c r="BQ634" s="10"/>
      <c r="BR634" s="37"/>
      <c r="BS634" s="37"/>
      <c r="BT634" s="51"/>
      <c r="BY634" s="37"/>
      <c r="BZ634" s="37"/>
      <c r="CA634" s="7"/>
      <c r="CB634" s="6"/>
      <c r="CD634" s="10"/>
      <c r="CE634" s="37"/>
      <c r="CF634" s="37"/>
      <c r="CG634" s="7"/>
      <c r="CH634" s="6"/>
      <c r="CJ634" s="10"/>
      <c r="CK634" s="37"/>
      <c r="CL634" s="37"/>
      <c r="CM634" s="7"/>
      <c r="CN634" s="40"/>
      <c r="CO634" s="10"/>
      <c r="CP634" s="37"/>
      <c r="CQ634" s="37"/>
      <c r="CR634" s="51"/>
      <c r="CT634" s="40"/>
      <c r="CU634" s="10"/>
      <c r="CV634" s="37"/>
      <c r="CW634" s="37"/>
      <c r="CX634" s="51"/>
    </row>
    <row r="635" spans="5:102" x14ac:dyDescent="0.2">
      <c r="E635" s="37"/>
      <c r="F635" s="37"/>
      <c r="G635" s="7"/>
      <c r="H635" s="6"/>
      <c r="J635" s="10"/>
      <c r="K635" s="37"/>
      <c r="L635" s="37"/>
      <c r="M635" s="7"/>
      <c r="N635" s="6"/>
      <c r="P635" s="10"/>
      <c r="Q635" s="37"/>
      <c r="R635" s="37"/>
      <c r="S635" s="7"/>
      <c r="T635" s="40"/>
      <c r="U635" s="10"/>
      <c r="V635" s="37"/>
      <c r="W635" s="37"/>
      <c r="X635" s="51"/>
      <c r="AC635" s="37"/>
      <c r="AD635" s="37"/>
      <c r="AE635" s="7"/>
      <c r="AF635" s="6"/>
      <c r="AH635" s="10"/>
      <c r="AI635" s="37"/>
      <c r="AJ635" s="37"/>
      <c r="AK635" s="7"/>
      <c r="AL635" s="6"/>
      <c r="AN635" s="10"/>
      <c r="AO635" s="37"/>
      <c r="AP635" s="37"/>
      <c r="AQ635" s="7"/>
      <c r="AR635" s="40"/>
      <c r="AS635" s="10"/>
      <c r="AT635" s="37"/>
      <c r="AU635" s="37"/>
      <c r="AV635" s="51"/>
      <c r="BA635" s="37"/>
      <c r="BB635" s="37"/>
      <c r="BC635" s="7"/>
      <c r="BD635" s="6"/>
      <c r="BF635" s="10"/>
      <c r="BG635" s="37"/>
      <c r="BH635" s="37"/>
      <c r="BI635" s="7"/>
      <c r="BJ635" s="6"/>
      <c r="BL635" s="10"/>
      <c r="BM635" s="37"/>
      <c r="BN635" s="37"/>
      <c r="BO635" s="7"/>
      <c r="BP635" s="40"/>
      <c r="BQ635" s="10"/>
      <c r="BR635" s="37"/>
      <c r="BS635" s="37"/>
      <c r="BT635" s="51"/>
      <c r="BY635" s="37"/>
      <c r="BZ635" s="37"/>
      <c r="CA635" s="7"/>
      <c r="CB635" s="6"/>
      <c r="CD635" s="10"/>
      <c r="CE635" s="37"/>
      <c r="CF635" s="37"/>
      <c r="CG635" s="7"/>
      <c r="CH635" s="6"/>
      <c r="CJ635" s="10"/>
      <c r="CK635" s="37"/>
      <c r="CL635" s="37"/>
      <c r="CM635" s="7"/>
      <c r="CN635" s="40"/>
      <c r="CO635" s="10"/>
      <c r="CP635" s="37"/>
      <c r="CQ635" s="37"/>
      <c r="CR635" s="51"/>
      <c r="CT635" s="40"/>
      <c r="CU635" s="10"/>
      <c r="CV635" s="37"/>
      <c r="CW635" s="37"/>
      <c r="CX635" s="51"/>
    </row>
    <row r="636" spans="5:102" x14ac:dyDescent="0.2">
      <c r="E636" s="37"/>
      <c r="F636" s="37"/>
      <c r="G636" s="7"/>
      <c r="H636" s="6"/>
      <c r="J636" s="10"/>
      <c r="K636" s="37"/>
      <c r="L636" s="37"/>
      <c r="M636" s="7"/>
      <c r="N636" s="6"/>
      <c r="P636" s="10"/>
      <c r="Q636" s="37"/>
      <c r="R636" s="37"/>
      <c r="S636" s="7"/>
      <c r="T636" s="40"/>
      <c r="U636" s="10"/>
      <c r="V636" s="37"/>
      <c r="W636" s="37"/>
      <c r="X636" s="51"/>
      <c r="AC636" s="37"/>
      <c r="AD636" s="37"/>
      <c r="AE636" s="7"/>
      <c r="AF636" s="6"/>
      <c r="AH636" s="10"/>
      <c r="AI636" s="37"/>
      <c r="AJ636" s="37"/>
      <c r="AK636" s="7"/>
      <c r="AL636" s="6"/>
      <c r="AN636" s="10"/>
      <c r="AO636" s="37"/>
      <c r="AP636" s="37"/>
      <c r="AQ636" s="7"/>
      <c r="AR636" s="40"/>
      <c r="AS636" s="10"/>
      <c r="AT636" s="37"/>
      <c r="AU636" s="37"/>
      <c r="AV636" s="51"/>
      <c r="BA636" s="37"/>
      <c r="BB636" s="37"/>
      <c r="BC636" s="7"/>
      <c r="BD636" s="6"/>
      <c r="BF636" s="10"/>
      <c r="BG636" s="37"/>
      <c r="BH636" s="37"/>
      <c r="BI636" s="7"/>
      <c r="BJ636" s="6"/>
      <c r="BL636" s="10"/>
      <c r="BM636" s="37"/>
      <c r="BN636" s="37"/>
      <c r="BO636" s="7"/>
      <c r="BP636" s="40"/>
      <c r="BQ636" s="10"/>
      <c r="BR636" s="37"/>
      <c r="BS636" s="37"/>
      <c r="BT636" s="51"/>
      <c r="BY636" s="37"/>
      <c r="BZ636" s="37"/>
      <c r="CA636" s="7"/>
      <c r="CB636" s="6"/>
      <c r="CD636" s="10"/>
      <c r="CE636" s="37"/>
      <c r="CF636" s="37"/>
      <c r="CG636" s="7"/>
      <c r="CH636" s="6"/>
      <c r="CJ636" s="10"/>
      <c r="CK636" s="37"/>
      <c r="CL636" s="37"/>
      <c r="CM636" s="7"/>
      <c r="CN636" s="40"/>
      <c r="CO636" s="10"/>
      <c r="CP636" s="37"/>
      <c r="CQ636" s="37"/>
      <c r="CR636" s="51"/>
      <c r="CT636" s="40"/>
      <c r="CU636" s="10"/>
      <c r="CV636" s="37"/>
      <c r="CW636" s="37"/>
      <c r="CX636" s="51"/>
    </row>
    <row r="637" spans="5:102" x14ac:dyDescent="0.2">
      <c r="E637" s="37"/>
      <c r="F637" s="37"/>
      <c r="G637" s="7"/>
      <c r="H637" s="6"/>
      <c r="J637" s="10"/>
      <c r="K637" s="37"/>
      <c r="L637" s="37"/>
      <c r="M637" s="7"/>
      <c r="N637" s="6"/>
      <c r="P637" s="10"/>
      <c r="Q637" s="37"/>
      <c r="R637" s="37"/>
      <c r="S637" s="7"/>
      <c r="T637" s="40"/>
      <c r="U637" s="10"/>
      <c r="V637" s="37"/>
      <c r="W637" s="37"/>
      <c r="X637" s="51"/>
      <c r="AC637" s="37"/>
      <c r="AD637" s="37"/>
      <c r="AE637" s="7"/>
      <c r="AF637" s="6"/>
      <c r="AH637" s="10"/>
      <c r="AI637" s="37"/>
      <c r="AJ637" s="37"/>
      <c r="AK637" s="7"/>
      <c r="AL637" s="6"/>
      <c r="AN637" s="10"/>
      <c r="AO637" s="37"/>
      <c r="AP637" s="37"/>
      <c r="AQ637" s="7"/>
      <c r="AR637" s="40"/>
      <c r="AS637" s="10"/>
      <c r="AT637" s="37"/>
      <c r="AU637" s="37"/>
      <c r="AV637" s="51"/>
      <c r="BA637" s="37"/>
      <c r="BB637" s="37"/>
      <c r="BC637" s="7"/>
      <c r="BD637" s="6"/>
      <c r="BF637" s="10"/>
      <c r="BG637" s="37"/>
      <c r="BH637" s="37"/>
      <c r="BI637" s="7"/>
      <c r="BJ637" s="6"/>
      <c r="BL637" s="10"/>
      <c r="BM637" s="37"/>
      <c r="BN637" s="37"/>
      <c r="BO637" s="7"/>
      <c r="BP637" s="40"/>
      <c r="BQ637" s="10"/>
      <c r="BR637" s="37"/>
      <c r="BS637" s="37"/>
      <c r="BT637" s="51"/>
      <c r="BY637" s="37"/>
      <c r="BZ637" s="37"/>
      <c r="CA637" s="7"/>
      <c r="CB637" s="6"/>
      <c r="CD637" s="10"/>
      <c r="CE637" s="37"/>
      <c r="CF637" s="37"/>
      <c r="CG637" s="7"/>
      <c r="CH637" s="6"/>
      <c r="CJ637" s="10"/>
      <c r="CK637" s="37"/>
      <c r="CL637" s="37"/>
      <c r="CM637" s="7"/>
      <c r="CN637" s="40"/>
      <c r="CO637" s="10"/>
      <c r="CP637" s="37"/>
      <c r="CQ637" s="37"/>
      <c r="CR637" s="51"/>
      <c r="CT637" s="40"/>
      <c r="CU637" s="10"/>
      <c r="CV637" s="37"/>
      <c r="CW637" s="37"/>
      <c r="CX637" s="51"/>
    </row>
    <row r="638" spans="5:102" x14ac:dyDescent="0.2">
      <c r="E638" s="37"/>
      <c r="F638" s="37"/>
      <c r="G638" s="7"/>
      <c r="H638" s="6"/>
      <c r="J638" s="10"/>
      <c r="K638" s="37"/>
      <c r="L638" s="37"/>
      <c r="M638" s="7"/>
      <c r="N638" s="6"/>
      <c r="P638" s="10"/>
      <c r="Q638" s="37"/>
      <c r="R638" s="37"/>
      <c r="S638" s="7"/>
      <c r="T638" s="40"/>
      <c r="U638" s="10"/>
      <c r="V638" s="37"/>
      <c r="W638" s="37"/>
      <c r="X638" s="51"/>
      <c r="AC638" s="37"/>
      <c r="AD638" s="37"/>
      <c r="AE638" s="7"/>
      <c r="AF638" s="6"/>
      <c r="AH638" s="10"/>
      <c r="AI638" s="37"/>
      <c r="AJ638" s="37"/>
      <c r="AK638" s="7"/>
      <c r="AL638" s="6"/>
      <c r="AN638" s="10"/>
      <c r="AO638" s="37"/>
      <c r="AP638" s="37"/>
      <c r="AQ638" s="7"/>
      <c r="AR638" s="40"/>
      <c r="AS638" s="10"/>
      <c r="AT638" s="37"/>
      <c r="AU638" s="37"/>
      <c r="AV638" s="51"/>
      <c r="BA638" s="37"/>
      <c r="BB638" s="37"/>
      <c r="BC638" s="7"/>
      <c r="BD638" s="6"/>
      <c r="BF638" s="10"/>
      <c r="BG638" s="37"/>
      <c r="BH638" s="37"/>
      <c r="BI638" s="7"/>
      <c r="BJ638" s="6"/>
      <c r="BL638" s="10"/>
      <c r="BM638" s="37"/>
      <c r="BN638" s="37"/>
      <c r="BO638" s="7"/>
      <c r="BP638" s="40"/>
      <c r="BQ638" s="10"/>
      <c r="BR638" s="37"/>
      <c r="BS638" s="37"/>
      <c r="BT638" s="51"/>
      <c r="BY638" s="37"/>
      <c r="BZ638" s="37"/>
      <c r="CA638" s="7"/>
      <c r="CB638" s="6"/>
      <c r="CD638" s="10"/>
      <c r="CE638" s="37"/>
      <c r="CF638" s="37"/>
      <c r="CG638" s="7"/>
      <c r="CH638" s="6"/>
      <c r="CJ638" s="10"/>
      <c r="CK638" s="37"/>
      <c r="CL638" s="37"/>
      <c r="CM638" s="7"/>
      <c r="CN638" s="40"/>
      <c r="CO638" s="10"/>
      <c r="CP638" s="37"/>
      <c r="CQ638" s="37"/>
      <c r="CR638" s="51"/>
      <c r="CT638" s="40"/>
      <c r="CU638" s="10"/>
      <c r="CV638" s="37"/>
      <c r="CW638" s="37"/>
      <c r="CX638" s="51"/>
    </row>
    <row r="639" spans="5:102" x14ac:dyDescent="0.2">
      <c r="E639" s="37"/>
      <c r="F639" s="37"/>
      <c r="G639" s="7"/>
      <c r="H639" s="6"/>
      <c r="J639" s="10"/>
      <c r="K639" s="37"/>
      <c r="L639" s="37"/>
      <c r="M639" s="7"/>
      <c r="N639" s="6"/>
      <c r="P639" s="10"/>
      <c r="Q639" s="37"/>
      <c r="R639" s="37"/>
      <c r="S639" s="7"/>
      <c r="T639" s="40"/>
      <c r="U639" s="10"/>
      <c r="V639" s="37"/>
      <c r="W639" s="37"/>
      <c r="X639" s="51"/>
      <c r="AC639" s="37"/>
      <c r="AD639" s="37"/>
      <c r="AE639" s="7"/>
      <c r="AF639" s="6"/>
      <c r="AH639" s="10"/>
      <c r="AI639" s="37"/>
      <c r="AJ639" s="37"/>
      <c r="AK639" s="7"/>
      <c r="AL639" s="6"/>
      <c r="AN639" s="10"/>
      <c r="AO639" s="37"/>
      <c r="AP639" s="37"/>
      <c r="AQ639" s="7"/>
      <c r="AR639" s="40"/>
      <c r="AS639" s="10"/>
      <c r="AT639" s="37"/>
      <c r="AU639" s="37"/>
      <c r="AV639" s="51"/>
      <c r="BA639" s="37"/>
      <c r="BB639" s="37"/>
      <c r="BC639" s="7"/>
      <c r="BD639" s="6"/>
      <c r="BF639" s="10"/>
      <c r="BG639" s="37"/>
      <c r="BH639" s="37"/>
      <c r="BI639" s="7"/>
      <c r="BJ639" s="6"/>
      <c r="BL639" s="10"/>
      <c r="BM639" s="37"/>
      <c r="BN639" s="37"/>
      <c r="BO639" s="7"/>
      <c r="BP639" s="40"/>
      <c r="BQ639" s="10"/>
      <c r="BR639" s="37"/>
      <c r="BS639" s="37"/>
      <c r="BT639" s="51"/>
      <c r="BY639" s="37"/>
      <c r="BZ639" s="37"/>
      <c r="CA639" s="7"/>
      <c r="CB639" s="6"/>
      <c r="CD639" s="10"/>
      <c r="CE639" s="37"/>
      <c r="CF639" s="37"/>
      <c r="CG639" s="7"/>
      <c r="CH639" s="6"/>
      <c r="CJ639" s="10"/>
      <c r="CK639" s="37"/>
      <c r="CL639" s="37"/>
      <c r="CM639" s="7"/>
      <c r="CN639" s="40"/>
      <c r="CO639" s="10"/>
      <c r="CP639" s="37"/>
      <c r="CQ639" s="37"/>
      <c r="CR639" s="51"/>
      <c r="CT639" s="40"/>
      <c r="CU639" s="10"/>
      <c r="CV639" s="37"/>
      <c r="CW639" s="37"/>
      <c r="CX639" s="51"/>
    </row>
    <row r="640" spans="5:102" x14ac:dyDescent="0.2">
      <c r="E640" s="37"/>
      <c r="F640" s="37"/>
      <c r="G640" s="7"/>
      <c r="H640" s="6"/>
      <c r="J640" s="10"/>
      <c r="K640" s="37"/>
      <c r="L640" s="37"/>
      <c r="M640" s="7"/>
      <c r="N640" s="6"/>
      <c r="P640" s="10"/>
      <c r="Q640" s="37"/>
      <c r="R640" s="37"/>
      <c r="S640" s="7"/>
      <c r="T640" s="40"/>
      <c r="U640" s="10"/>
      <c r="V640" s="37"/>
      <c r="W640" s="37"/>
      <c r="X640" s="51"/>
      <c r="AC640" s="37"/>
      <c r="AD640" s="37"/>
      <c r="AE640" s="7"/>
      <c r="AF640" s="6"/>
      <c r="AH640" s="10"/>
      <c r="AI640" s="37"/>
      <c r="AJ640" s="37"/>
      <c r="AK640" s="7"/>
      <c r="AL640" s="6"/>
      <c r="AN640" s="10"/>
      <c r="AO640" s="37"/>
      <c r="AP640" s="37"/>
      <c r="AQ640" s="7"/>
      <c r="AR640" s="40"/>
      <c r="AS640" s="10"/>
      <c r="AT640" s="37"/>
      <c r="AU640" s="37"/>
      <c r="AV640" s="51"/>
      <c r="BA640" s="37"/>
      <c r="BB640" s="37"/>
      <c r="BC640" s="7"/>
      <c r="BD640" s="6"/>
      <c r="BF640" s="10"/>
      <c r="BG640" s="37"/>
      <c r="BH640" s="37"/>
      <c r="BI640" s="7"/>
      <c r="BJ640" s="6"/>
      <c r="BL640" s="10"/>
      <c r="BM640" s="37"/>
      <c r="BN640" s="37"/>
      <c r="BO640" s="7"/>
      <c r="BP640" s="40"/>
      <c r="BQ640" s="10"/>
      <c r="BR640" s="37"/>
      <c r="BS640" s="37"/>
      <c r="BT640" s="51"/>
      <c r="BY640" s="37"/>
      <c r="BZ640" s="37"/>
      <c r="CA640" s="7"/>
      <c r="CB640" s="6"/>
      <c r="CD640" s="10"/>
      <c r="CE640" s="37"/>
      <c r="CF640" s="37"/>
      <c r="CG640" s="7"/>
      <c r="CH640" s="6"/>
      <c r="CJ640" s="10"/>
      <c r="CK640" s="37"/>
      <c r="CL640" s="37"/>
      <c r="CM640" s="7"/>
      <c r="CN640" s="40"/>
      <c r="CO640" s="10"/>
      <c r="CP640" s="37"/>
      <c r="CQ640" s="37"/>
      <c r="CR640" s="51"/>
      <c r="CT640" s="40"/>
      <c r="CU640" s="10"/>
      <c r="CV640" s="37"/>
      <c r="CW640" s="37"/>
      <c r="CX640" s="51"/>
    </row>
    <row r="641" spans="5:102" x14ac:dyDescent="0.2">
      <c r="E641" s="37"/>
      <c r="F641" s="37"/>
      <c r="G641" s="7"/>
      <c r="H641" s="6"/>
      <c r="J641" s="10"/>
      <c r="K641" s="37"/>
      <c r="L641" s="37"/>
      <c r="M641" s="7"/>
      <c r="N641" s="6"/>
      <c r="P641" s="10"/>
      <c r="Q641" s="37"/>
      <c r="R641" s="37"/>
      <c r="S641" s="7"/>
      <c r="T641" s="40"/>
      <c r="U641" s="10"/>
      <c r="V641" s="37"/>
      <c r="W641" s="37"/>
      <c r="X641" s="51"/>
      <c r="AC641" s="37"/>
      <c r="AD641" s="37"/>
      <c r="AE641" s="7"/>
      <c r="AF641" s="6"/>
      <c r="AH641" s="10"/>
      <c r="AI641" s="37"/>
      <c r="AJ641" s="37"/>
      <c r="AK641" s="7"/>
      <c r="AL641" s="6"/>
      <c r="AN641" s="10"/>
      <c r="AO641" s="37"/>
      <c r="AP641" s="37"/>
      <c r="AQ641" s="7"/>
      <c r="AR641" s="40"/>
      <c r="AS641" s="10"/>
      <c r="AT641" s="37"/>
      <c r="AU641" s="37"/>
      <c r="AV641" s="51"/>
      <c r="BA641" s="37"/>
      <c r="BB641" s="37"/>
      <c r="BC641" s="7"/>
      <c r="BD641" s="6"/>
      <c r="BF641" s="10"/>
      <c r="BG641" s="37"/>
      <c r="BH641" s="37"/>
      <c r="BI641" s="7"/>
      <c r="BJ641" s="6"/>
      <c r="BL641" s="10"/>
      <c r="BM641" s="37"/>
      <c r="BN641" s="37"/>
      <c r="BO641" s="7"/>
      <c r="BP641" s="40"/>
      <c r="BQ641" s="10"/>
      <c r="BR641" s="37"/>
      <c r="BS641" s="37"/>
      <c r="BT641" s="51"/>
      <c r="BY641" s="37"/>
      <c r="BZ641" s="37"/>
      <c r="CA641" s="7"/>
      <c r="CB641" s="6"/>
      <c r="CD641" s="10"/>
      <c r="CE641" s="37"/>
      <c r="CF641" s="37"/>
      <c r="CG641" s="7"/>
      <c r="CH641" s="6"/>
      <c r="CJ641" s="10"/>
      <c r="CK641" s="37"/>
      <c r="CL641" s="37"/>
      <c r="CM641" s="7"/>
      <c r="CN641" s="40"/>
      <c r="CO641" s="10"/>
      <c r="CP641" s="37"/>
      <c r="CQ641" s="37"/>
      <c r="CR641" s="51"/>
      <c r="CT641" s="40"/>
      <c r="CU641" s="10"/>
      <c r="CV641" s="37"/>
      <c r="CW641" s="37"/>
      <c r="CX641" s="51"/>
    </row>
    <row r="642" spans="5:102" x14ac:dyDescent="0.2">
      <c r="E642" s="37"/>
      <c r="F642" s="37"/>
      <c r="G642" s="7"/>
      <c r="H642" s="6"/>
      <c r="J642" s="10"/>
      <c r="K642" s="37"/>
      <c r="L642" s="37"/>
      <c r="M642" s="7"/>
      <c r="N642" s="6"/>
      <c r="P642" s="10"/>
      <c r="Q642" s="37"/>
      <c r="R642" s="37"/>
      <c r="S642" s="7"/>
      <c r="T642" s="40"/>
      <c r="U642" s="10"/>
      <c r="V642" s="37"/>
      <c r="W642" s="37"/>
      <c r="X642" s="51"/>
      <c r="AC642" s="37"/>
      <c r="AD642" s="37"/>
      <c r="AE642" s="7"/>
      <c r="AF642" s="6"/>
      <c r="AH642" s="10"/>
      <c r="AI642" s="37"/>
      <c r="AJ642" s="37"/>
      <c r="AK642" s="7"/>
      <c r="AL642" s="6"/>
      <c r="AN642" s="10"/>
      <c r="AO642" s="37"/>
      <c r="AP642" s="37"/>
      <c r="AQ642" s="7"/>
      <c r="AR642" s="40"/>
      <c r="AS642" s="10"/>
      <c r="AT642" s="37"/>
      <c r="AU642" s="37"/>
      <c r="AV642" s="51"/>
      <c r="BA642" s="37"/>
      <c r="BB642" s="37"/>
      <c r="BC642" s="7"/>
      <c r="BD642" s="6"/>
      <c r="BF642" s="10"/>
      <c r="BG642" s="37"/>
      <c r="BH642" s="37"/>
      <c r="BI642" s="7"/>
      <c r="BJ642" s="6"/>
      <c r="BL642" s="10"/>
      <c r="BM642" s="37"/>
      <c r="BN642" s="37"/>
      <c r="BO642" s="7"/>
      <c r="BP642" s="40"/>
      <c r="BQ642" s="10"/>
      <c r="BR642" s="37"/>
      <c r="BS642" s="37"/>
      <c r="BT642" s="51"/>
      <c r="BY642" s="37"/>
      <c r="BZ642" s="37"/>
      <c r="CA642" s="7"/>
      <c r="CB642" s="6"/>
      <c r="CD642" s="10"/>
      <c r="CE642" s="37"/>
      <c r="CF642" s="37"/>
      <c r="CG642" s="7"/>
      <c r="CH642" s="6"/>
      <c r="CJ642" s="10"/>
      <c r="CK642" s="37"/>
      <c r="CL642" s="37"/>
      <c r="CM642" s="7"/>
      <c r="CN642" s="40"/>
      <c r="CO642" s="10"/>
      <c r="CP642" s="37"/>
      <c r="CQ642" s="37"/>
      <c r="CR642" s="51"/>
      <c r="CT642" s="40"/>
      <c r="CU642" s="10"/>
      <c r="CV642" s="37"/>
      <c r="CW642" s="37"/>
      <c r="CX642" s="51"/>
    </row>
    <row r="643" spans="5:102" x14ac:dyDescent="0.2">
      <c r="E643" s="37"/>
      <c r="F643" s="37"/>
      <c r="G643" s="7"/>
      <c r="H643" s="6"/>
      <c r="J643" s="10"/>
      <c r="K643" s="37"/>
      <c r="L643" s="37"/>
      <c r="M643" s="7"/>
      <c r="N643" s="6"/>
      <c r="P643" s="10"/>
      <c r="Q643" s="37"/>
      <c r="R643" s="37"/>
      <c r="S643" s="7"/>
      <c r="T643" s="40"/>
      <c r="U643" s="10"/>
      <c r="V643" s="37"/>
      <c r="W643" s="37"/>
      <c r="X643" s="51"/>
      <c r="AC643" s="37"/>
      <c r="AD643" s="37"/>
      <c r="AE643" s="7"/>
      <c r="AF643" s="6"/>
      <c r="AH643" s="10"/>
      <c r="AI643" s="37"/>
      <c r="AJ643" s="37"/>
      <c r="AK643" s="7"/>
      <c r="AL643" s="6"/>
      <c r="AN643" s="10"/>
      <c r="AO643" s="37"/>
      <c r="AP643" s="37"/>
      <c r="AQ643" s="7"/>
      <c r="AR643" s="40"/>
      <c r="AS643" s="10"/>
      <c r="AT643" s="37"/>
      <c r="AU643" s="37"/>
      <c r="AV643" s="51"/>
      <c r="BA643" s="37"/>
      <c r="BB643" s="37"/>
      <c r="BC643" s="7"/>
      <c r="BD643" s="6"/>
      <c r="BF643" s="10"/>
      <c r="BG643" s="37"/>
      <c r="BH643" s="37"/>
      <c r="BI643" s="7"/>
      <c r="BJ643" s="6"/>
      <c r="BL643" s="10"/>
      <c r="BM643" s="37"/>
      <c r="BN643" s="37"/>
      <c r="BO643" s="7"/>
      <c r="BP643" s="40"/>
      <c r="BQ643" s="10"/>
      <c r="BR643" s="37"/>
      <c r="BS643" s="37"/>
      <c r="BT643" s="51"/>
      <c r="BY643" s="37"/>
      <c r="BZ643" s="37"/>
      <c r="CA643" s="7"/>
      <c r="CB643" s="6"/>
      <c r="CD643" s="10"/>
      <c r="CE643" s="37"/>
      <c r="CF643" s="37"/>
      <c r="CG643" s="7"/>
      <c r="CH643" s="6"/>
      <c r="CJ643" s="10"/>
      <c r="CK643" s="37"/>
      <c r="CL643" s="37"/>
      <c r="CM643" s="7"/>
      <c r="CN643" s="40"/>
      <c r="CO643" s="10"/>
      <c r="CP643" s="37"/>
      <c r="CQ643" s="37"/>
      <c r="CR643" s="51"/>
      <c r="CT643" s="40"/>
      <c r="CU643" s="10"/>
      <c r="CV643" s="37"/>
      <c r="CW643" s="37"/>
      <c r="CX643" s="51"/>
    </row>
    <row r="644" spans="5:102" x14ac:dyDescent="0.2">
      <c r="E644" s="37"/>
      <c r="F644" s="37"/>
      <c r="G644" s="7"/>
      <c r="H644" s="6"/>
      <c r="J644" s="10"/>
      <c r="K644" s="37"/>
      <c r="L644" s="37"/>
      <c r="M644" s="7"/>
      <c r="N644" s="6"/>
      <c r="P644" s="10"/>
      <c r="Q644" s="37"/>
      <c r="R644" s="37"/>
      <c r="S644" s="7"/>
      <c r="T644" s="40"/>
      <c r="U644" s="10"/>
      <c r="V644" s="37"/>
      <c r="W644" s="37"/>
      <c r="X644" s="51"/>
      <c r="AC644" s="37"/>
      <c r="AD644" s="37"/>
      <c r="AE644" s="7"/>
      <c r="AF644" s="6"/>
      <c r="AH644" s="10"/>
      <c r="AI644" s="37"/>
      <c r="AJ644" s="37"/>
      <c r="AK644" s="7"/>
      <c r="AL644" s="6"/>
      <c r="AN644" s="10"/>
      <c r="AO644" s="37"/>
      <c r="AP644" s="37"/>
      <c r="AQ644" s="7"/>
      <c r="AR644" s="40"/>
      <c r="AS644" s="10"/>
      <c r="AT644" s="37"/>
      <c r="AU644" s="37"/>
      <c r="AV644" s="51"/>
      <c r="BA644" s="37"/>
      <c r="BB644" s="37"/>
      <c r="BC644" s="7"/>
      <c r="BD644" s="6"/>
      <c r="BF644" s="10"/>
      <c r="BG644" s="37"/>
      <c r="BH644" s="37"/>
      <c r="BI644" s="7"/>
      <c r="BJ644" s="6"/>
      <c r="BL644" s="10"/>
      <c r="BM644" s="37"/>
      <c r="BN644" s="37"/>
      <c r="BO644" s="7"/>
      <c r="BP644" s="40"/>
      <c r="BQ644" s="10"/>
      <c r="BR644" s="37"/>
      <c r="BS644" s="37"/>
      <c r="BT644" s="51"/>
      <c r="BY644" s="37"/>
      <c r="BZ644" s="37"/>
      <c r="CA644" s="7"/>
      <c r="CB644" s="6"/>
      <c r="CD644" s="10"/>
      <c r="CE644" s="37"/>
      <c r="CF644" s="37"/>
      <c r="CG644" s="7"/>
      <c r="CH644" s="6"/>
      <c r="CJ644" s="10"/>
      <c r="CK644" s="37"/>
      <c r="CL644" s="37"/>
      <c r="CM644" s="7"/>
      <c r="CN644" s="40"/>
      <c r="CO644" s="10"/>
      <c r="CP644" s="37"/>
      <c r="CQ644" s="37"/>
      <c r="CR644" s="51"/>
      <c r="CT644" s="40"/>
      <c r="CU644" s="10"/>
      <c r="CV644" s="37"/>
      <c r="CW644" s="37"/>
      <c r="CX644" s="51"/>
    </row>
    <row r="645" spans="5:102" x14ac:dyDescent="0.2">
      <c r="E645" s="37"/>
      <c r="F645" s="37"/>
      <c r="G645" s="7"/>
      <c r="H645" s="6"/>
      <c r="J645" s="10"/>
      <c r="K645" s="37"/>
      <c r="L645" s="37"/>
      <c r="M645" s="7"/>
      <c r="N645" s="6"/>
      <c r="P645" s="10"/>
      <c r="Q645" s="37"/>
      <c r="R645" s="37"/>
      <c r="S645" s="7"/>
      <c r="T645" s="40"/>
      <c r="U645" s="10"/>
      <c r="V645" s="37"/>
      <c r="W645" s="37"/>
      <c r="X645" s="51"/>
      <c r="AC645" s="37"/>
      <c r="AD645" s="37"/>
      <c r="AE645" s="7"/>
      <c r="AF645" s="6"/>
      <c r="AH645" s="10"/>
      <c r="AI645" s="37"/>
      <c r="AJ645" s="37"/>
      <c r="AK645" s="7"/>
      <c r="AL645" s="6"/>
      <c r="AN645" s="10"/>
      <c r="AO645" s="37"/>
      <c r="AP645" s="37"/>
      <c r="AQ645" s="7"/>
      <c r="AR645" s="40"/>
      <c r="AS645" s="10"/>
      <c r="AT645" s="37"/>
      <c r="AU645" s="37"/>
      <c r="AV645" s="51"/>
      <c r="BA645" s="37"/>
      <c r="BB645" s="37"/>
      <c r="BC645" s="7"/>
      <c r="BD645" s="6"/>
      <c r="BF645" s="10"/>
      <c r="BG645" s="37"/>
      <c r="BH645" s="37"/>
      <c r="BI645" s="7"/>
      <c r="BJ645" s="6"/>
      <c r="BL645" s="10"/>
      <c r="BM645" s="37"/>
      <c r="BN645" s="37"/>
      <c r="BO645" s="7"/>
      <c r="BP645" s="40"/>
      <c r="BQ645" s="10"/>
      <c r="BR645" s="37"/>
      <c r="BS645" s="37"/>
      <c r="BT645" s="51"/>
      <c r="BY645" s="37"/>
      <c r="BZ645" s="37"/>
      <c r="CA645" s="7"/>
      <c r="CB645" s="6"/>
      <c r="CD645" s="10"/>
      <c r="CE645" s="37"/>
      <c r="CF645" s="37"/>
      <c r="CG645" s="7"/>
      <c r="CH645" s="6"/>
      <c r="CJ645" s="10"/>
      <c r="CK645" s="37"/>
      <c r="CL645" s="37"/>
      <c r="CM645" s="7"/>
      <c r="CN645" s="40"/>
      <c r="CO645" s="10"/>
      <c r="CP645" s="37"/>
      <c r="CQ645" s="37"/>
      <c r="CR645" s="51"/>
      <c r="CT645" s="40"/>
      <c r="CU645" s="10"/>
      <c r="CV645" s="37"/>
      <c r="CW645" s="37"/>
      <c r="CX645" s="51"/>
    </row>
    <row r="646" spans="5:102" x14ac:dyDescent="0.2">
      <c r="E646" s="37"/>
      <c r="F646" s="37"/>
      <c r="G646" s="7"/>
      <c r="H646" s="6"/>
      <c r="J646" s="10"/>
      <c r="K646" s="37"/>
      <c r="L646" s="37"/>
      <c r="M646" s="7"/>
      <c r="N646" s="6"/>
      <c r="P646" s="10"/>
      <c r="Q646" s="37"/>
      <c r="R646" s="37"/>
      <c r="S646" s="7"/>
      <c r="T646" s="40"/>
      <c r="U646" s="10"/>
      <c r="V646" s="37"/>
      <c r="W646" s="37"/>
      <c r="X646" s="51"/>
      <c r="AC646" s="37"/>
      <c r="AD646" s="37"/>
      <c r="AE646" s="7"/>
      <c r="AF646" s="6"/>
      <c r="AH646" s="10"/>
      <c r="AI646" s="37"/>
      <c r="AJ646" s="37"/>
      <c r="AK646" s="7"/>
      <c r="AL646" s="6"/>
      <c r="AN646" s="10"/>
      <c r="AO646" s="37"/>
      <c r="AP646" s="37"/>
      <c r="AQ646" s="7"/>
      <c r="AR646" s="40"/>
      <c r="AS646" s="10"/>
      <c r="AT646" s="37"/>
      <c r="AU646" s="37"/>
      <c r="AV646" s="51"/>
      <c r="BA646" s="37"/>
      <c r="BB646" s="37"/>
      <c r="BC646" s="7"/>
      <c r="BD646" s="6"/>
      <c r="BF646" s="10"/>
      <c r="BG646" s="37"/>
      <c r="BH646" s="37"/>
      <c r="BI646" s="7"/>
      <c r="BJ646" s="6"/>
      <c r="BL646" s="10"/>
      <c r="BM646" s="37"/>
      <c r="BN646" s="37"/>
      <c r="BO646" s="7"/>
      <c r="BP646" s="40"/>
      <c r="BQ646" s="10"/>
      <c r="BR646" s="37"/>
      <c r="BS646" s="37"/>
      <c r="BT646" s="51"/>
      <c r="BY646" s="37"/>
      <c r="BZ646" s="37"/>
      <c r="CA646" s="7"/>
      <c r="CB646" s="6"/>
      <c r="CD646" s="10"/>
      <c r="CE646" s="37"/>
      <c r="CF646" s="37"/>
      <c r="CG646" s="7"/>
      <c r="CH646" s="6"/>
      <c r="CJ646" s="10"/>
      <c r="CK646" s="37"/>
      <c r="CL646" s="37"/>
      <c r="CM646" s="7"/>
      <c r="CN646" s="40"/>
      <c r="CO646" s="10"/>
      <c r="CP646" s="37"/>
      <c r="CQ646" s="37"/>
      <c r="CR646" s="51"/>
      <c r="CT646" s="40"/>
      <c r="CU646" s="10"/>
      <c r="CV646" s="37"/>
      <c r="CW646" s="37"/>
      <c r="CX646" s="51"/>
    </row>
    <row r="647" spans="5:102" x14ac:dyDescent="0.2">
      <c r="E647" s="37"/>
      <c r="F647" s="37"/>
      <c r="G647" s="7"/>
      <c r="H647" s="6"/>
      <c r="J647" s="10"/>
      <c r="K647" s="37"/>
      <c r="L647" s="37"/>
      <c r="M647" s="7"/>
      <c r="N647" s="6"/>
      <c r="P647" s="10"/>
      <c r="Q647" s="37"/>
      <c r="R647" s="37"/>
      <c r="S647" s="7"/>
      <c r="T647" s="40"/>
      <c r="U647" s="10"/>
      <c r="V647" s="37"/>
      <c r="W647" s="37"/>
      <c r="X647" s="51"/>
      <c r="AC647" s="37"/>
      <c r="AD647" s="37"/>
      <c r="AE647" s="7"/>
      <c r="AF647" s="6"/>
      <c r="AH647" s="10"/>
      <c r="AI647" s="37"/>
      <c r="AJ647" s="37"/>
      <c r="AK647" s="7"/>
      <c r="AL647" s="6"/>
      <c r="AN647" s="10"/>
      <c r="AO647" s="37"/>
      <c r="AP647" s="37"/>
      <c r="AQ647" s="7"/>
      <c r="AR647" s="40"/>
      <c r="AS647" s="10"/>
      <c r="AT647" s="37"/>
      <c r="AU647" s="37"/>
      <c r="AV647" s="51"/>
      <c r="BA647" s="37"/>
      <c r="BB647" s="37"/>
      <c r="BC647" s="7"/>
      <c r="BD647" s="6"/>
      <c r="BF647" s="10"/>
      <c r="BG647" s="37"/>
      <c r="BH647" s="37"/>
      <c r="BI647" s="7"/>
      <c r="BJ647" s="6"/>
      <c r="BL647" s="10"/>
      <c r="BM647" s="37"/>
      <c r="BN647" s="37"/>
      <c r="BO647" s="7"/>
      <c r="BP647" s="40"/>
      <c r="BQ647" s="10"/>
      <c r="BR647" s="37"/>
      <c r="BS647" s="37"/>
      <c r="BT647" s="51"/>
      <c r="BY647" s="37"/>
      <c r="BZ647" s="37"/>
      <c r="CA647" s="7"/>
      <c r="CB647" s="6"/>
      <c r="CD647" s="10"/>
      <c r="CE647" s="37"/>
      <c r="CF647" s="37"/>
      <c r="CG647" s="7"/>
      <c r="CH647" s="6"/>
      <c r="CJ647" s="10"/>
      <c r="CK647" s="37"/>
      <c r="CL647" s="37"/>
      <c r="CM647" s="7"/>
      <c r="CN647" s="40"/>
      <c r="CO647" s="10"/>
      <c r="CP647" s="37"/>
      <c r="CQ647" s="37"/>
      <c r="CR647" s="51"/>
      <c r="CT647" s="40"/>
      <c r="CU647" s="10"/>
      <c r="CV647" s="37"/>
      <c r="CW647" s="37"/>
      <c r="CX647" s="51"/>
    </row>
    <row r="648" spans="5:102" x14ac:dyDescent="0.2">
      <c r="E648" s="37"/>
      <c r="F648" s="37"/>
      <c r="G648" s="7"/>
      <c r="H648" s="6"/>
      <c r="J648" s="10"/>
      <c r="K648" s="37"/>
      <c r="L648" s="37"/>
      <c r="M648" s="7"/>
      <c r="N648" s="6"/>
      <c r="P648" s="10"/>
      <c r="Q648" s="37"/>
      <c r="R648" s="37"/>
      <c r="S648" s="7"/>
      <c r="T648" s="40"/>
      <c r="U648" s="10"/>
      <c r="V648" s="37"/>
      <c r="W648" s="37"/>
      <c r="X648" s="51"/>
      <c r="AC648" s="37"/>
      <c r="AD648" s="37"/>
      <c r="AE648" s="7"/>
      <c r="AF648" s="6"/>
      <c r="AH648" s="10"/>
      <c r="AI648" s="37"/>
      <c r="AJ648" s="37"/>
      <c r="AK648" s="7"/>
      <c r="AL648" s="6"/>
      <c r="AN648" s="10"/>
      <c r="AO648" s="37"/>
      <c r="AP648" s="37"/>
      <c r="AQ648" s="7"/>
      <c r="AR648" s="40"/>
      <c r="AS648" s="10"/>
      <c r="AT648" s="37"/>
      <c r="AU648" s="37"/>
      <c r="AV648" s="51"/>
      <c r="BA648" s="37"/>
      <c r="BB648" s="37"/>
      <c r="BC648" s="7"/>
      <c r="BD648" s="6"/>
      <c r="BF648" s="10"/>
      <c r="BG648" s="37"/>
      <c r="BH648" s="37"/>
      <c r="BI648" s="7"/>
      <c r="BJ648" s="6"/>
      <c r="BL648" s="10"/>
      <c r="BM648" s="37"/>
      <c r="BN648" s="37"/>
      <c r="BO648" s="7"/>
      <c r="BP648" s="40"/>
      <c r="BQ648" s="10"/>
      <c r="BR648" s="37"/>
      <c r="BS648" s="37"/>
      <c r="BT648" s="51"/>
      <c r="BY648" s="37"/>
      <c r="BZ648" s="37"/>
      <c r="CA648" s="7"/>
      <c r="CB648" s="6"/>
      <c r="CD648" s="10"/>
      <c r="CE648" s="37"/>
      <c r="CF648" s="37"/>
      <c r="CG648" s="7"/>
      <c r="CH648" s="6"/>
      <c r="CJ648" s="10"/>
      <c r="CK648" s="37"/>
      <c r="CL648" s="37"/>
      <c r="CM648" s="7"/>
      <c r="CN648" s="40"/>
      <c r="CO648" s="10"/>
      <c r="CP648" s="37"/>
      <c r="CQ648" s="37"/>
      <c r="CR648" s="51"/>
      <c r="CT648" s="40"/>
      <c r="CU648" s="10"/>
      <c r="CV648" s="37"/>
      <c r="CW648" s="37"/>
      <c r="CX648" s="51"/>
    </row>
    <row r="649" spans="5:102" x14ac:dyDescent="0.2">
      <c r="E649" s="37"/>
      <c r="F649" s="37"/>
      <c r="G649" s="7"/>
      <c r="H649" s="6"/>
      <c r="J649" s="10"/>
      <c r="K649" s="37"/>
      <c r="L649" s="37"/>
      <c r="M649" s="7"/>
      <c r="N649" s="6"/>
      <c r="P649" s="10"/>
      <c r="Q649" s="37"/>
      <c r="R649" s="37"/>
      <c r="S649" s="7"/>
      <c r="T649" s="40"/>
      <c r="U649" s="10"/>
      <c r="V649" s="37"/>
      <c r="W649" s="37"/>
      <c r="X649" s="51"/>
      <c r="AC649" s="37"/>
      <c r="AD649" s="37"/>
      <c r="AE649" s="7"/>
      <c r="AF649" s="6"/>
      <c r="AH649" s="10"/>
      <c r="AI649" s="37"/>
      <c r="AJ649" s="37"/>
      <c r="AK649" s="7"/>
      <c r="AL649" s="6"/>
      <c r="AN649" s="10"/>
      <c r="AO649" s="37"/>
      <c r="AP649" s="37"/>
      <c r="AQ649" s="7"/>
      <c r="AR649" s="40"/>
      <c r="AS649" s="10"/>
      <c r="AT649" s="37"/>
      <c r="AU649" s="37"/>
      <c r="AV649" s="51"/>
      <c r="BA649" s="37"/>
      <c r="BB649" s="37"/>
      <c r="BC649" s="7"/>
      <c r="BD649" s="6"/>
      <c r="BF649" s="10"/>
      <c r="BG649" s="37"/>
      <c r="BH649" s="37"/>
      <c r="BI649" s="7"/>
      <c r="BJ649" s="6"/>
      <c r="BL649" s="10"/>
      <c r="BM649" s="37"/>
      <c r="BN649" s="37"/>
      <c r="BO649" s="7"/>
      <c r="BP649" s="40"/>
      <c r="BQ649" s="10"/>
      <c r="BR649" s="37"/>
      <c r="BS649" s="37"/>
      <c r="BT649" s="51"/>
      <c r="BY649" s="37"/>
      <c r="BZ649" s="37"/>
      <c r="CA649" s="7"/>
      <c r="CB649" s="6"/>
      <c r="CD649" s="10"/>
      <c r="CE649" s="37"/>
      <c r="CF649" s="37"/>
      <c r="CG649" s="7"/>
      <c r="CH649" s="6"/>
      <c r="CJ649" s="10"/>
      <c r="CK649" s="37"/>
      <c r="CL649" s="37"/>
      <c r="CM649" s="7"/>
      <c r="CN649" s="40"/>
      <c r="CO649" s="10"/>
      <c r="CP649" s="37"/>
      <c r="CQ649" s="37"/>
      <c r="CR649" s="51"/>
      <c r="CT649" s="40"/>
      <c r="CU649" s="10"/>
      <c r="CV649" s="37"/>
      <c r="CW649" s="37"/>
      <c r="CX649" s="51"/>
    </row>
    <row r="650" spans="5:102" x14ac:dyDescent="0.2">
      <c r="E650" s="37"/>
      <c r="F650" s="37"/>
      <c r="G650" s="7"/>
      <c r="H650" s="6"/>
      <c r="J650" s="10"/>
      <c r="K650" s="37"/>
      <c r="L650" s="37"/>
      <c r="M650" s="7"/>
      <c r="N650" s="6"/>
      <c r="P650" s="10"/>
      <c r="Q650" s="37"/>
      <c r="R650" s="37"/>
      <c r="S650" s="7"/>
      <c r="T650" s="40"/>
      <c r="U650" s="10"/>
      <c r="V650" s="37"/>
      <c r="W650" s="37"/>
      <c r="X650" s="51"/>
      <c r="AC650" s="37"/>
      <c r="AD650" s="37"/>
      <c r="AE650" s="7"/>
      <c r="AF650" s="6"/>
      <c r="AH650" s="10"/>
      <c r="AI650" s="37"/>
      <c r="AJ650" s="37"/>
      <c r="AK650" s="7"/>
      <c r="AL650" s="6"/>
      <c r="AN650" s="10"/>
      <c r="AO650" s="37"/>
      <c r="AP650" s="37"/>
      <c r="AQ650" s="7"/>
      <c r="AR650" s="40"/>
      <c r="AS650" s="10"/>
      <c r="AT650" s="37"/>
      <c r="AU650" s="37"/>
      <c r="AV650" s="51"/>
      <c r="BA650" s="37"/>
      <c r="BB650" s="37"/>
      <c r="BC650" s="7"/>
      <c r="BD650" s="6"/>
      <c r="BF650" s="10"/>
      <c r="BG650" s="37"/>
      <c r="BH650" s="37"/>
      <c r="BI650" s="7"/>
      <c r="BJ650" s="6"/>
      <c r="BL650" s="10"/>
      <c r="BM650" s="37"/>
      <c r="BN650" s="37"/>
      <c r="BO650" s="7"/>
      <c r="BP650" s="40"/>
      <c r="BQ650" s="10"/>
      <c r="BR650" s="37"/>
      <c r="BS650" s="37"/>
      <c r="BT650" s="51"/>
      <c r="BY650" s="37"/>
      <c r="BZ650" s="37"/>
      <c r="CA650" s="7"/>
      <c r="CB650" s="6"/>
      <c r="CD650" s="10"/>
      <c r="CE650" s="37"/>
      <c r="CF650" s="37"/>
      <c r="CG650" s="7"/>
      <c r="CH650" s="6"/>
      <c r="CJ650" s="10"/>
      <c r="CK650" s="37"/>
      <c r="CL650" s="37"/>
      <c r="CM650" s="7"/>
      <c r="CN650" s="40"/>
      <c r="CO650" s="10"/>
      <c r="CP650" s="37"/>
      <c r="CQ650" s="37"/>
      <c r="CR650" s="51"/>
      <c r="CT650" s="40"/>
      <c r="CU650" s="10"/>
      <c r="CV650" s="37"/>
      <c r="CW650" s="37"/>
      <c r="CX650" s="51"/>
    </row>
    <row r="651" spans="5:102" x14ac:dyDescent="0.2">
      <c r="E651" s="37"/>
      <c r="F651" s="37"/>
      <c r="G651" s="7"/>
      <c r="H651" s="6"/>
      <c r="J651" s="10"/>
      <c r="K651" s="37"/>
      <c r="L651" s="37"/>
      <c r="M651" s="7"/>
      <c r="N651" s="6"/>
      <c r="P651" s="10"/>
      <c r="Q651" s="37"/>
      <c r="R651" s="37"/>
      <c r="S651" s="7"/>
      <c r="T651" s="40"/>
      <c r="U651" s="10"/>
      <c r="V651" s="37"/>
      <c r="W651" s="37"/>
      <c r="X651" s="51"/>
      <c r="AC651" s="37"/>
      <c r="AD651" s="37"/>
      <c r="AE651" s="7"/>
      <c r="AF651" s="6"/>
      <c r="AH651" s="10"/>
      <c r="AI651" s="37"/>
      <c r="AJ651" s="37"/>
      <c r="AK651" s="7"/>
      <c r="AL651" s="6"/>
      <c r="AN651" s="10"/>
      <c r="AO651" s="37"/>
      <c r="AP651" s="37"/>
      <c r="AQ651" s="7"/>
      <c r="AR651" s="40"/>
      <c r="AS651" s="10"/>
      <c r="AT651" s="37"/>
      <c r="AU651" s="37"/>
      <c r="AV651" s="51"/>
      <c r="BA651" s="37"/>
      <c r="BB651" s="37"/>
      <c r="BC651" s="7"/>
      <c r="BD651" s="6"/>
      <c r="BF651" s="10"/>
      <c r="BG651" s="37"/>
      <c r="BH651" s="37"/>
      <c r="BI651" s="7"/>
      <c r="BJ651" s="6"/>
      <c r="BL651" s="10"/>
      <c r="BM651" s="37"/>
      <c r="BN651" s="37"/>
      <c r="BO651" s="7"/>
      <c r="BP651" s="40"/>
      <c r="BQ651" s="10"/>
      <c r="BR651" s="37"/>
      <c r="BS651" s="37"/>
      <c r="BT651" s="51"/>
      <c r="BY651" s="37"/>
      <c r="BZ651" s="37"/>
      <c r="CA651" s="7"/>
      <c r="CB651" s="6"/>
      <c r="CD651" s="10"/>
      <c r="CE651" s="37"/>
      <c r="CF651" s="37"/>
      <c r="CG651" s="7"/>
      <c r="CH651" s="6"/>
      <c r="CJ651" s="10"/>
      <c r="CK651" s="37"/>
      <c r="CL651" s="37"/>
      <c r="CM651" s="7"/>
      <c r="CN651" s="40"/>
      <c r="CO651" s="10"/>
      <c r="CP651" s="37"/>
      <c r="CQ651" s="37"/>
      <c r="CR651" s="51"/>
      <c r="CT651" s="40"/>
      <c r="CU651" s="10"/>
      <c r="CV651" s="37"/>
      <c r="CW651" s="37"/>
      <c r="CX651" s="51"/>
    </row>
    <row r="652" spans="5:102" x14ac:dyDescent="0.2">
      <c r="E652" s="37"/>
      <c r="F652" s="37"/>
      <c r="G652" s="7"/>
      <c r="H652" s="6"/>
      <c r="J652" s="10"/>
      <c r="K652" s="37"/>
      <c r="L652" s="37"/>
      <c r="M652" s="7"/>
      <c r="N652" s="6"/>
      <c r="P652" s="10"/>
      <c r="Q652" s="37"/>
      <c r="R652" s="37"/>
      <c r="S652" s="7"/>
      <c r="T652" s="40"/>
      <c r="U652" s="10"/>
      <c r="V652" s="37"/>
      <c r="W652" s="37"/>
      <c r="X652" s="51"/>
      <c r="AC652" s="37"/>
      <c r="AD652" s="37"/>
      <c r="AE652" s="7"/>
      <c r="AF652" s="6"/>
      <c r="AH652" s="10"/>
      <c r="AI652" s="37"/>
      <c r="AJ652" s="37"/>
      <c r="AK652" s="7"/>
      <c r="AL652" s="6"/>
      <c r="AN652" s="10"/>
      <c r="AO652" s="37"/>
      <c r="AP652" s="37"/>
      <c r="AQ652" s="7"/>
      <c r="AR652" s="40"/>
      <c r="AS652" s="10"/>
      <c r="AT652" s="37"/>
      <c r="AU652" s="37"/>
      <c r="AV652" s="51"/>
      <c r="BA652" s="37"/>
      <c r="BB652" s="37"/>
      <c r="BC652" s="7"/>
      <c r="BD652" s="6"/>
      <c r="BF652" s="10"/>
      <c r="BG652" s="37"/>
      <c r="BH652" s="37"/>
      <c r="BI652" s="7"/>
      <c r="BJ652" s="6"/>
      <c r="BL652" s="10"/>
      <c r="BM652" s="37"/>
      <c r="BN652" s="37"/>
      <c r="BO652" s="7"/>
      <c r="BP652" s="40"/>
      <c r="BQ652" s="10"/>
      <c r="BR652" s="37"/>
      <c r="BS652" s="37"/>
      <c r="BT652" s="51"/>
      <c r="BY652" s="37"/>
      <c r="BZ652" s="37"/>
      <c r="CA652" s="7"/>
      <c r="CB652" s="6"/>
      <c r="CD652" s="10"/>
      <c r="CE652" s="37"/>
      <c r="CF652" s="37"/>
      <c r="CG652" s="7"/>
      <c r="CH652" s="6"/>
      <c r="CJ652" s="10"/>
      <c r="CK652" s="37"/>
      <c r="CL652" s="37"/>
      <c r="CM652" s="7"/>
      <c r="CN652" s="40"/>
      <c r="CO652" s="10"/>
      <c r="CP652" s="37"/>
      <c r="CQ652" s="37"/>
      <c r="CR652" s="51"/>
      <c r="CT652" s="40"/>
      <c r="CU652" s="10"/>
      <c r="CV652" s="37"/>
      <c r="CW652" s="37"/>
      <c r="CX652" s="51"/>
    </row>
    <row r="653" spans="5:102" x14ac:dyDescent="0.2">
      <c r="E653" s="37"/>
      <c r="F653" s="37"/>
      <c r="G653" s="7"/>
      <c r="H653" s="6"/>
      <c r="J653" s="10"/>
      <c r="K653" s="37"/>
      <c r="L653" s="37"/>
      <c r="M653" s="7"/>
      <c r="N653" s="6"/>
      <c r="P653" s="10"/>
      <c r="Q653" s="37"/>
      <c r="R653" s="37"/>
      <c r="S653" s="7"/>
      <c r="T653" s="40"/>
      <c r="U653" s="10"/>
      <c r="V653" s="37"/>
      <c r="W653" s="37"/>
      <c r="X653" s="51"/>
      <c r="AC653" s="37"/>
      <c r="AD653" s="37"/>
      <c r="AE653" s="7"/>
      <c r="AF653" s="6"/>
      <c r="AH653" s="10"/>
      <c r="AI653" s="37"/>
      <c r="AJ653" s="37"/>
      <c r="AK653" s="7"/>
      <c r="AL653" s="6"/>
      <c r="AN653" s="10"/>
      <c r="AO653" s="37"/>
      <c r="AP653" s="37"/>
      <c r="AQ653" s="7"/>
      <c r="AR653" s="40"/>
      <c r="AS653" s="10"/>
      <c r="AT653" s="37"/>
      <c r="AU653" s="37"/>
      <c r="AV653" s="51"/>
      <c r="BA653" s="37"/>
      <c r="BB653" s="37"/>
      <c r="BC653" s="7"/>
      <c r="BD653" s="6"/>
      <c r="BF653" s="10"/>
      <c r="BG653" s="37"/>
      <c r="BH653" s="37"/>
      <c r="BI653" s="7"/>
      <c r="BJ653" s="6"/>
      <c r="BL653" s="10"/>
      <c r="BM653" s="37"/>
      <c r="BN653" s="37"/>
      <c r="BO653" s="7"/>
      <c r="BP653" s="40"/>
      <c r="BQ653" s="10"/>
      <c r="BR653" s="37"/>
      <c r="BS653" s="37"/>
      <c r="BT653" s="51"/>
      <c r="BY653" s="37"/>
      <c r="BZ653" s="37"/>
      <c r="CA653" s="7"/>
      <c r="CB653" s="6"/>
      <c r="CD653" s="10"/>
      <c r="CE653" s="37"/>
      <c r="CF653" s="37"/>
      <c r="CG653" s="7"/>
      <c r="CH653" s="6"/>
      <c r="CJ653" s="10"/>
      <c r="CK653" s="37"/>
      <c r="CL653" s="37"/>
      <c r="CM653" s="7"/>
      <c r="CN653" s="40"/>
      <c r="CO653" s="10"/>
      <c r="CP653" s="37"/>
      <c r="CQ653" s="37"/>
      <c r="CR653" s="51"/>
      <c r="CT653" s="40"/>
      <c r="CU653" s="10"/>
      <c r="CV653" s="37"/>
      <c r="CW653" s="37"/>
      <c r="CX653" s="51"/>
    </row>
    <row r="654" spans="5:102" x14ac:dyDescent="0.2">
      <c r="E654" s="37"/>
      <c r="F654" s="37"/>
      <c r="G654" s="7"/>
      <c r="H654" s="6"/>
      <c r="J654" s="10"/>
      <c r="K654" s="37"/>
      <c r="L654" s="37"/>
      <c r="M654" s="7"/>
      <c r="N654" s="6"/>
      <c r="P654" s="10"/>
      <c r="Q654" s="37"/>
      <c r="R654" s="37"/>
      <c r="S654" s="7"/>
      <c r="T654" s="40"/>
      <c r="U654" s="10"/>
      <c r="V654" s="37"/>
      <c r="W654" s="37"/>
      <c r="X654" s="51"/>
      <c r="AC654" s="37"/>
      <c r="AD654" s="37"/>
      <c r="AE654" s="7"/>
      <c r="AF654" s="6"/>
      <c r="AH654" s="10"/>
      <c r="AI654" s="37"/>
      <c r="AJ654" s="37"/>
      <c r="AK654" s="7"/>
      <c r="AL654" s="6"/>
      <c r="AN654" s="10"/>
      <c r="AO654" s="37"/>
      <c r="AP654" s="37"/>
      <c r="AQ654" s="7"/>
      <c r="AR654" s="40"/>
      <c r="AS654" s="10"/>
      <c r="AT654" s="37"/>
      <c r="AU654" s="37"/>
      <c r="AV654" s="51"/>
      <c r="BA654" s="37"/>
      <c r="BB654" s="37"/>
      <c r="BC654" s="7"/>
      <c r="BD654" s="6"/>
      <c r="BF654" s="10"/>
      <c r="BG654" s="37"/>
      <c r="BH654" s="37"/>
      <c r="BI654" s="7"/>
      <c r="BJ654" s="6"/>
      <c r="BL654" s="10"/>
      <c r="BM654" s="37"/>
      <c r="BN654" s="37"/>
      <c r="BO654" s="7"/>
      <c r="BP654" s="40"/>
      <c r="BQ654" s="10"/>
      <c r="BR654" s="37"/>
      <c r="BS654" s="37"/>
      <c r="BT654" s="51"/>
      <c r="BY654" s="37"/>
      <c r="BZ654" s="37"/>
      <c r="CA654" s="7"/>
      <c r="CB654" s="6"/>
      <c r="CD654" s="10"/>
      <c r="CE654" s="37"/>
      <c r="CF654" s="37"/>
      <c r="CG654" s="7"/>
      <c r="CH654" s="6"/>
      <c r="CJ654" s="10"/>
      <c r="CK654" s="37"/>
      <c r="CL654" s="37"/>
      <c r="CM654" s="7"/>
      <c r="CN654" s="40"/>
      <c r="CO654" s="10"/>
      <c r="CP654" s="37"/>
      <c r="CQ654" s="37"/>
      <c r="CR654" s="51"/>
      <c r="CT654" s="40"/>
      <c r="CU654" s="10"/>
      <c r="CV654" s="37"/>
      <c r="CW654" s="37"/>
      <c r="CX654" s="51"/>
    </row>
    <row r="655" spans="5:102" x14ac:dyDescent="0.2">
      <c r="E655" s="37"/>
      <c r="F655" s="37"/>
      <c r="G655" s="7"/>
      <c r="H655" s="6"/>
      <c r="J655" s="10"/>
      <c r="K655" s="37"/>
      <c r="L655" s="37"/>
      <c r="M655" s="7"/>
      <c r="N655" s="6"/>
      <c r="P655" s="10"/>
      <c r="Q655" s="37"/>
      <c r="R655" s="37"/>
      <c r="S655" s="7"/>
      <c r="T655" s="40"/>
      <c r="U655" s="10"/>
      <c r="V655" s="37"/>
      <c r="W655" s="37"/>
      <c r="X655" s="51"/>
      <c r="AC655" s="37"/>
      <c r="AD655" s="37"/>
      <c r="AE655" s="7"/>
      <c r="AF655" s="6"/>
      <c r="AH655" s="10"/>
      <c r="AI655" s="37"/>
      <c r="AJ655" s="37"/>
      <c r="AK655" s="7"/>
      <c r="AL655" s="6"/>
      <c r="AN655" s="10"/>
      <c r="AO655" s="37"/>
      <c r="AP655" s="37"/>
      <c r="AQ655" s="7"/>
      <c r="AR655" s="40"/>
      <c r="AS655" s="10"/>
      <c r="AT655" s="37"/>
      <c r="AU655" s="37"/>
      <c r="AV655" s="51"/>
      <c r="BA655" s="37"/>
      <c r="BB655" s="37"/>
      <c r="BC655" s="7"/>
      <c r="BD655" s="6"/>
      <c r="BF655" s="10"/>
      <c r="BG655" s="37"/>
      <c r="BH655" s="37"/>
      <c r="BI655" s="7"/>
      <c r="BJ655" s="6"/>
      <c r="BL655" s="10"/>
      <c r="BM655" s="37"/>
      <c r="BN655" s="37"/>
      <c r="BO655" s="7"/>
      <c r="BP655" s="40"/>
      <c r="BQ655" s="10"/>
      <c r="BR655" s="37"/>
      <c r="BS655" s="37"/>
      <c r="BT655" s="51"/>
      <c r="BY655" s="37"/>
      <c r="BZ655" s="37"/>
      <c r="CA655" s="7"/>
      <c r="CB655" s="6"/>
      <c r="CD655" s="10"/>
      <c r="CE655" s="37"/>
      <c r="CF655" s="37"/>
      <c r="CG655" s="7"/>
      <c r="CH655" s="6"/>
      <c r="CJ655" s="10"/>
      <c r="CK655" s="37"/>
      <c r="CL655" s="37"/>
      <c r="CM655" s="7"/>
      <c r="CN655" s="40"/>
      <c r="CO655" s="10"/>
      <c r="CP655" s="37"/>
      <c r="CQ655" s="37"/>
      <c r="CR655" s="51"/>
      <c r="CT655" s="40"/>
      <c r="CU655" s="10"/>
      <c r="CV655" s="37"/>
      <c r="CW655" s="37"/>
      <c r="CX655" s="51"/>
    </row>
    <row r="656" spans="5:102" x14ac:dyDescent="0.2">
      <c r="E656" s="37"/>
      <c r="F656" s="37"/>
      <c r="G656" s="7"/>
      <c r="H656" s="6"/>
      <c r="J656" s="10"/>
      <c r="K656" s="37"/>
      <c r="L656" s="37"/>
      <c r="M656" s="7"/>
      <c r="N656" s="6"/>
      <c r="P656" s="10"/>
      <c r="Q656" s="37"/>
      <c r="R656" s="37"/>
      <c r="S656" s="7"/>
      <c r="T656" s="40"/>
      <c r="U656" s="10"/>
      <c r="V656" s="37"/>
      <c r="W656" s="37"/>
      <c r="X656" s="51"/>
      <c r="AC656" s="37"/>
      <c r="AD656" s="37"/>
      <c r="AE656" s="7"/>
      <c r="AF656" s="6"/>
      <c r="AH656" s="10"/>
      <c r="AI656" s="37"/>
      <c r="AJ656" s="37"/>
      <c r="AK656" s="7"/>
      <c r="AL656" s="6"/>
      <c r="AN656" s="10"/>
      <c r="AO656" s="37"/>
      <c r="AP656" s="37"/>
      <c r="AQ656" s="7"/>
      <c r="AR656" s="40"/>
      <c r="AS656" s="10"/>
      <c r="AT656" s="37"/>
      <c r="AU656" s="37"/>
      <c r="AV656" s="51"/>
      <c r="BA656" s="37"/>
      <c r="BB656" s="37"/>
      <c r="BC656" s="7"/>
      <c r="BD656" s="6"/>
      <c r="BF656" s="10"/>
      <c r="BG656" s="37"/>
      <c r="BH656" s="37"/>
      <c r="BI656" s="7"/>
      <c r="BJ656" s="6"/>
      <c r="BL656" s="10"/>
      <c r="BM656" s="37"/>
      <c r="BN656" s="37"/>
      <c r="BO656" s="7"/>
      <c r="BP656" s="40"/>
      <c r="BQ656" s="10"/>
      <c r="BR656" s="37"/>
      <c r="BS656" s="37"/>
      <c r="BT656" s="51"/>
      <c r="BY656" s="37"/>
      <c r="BZ656" s="37"/>
      <c r="CA656" s="7"/>
      <c r="CB656" s="6"/>
      <c r="CD656" s="10"/>
      <c r="CE656" s="37"/>
      <c r="CF656" s="37"/>
      <c r="CG656" s="7"/>
      <c r="CH656" s="6"/>
      <c r="CJ656" s="10"/>
      <c r="CK656" s="37"/>
      <c r="CL656" s="37"/>
      <c r="CM656" s="7"/>
      <c r="CN656" s="40"/>
      <c r="CO656" s="10"/>
      <c r="CP656" s="37"/>
      <c r="CQ656" s="37"/>
      <c r="CR656" s="51"/>
      <c r="CT656" s="40"/>
      <c r="CU656" s="10"/>
      <c r="CV656" s="37"/>
      <c r="CW656" s="37"/>
      <c r="CX656" s="51"/>
    </row>
    <row r="657" spans="5:102" x14ac:dyDescent="0.2">
      <c r="E657" s="37"/>
      <c r="F657" s="37"/>
      <c r="G657" s="7"/>
      <c r="H657" s="6"/>
      <c r="J657" s="10"/>
      <c r="K657" s="37"/>
      <c r="L657" s="37"/>
      <c r="M657" s="7"/>
      <c r="N657" s="6"/>
      <c r="P657" s="10"/>
      <c r="Q657" s="37"/>
      <c r="R657" s="37"/>
      <c r="S657" s="7"/>
      <c r="T657" s="40"/>
      <c r="U657" s="10"/>
      <c r="V657" s="37"/>
      <c r="W657" s="37"/>
      <c r="X657" s="51"/>
      <c r="AC657" s="37"/>
      <c r="AD657" s="37"/>
      <c r="AE657" s="7"/>
      <c r="AF657" s="6"/>
      <c r="AH657" s="10"/>
      <c r="AI657" s="37"/>
      <c r="AJ657" s="37"/>
      <c r="AK657" s="7"/>
      <c r="AL657" s="6"/>
      <c r="AN657" s="10"/>
      <c r="AO657" s="37"/>
      <c r="AP657" s="37"/>
      <c r="AQ657" s="7"/>
      <c r="AR657" s="40"/>
      <c r="AS657" s="10"/>
      <c r="AT657" s="37"/>
      <c r="AU657" s="37"/>
      <c r="AV657" s="51"/>
      <c r="BA657" s="37"/>
      <c r="BB657" s="37"/>
      <c r="BC657" s="7"/>
      <c r="BD657" s="6"/>
      <c r="BF657" s="10"/>
      <c r="BG657" s="37"/>
      <c r="BH657" s="37"/>
      <c r="BI657" s="7"/>
      <c r="BJ657" s="6"/>
      <c r="BL657" s="10"/>
      <c r="BM657" s="37"/>
      <c r="BN657" s="37"/>
      <c r="BO657" s="7"/>
      <c r="BP657" s="40"/>
      <c r="BQ657" s="10"/>
      <c r="BR657" s="37"/>
      <c r="BS657" s="37"/>
      <c r="BT657" s="51"/>
      <c r="BY657" s="37"/>
      <c r="BZ657" s="37"/>
      <c r="CA657" s="7"/>
      <c r="CB657" s="6"/>
      <c r="CD657" s="10"/>
      <c r="CE657" s="37"/>
      <c r="CF657" s="37"/>
      <c r="CG657" s="7"/>
      <c r="CH657" s="6"/>
      <c r="CJ657" s="10"/>
      <c r="CK657" s="37"/>
      <c r="CL657" s="37"/>
      <c r="CM657" s="7"/>
      <c r="CN657" s="40"/>
      <c r="CO657" s="10"/>
      <c r="CP657" s="37"/>
      <c r="CQ657" s="37"/>
      <c r="CR657" s="51"/>
      <c r="CT657" s="40"/>
      <c r="CU657" s="10"/>
      <c r="CV657" s="37"/>
      <c r="CW657" s="37"/>
      <c r="CX657" s="51"/>
    </row>
    <row r="658" spans="5:102" x14ac:dyDescent="0.2">
      <c r="E658" s="37"/>
      <c r="F658" s="37"/>
      <c r="G658" s="7"/>
      <c r="H658" s="6"/>
      <c r="J658" s="10"/>
      <c r="K658" s="37"/>
      <c r="L658" s="37"/>
      <c r="M658" s="7"/>
      <c r="N658" s="6"/>
      <c r="P658" s="10"/>
      <c r="Q658" s="37"/>
      <c r="R658" s="37"/>
      <c r="S658" s="7"/>
      <c r="T658" s="40"/>
      <c r="U658" s="10"/>
      <c r="V658" s="37"/>
      <c r="W658" s="37"/>
      <c r="X658" s="51"/>
      <c r="AC658" s="37"/>
      <c r="AD658" s="37"/>
      <c r="AE658" s="7"/>
      <c r="AF658" s="6"/>
      <c r="AH658" s="10"/>
      <c r="AI658" s="37"/>
      <c r="AJ658" s="37"/>
      <c r="AK658" s="7"/>
      <c r="AL658" s="6"/>
      <c r="AN658" s="10"/>
      <c r="AO658" s="37"/>
      <c r="AP658" s="37"/>
      <c r="AQ658" s="7"/>
      <c r="AR658" s="40"/>
      <c r="AS658" s="10"/>
      <c r="AT658" s="37"/>
      <c r="AU658" s="37"/>
      <c r="AV658" s="51"/>
      <c r="BA658" s="37"/>
      <c r="BB658" s="37"/>
      <c r="BC658" s="7"/>
      <c r="BD658" s="6"/>
      <c r="BF658" s="10"/>
      <c r="BG658" s="37"/>
      <c r="BH658" s="37"/>
      <c r="BI658" s="7"/>
      <c r="BJ658" s="6"/>
      <c r="BL658" s="10"/>
      <c r="BM658" s="37"/>
      <c r="BN658" s="37"/>
      <c r="BO658" s="7"/>
      <c r="BP658" s="40"/>
      <c r="BQ658" s="10"/>
      <c r="BR658" s="37"/>
      <c r="BS658" s="37"/>
      <c r="BT658" s="51"/>
      <c r="BY658" s="37"/>
      <c r="BZ658" s="37"/>
      <c r="CA658" s="7"/>
      <c r="CB658" s="6"/>
      <c r="CD658" s="10"/>
      <c r="CE658" s="37"/>
      <c r="CF658" s="37"/>
      <c r="CG658" s="7"/>
      <c r="CH658" s="6"/>
      <c r="CJ658" s="10"/>
      <c r="CK658" s="37"/>
      <c r="CL658" s="37"/>
      <c r="CM658" s="7"/>
      <c r="CN658" s="40"/>
      <c r="CO658" s="10"/>
      <c r="CP658" s="37"/>
      <c r="CQ658" s="37"/>
      <c r="CR658" s="51"/>
      <c r="CT658" s="40"/>
      <c r="CU658" s="10"/>
      <c r="CV658" s="37"/>
      <c r="CW658" s="37"/>
      <c r="CX658" s="51"/>
    </row>
    <row r="659" spans="5:102" x14ac:dyDescent="0.2">
      <c r="E659" s="37"/>
      <c r="F659" s="37"/>
      <c r="G659" s="7"/>
      <c r="H659" s="6"/>
      <c r="J659" s="10"/>
      <c r="K659" s="37"/>
      <c r="L659" s="37"/>
      <c r="M659" s="7"/>
      <c r="N659" s="6"/>
      <c r="P659" s="10"/>
      <c r="Q659" s="37"/>
      <c r="R659" s="37"/>
      <c r="S659" s="7"/>
      <c r="T659" s="40"/>
      <c r="U659" s="10"/>
      <c r="V659" s="37"/>
      <c r="W659" s="37"/>
      <c r="X659" s="51"/>
      <c r="AC659" s="37"/>
      <c r="AD659" s="37"/>
      <c r="AE659" s="7"/>
      <c r="AF659" s="6"/>
      <c r="AH659" s="10"/>
      <c r="AI659" s="37"/>
      <c r="AJ659" s="37"/>
      <c r="AK659" s="7"/>
      <c r="AL659" s="6"/>
      <c r="AN659" s="10"/>
      <c r="AO659" s="37"/>
      <c r="AP659" s="37"/>
      <c r="AQ659" s="7"/>
      <c r="AR659" s="40"/>
      <c r="AS659" s="10"/>
      <c r="AT659" s="37"/>
      <c r="AU659" s="37"/>
      <c r="AV659" s="51"/>
      <c r="BA659" s="37"/>
      <c r="BB659" s="37"/>
      <c r="BC659" s="7"/>
      <c r="BD659" s="6"/>
      <c r="BF659" s="10"/>
      <c r="BG659" s="37"/>
      <c r="BH659" s="37"/>
      <c r="BI659" s="7"/>
      <c r="BJ659" s="6"/>
      <c r="BL659" s="10"/>
      <c r="BM659" s="37"/>
      <c r="BN659" s="37"/>
      <c r="BO659" s="7"/>
      <c r="BP659" s="40"/>
      <c r="BQ659" s="10"/>
      <c r="BR659" s="37"/>
      <c r="BS659" s="37"/>
      <c r="BT659" s="51"/>
      <c r="BY659" s="37"/>
      <c r="BZ659" s="37"/>
      <c r="CA659" s="7"/>
      <c r="CB659" s="6"/>
      <c r="CD659" s="10"/>
      <c r="CE659" s="37"/>
      <c r="CF659" s="37"/>
      <c r="CG659" s="7"/>
      <c r="CH659" s="6"/>
      <c r="CJ659" s="10"/>
      <c r="CK659" s="37"/>
      <c r="CL659" s="37"/>
      <c r="CM659" s="7"/>
      <c r="CN659" s="40"/>
      <c r="CO659" s="10"/>
      <c r="CP659" s="37"/>
      <c r="CQ659" s="37"/>
      <c r="CR659" s="51"/>
      <c r="CT659" s="40"/>
      <c r="CU659" s="10"/>
      <c r="CV659" s="37"/>
      <c r="CW659" s="37"/>
      <c r="CX659" s="51"/>
    </row>
    <row r="660" spans="5:102" x14ac:dyDescent="0.2">
      <c r="E660" s="37"/>
      <c r="F660" s="37"/>
      <c r="G660" s="7"/>
      <c r="H660" s="6"/>
      <c r="J660" s="10"/>
      <c r="K660" s="37"/>
      <c r="L660" s="37"/>
      <c r="M660" s="7"/>
      <c r="N660" s="6"/>
      <c r="P660" s="10"/>
      <c r="Q660" s="37"/>
      <c r="R660" s="37"/>
      <c r="S660" s="7"/>
      <c r="T660" s="40"/>
      <c r="U660" s="10"/>
      <c r="V660" s="37"/>
      <c r="W660" s="37"/>
      <c r="X660" s="51"/>
      <c r="AC660" s="37"/>
      <c r="AD660" s="37"/>
      <c r="AE660" s="7"/>
      <c r="AF660" s="6"/>
      <c r="AH660" s="10"/>
      <c r="AI660" s="37"/>
      <c r="AJ660" s="37"/>
      <c r="AK660" s="7"/>
      <c r="AL660" s="6"/>
      <c r="AN660" s="10"/>
      <c r="AO660" s="37"/>
      <c r="AP660" s="37"/>
      <c r="AQ660" s="7"/>
      <c r="AR660" s="40"/>
      <c r="AS660" s="10"/>
      <c r="AT660" s="37"/>
      <c r="AU660" s="37"/>
      <c r="AV660" s="51"/>
      <c r="BA660" s="37"/>
      <c r="BB660" s="37"/>
      <c r="BC660" s="7"/>
      <c r="BD660" s="6"/>
      <c r="BF660" s="10"/>
      <c r="BG660" s="37"/>
      <c r="BH660" s="37"/>
      <c r="BI660" s="7"/>
      <c r="BJ660" s="6"/>
      <c r="BL660" s="10"/>
      <c r="BM660" s="37"/>
      <c r="BN660" s="37"/>
      <c r="BO660" s="7"/>
      <c r="BP660" s="40"/>
      <c r="BQ660" s="10"/>
      <c r="BR660" s="37"/>
      <c r="BS660" s="37"/>
      <c r="BT660" s="51"/>
      <c r="BY660" s="37"/>
      <c r="BZ660" s="37"/>
      <c r="CA660" s="7"/>
      <c r="CB660" s="6"/>
      <c r="CD660" s="10"/>
      <c r="CE660" s="37"/>
      <c r="CF660" s="37"/>
      <c r="CG660" s="7"/>
      <c r="CH660" s="6"/>
      <c r="CJ660" s="10"/>
      <c r="CK660" s="37"/>
      <c r="CL660" s="37"/>
      <c r="CM660" s="7"/>
      <c r="CN660" s="40"/>
      <c r="CO660" s="10"/>
      <c r="CP660" s="37"/>
      <c r="CQ660" s="37"/>
      <c r="CR660" s="51"/>
      <c r="CT660" s="40"/>
      <c r="CU660" s="10"/>
      <c r="CV660" s="37"/>
      <c r="CW660" s="37"/>
      <c r="CX660" s="51"/>
    </row>
    <row r="661" spans="5:102" x14ac:dyDescent="0.2">
      <c r="E661" s="37"/>
      <c r="F661" s="37"/>
      <c r="G661" s="7"/>
      <c r="H661" s="6"/>
      <c r="J661" s="10"/>
      <c r="K661" s="37"/>
      <c r="L661" s="37"/>
      <c r="M661" s="7"/>
      <c r="N661" s="6"/>
      <c r="P661" s="10"/>
      <c r="Q661" s="37"/>
      <c r="R661" s="37"/>
      <c r="S661" s="7"/>
      <c r="T661" s="40"/>
      <c r="U661" s="10"/>
      <c r="V661" s="37"/>
      <c r="W661" s="37"/>
      <c r="X661" s="51"/>
      <c r="AC661" s="37"/>
      <c r="AD661" s="37"/>
      <c r="AE661" s="7"/>
      <c r="AF661" s="6"/>
      <c r="AH661" s="10"/>
      <c r="AI661" s="37"/>
      <c r="AJ661" s="37"/>
      <c r="AK661" s="7"/>
      <c r="AL661" s="6"/>
      <c r="AN661" s="10"/>
      <c r="AO661" s="37"/>
      <c r="AP661" s="37"/>
      <c r="AQ661" s="7"/>
      <c r="AR661" s="40"/>
      <c r="AS661" s="10"/>
      <c r="AT661" s="37"/>
      <c r="AU661" s="37"/>
      <c r="AV661" s="51"/>
      <c r="BA661" s="37"/>
      <c r="BB661" s="37"/>
      <c r="BC661" s="7"/>
      <c r="BD661" s="6"/>
      <c r="BF661" s="10"/>
      <c r="BG661" s="37"/>
      <c r="BH661" s="37"/>
      <c r="BI661" s="7"/>
      <c r="BJ661" s="6"/>
      <c r="BL661" s="10"/>
      <c r="BM661" s="37"/>
      <c r="BN661" s="37"/>
      <c r="BO661" s="7"/>
      <c r="BP661" s="40"/>
      <c r="BQ661" s="10"/>
      <c r="BR661" s="37"/>
      <c r="BS661" s="37"/>
      <c r="BT661" s="51"/>
      <c r="BY661" s="37"/>
      <c r="BZ661" s="37"/>
      <c r="CA661" s="7"/>
      <c r="CB661" s="6"/>
      <c r="CD661" s="10"/>
      <c r="CE661" s="37"/>
      <c r="CF661" s="37"/>
      <c r="CG661" s="7"/>
      <c r="CH661" s="6"/>
      <c r="CJ661" s="10"/>
      <c r="CK661" s="37"/>
      <c r="CL661" s="37"/>
      <c r="CM661" s="7"/>
      <c r="CN661" s="40"/>
      <c r="CO661" s="10"/>
      <c r="CP661" s="37"/>
      <c r="CQ661" s="37"/>
      <c r="CR661" s="51"/>
      <c r="CT661" s="40"/>
      <c r="CU661" s="10"/>
      <c r="CV661" s="37"/>
      <c r="CW661" s="37"/>
      <c r="CX661" s="51"/>
    </row>
    <row r="662" spans="5:102" x14ac:dyDescent="0.2">
      <c r="E662" s="37"/>
      <c r="F662" s="37"/>
      <c r="G662" s="7"/>
      <c r="H662" s="6"/>
      <c r="J662" s="10"/>
      <c r="K662" s="37"/>
      <c r="L662" s="37"/>
      <c r="M662" s="7"/>
      <c r="N662" s="6"/>
      <c r="P662" s="10"/>
      <c r="Q662" s="37"/>
      <c r="R662" s="37"/>
      <c r="S662" s="7"/>
      <c r="T662" s="40"/>
      <c r="U662" s="10"/>
      <c r="V662" s="37"/>
      <c r="W662" s="37"/>
      <c r="X662" s="51"/>
      <c r="AC662" s="37"/>
      <c r="AD662" s="37"/>
      <c r="AE662" s="7"/>
      <c r="AF662" s="6"/>
      <c r="AH662" s="10"/>
      <c r="AI662" s="37"/>
      <c r="AJ662" s="37"/>
      <c r="AK662" s="7"/>
      <c r="AL662" s="6"/>
      <c r="AN662" s="10"/>
      <c r="AO662" s="37"/>
      <c r="AP662" s="37"/>
      <c r="AQ662" s="7"/>
      <c r="AR662" s="40"/>
      <c r="AS662" s="10"/>
      <c r="AT662" s="37"/>
      <c r="AU662" s="37"/>
      <c r="AV662" s="51"/>
      <c r="BA662" s="37"/>
      <c r="BB662" s="37"/>
      <c r="BC662" s="7"/>
      <c r="BD662" s="6"/>
      <c r="BF662" s="10"/>
      <c r="BG662" s="37"/>
      <c r="BH662" s="37"/>
      <c r="BI662" s="7"/>
      <c r="BJ662" s="6"/>
      <c r="BL662" s="10"/>
      <c r="BM662" s="37"/>
      <c r="BN662" s="37"/>
      <c r="BO662" s="7"/>
      <c r="BP662" s="40"/>
      <c r="BQ662" s="10"/>
      <c r="BR662" s="37"/>
      <c r="BS662" s="37"/>
      <c r="BT662" s="51"/>
      <c r="BY662" s="37"/>
      <c r="BZ662" s="37"/>
      <c r="CA662" s="7"/>
      <c r="CB662" s="6"/>
      <c r="CD662" s="10"/>
      <c r="CE662" s="37"/>
      <c r="CF662" s="37"/>
      <c r="CG662" s="7"/>
      <c r="CH662" s="6"/>
      <c r="CJ662" s="10"/>
      <c r="CK662" s="37"/>
      <c r="CL662" s="37"/>
      <c r="CM662" s="7"/>
      <c r="CN662" s="40"/>
      <c r="CO662" s="10"/>
      <c r="CP662" s="37"/>
      <c r="CQ662" s="37"/>
      <c r="CR662" s="51"/>
      <c r="CT662" s="40"/>
      <c r="CU662" s="10"/>
      <c r="CV662" s="37"/>
      <c r="CW662" s="37"/>
      <c r="CX662" s="51"/>
    </row>
    <row r="663" spans="5:102" x14ac:dyDescent="0.2">
      <c r="E663" s="37"/>
      <c r="F663" s="37"/>
      <c r="G663" s="7"/>
      <c r="H663" s="6"/>
      <c r="J663" s="10"/>
      <c r="K663" s="37"/>
      <c r="L663" s="37"/>
      <c r="M663" s="7"/>
      <c r="N663" s="6"/>
      <c r="P663" s="10"/>
      <c r="Q663" s="37"/>
      <c r="R663" s="37"/>
      <c r="S663" s="7"/>
      <c r="T663" s="40"/>
      <c r="U663" s="10"/>
      <c r="V663" s="37"/>
      <c r="W663" s="37"/>
      <c r="X663" s="51"/>
      <c r="AC663" s="37"/>
      <c r="AD663" s="37"/>
      <c r="AE663" s="7"/>
      <c r="AF663" s="6"/>
      <c r="AH663" s="10"/>
      <c r="AI663" s="37"/>
      <c r="AJ663" s="37"/>
      <c r="AK663" s="7"/>
      <c r="AL663" s="6"/>
      <c r="AN663" s="10"/>
      <c r="AO663" s="37"/>
      <c r="AP663" s="37"/>
      <c r="AQ663" s="7"/>
      <c r="AR663" s="40"/>
      <c r="AS663" s="10"/>
      <c r="AT663" s="37"/>
      <c r="AU663" s="37"/>
      <c r="AV663" s="51"/>
      <c r="BA663" s="37"/>
      <c r="BB663" s="37"/>
      <c r="BC663" s="7"/>
      <c r="BD663" s="6"/>
      <c r="BF663" s="10"/>
      <c r="BG663" s="37"/>
      <c r="BH663" s="37"/>
      <c r="BI663" s="7"/>
      <c r="BJ663" s="6"/>
      <c r="BL663" s="10"/>
      <c r="BM663" s="37"/>
      <c r="BN663" s="37"/>
      <c r="BO663" s="7"/>
      <c r="BP663" s="40"/>
      <c r="BQ663" s="10"/>
      <c r="BR663" s="37"/>
      <c r="BS663" s="37"/>
      <c r="BT663" s="51"/>
      <c r="BY663" s="37"/>
      <c r="BZ663" s="37"/>
      <c r="CA663" s="7"/>
      <c r="CB663" s="6"/>
      <c r="CD663" s="10"/>
      <c r="CE663" s="37"/>
      <c r="CF663" s="37"/>
      <c r="CG663" s="7"/>
      <c r="CH663" s="6"/>
      <c r="CJ663" s="10"/>
      <c r="CK663" s="37"/>
      <c r="CL663" s="37"/>
      <c r="CM663" s="7"/>
      <c r="CN663" s="40"/>
      <c r="CO663" s="10"/>
      <c r="CP663" s="37"/>
      <c r="CQ663" s="37"/>
      <c r="CR663" s="51"/>
      <c r="CT663" s="40"/>
      <c r="CU663" s="10"/>
      <c r="CV663" s="37"/>
      <c r="CW663" s="37"/>
      <c r="CX663" s="51"/>
    </row>
    <row r="664" spans="5:102" x14ac:dyDescent="0.2">
      <c r="E664" s="37"/>
      <c r="F664" s="37"/>
      <c r="G664" s="7"/>
      <c r="H664" s="6"/>
      <c r="J664" s="10"/>
      <c r="K664" s="37"/>
      <c r="L664" s="37"/>
      <c r="M664" s="7"/>
      <c r="N664" s="6"/>
      <c r="P664" s="10"/>
      <c r="Q664" s="37"/>
      <c r="R664" s="37"/>
      <c r="S664" s="7"/>
      <c r="T664" s="40"/>
      <c r="U664" s="10"/>
      <c r="V664" s="37"/>
      <c r="W664" s="37"/>
      <c r="X664" s="51"/>
      <c r="AC664" s="37"/>
      <c r="AD664" s="37"/>
      <c r="AE664" s="7"/>
      <c r="AF664" s="6"/>
      <c r="AH664" s="10"/>
      <c r="AI664" s="37"/>
      <c r="AJ664" s="37"/>
      <c r="AK664" s="7"/>
      <c r="AL664" s="6"/>
      <c r="AN664" s="10"/>
      <c r="AO664" s="37"/>
      <c r="AP664" s="37"/>
      <c r="AQ664" s="7"/>
      <c r="AR664" s="40"/>
      <c r="AS664" s="10"/>
      <c r="AT664" s="37"/>
      <c r="AU664" s="37"/>
      <c r="AV664" s="51"/>
      <c r="BA664" s="37"/>
      <c r="BB664" s="37"/>
      <c r="BC664" s="7"/>
      <c r="BD664" s="6"/>
      <c r="BF664" s="10"/>
      <c r="BG664" s="37"/>
      <c r="BH664" s="37"/>
      <c r="BI664" s="7"/>
      <c r="BJ664" s="6"/>
      <c r="BL664" s="10"/>
      <c r="BM664" s="37"/>
      <c r="BN664" s="37"/>
      <c r="BO664" s="7"/>
      <c r="BP664" s="40"/>
      <c r="BQ664" s="10"/>
      <c r="BR664" s="37"/>
      <c r="BS664" s="37"/>
      <c r="BT664" s="51"/>
      <c r="BY664" s="37"/>
      <c r="BZ664" s="37"/>
      <c r="CA664" s="7"/>
      <c r="CB664" s="6"/>
      <c r="CD664" s="10"/>
      <c r="CE664" s="37"/>
      <c r="CF664" s="37"/>
      <c r="CG664" s="7"/>
      <c r="CH664" s="6"/>
      <c r="CJ664" s="10"/>
      <c r="CK664" s="37"/>
      <c r="CL664" s="37"/>
      <c r="CM664" s="7"/>
      <c r="CN664" s="40"/>
      <c r="CO664" s="10"/>
      <c r="CP664" s="37"/>
      <c r="CQ664" s="37"/>
      <c r="CR664" s="51"/>
      <c r="CT664" s="40"/>
      <c r="CU664" s="10"/>
      <c r="CV664" s="37"/>
      <c r="CW664" s="37"/>
      <c r="CX664" s="51"/>
    </row>
    <row r="665" spans="5:102" x14ac:dyDescent="0.2">
      <c r="E665" s="37"/>
      <c r="F665" s="37"/>
      <c r="G665" s="7"/>
      <c r="H665" s="6"/>
      <c r="J665" s="10"/>
      <c r="K665" s="37"/>
      <c r="L665" s="37"/>
      <c r="M665" s="7"/>
      <c r="N665" s="6"/>
      <c r="P665" s="10"/>
      <c r="Q665" s="37"/>
      <c r="R665" s="37"/>
      <c r="S665" s="7"/>
      <c r="T665" s="40"/>
      <c r="U665" s="10"/>
      <c r="V665" s="37"/>
      <c r="W665" s="37"/>
      <c r="X665" s="51"/>
      <c r="AC665" s="37"/>
      <c r="AD665" s="37"/>
      <c r="AE665" s="7"/>
      <c r="AF665" s="6"/>
      <c r="AH665" s="10"/>
      <c r="AI665" s="37"/>
      <c r="AJ665" s="37"/>
      <c r="AK665" s="7"/>
      <c r="AL665" s="6"/>
      <c r="AN665" s="10"/>
      <c r="AO665" s="37"/>
      <c r="AP665" s="37"/>
      <c r="AQ665" s="7"/>
      <c r="AR665" s="40"/>
      <c r="AS665" s="10"/>
      <c r="AT665" s="37"/>
      <c r="AU665" s="37"/>
      <c r="AV665" s="51"/>
      <c r="BA665" s="37"/>
      <c r="BB665" s="37"/>
      <c r="BC665" s="7"/>
      <c r="BD665" s="6"/>
      <c r="BF665" s="10"/>
      <c r="BG665" s="37"/>
      <c r="BH665" s="37"/>
      <c r="BI665" s="7"/>
      <c r="BJ665" s="6"/>
      <c r="BL665" s="10"/>
      <c r="BM665" s="37"/>
      <c r="BN665" s="37"/>
      <c r="BO665" s="7"/>
      <c r="BP665" s="40"/>
      <c r="BQ665" s="10"/>
      <c r="BR665" s="37"/>
      <c r="BS665" s="37"/>
      <c r="BT665" s="51"/>
      <c r="BY665" s="37"/>
      <c r="BZ665" s="37"/>
      <c r="CA665" s="7"/>
      <c r="CB665" s="6"/>
      <c r="CD665" s="10"/>
      <c r="CE665" s="37"/>
      <c r="CF665" s="37"/>
      <c r="CG665" s="7"/>
      <c r="CH665" s="6"/>
      <c r="CJ665" s="10"/>
      <c r="CK665" s="37"/>
      <c r="CL665" s="37"/>
      <c r="CM665" s="7"/>
      <c r="CN665" s="40"/>
      <c r="CO665" s="10"/>
      <c r="CP665" s="37"/>
      <c r="CQ665" s="37"/>
      <c r="CR665" s="51"/>
      <c r="CT665" s="40"/>
      <c r="CU665" s="10"/>
      <c r="CV665" s="37"/>
      <c r="CW665" s="37"/>
      <c r="CX665" s="51"/>
    </row>
    <row r="666" spans="5:102" x14ac:dyDescent="0.2">
      <c r="E666" s="37"/>
      <c r="F666" s="37"/>
      <c r="G666" s="7"/>
      <c r="H666" s="6"/>
      <c r="J666" s="10"/>
      <c r="K666" s="37"/>
      <c r="L666" s="37"/>
      <c r="M666" s="7"/>
      <c r="N666" s="6"/>
      <c r="P666" s="10"/>
      <c r="Q666" s="37"/>
      <c r="R666" s="37"/>
      <c r="S666" s="7"/>
      <c r="T666" s="40"/>
      <c r="U666" s="10"/>
      <c r="V666" s="37"/>
      <c r="W666" s="37"/>
      <c r="X666" s="51"/>
      <c r="AC666" s="37"/>
      <c r="AD666" s="37"/>
      <c r="AE666" s="7"/>
      <c r="AF666" s="6"/>
      <c r="AH666" s="10"/>
      <c r="AI666" s="37"/>
      <c r="AJ666" s="37"/>
      <c r="AK666" s="7"/>
      <c r="AL666" s="6"/>
      <c r="AN666" s="10"/>
      <c r="AO666" s="37"/>
      <c r="AP666" s="37"/>
      <c r="AQ666" s="7"/>
      <c r="AR666" s="40"/>
      <c r="AS666" s="10"/>
      <c r="AT666" s="37"/>
      <c r="AU666" s="37"/>
      <c r="AV666" s="51"/>
      <c r="BA666" s="37"/>
      <c r="BB666" s="37"/>
      <c r="BC666" s="7"/>
      <c r="BD666" s="6"/>
      <c r="BF666" s="10"/>
      <c r="BG666" s="37"/>
      <c r="BH666" s="37"/>
      <c r="BI666" s="7"/>
      <c r="BJ666" s="6"/>
      <c r="BL666" s="10"/>
      <c r="BM666" s="37"/>
      <c r="BN666" s="37"/>
      <c r="BO666" s="7"/>
      <c r="BP666" s="40"/>
      <c r="BQ666" s="10"/>
      <c r="BR666" s="37"/>
      <c r="BS666" s="37"/>
      <c r="BT666" s="51"/>
      <c r="BY666" s="37"/>
      <c r="BZ666" s="37"/>
      <c r="CA666" s="7"/>
      <c r="CB666" s="6"/>
      <c r="CD666" s="10"/>
      <c r="CE666" s="37"/>
      <c r="CF666" s="37"/>
      <c r="CG666" s="7"/>
      <c r="CH666" s="6"/>
      <c r="CJ666" s="10"/>
      <c r="CK666" s="37"/>
      <c r="CL666" s="37"/>
      <c r="CM666" s="7"/>
      <c r="CN666" s="40"/>
      <c r="CO666" s="10"/>
      <c r="CP666" s="37"/>
      <c r="CQ666" s="37"/>
      <c r="CR666" s="51"/>
      <c r="CT666" s="40"/>
      <c r="CU666" s="10"/>
      <c r="CV666" s="37"/>
      <c r="CW666" s="37"/>
      <c r="CX666" s="51"/>
    </row>
    <row r="667" spans="5:102" x14ac:dyDescent="0.2">
      <c r="E667" s="37"/>
      <c r="F667" s="37"/>
      <c r="G667" s="7"/>
      <c r="H667" s="6"/>
      <c r="J667" s="10"/>
      <c r="K667" s="37"/>
      <c r="L667" s="37"/>
      <c r="M667" s="7"/>
      <c r="N667" s="6"/>
      <c r="P667" s="10"/>
      <c r="Q667" s="37"/>
      <c r="R667" s="37"/>
      <c r="S667" s="7"/>
      <c r="T667" s="40"/>
      <c r="U667" s="10"/>
      <c r="V667" s="37"/>
      <c r="W667" s="37"/>
      <c r="X667" s="51"/>
      <c r="AC667" s="37"/>
      <c r="AD667" s="37"/>
      <c r="AE667" s="7"/>
      <c r="AF667" s="6"/>
      <c r="AH667" s="10"/>
      <c r="AI667" s="37"/>
      <c r="AJ667" s="37"/>
      <c r="AK667" s="7"/>
      <c r="AL667" s="6"/>
      <c r="AN667" s="10"/>
      <c r="AO667" s="37"/>
      <c r="AP667" s="37"/>
      <c r="AQ667" s="7"/>
      <c r="AR667" s="40"/>
      <c r="AS667" s="10"/>
      <c r="AT667" s="37"/>
      <c r="AU667" s="37"/>
      <c r="AV667" s="51"/>
      <c r="BA667" s="37"/>
      <c r="BB667" s="37"/>
      <c r="BC667" s="7"/>
      <c r="BD667" s="6"/>
      <c r="BF667" s="10"/>
      <c r="BG667" s="37"/>
      <c r="BH667" s="37"/>
      <c r="BI667" s="7"/>
      <c r="BJ667" s="6"/>
      <c r="BL667" s="10"/>
      <c r="BM667" s="37"/>
      <c r="BN667" s="37"/>
      <c r="BO667" s="7"/>
      <c r="BP667" s="40"/>
      <c r="BQ667" s="10"/>
      <c r="BR667" s="37"/>
      <c r="BS667" s="37"/>
      <c r="BT667" s="51"/>
      <c r="BY667" s="37"/>
      <c r="BZ667" s="37"/>
      <c r="CA667" s="7"/>
      <c r="CB667" s="6"/>
      <c r="CD667" s="10"/>
      <c r="CE667" s="37"/>
      <c r="CF667" s="37"/>
      <c r="CG667" s="7"/>
      <c r="CH667" s="6"/>
      <c r="CJ667" s="10"/>
      <c r="CK667" s="37"/>
      <c r="CL667" s="37"/>
      <c r="CM667" s="7"/>
      <c r="CN667" s="40"/>
      <c r="CO667" s="10"/>
      <c r="CP667" s="37"/>
      <c r="CQ667" s="37"/>
      <c r="CR667" s="51"/>
      <c r="CT667" s="40"/>
      <c r="CU667" s="10"/>
      <c r="CV667" s="37"/>
      <c r="CW667" s="37"/>
      <c r="CX667" s="51"/>
    </row>
    <row r="668" spans="5:102" x14ac:dyDescent="0.2">
      <c r="E668" s="37"/>
      <c r="F668" s="37"/>
      <c r="G668" s="7"/>
      <c r="H668" s="6"/>
      <c r="J668" s="10"/>
      <c r="K668" s="37"/>
      <c r="L668" s="37"/>
      <c r="M668" s="7"/>
      <c r="N668" s="6"/>
      <c r="P668" s="10"/>
      <c r="Q668" s="37"/>
      <c r="R668" s="37"/>
      <c r="S668" s="7"/>
      <c r="T668" s="40"/>
      <c r="U668" s="10"/>
      <c r="V668" s="37"/>
      <c r="W668" s="37"/>
      <c r="X668" s="51"/>
      <c r="AC668" s="37"/>
      <c r="AD668" s="37"/>
      <c r="AE668" s="7"/>
      <c r="AF668" s="6"/>
      <c r="AH668" s="10"/>
      <c r="AI668" s="37"/>
      <c r="AJ668" s="37"/>
      <c r="AK668" s="7"/>
      <c r="AL668" s="6"/>
      <c r="AN668" s="10"/>
      <c r="AO668" s="37"/>
      <c r="AP668" s="37"/>
      <c r="AQ668" s="7"/>
      <c r="AR668" s="40"/>
      <c r="AS668" s="10"/>
      <c r="AT668" s="37"/>
      <c r="AU668" s="37"/>
      <c r="AV668" s="51"/>
      <c r="BA668" s="37"/>
      <c r="BB668" s="37"/>
      <c r="BC668" s="7"/>
      <c r="BD668" s="6"/>
      <c r="BF668" s="10"/>
      <c r="BG668" s="37"/>
      <c r="BH668" s="37"/>
      <c r="BI668" s="7"/>
      <c r="BJ668" s="6"/>
      <c r="BL668" s="10"/>
      <c r="BM668" s="37"/>
      <c r="BN668" s="37"/>
      <c r="BO668" s="7"/>
      <c r="BP668" s="40"/>
      <c r="BQ668" s="10"/>
      <c r="BR668" s="37"/>
      <c r="BS668" s="37"/>
      <c r="BT668" s="51"/>
      <c r="BY668" s="37"/>
      <c r="BZ668" s="37"/>
      <c r="CA668" s="7"/>
      <c r="CB668" s="6"/>
      <c r="CD668" s="10"/>
      <c r="CE668" s="37"/>
      <c r="CF668" s="37"/>
      <c r="CG668" s="7"/>
      <c r="CH668" s="6"/>
      <c r="CJ668" s="10"/>
      <c r="CK668" s="37"/>
      <c r="CL668" s="37"/>
      <c r="CM668" s="7"/>
      <c r="CN668" s="40"/>
      <c r="CO668" s="10"/>
      <c r="CP668" s="37"/>
      <c r="CQ668" s="37"/>
      <c r="CR668" s="51"/>
      <c r="CT668" s="40"/>
      <c r="CU668" s="10"/>
      <c r="CV668" s="37"/>
      <c r="CW668" s="37"/>
      <c r="CX668" s="51"/>
    </row>
    <row r="669" spans="5:102" x14ac:dyDescent="0.2">
      <c r="E669" s="37"/>
      <c r="F669" s="37"/>
      <c r="G669" s="7"/>
      <c r="H669" s="6"/>
      <c r="J669" s="10"/>
      <c r="K669" s="37"/>
      <c r="L669" s="37"/>
      <c r="M669" s="7"/>
      <c r="N669" s="6"/>
      <c r="P669" s="10"/>
      <c r="Q669" s="37"/>
      <c r="R669" s="37"/>
      <c r="S669" s="7"/>
      <c r="T669" s="40"/>
      <c r="U669" s="10"/>
      <c r="V669" s="37"/>
      <c r="W669" s="37"/>
      <c r="X669" s="51"/>
      <c r="AC669" s="37"/>
      <c r="AD669" s="37"/>
      <c r="AE669" s="7"/>
      <c r="AF669" s="6"/>
      <c r="AH669" s="10"/>
      <c r="AI669" s="37"/>
      <c r="AJ669" s="37"/>
      <c r="AK669" s="7"/>
      <c r="AL669" s="6"/>
      <c r="AN669" s="10"/>
      <c r="AO669" s="37"/>
      <c r="AP669" s="37"/>
      <c r="AQ669" s="7"/>
      <c r="AR669" s="40"/>
      <c r="AS669" s="10"/>
      <c r="AT669" s="37"/>
      <c r="AU669" s="37"/>
      <c r="AV669" s="51"/>
      <c r="BA669" s="37"/>
      <c r="BB669" s="37"/>
      <c r="BC669" s="7"/>
      <c r="BD669" s="6"/>
      <c r="BF669" s="10"/>
      <c r="BG669" s="37"/>
      <c r="BH669" s="37"/>
      <c r="BI669" s="7"/>
      <c r="BJ669" s="6"/>
      <c r="BL669" s="10"/>
      <c r="BM669" s="37"/>
      <c r="BN669" s="37"/>
      <c r="BO669" s="7"/>
      <c r="BP669" s="40"/>
      <c r="BQ669" s="10"/>
      <c r="BR669" s="37"/>
      <c r="BS669" s="37"/>
      <c r="BT669" s="51"/>
      <c r="BY669" s="37"/>
      <c r="BZ669" s="37"/>
      <c r="CA669" s="7"/>
      <c r="CB669" s="6"/>
      <c r="CD669" s="10"/>
      <c r="CE669" s="37"/>
      <c r="CF669" s="37"/>
      <c r="CG669" s="7"/>
      <c r="CH669" s="6"/>
      <c r="CJ669" s="10"/>
      <c r="CK669" s="37"/>
      <c r="CL669" s="37"/>
      <c r="CM669" s="7"/>
      <c r="CN669" s="40"/>
      <c r="CO669" s="10"/>
      <c r="CP669" s="37"/>
      <c r="CQ669" s="37"/>
      <c r="CR669" s="51"/>
      <c r="CT669" s="40"/>
      <c r="CU669" s="10"/>
      <c r="CV669" s="37"/>
      <c r="CW669" s="37"/>
      <c r="CX669" s="51"/>
    </row>
    <row r="670" spans="5:102" x14ac:dyDescent="0.2">
      <c r="E670" s="37"/>
      <c r="F670" s="37"/>
      <c r="G670" s="7"/>
      <c r="H670" s="6"/>
      <c r="J670" s="10"/>
      <c r="K670" s="37"/>
      <c r="L670" s="37"/>
      <c r="M670" s="7"/>
      <c r="N670" s="6"/>
      <c r="P670" s="10"/>
      <c r="Q670" s="37"/>
      <c r="R670" s="37"/>
      <c r="S670" s="7"/>
      <c r="T670" s="40"/>
      <c r="U670" s="10"/>
      <c r="V670" s="37"/>
      <c r="W670" s="37"/>
      <c r="X670" s="51"/>
      <c r="AC670" s="37"/>
      <c r="AD670" s="37"/>
      <c r="AE670" s="7"/>
      <c r="AF670" s="6"/>
      <c r="AH670" s="10"/>
      <c r="AI670" s="37"/>
      <c r="AJ670" s="37"/>
      <c r="AK670" s="7"/>
      <c r="AL670" s="6"/>
      <c r="AN670" s="10"/>
      <c r="AO670" s="37"/>
      <c r="AP670" s="37"/>
      <c r="AQ670" s="7"/>
      <c r="AR670" s="40"/>
      <c r="AS670" s="10"/>
      <c r="AT670" s="37"/>
      <c r="AU670" s="37"/>
      <c r="AV670" s="51"/>
      <c r="BA670" s="37"/>
      <c r="BB670" s="37"/>
      <c r="BC670" s="7"/>
      <c r="BD670" s="6"/>
      <c r="BF670" s="10"/>
      <c r="BG670" s="37"/>
      <c r="BH670" s="37"/>
      <c r="BI670" s="7"/>
      <c r="BJ670" s="6"/>
      <c r="BL670" s="10"/>
      <c r="BM670" s="37"/>
      <c r="BN670" s="37"/>
      <c r="BO670" s="7"/>
      <c r="BP670" s="40"/>
      <c r="BQ670" s="10"/>
      <c r="BR670" s="37"/>
      <c r="BS670" s="37"/>
      <c r="BT670" s="51"/>
      <c r="BY670" s="37"/>
      <c r="BZ670" s="37"/>
      <c r="CA670" s="7"/>
      <c r="CB670" s="6"/>
      <c r="CD670" s="10"/>
      <c r="CE670" s="37"/>
      <c r="CF670" s="37"/>
      <c r="CG670" s="7"/>
      <c r="CH670" s="6"/>
      <c r="CJ670" s="10"/>
      <c r="CK670" s="37"/>
      <c r="CL670" s="37"/>
      <c r="CM670" s="7"/>
      <c r="CN670" s="40"/>
      <c r="CO670" s="10"/>
      <c r="CP670" s="37"/>
      <c r="CQ670" s="37"/>
      <c r="CR670" s="51"/>
      <c r="CT670" s="40"/>
      <c r="CU670" s="10"/>
      <c r="CV670" s="37"/>
      <c r="CW670" s="37"/>
      <c r="CX670" s="51"/>
    </row>
    <row r="671" spans="5:102" x14ac:dyDescent="0.2">
      <c r="E671" s="37"/>
      <c r="F671" s="37"/>
      <c r="G671" s="7"/>
      <c r="H671" s="6"/>
      <c r="J671" s="10"/>
      <c r="K671" s="37"/>
      <c r="L671" s="37"/>
      <c r="M671" s="7"/>
      <c r="N671" s="6"/>
      <c r="P671" s="10"/>
      <c r="Q671" s="37"/>
      <c r="R671" s="37"/>
      <c r="S671" s="7"/>
      <c r="T671" s="40"/>
      <c r="U671" s="10"/>
      <c r="V671" s="37"/>
      <c r="W671" s="37"/>
      <c r="X671" s="51"/>
      <c r="AC671" s="37"/>
      <c r="AD671" s="37"/>
      <c r="AE671" s="7"/>
      <c r="AF671" s="6"/>
      <c r="AH671" s="10"/>
      <c r="AI671" s="37"/>
      <c r="AJ671" s="37"/>
      <c r="AK671" s="7"/>
      <c r="AL671" s="6"/>
      <c r="AN671" s="10"/>
      <c r="AO671" s="37"/>
      <c r="AP671" s="37"/>
      <c r="AQ671" s="7"/>
      <c r="AR671" s="40"/>
      <c r="AS671" s="10"/>
      <c r="AT671" s="37"/>
      <c r="AU671" s="37"/>
      <c r="AV671" s="51"/>
      <c r="BA671" s="37"/>
      <c r="BB671" s="37"/>
      <c r="BC671" s="7"/>
      <c r="BD671" s="6"/>
      <c r="BF671" s="10"/>
      <c r="BG671" s="37"/>
      <c r="BH671" s="37"/>
      <c r="BI671" s="7"/>
      <c r="BJ671" s="6"/>
      <c r="BL671" s="10"/>
      <c r="BM671" s="37"/>
      <c r="BN671" s="37"/>
      <c r="BO671" s="7"/>
      <c r="BP671" s="40"/>
      <c r="BQ671" s="10"/>
      <c r="BR671" s="37"/>
      <c r="BS671" s="37"/>
      <c r="BT671" s="51"/>
      <c r="BY671" s="37"/>
      <c r="BZ671" s="37"/>
      <c r="CA671" s="7"/>
      <c r="CB671" s="6"/>
      <c r="CD671" s="10"/>
      <c r="CE671" s="37"/>
      <c r="CF671" s="37"/>
      <c r="CG671" s="7"/>
      <c r="CH671" s="6"/>
      <c r="CJ671" s="10"/>
      <c r="CK671" s="37"/>
      <c r="CL671" s="37"/>
      <c r="CM671" s="7"/>
      <c r="CN671" s="40"/>
      <c r="CO671" s="10"/>
      <c r="CP671" s="37"/>
      <c r="CQ671" s="37"/>
      <c r="CR671" s="51"/>
      <c r="CT671" s="40"/>
      <c r="CU671" s="10"/>
      <c r="CV671" s="37"/>
      <c r="CW671" s="37"/>
      <c r="CX671" s="51"/>
    </row>
    <row r="672" spans="5:102" x14ac:dyDescent="0.2">
      <c r="E672" s="37"/>
      <c r="F672" s="37"/>
      <c r="G672" s="7"/>
      <c r="H672" s="6"/>
      <c r="J672" s="10"/>
      <c r="K672" s="37"/>
      <c r="L672" s="37"/>
      <c r="M672" s="7"/>
      <c r="N672" s="6"/>
      <c r="P672" s="10"/>
      <c r="Q672" s="37"/>
      <c r="R672" s="37"/>
      <c r="S672" s="7"/>
      <c r="T672" s="40"/>
      <c r="U672" s="10"/>
      <c r="V672" s="37"/>
      <c r="W672" s="37"/>
      <c r="X672" s="51"/>
      <c r="AC672" s="37"/>
      <c r="AD672" s="37"/>
      <c r="AE672" s="7"/>
      <c r="AF672" s="6"/>
      <c r="AH672" s="10"/>
      <c r="AI672" s="37"/>
      <c r="AJ672" s="37"/>
      <c r="AK672" s="7"/>
      <c r="AL672" s="6"/>
      <c r="AN672" s="10"/>
      <c r="AO672" s="37"/>
      <c r="AP672" s="37"/>
      <c r="AQ672" s="7"/>
      <c r="AR672" s="40"/>
      <c r="AS672" s="10"/>
      <c r="AT672" s="37"/>
      <c r="AU672" s="37"/>
      <c r="AV672" s="51"/>
      <c r="BA672" s="37"/>
      <c r="BB672" s="37"/>
      <c r="BC672" s="7"/>
      <c r="BD672" s="6"/>
      <c r="BF672" s="10"/>
      <c r="BG672" s="37"/>
      <c r="BH672" s="37"/>
      <c r="BI672" s="7"/>
      <c r="BJ672" s="6"/>
      <c r="BL672" s="10"/>
      <c r="BM672" s="37"/>
      <c r="BN672" s="37"/>
      <c r="BO672" s="7"/>
      <c r="BP672" s="40"/>
      <c r="BQ672" s="10"/>
      <c r="BR672" s="37"/>
      <c r="BS672" s="37"/>
      <c r="BT672" s="51"/>
      <c r="BY672" s="37"/>
      <c r="BZ672" s="37"/>
      <c r="CA672" s="7"/>
      <c r="CB672" s="6"/>
      <c r="CD672" s="10"/>
      <c r="CE672" s="37"/>
      <c r="CF672" s="37"/>
      <c r="CG672" s="7"/>
      <c r="CH672" s="6"/>
      <c r="CJ672" s="10"/>
      <c r="CK672" s="37"/>
      <c r="CL672" s="37"/>
      <c r="CM672" s="7"/>
      <c r="CN672" s="40"/>
      <c r="CO672" s="10"/>
      <c r="CP672" s="37"/>
      <c r="CQ672" s="37"/>
      <c r="CR672" s="51"/>
      <c r="CT672" s="40"/>
      <c r="CU672" s="10"/>
      <c r="CV672" s="37"/>
      <c r="CW672" s="37"/>
      <c r="CX672" s="51"/>
    </row>
    <row r="673" spans="5:102" x14ac:dyDescent="0.2">
      <c r="E673" s="37"/>
      <c r="F673" s="37"/>
      <c r="G673" s="7"/>
      <c r="H673" s="6"/>
      <c r="J673" s="10"/>
      <c r="K673" s="37"/>
      <c r="L673" s="37"/>
      <c r="M673" s="7"/>
      <c r="N673" s="6"/>
      <c r="P673" s="10"/>
      <c r="Q673" s="37"/>
      <c r="R673" s="37"/>
      <c r="S673" s="7"/>
      <c r="T673" s="40"/>
      <c r="U673" s="10"/>
      <c r="V673" s="37"/>
      <c r="W673" s="37"/>
      <c r="X673" s="51"/>
      <c r="AC673" s="37"/>
      <c r="AD673" s="37"/>
      <c r="AE673" s="7"/>
      <c r="AF673" s="6"/>
      <c r="AH673" s="10"/>
      <c r="AI673" s="37"/>
      <c r="AJ673" s="37"/>
      <c r="AK673" s="7"/>
      <c r="AL673" s="6"/>
      <c r="AN673" s="10"/>
      <c r="AO673" s="37"/>
      <c r="AP673" s="37"/>
      <c r="AQ673" s="7"/>
      <c r="AR673" s="40"/>
      <c r="AS673" s="10"/>
      <c r="AT673" s="37"/>
      <c r="AU673" s="37"/>
      <c r="AV673" s="51"/>
      <c r="BA673" s="37"/>
      <c r="BB673" s="37"/>
      <c r="BC673" s="7"/>
      <c r="BD673" s="6"/>
      <c r="BF673" s="10"/>
      <c r="BG673" s="37"/>
      <c r="BH673" s="37"/>
      <c r="BI673" s="7"/>
      <c r="BJ673" s="6"/>
      <c r="BL673" s="10"/>
      <c r="BM673" s="37"/>
      <c r="BN673" s="37"/>
      <c r="BO673" s="7"/>
      <c r="BP673" s="40"/>
      <c r="BQ673" s="10"/>
      <c r="BR673" s="37"/>
      <c r="BS673" s="37"/>
      <c r="BT673" s="51"/>
      <c r="BY673" s="37"/>
      <c r="BZ673" s="37"/>
      <c r="CA673" s="7"/>
      <c r="CB673" s="6"/>
      <c r="CD673" s="10"/>
      <c r="CE673" s="37"/>
      <c r="CF673" s="37"/>
      <c r="CG673" s="7"/>
      <c r="CH673" s="6"/>
      <c r="CJ673" s="10"/>
      <c r="CK673" s="37"/>
      <c r="CL673" s="37"/>
      <c r="CM673" s="7"/>
      <c r="CN673" s="40"/>
      <c r="CO673" s="10"/>
      <c r="CP673" s="37"/>
      <c r="CQ673" s="37"/>
      <c r="CR673" s="51"/>
      <c r="CT673" s="40"/>
      <c r="CU673" s="10"/>
      <c r="CV673" s="37"/>
      <c r="CW673" s="37"/>
      <c r="CX673" s="51"/>
    </row>
    <row r="674" spans="5:102" x14ac:dyDescent="0.2">
      <c r="E674" s="37"/>
      <c r="F674" s="37"/>
      <c r="G674" s="7"/>
      <c r="H674" s="6"/>
      <c r="J674" s="10"/>
      <c r="K674" s="37"/>
      <c r="L674" s="37"/>
      <c r="M674" s="7"/>
      <c r="N674" s="6"/>
      <c r="P674" s="10"/>
      <c r="Q674" s="37"/>
      <c r="R674" s="37"/>
      <c r="S674" s="7"/>
      <c r="T674" s="40"/>
      <c r="U674" s="10"/>
      <c r="V674" s="37"/>
      <c r="W674" s="37"/>
      <c r="X674" s="51"/>
      <c r="AC674" s="37"/>
      <c r="AD674" s="37"/>
      <c r="AE674" s="7"/>
      <c r="AF674" s="6"/>
      <c r="AH674" s="10"/>
      <c r="AI674" s="37"/>
      <c r="AJ674" s="37"/>
      <c r="AK674" s="7"/>
      <c r="AL674" s="6"/>
      <c r="AN674" s="10"/>
      <c r="AO674" s="37"/>
      <c r="AP674" s="37"/>
      <c r="AQ674" s="7"/>
      <c r="AR674" s="40"/>
      <c r="AS674" s="10"/>
      <c r="AT674" s="37"/>
      <c r="AU674" s="37"/>
      <c r="AV674" s="51"/>
      <c r="BA674" s="37"/>
      <c r="BB674" s="37"/>
      <c r="BC674" s="7"/>
      <c r="BD674" s="6"/>
      <c r="BF674" s="10"/>
      <c r="BG674" s="37"/>
      <c r="BH674" s="37"/>
      <c r="BI674" s="7"/>
      <c r="BJ674" s="6"/>
      <c r="BL674" s="10"/>
      <c r="BM674" s="37"/>
      <c r="BN674" s="37"/>
      <c r="BO674" s="7"/>
      <c r="BP674" s="40"/>
      <c r="BQ674" s="10"/>
      <c r="BR674" s="37"/>
      <c r="BS674" s="37"/>
      <c r="BT674" s="51"/>
      <c r="BY674" s="37"/>
      <c r="BZ674" s="37"/>
      <c r="CA674" s="7"/>
      <c r="CB674" s="6"/>
      <c r="CD674" s="10"/>
      <c r="CE674" s="37"/>
      <c r="CF674" s="37"/>
      <c r="CG674" s="7"/>
      <c r="CH674" s="6"/>
      <c r="CJ674" s="10"/>
      <c r="CK674" s="37"/>
      <c r="CL674" s="37"/>
      <c r="CM674" s="7"/>
      <c r="CN674" s="40"/>
      <c r="CO674" s="10"/>
      <c r="CP674" s="37"/>
      <c r="CQ674" s="37"/>
      <c r="CR674" s="51"/>
      <c r="CT674" s="40"/>
      <c r="CU674" s="10"/>
      <c r="CV674" s="37"/>
      <c r="CW674" s="37"/>
      <c r="CX674" s="51"/>
    </row>
    <row r="675" spans="5:102" x14ac:dyDescent="0.2">
      <c r="E675" s="37"/>
      <c r="F675" s="37"/>
      <c r="G675" s="7"/>
      <c r="H675" s="6"/>
      <c r="J675" s="10"/>
      <c r="K675" s="37"/>
      <c r="L675" s="37"/>
      <c r="M675" s="7"/>
      <c r="N675" s="6"/>
      <c r="P675" s="10"/>
      <c r="Q675" s="37"/>
      <c r="R675" s="37"/>
      <c r="S675" s="7"/>
      <c r="T675" s="40"/>
      <c r="U675" s="10"/>
      <c r="V675" s="37"/>
      <c r="W675" s="37"/>
      <c r="X675" s="51"/>
      <c r="AC675" s="37"/>
      <c r="AD675" s="37"/>
      <c r="AE675" s="7"/>
      <c r="AF675" s="6"/>
      <c r="AH675" s="10"/>
      <c r="AI675" s="37"/>
      <c r="AJ675" s="37"/>
      <c r="AK675" s="7"/>
      <c r="AL675" s="6"/>
      <c r="AN675" s="10"/>
      <c r="AO675" s="37"/>
      <c r="AP675" s="37"/>
      <c r="AQ675" s="7"/>
      <c r="AR675" s="40"/>
      <c r="AS675" s="10"/>
      <c r="AT675" s="37"/>
      <c r="AU675" s="37"/>
      <c r="AV675" s="51"/>
      <c r="BA675" s="37"/>
      <c r="BB675" s="37"/>
      <c r="BC675" s="7"/>
      <c r="BD675" s="6"/>
      <c r="BF675" s="10"/>
      <c r="BG675" s="37"/>
      <c r="BH675" s="37"/>
      <c r="BI675" s="7"/>
      <c r="BJ675" s="6"/>
      <c r="BL675" s="10"/>
      <c r="BM675" s="37"/>
      <c r="BN675" s="37"/>
      <c r="BO675" s="7"/>
      <c r="BP675" s="40"/>
      <c r="BQ675" s="10"/>
      <c r="BR675" s="37"/>
      <c r="BS675" s="37"/>
      <c r="BT675" s="51"/>
      <c r="BY675" s="37"/>
      <c r="BZ675" s="37"/>
      <c r="CA675" s="7"/>
      <c r="CB675" s="6"/>
      <c r="CD675" s="10"/>
      <c r="CE675" s="37"/>
      <c r="CF675" s="37"/>
      <c r="CG675" s="7"/>
      <c r="CH675" s="6"/>
      <c r="CJ675" s="10"/>
      <c r="CK675" s="37"/>
      <c r="CL675" s="37"/>
      <c r="CM675" s="7"/>
      <c r="CN675" s="40"/>
      <c r="CO675" s="10"/>
      <c r="CP675" s="37"/>
      <c r="CQ675" s="37"/>
      <c r="CR675" s="51"/>
      <c r="CT675" s="40"/>
      <c r="CU675" s="10"/>
      <c r="CV675" s="37"/>
      <c r="CW675" s="37"/>
      <c r="CX675" s="51"/>
    </row>
    <row r="676" spans="5:102" x14ac:dyDescent="0.2">
      <c r="E676" s="37"/>
      <c r="F676" s="37"/>
      <c r="G676" s="7"/>
      <c r="H676" s="6"/>
      <c r="J676" s="10"/>
      <c r="K676" s="37"/>
      <c r="L676" s="37"/>
      <c r="M676" s="7"/>
      <c r="N676" s="6"/>
      <c r="P676" s="10"/>
      <c r="Q676" s="37"/>
      <c r="R676" s="37"/>
      <c r="S676" s="7"/>
      <c r="T676" s="40"/>
      <c r="U676" s="10"/>
      <c r="V676" s="37"/>
      <c r="W676" s="37"/>
      <c r="X676" s="51"/>
      <c r="AC676" s="37"/>
      <c r="AD676" s="37"/>
      <c r="AE676" s="7"/>
      <c r="AF676" s="6"/>
      <c r="AH676" s="10"/>
      <c r="AI676" s="37"/>
      <c r="AJ676" s="37"/>
      <c r="AK676" s="7"/>
      <c r="AL676" s="6"/>
      <c r="AN676" s="10"/>
      <c r="AO676" s="37"/>
      <c r="AP676" s="37"/>
      <c r="AQ676" s="7"/>
      <c r="AR676" s="40"/>
      <c r="AS676" s="10"/>
      <c r="AT676" s="37"/>
      <c r="AU676" s="37"/>
      <c r="AV676" s="51"/>
      <c r="BA676" s="37"/>
      <c r="BB676" s="37"/>
      <c r="BC676" s="7"/>
      <c r="BD676" s="6"/>
      <c r="BF676" s="10"/>
      <c r="BG676" s="37"/>
      <c r="BH676" s="37"/>
      <c r="BI676" s="7"/>
      <c r="BJ676" s="6"/>
      <c r="BL676" s="10"/>
      <c r="BM676" s="37"/>
      <c r="BN676" s="37"/>
      <c r="BO676" s="7"/>
      <c r="BP676" s="40"/>
      <c r="BQ676" s="10"/>
      <c r="BR676" s="37"/>
      <c r="BS676" s="37"/>
      <c r="BT676" s="51"/>
      <c r="BY676" s="37"/>
      <c r="BZ676" s="37"/>
      <c r="CA676" s="7"/>
      <c r="CB676" s="6"/>
      <c r="CD676" s="10"/>
      <c r="CE676" s="37"/>
      <c r="CF676" s="37"/>
      <c r="CG676" s="7"/>
      <c r="CH676" s="6"/>
      <c r="CJ676" s="10"/>
      <c r="CK676" s="37"/>
      <c r="CL676" s="37"/>
      <c r="CM676" s="7"/>
      <c r="CN676" s="40"/>
      <c r="CO676" s="10"/>
      <c r="CP676" s="37"/>
      <c r="CQ676" s="37"/>
      <c r="CR676" s="51"/>
      <c r="CT676" s="40"/>
      <c r="CU676" s="10"/>
      <c r="CV676" s="37"/>
      <c r="CW676" s="37"/>
      <c r="CX676" s="51"/>
    </row>
    <row r="677" spans="5:102" x14ac:dyDescent="0.2">
      <c r="E677" s="37"/>
      <c r="F677" s="37"/>
      <c r="G677" s="7"/>
      <c r="H677" s="6"/>
      <c r="J677" s="10"/>
      <c r="K677" s="37"/>
      <c r="L677" s="37"/>
      <c r="M677" s="7"/>
      <c r="N677" s="6"/>
      <c r="P677" s="10"/>
      <c r="Q677" s="37"/>
      <c r="R677" s="37"/>
      <c r="S677" s="7"/>
      <c r="T677" s="40"/>
      <c r="U677" s="10"/>
      <c r="V677" s="37"/>
      <c r="W677" s="37"/>
      <c r="X677" s="51"/>
      <c r="AC677" s="37"/>
      <c r="AD677" s="37"/>
      <c r="AE677" s="7"/>
      <c r="AF677" s="6"/>
      <c r="AH677" s="10"/>
      <c r="AI677" s="37"/>
      <c r="AJ677" s="37"/>
      <c r="AK677" s="7"/>
      <c r="AL677" s="6"/>
      <c r="AN677" s="10"/>
      <c r="AO677" s="37"/>
      <c r="AP677" s="37"/>
      <c r="AQ677" s="7"/>
      <c r="AR677" s="40"/>
      <c r="AS677" s="10"/>
      <c r="AT677" s="37"/>
      <c r="AU677" s="37"/>
      <c r="AV677" s="51"/>
      <c r="BA677" s="37"/>
      <c r="BB677" s="37"/>
      <c r="BC677" s="7"/>
      <c r="BD677" s="6"/>
      <c r="BF677" s="10"/>
      <c r="BG677" s="37"/>
      <c r="BH677" s="37"/>
      <c r="BI677" s="7"/>
      <c r="BJ677" s="6"/>
      <c r="BL677" s="10"/>
      <c r="BM677" s="37"/>
      <c r="BN677" s="37"/>
      <c r="BO677" s="7"/>
      <c r="BP677" s="40"/>
      <c r="BQ677" s="10"/>
      <c r="BR677" s="37"/>
      <c r="BS677" s="37"/>
      <c r="BT677" s="51"/>
      <c r="BY677" s="37"/>
      <c r="BZ677" s="37"/>
      <c r="CA677" s="7"/>
      <c r="CB677" s="6"/>
      <c r="CD677" s="10"/>
      <c r="CE677" s="37"/>
      <c r="CF677" s="37"/>
      <c r="CG677" s="7"/>
      <c r="CH677" s="6"/>
      <c r="CJ677" s="10"/>
      <c r="CK677" s="37"/>
      <c r="CL677" s="37"/>
      <c r="CM677" s="7"/>
      <c r="CN677" s="40"/>
      <c r="CO677" s="10"/>
      <c r="CP677" s="37"/>
      <c r="CQ677" s="37"/>
      <c r="CR677" s="51"/>
      <c r="CT677" s="40"/>
      <c r="CU677" s="10"/>
      <c r="CV677" s="37"/>
      <c r="CW677" s="37"/>
      <c r="CX677" s="51"/>
    </row>
    <row r="678" spans="5:102" x14ac:dyDescent="0.2">
      <c r="E678" s="37"/>
      <c r="F678" s="37"/>
      <c r="G678" s="7"/>
      <c r="H678" s="6"/>
      <c r="J678" s="10"/>
      <c r="K678" s="37"/>
      <c r="L678" s="37"/>
      <c r="M678" s="7"/>
      <c r="N678" s="6"/>
      <c r="P678" s="10"/>
      <c r="Q678" s="37"/>
      <c r="R678" s="37"/>
      <c r="S678" s="7"/>
      <c r="T678" s="40"/>
      <c r="U678" s="10"/>
      <c r="V678" s="37"/>
      <c r="W678" s="37"/>
      <c r="X678" s="51"/>
      <c r="AC678" s="37"/>
      <c r="AD678" s="37"/>
      <c r="AE678" s="7"/>
      <c r="AF678" s="6"/>
      <c r="AH678" s="10"/>
      <c r="AI678" s="37"/>
      <c r="AJ678" s="37"/>
      <c r="AK678" s="7"/>
      <c r="AL678" s="6"/>
      <c r="AN678" s="10"/>
      <c r="AO678" s="37"/>
      <c r="AP678" s="37"/>
      <c r="AQ678" s="7"/>
      <c r="AR678" s="40"/>
      <c r="AS678" s="10"/>
      <c r="AT678" s="37"/>
      <c r="AU678" s="37"/>
      <c r="AV678" s="51"/>
      <c r="BA678" s="37"/>
      <c r="BB678" s="37"/>
      <c r="BC678" s="7"/>
      <c r="BD678" s="6"/>
      <c r="BF678" s="10"/>
      <c r="BG678" s="37"/>
      <c r="BH678" s="37"/>
      <c r="BI678" s="7"/>
      <c r="BJ678" s="6"/>
      <c r="BL678" s="10"/>
      <c r="BM678" s="37"/>
      <c r="BN678" s="37"/>
      <c r="BO678" s="7"/>
      <c r="BP678" s="40"/>
      <c r="BQ678" s="10"/>
      <c r="BR678" s="37"/>
      <c r="BS678" s="37"/>
      <c r="BT678" s="51"/>
      <c r="BY678" s="37"/>
      <c r="BZ678" s="37"/>
      <c r="CA678" s="7"/>
      <c r="CB678" s="6"/>
      <c r="CD678" s="10"/>
      <c r="CE678" s="37"/>
      <c r="CF678" s="37"/>
      <c r="CG678" s="7"/>
      <c r="CH678" s="6"/>
      <c r="CJ678" s="10"/>
      <c r="CK678" s="37"/>
      <c r="CL678" s="37"/>
      <c r="CM678" s="7"/>
      <c r="CN678" s="40"/>
      <c r="CO678" s="10"/>
      <c r="CP678" s="37"/>
      <c r="CQ678" s="37"/>
      <c r="CR678" s="51"/>
      <c r="CT678" s="40"/>
      <c r="CU678" s="10"/>
      <c r="CV678" s="37"/>
      <c r="CW678" s="37"/>
      <c r="CX678" s="51"/>
    </row>
    <row r="679" spans="5:102" x14ac:dyDescent="0.2">
      <c r="E679" s="37"/>
      <c r="F679" s="37"/>
      <c r="G679" s="7"/>
      <c r="H679" s="6"/>
      <c r="J679" s="10"/>
      <c r="K679" s="37"/>
      <c r="L679" s="37"/>
      <c r="M679" s="7"/>
      <c r="N679" s="6"/>
      <c r="P679" s="10"/>
      <c r="Q679" s="37"/>
      <c r="R679" s="37"/>
      <c r="S679" s="7"/>
      <c r="T679" s="40"/>
      <c r="U679" s="10"/>
      <c r="V679" s="37"/>
      <c r="W679" s="37"/>
      <c r="X679" s="51"/>
      <c r="AC679" s="37"/>
      <c r="AD679" s="37"/>
      <c r="AE679" s="7"/>
      <c r="AF679" s="6"/>
      <c r="AH679" s="10"/>
      <c r="AI679" s="37"/>
      <c r="AJ679" s="37"/>
      <c r="AK679" s="7"/>
      <c r="AL679" s="6"/>
      <c r="AN679" s="10"/>
      <c r="AO679" s="37"/>
      <c r="AP679" s="37"/>
      <c r="AQ679" s="7"/>
      <c r="AR679" s="40"/>
      <c r="AS679" s="10"/>
      <c r="AT679" s="37"/>
      <c r="AU679" s="37"/>
      <c r="AV679" s="51"/>
      <c r="BA679" s="37"/>
      <c r="BB679" s="37"/>
      <c r="BC679" s="7"/>
      <c r="BD679" s="6"/>
      <c r="BF679" s="10"/>
      <c r="BG679" s="37"/>
      <c r="BH679" s="37"/>
      <c r="BI679" s="7"/>
      <c r="BJ679" s="6"/>
      <c r="BL679" s="10"/>
      <c r="BM679" s="37"/>
      <c r="BN679" s="37"/>
      <c r="BO679" s="7"/>
      <c r="BP679" s="40"/>
      <c r="BQ679" s="10"/>
      <c r="BR679" s="37"/>
      <c r="BS679" s="37"/>
      <c r="BT679" s="51"/>
      <c r="BY679" s="37"/>
      <c r="BZ679" s="37"/>
      <c r="CA679" s="7"/>
      <c r="CB679" s="6"/>
      <c r="CD679" s="10"/>
      <c r="CE679" s="37"/>
      <c r="CF679" s="37"/>
      <c r="CG679" s="7"/>
      <c r="CH679" s="6"/>
      <c r="CJ679" s="10"/>
      <c r="CK679" s="37"/>
      <c r="CL679" s="37"/>
      <c r="CM679" s="7"/>
      <c r="CN679" s="40"/>
      <c r="CO679" s="10"/>
      <c r="CP679" s="37"/>
      <c r="CQ679" s="37"/>
      <c r="CR679" s="51"/>
      <c r="CT679" s="40"/>
      <c r="CU679" s="10"/>
      <c r="CV679" s="37"/>
      <c r="CW679" s="37"/>
      <c r="CX679" s="51"/>
    </row>
    <row r="680" spans="5:102" x14ac:dyDescent="0.2">
      <c r="E680" s="37"/>
      <c r="F680" s="37"/>
      <c r="G680" s="7"/>
      <c r="H680" s="6"/>
      <c r="J680" s="10"/>
      <c r="K680" s="37"/>
      <c r="L680" s="37"/>
      <c r="M680" s="7"/>
      <c r="N680" s="6"/>
      <c r="P680" s="10"/>
      <c r="Q680" s="37"/>
      <c r="R680" s="37"/>
      <c r="S680" s="7"/>
      <c r="T680" s="40"/>
      <c r="U680" s="10"/>
      <c r="V680" s="37"/>
      <c r="W680" s="37"/>
      <c r="X680" s="51"/>
      <c r="AC680" s="37"/>
      <c r="AD680" s="37"/>
      <c r="AE680" s="7"/>
      <c r="AF680" s="6"/>
      <c r="AH680" s="10"/>
      <c r="AI680" s="37"/>
      <c r="AJ680" s="37"/>
      <c r="AK680" s="7"/>
      <c r="AL680" s="6"/>
      <c r="AN680" s="10"/>
      <c r="AO680" s="37"/>
      <c r="AP680" s="37"/>
      <c r="AQ680" s="7"/>
      <c r="AR680" s="40"/>
      <c r="AS680" s="10"/>
      <c r="AT680" s="37"/>
      <c r="AU680" s="37"/>
      <c r="AV680" s="51"/>
      <c r="BA680" s="37"/>
      <c r="BB680" s="37"/>
      <c r="BC680" s="7"/>
      <c r="BD680" s="6"/>
      <c r="BF680" s="10"/>
      <c r="BG680" s="37"/>
      <c r="BH680" s="37"/>
      <c r="BI680" s="7"/>
      <c r="BJ680" s="6"/>
      <c r="BL680" s="10"/>
      <c r="BM680" s="37"/>
      <c r="BN680" s="37"/>
      <c r="BO680" s="7"/>
      <c r="BP680" s="40"/>
      <c r="BQ680" s="10"/>
      <c r="BR680" s="37"/>
      <c r="BS680" s="37"/>
      <c r="BT680" s="51"/>
      <c r="BY680" s="37"/>
      <c r="BZ680" s="37"/>
      <c r="CA680" s="7"/>
      <c r="CB680" s="6"/>
      <c r="CD680" s="10"/>
      <c r="CE680" s="37"/>
      <c r="CF680" s="37"/>
      <c r="CG680" s="7"/>
      <c r="CH680" s="6"/>
      <c r="CJ680" s="10"/>
      <c r="CK680" s="37"/>
      <c r="CL680" s="37"/>
      <c r="CM680" s="7"/>
      <c r="CN680" s="40"/>
      <c r="CO680" s="10"/>
      <c r="CP680" s="37"/>
      <c r="CQ680" s="37"/>
      <c r="CR680" s="51"/>
      <c r="CT680" s="40"/>
      <c r="CU680" s="10"/>
      <c r="CV680" s="37"/>
      <c r="CW680" s="37"/>
      <c r="CX680" s="51"/>
    </row>
    <row r="681" spans="5:102" x14ac:dyDescent="0.2">
      <c r="E681" s="37"/>
      <c r="F681" s="37"/>
      <c r="G681" s="7"/>
      <c r="H681" s="6"/>
      <c r="J681" s="10"/>
      <c r="K681" s="37"/>
      <c r="L681" s="37"/>
      <c r="M681" s="7"/>
      <c r="N681" s="6"/>
      <c r="P681" s="10"/>
      <c r="Q681" s="37"/>
      <c r="R681" s="37"/>
      <c r="S681" s="7"/>
      <c r="T681" s="40"/>
      <c r="U681" s="10"/>
      <c r="V681" s="37"/>
      <c r="W681" s="37"/>
      <c r="X681" s="51"/>
      <c r="AC681" s="37"/>
      <c r="AD681" s="37"/>
      <c r="AE681" s="7"/>
      <c r="AF681" s="6"/>
      <c r="AH681" s="10"/>
      <c r="AI681" s="37"/>
      <c r="AJ681" s="37"/>
      <c r="AK681" s="7"/>
      <c r="AL681" s="6"/>
      <c r="AN681" s="10"/>
      <c r="AO681" s="37"/>
      <c r="AP681" s="37"/>
      <c r="AQ681" s="7"/>
      <c r="AR681" s="40"/>
      <c r="AS681" s="10"/>
      <c r="AT681" s="37"/>
      <c r="AU681" s="37"/>
      <c r="AV681" s="51"/>
      <c r="BA681" s="37"/>
      <c r="BB681" s="37"/>
      <c r="BC681" s="7"/>
      <c r="BD681" s="6"/>
      <c r="BF681" s="10"/>
      <c r="BG681" s="37"/>
      <c r="BH681" s="37"/>
      <c r="BI681" s="7"/>
      <c r="BJ681" s="6"/>
      <c r="BL681" s="10"/>
      <c r="BM681" s="37"/>
      <c r="BN681" s="37"/>
      <c r="BO681" s="7"/>
      <c r="BP681" s="40"/>
      <c r="BQ681" s="10"/>
      <c r="BR681" s="37"/>
      <c r="BS681" s="37"/>
      <c r="BT681" s="51"/>
      <c r="BY681" s="37"/>
      <c r="BZ681" s="37"/>
      <c r="CA681" s="7"/>
      <c r="CB681" s="6"/>
      <c r="CD681" s="10"/>
      <c r="CE681" s="37"/>
      <c r="CF681" s="37"/>
      <c r="CG681" s="7"/>
      <c r="CH681" s="6"/>
      <c r="CJ681" s="10"/>
      <c r="CK681" s="37"/>
      <c r="CL681" s="37"/>
      <c r="CM681" s="7"/>
      <c r="CN681" s="40"/>
      <c r="CO681" s="10"/>
      <c r="CP681" s="37"/>
      <c r="CQ681" s="37"/>
      <c r="CR681" s="51"/>
      <c r="CT681" s="40"/>
      <c r="CU681" s="10"/>
      <c r="CV681" s="37"/>
      <c r="CW681" s="37"/>
      <c r="CX681" s="51"/>
    </row>
    <row r="682" spans="5:102" x14ac:dyDescent="0.2">
      <c r="E682" s="37"/>
      <c r="F682" s="37"/>
      <c r="G682" s="7"/>
      <c r="H682" s="6"/>
      <c r="J682" s="10"/>
      <c r="K682" s="37"/>
      <c r="L682" s="37"/>
      <c r="M682" s="7"/>
      <c r="N682" s="6"/>
      <c r="P682" s="10"/>
      <c r="Q682" s="37"/>
      <c r="R682" s="37"/>
      <c r="S682" s="7"/>
      <c r="T682" s="40"/>
      <c r="U682" s="10"/>
      <c r="V682" s="37"/>
      <c r="W682" s="37"/>
      <c r="X682" s="51"/>
      <c r="AC682" s="37"/>
      <c r="AD682" s="37"/>
      <c r="AE682" s="7"/>
      <c r="AF682" s="6"/>
      <c r="AH682" s="10"/>
      <c r="AI682" s="37"/>
      <c r="AJ682" s="37"/>
      <c r="AK682" s="7"/>
      <c r="AL682" s="6"/>
      <c r="AN682" s="10"/>
      <c r="AO682" s="37"/>
      <c r="AP682" s="37"/>
      <c r="AQ682" s="7"/>
      <c r="AR682" s="40"/>
      <c r="AS682" s="10"/>
      <c r="AT682" s="37"/>
      <c r="AU682" s="37"/>
      <c r="AV682" s="51"/>
      <c r="BA682" s="37"/>
      <c r="BB682" s="37"/>
      <c r="BC682" s="7"/>
      <c r="BD682" s="6"/>
      <c r="BF682" s="10"/>
      <c r="BG682" s="37"/>
      <c r="BH682" s="37"/>
      <c r="BI682" s="7"/>
      <c r="BJ682" s="6"/>
      <c r="BL682" s="10"/>
      <c r="BM682" s="37"/>
      <c r="BN682" s="37"/>
      <c r="BO682" s="7"/>
      <c r="BP682" s="40"/>
      <c r="BQ682" s="10"/>
      <c r="BR682" s="37"/>
      <c r="BS682" s="37"/>
      <c r="BT682" s="51"/>
      <c r="BY682" s="37"/>
      <c r="BZ682" s="37"/>
      <c r="CA682" s="7"/>
      <c r="CB682" s="6"/>
      <c r="CD682" s="10"/>
      <c r="CE682" s="37"/>
      <c r="CF682" s="37"/>
      <c r="CG682" s="7"/>
      <c r="CH682" s="6"/>
      <c r="CJ682" s="10"/>
      <c r="CK682" s="37"/>
      <c r="CL682" s="37"/>
      <c r="CM682" s="7"/>
      <c r="CN682" s="40"/>
      <c r="CO682" s="10"/>
      <c r="CP682" s="37"/>
      <c r="CQ682" s="37"/>
      <c r="CR682" s="51"/>
      <c r="CT682" s="40"/>
      <c r="CU682" s="10"/>
      <c r="CV682" s="37"/>
      <c r="CW682" s="37"/>
      <c r="CX682" s="51"/>
    </row>
    <row r="683" spans="5:102" x14ac:dyDescent="0.2">
      <c r="E683" s="37"/>
      <c r="F683" s="37"/>
      <c r="G683" s="7"/>
      <c r="H683" s="6"/>
      <c r="J683" s="10"/>
      <c r="K683" s="37"/>
      <c r="L683" s="37"/>
      <c r="M683" s="7"/>
      <c r="N683" s="6"/>
      <c r="P683" s="10"/>
      <c r="Q683" s="37"/>
      <c r="R683" s="37"/>
      <c r="S683" s="7"/>
      <c r="T683" s="40"/>
      <c r="U683" s="10"/>
      <c r="V683" s="37"/>
      <c r="W683" s="37"/>
      <c r="X683" s="51"/>
      <c r="AC683" s="37"/>
      <c r="AD683" s="37"/>
      <c r="AE683" s="7"/>
      <c r="AF683" s="6"/>
      <c r="AH683" s="10"/>
      <c r="AI683" s="37"/>
      <c r="AJ683" s="37"/>
      <c r="AK683" s="7"/>
      <c r="AL683" s="6"/>
      <c r="AN683" s="10"/>
      <c r="AO683" s="37"/>
      <c r="AP683" s="37"/>
      <c r="AQ683" s="7"/>
      <c r="AR683" s="40"/>
      <c r="AS683" s="10"/>
      <c r="AT683" s="37"/>
      <c r="AU683" s="37"/>
      <c r="AV683" s="51"/>
      <c r="BA683" s="37"/>
      <c r="BB683" s="37"/>
      <c r="BC683" s="7"/>
      <c r="BD683" s="6"/>
      <c r="BF683" s="10"/>
      <c r="BG683" s="37"/>
      <c r="BH683" s="37"/>
      <c r="BI683" s="7"/>
      <c r="BJ683" s="6"/>
      <c r="BL683" s="10"/>
      <c r="BM683" s="37"/>
      <c r="BN683" s="37"/>
      <c r="BO683" s="7"/>
      <c r="BP683" s="40"/>
      <c r="BQ683" s="10"/>
      <c r="BR683" s="37"/>
      <c r="BS683" s="37"/>
      <c r="BT683" s="51"/>
      <c r="BY683" s="37"/>
      <c r="BZ683" s="37"/>
      <c r="CA683" s="7"/>
      <c r="CB683" s="6"/>
      <c r="CD683" s="10"/>
      <c r="CE683" s="37"/>
      <c r="CF683" s="37"/>
      <c r="CG683" s="7"/>
      <c r="CH683" s="6"/>
      <c r="CJ683" s="10"/>
      <c r="CK683" s="37"/>
      <c r="CL683" s="37"/>
      <c r="CM683" s="7"/>
      <c r="CN683" s="40"/>
      <c r="CO683" s="10"/>
      <c r="CP683" s="37"/>
      <c r="CQ683" s="37"/>
      <c r="CR683" s="51"/>
      <c r="CT683" s="40"/>
      <c r="CU683" s="10"/>
      <c r="CV683" s="37"/>
      <c r="CW683" s="37"/>
      <c r="CX683" s="51"/>
    </row>
    <row r="684" spans="5:102" x14ac:dyDescent="0.2">
      <c r="E684" s="37"/>
      <c r="F684" s="37"/>
      <c r="G684" s="7"/>
      <c r="H684" s="6"/>
      <c r="J684" s="10"/>
      <c r="K684" s="37"/>
      <c r="L684" s="37"/>
      <c r="M684" s="7"/>
      <c r="N684" s="6"/>
      <c r="P684" s="10"/>
      <c r="Q684" s="37"/>
      <c r="R684" s="37"/>
      <c r="S684" s="7"/>
      <c r="T684" s="40"/>
      <c r="U684" s="10"/>
      <c r="V684" s="37"/>
      <c r="W684" s="37"/>
      <c r="X684" s="51"/>
      <c r="AC684" s="37"/>
      <c r="AD684" s="37"/>
      <c r="AE684" s="7"/>
      <c r="AF684" s="6"/>
      <c r="AH684" s="10"/>
      <c r="AI684" s="37"/>
      <c r="AJ684" s="37"/>
      <c r="AK684" s="7"/>
      <c r="AL684" s="6"/>
      <c r="AN684" s="10"/>
      <c r="AO684" s="37"/>
      <c r="AP684" s="37"/>
      <c r="AQ684" s="7"/>
      <c r="AR684" s="40"/>
      <c r="AS684" s="10"/>
      <c r="AT684" s="37"/>
      <c r="AU684" s="37"/>
      <c r="AV684" s="51"/>
      <c r="BA684" s="37"/>
      <c r="BB684" s="37"/>
      <c r="BC684" s="7"/>
      <c r="BD684" s="6"/>
      <c r="BF684" s="10"/>
      <c r="BG684" s="37"/>
      <c r="BH684" s="37"/>
      <c r="BI684" s="7"/>
      <c r="BJ684" s="6"/>
      <c r="BL684" s="10"/>
      <c r="BM684" s="37"/>
      <c r="BN684" s="37"/>
      <c r="BO684" s="7"/>
      <c r="BP684" s="40"/>
      <c r="BQ684" s="10"/>
      <c r="BR684" s="37"/>
      <c r="BS684" s="37"/>
      <c r="BT684" s="51"/>
      <c r="BY684" s="37"/>
      <c r="BZ684" s="37"/>
      <c r="CA684" s="7"/>
      <c r="CB684" s="6"/>
      <c r="CD684" s="10"/>
      <c r="CE684" s="37"/>
      <c r="CF684" s="37"/>
      <c r="CG684" s="7"/>
      <c r="CH684" s="6"/>
      <c r="CJ684" s="10"/>
      <c r="CK684" s="37"/>
      <c r="CL684" s="37"/>
      <c r="CM684" s="7"/>
      <c r="CN684" s="40"/>
      <c r="CO684" s="10"/>
      <c r="CP684" s="37"/>
      <c r="CQ684" s="37"/>
      <c r="CR684" s="51"/>
      <c r="CT684" s="40"/>
      <c r="CU684" s="10"/>
      <c r="CV684" s="37"/>
      <c r="CW684" s="37"/>
      <c r="CX684" s="51"/>
    </row>
    <row r="685" spans="5:102" x14ac:dyDescent="0.2">
      <c r="E685" s="37"/>
      <c r="F685" s="37"/>
      <c r="G685" s="7"/>
      <c r="H685" s="6"/>
      <c r="J685" s="10"/>
      <c r="K685" s="37"/>
      <c r="L685" s="37"/>
      <c r="M685" s="7"/>
      <c r="N685" s="6"/>
      <c r="P685" s="10"/>
      <c r="Q685" s="37"/>
      <c r="R685" s="37"/>
      <c r="S685" s="7"/>
      <c r="T685" s="40"/>
      <c r="U685" s="10"/>
      <c r="V685" s="37"/>
      <c r="W685" s="37"/>
      <c r="X685" s="51"/>
      <c r="AC685" s="37"/>
      <c r="AD685" s="37"/>
      <c r="AE685" s="7"/>
      <c r="AF685" s="6"/>
      <c r="AH685" s="10"/>
      <c r="AI685" s="37"/>
      <c r="AJ685" s="37"/>
      <c r="AK685" s="7"/>
      <c r="AL685" s="6"/>
      <c r="AN685" s="10"/>
      <c r="AO685" s="37"/>
      <c r="AP685" s="37"/>
      <c r="AQ685" s="7"/>
      <c r="AR685" s="40"/>
      <c r="AS685" s="10"/>
      <c r="AT685" s="37"/>
      <c r="AU685" s="37"/>
      <c r="AV685" s="51"/>
      <c r="BA685" s="37"/>
      <c r="BB685" s="37"/>
      <c r="BC685" s="7"/>
      <c r="BD685" s="6"/>
      <c r="BF685" s="10"/>
      <c r="BG685" s="37"/>
      <c r="BH685" s="37"/>
      <c r="BI685" s="7"/>
      <c r="BJ685" s="6"/>
      <c r="BL685" s="10"/>
      <c r="BM685" s="37"/>
      <c r="BN685" s="37"/>
      <c r="BO685" s="7"/>
      <c r="BP685" s="40"/>
      <c r="BQ685" s="10"/>
      <c r="BR685" s="37"/>
      <c r="BS685" s="37"/>
      <c r="BT685" s="51"/>
      <c r="BY685" s="37"/>
      <c r="BZ685" s="37"/>
      <c r="CA685" s="7"/>
      <c r="CB685" s="6"/>
      <c r="CD685" s="10"/>
      <c r="CE685" s="37"/>
      <c r="CF685" s="37"/>
      <c r="CG685" s="7"/>
      <c r="CH685" s="6"/>
      <c r="CJ685" s="10"/>
      <c r="CK685" s="37"/>
      <c r="CL685" s="37"/>
      <c r="CM685" s="7"/>
      <c r="CN685" s="40"/>
      <c r="CO685" s="10"/>
      <c r="CP685" s="37"/>
      <c r="CQ685" s="37"/>
      <c r="CR685" s="51"/>
      <c r="CT685" s="40"/>
      <c r="CU685" s="10"/>
      <c r="CV685" s="37"/>
      <c r="CW685" s="37"/>
      <c r="CX685" s="51"/>
    </row>
    <row r="686" spans="5:102" x14ac:dyDescent="0.2">
      <c r="E686" s="37"/>
      <c r="F686" s="37"/>
      <c r="G686" s="7"/>
      <c r="H686" s="6"/>
      <c r="J686" s="10"/>
      <c r="K686" s="37"/>
      <c r="L686" s="37"/>
      <c r="M686" s="7"/>
      <c r="N686" s="6"/>
      <c r="P686" s="10"/>
      <c r="Q686" s="37"/>
      <c r="R686" s="37"/>
      <c r="S686" s="7"/>
      <c r="T686" s="40"/>
      <c r="U686" s="10"/>
      <c r="V686" s="37"/>
      <c r="W686" s="37"/>
      <c r="X686" s="51"/>
      <c r="AC686" s="37"/>
      <c r="AD686" s="37"/>
      <c r="AE686" s="7"/>
      <c r="AF686" s="6"/>
      <c r="AH686" s="10"/>
      <c r="AI686" s="37"/>
      <c r="AJ686" s="37"/>
      <c r="AK686" s="7"/>
      <c r="AL686" s="6"/>
      <c r="AN686" s="10"/>
      <c r="AO686" s="37"/>
      <c r="AP686" s="37"/>
      <c r="AQ686" s="7"/>
      <c r="AR686" s="40"/>
      <c r="AS686" s="10"/>
      <c r="AT686" s="37"/>
      <c r="AU686" s="37"/>
      <c r="AV686" s="51"/>
      <c r="BA686" s="37"/>
      <c r="BB686" s="37"/>
      <c r="BC686" s="7"/>
      <c r="BD686" s="6"/>
      <c r="BF686" s="10"/>
      <c r="BG686" s="37"/>
      <c r="BH686" s="37"/>
      <c r="BI686" s="7"/>
      <c r="BJ686" s="6"/>
      <c r="BL686" s="10"/>
      <c r="BM686" s="37"/>
      <c r="BN686" s="37"/>
      <c r="BO686" s="7"/>
      <c r="BP686" s="40"/>
      <c r="BQ686" s="10"/>
      <c r="BR686" s="37"/>
      <c r="BS686" s="37"/>
      <c r="BT686" s="51"/>
      <c r="BY686" s="37"/>
      <c r="BZ686" s="37"/>
      <c r="CA686" s="7"/>
      <c r="CB686" s="6"/>
      <c r="CD686" s="10"/>
      <c r="CE686" s="37"/>
      <c r="CF686" s="37"/>
      <c r="CG686" s="7"/>
      <c r="CH686" s="6"/>
      <c r="CJ686" s="10"/>
      <c r="CK686" s="37"/>
      <c r="CL686" s="37"/>
      <c r="CM686" s="7"/>
      <c r="CN686" s="40"/>
      <c r="CO686" s="10"/>
      <c r="CP686" s="37"/>
      <c r="CQ686" s="37"/>
      <c r="CR686" s="51"/>
      <c r="CT686" s="40"/>
      <c r="CU686" s="10"/>
      <c r="CV686" s="37"/>
      <c r="CW686" s="37"/>
      <c r="CX686" s="51"/>
    </row>
    <row r="687" spans="5:102" x14ac:dyDescent="0.2">
      <c r="E687" s="37"/>
      <c r="F687" s="37"/>
      <c r="G687" s="7"/>
      <c r="H687" s="6"/>
      <c r="J687" s="10"/>
      <c r="K687" s="37"/>
      <c r="L687" s="37"/>
      <c r="M687" s="7"/>
      <c r="N687" s="6"/>
      <c r="P687" s="10"/>
      <c r="Q687" s="37"/>
      <c r="R687" s="37"/>
      <c r="S687" s="7"/>
      <c r="T687" s="40"/>
      <c r="U687" s="10"/>
      <c r="V687" s="37"/>
      <c r="W687" s="37"/>
      <c r="X687" s="51"/>
      <c r="AC687" s="37"/>
      <c r="AD687" s="37"/>
      <c r="AE687" s="7"/>
      <c r="AF687" s="6"/>
      <c r="AH687" s="10"/>
      <c r="AI687" s="37"/>
      <c r="AJ687" s="37"/>
      <c r="AK687" s="7"/>
      <c r="AL687" s="6"/>
      <c r="AN687" s="10"/>
      <c r="AO687" s="37"/>
      <c r="AP687" s="37"/>
      <c r="AQ687" s="7"/>
      <c r="AR687" s="40"/>
      <c r="AS687" s="10"/>
      <c r="AT687" s="37"/>
      <c r="AU687" s="37"/>
      <c r="AV687" s="51"/>
      <c r="BA687" s="37"/>
      <c r="BB687" s="37"/>
      <c r="BC687" s="7"/>
      <c r="BD687" s="6"/>
      <c r="BF687" s="10"/>
      <c r="BG687" s="37"/>
      <c r="BH687" s="37"/>
      <c r="BI687" s="7"/>
      <c r="BJ687" s="6"/>
      <c r="BL687" s="10"/>
      <c r="BM687" s="37"/>
      <c r="BN687" s="37"/>
      <c r="BO687" s="7"/>
      <c r="BP687" s="40"/>
      <c r="BQ687" s="10"/>
      <c r="BR687" s="37"/>
      <c r="BS687" s="37"/>
      <c r="BT687" s="51"/>
      <c r="BY687" s="37"/>
      <c r="BZ687" s="37"/>
      <c r="CA687" s="7"/>
      <c r="CB687" s="6"/>
      <c r="CD687" s="10"/>
      <c r="CE687" s="37"/>
      <c r="CF687" s="37"/>
      <c r="CG687" s="7"/>
      <c r="CH687" s="6"/>
      <c r="CJ687" s="10"/>
      <c r="CK687" s="37"/>
      <c r="CL687" s="37"/>
      <c r="CM687" s="7"/>
      <c r="CN687" s="40"/>
      <c r="CO687" s="10"/>
      <c r="CP687" s="37"/>
      <c r="CQ687" s="37"/>
      <c r="CR687" s="51"/>
      <c r="CT687" s="40"/>
      <c r="CU687" s="10"/>
      <c r="CV687" s="37"/>
      <c r="CW687" s="37"/>
      <c r="CX687" s="51"/>
    </row>
    <row r="688" spans="5:102" x14ac:dyDescent="0.2">
      <c r="E688" s="37"/>
      <c r="F688" s="37"/>
      <c r="G688" s="7"/>
      <c r="H688" s="6"/>
      <c r="J688" s="10"/>
      <c r="K688" s="37"/>
      <c r="L688" s="37"/>
      <c r="M688" s="7"/>
      <c r="N688" s="6"/>
      <c r="P688" s="10"/>
      <c r="Q688" s="37"/>
      <c r="R688" s="37"/>
      <c r="S688" s="7"/>
      <c r="T688" s="40"/>
      <c r="U688" s="10"/>
      <c r="V688" s="37"/>
      <c r="W688" s="37"/>
      <c r="X688" s="51"/>
      <c r="AC688" s="37"/>
      <c r="AD688" s="37"/>
      <c r="AE688" s="7"/>
      <c r="AF688" s="6"/>
      <c r="AH688" s="10"/>
      <c r="AI688" s="37"/>
      <c r="AJ688" s="37"/>
      <c r="AK688" s="7"/>
      <c r="AL688" s="6"/>
      <c r="AN688" s="10"/>
      <c r="AO688" s="37"/>
      <c r="AP688" s="37"/>
      <c r="AQ688" s="7"/>
      <c r="AR688" s="40"/>
      <c r="AS688" s="10"/>
      <c r="AT688" s="37"/>
      <c r="AU688" s="37"/>
      <c r="AV688" s="51"/>
      <c r="BA688" s="37"/>
      <c r="BB688" s="37"/>
      <c r="BC688" s="7"/>
      <c r="BD688" s="6"/>
      <c r="BF688" s="10"/>
      <c r="BG688" s="37"/>
      <c r="BH688" s="37"/>
      <c r="BI688" s="7"/>
      <c r="BJ688" s="6"/>
      <c r="BL688" s="10"/>
      <c r="BM688" s="37"/>
      <c r="BN688" s="37"/>
      <c r="BO688" s="7"/>
      <c r="BP688" s="40"/>
      <c r="BQ688" s="10"/>
      <c r="BR688" s="37"/>
      <c r="BS688" s="37"/>
      <c r="BT688" s="51"/>
      <c r="BY688" s="37"/>
      <c r="BZ688" s="37"/>
      <c r="CA688" s="7"/>
      <c r="CB688" s="6"/>
      <c r="CD688" s="10"/>
      <c r="CE688" s="37"/>
      <c r="CF688" s="37"/>
      <c r="CG688" s="7"/>
      <c r="CH688" s="6"/>
      <c r="CJ688" s="10"/>
      <c r="CK688" s="37"/>
      <c r="CL688" s="37"/>
      <c r="CM688" s="7"/>
      <c r="CN688" s="40"/>
      <c r="CO688" s="10"/>
      <c r="CP688" s="37"/>
      <c r="CQ688" s="37"/>
      <c r="CR688" s="51"/>
      <c r="CT688" s="40"/>
      <c r="CU688" s="10"/>
      <c r="CV688" s="37"/>
      <c r="CW688" s="37"/>
      <c r="CX688" s="51"/>
    </row>
    <row r="689" spans="5:102" x14ac:dyDescent="0.2">
      <c r="E689" s="37"/>
      <c r="F689" s="37"/>
      <c r="G689" s="7"/>
      <c r="H689" s="6"/>
      <c r="J689" s="10"/>
      <c r="K689" s="37"/>
      <c r="L689" s="37"/>
      <c r="M689" s="7"/>
      <c r="N689" s="6"/>
      <c r="P689" s="10"/>
      <c r="Q689" s="37"/>
      <c r="R689" s="37"/>
      <c r="S689" s="7"/>
      <c r="T689" s="40"/>
      <c r="U689" s="10"/>
      <c r="V689" s="37"/>
      <c r="W689" s="37"/>
      <c r="X689" s="51"/>
      <c r="AC689" s="37"/>
      <c r="AD689" s="37"/>
      <c r="AE689" s="7"/>
      <c r="AF689" s="6"/>
      <c r="AH689" s="10"/>
      <c r="AI689" s="37"/>
      <c r="AJ689" s="37"/>
      <c r="AK689" s="7"/>
      <c r="AL689" s="6"/>
      <c r="AN689" s="10"/>
      <c r="AO689" s="37"/>
      <c r="AP689" s="37"/>
      <c r="AQ689" s="7"/>
      <c r="AR689" s="40"/>
      <c r="AS689" s="10"/>
      <c r="AT689" s="37"/>
      <c r="AU689" s="37"/>
      <c r="AV689" s="51"/>
      <c r="BA689" s="37"/>
      <c r="BB689" s="37"/>
      <c r="BC689" s="7"/>
      <c r="BD689" s="6"/>
      <c r="BF689" s="10"/>
      <c r="BG689" s="37"/>
      <c r="BH689" s="37"/>
      <c r="BI689" s="7"/>
      <c r="BJ689" s="6"/>
      <c r="BL689" s="10"/>
      <c r="BM689" s="37"/>
      <c r="BN689" s="37"/>
      <c r="BO689" s="7"/>
      <c r="BP689" s="40"/>
      <c r="BQ689" s="10"/>
      <c r="BR689" s="37"/>
      <c r="BS689" s="37"/>
      <c r="BT689" s="51"/>
      <c r="BY689" s="37"/>
      <c r="BZ689" s="37"/>
      <c r="CA689" s="7"/>
      <c r="CB689" s="6"/>
      <c r="CD689" s="10"/>
      <c r="CE689" s="37"/>
      <c r="CF689" s="37"/>
      <c r="CG689" s="7"/>
      <c r="CH689" s="6"/>
      <c r="CJ689" s="10"/>
      <c r="CK689" s="37"/>
      <c r="CL689" s="37"/>
      <c r="CM689" s="7"/>
      <c r="CN689" s="40"/>
      <c r="CO689" s="10"/>
      <c r="CP689" s="37"/>
      <c r="CQ689" s="37"/>
      <c r="CR689" s="51"/>
      <c r="CT689" s="40"/>
      <c r="CU689" s="10"/>
      <c r="CV689" s="37"/>
      <c r="CW689" s="37"/>
      <c r="CX689" s="51"/>
    </row>
    <row r="690" spans="5:102" x14ac:dyDescent="0.2">
      <c r="E690" s="37"/>
      <c r="F690" s="37"/>
      <c r="G690" s="7"/>
      <c r="H690" s="6"/>
      <c r="J690" s="10"/>
      <c r="K690" s="37"/>
      <c r="L690" s="37"/>
      <c r="M690" s="7"/>
      <c r="N690" s="6"/>
      <c r="P690" s="10"/>
      <c r="Q690" s="37"/>
      <c r="R690" s="37"/>
      <c r="S690" s="7"/>
      <c r="T690" s="40"/>
      <c r="U690" s="10"/>
      <c r="V690" s="37"/>
      <c r="W690" s="37"/>
      <c r="X690" s="51"/>
      <c r="AC690" s="37"/>
      <c r="AD690" s="37"/>
      <c r="AE690" s="7"/>
      <c r="AF690" s="6"/>
      <c r="AH690" s="10"/>
      <c r="AI690" s="37"/>
      <c r="AJ690" s="37"/>
      <c r="AK690" s="7"/>
      <c r="AL690" s="6"/>
      <c r="AN690" s="10"/>
      <c r="AO690" s="37"/>
      <c r="AP690" s="37"/>
      <c r="AQ690" s="7"/>
      <c r="AR690" s="40"/>
      <c r="AS690" s="10"/>
      <c r="AT690" s="37"/>
      <c r="AU690" s="37"/>
      <c r="AV690" s="51"/>
      <c r="BA690" s="37"/>
      <c r="BB690" s="37"/>
      <c r="BC690" s="7"/>
      <c r="BD690" s="6"/>
      <c r="BF690" s="10"/>
      <c r="BG690" s="37"/>
      <c r="BH690" s="37"/>
      <c r="BI690" s="7"/>
      <c r="BJ690" s="6"/>
      <c r="BL690" s="10"/>
      <c r="BM690" s="37"/>
      <c r="BN690" s="37"/>
      <c r="BO690" s="7"/>
      <c r="BP690" s="40"/>
      <c r="BQ690" s="10"/>
      <c r="BR690" s="37"/>
      <c r="BS690" s="37"/>
      <c r="BT690" s="51"/>
      <c r="BY690" s="37"/>
      <c r="BZ690" s="37"/>
      <c r="CA690" s="7"/>
      <c r="CB690" s="6"/>
      <c r="CD690" s="10"/>
      <c r="CE690" s="37"/>
      <c r="CF690" s="37"/>
      <c r="CG690" s="7"/>
      <c r="CH690" s="6"/>
      <c r="CJ690" s="10"/>
      <c r="CK690" s="37"/>
      <c r="CL690" s="37"/>
      <c r="CM690" s="7"/>
      <c r="CN690" s="40"/>
      <c r="CO690" s="10"/>
      <c r="CP690" s="37"/>
      <c r="CQ690" s="37"/>
      <c r="CR690" s="51"/>
      <c r="CT690" s="40"/>
      <c r="CU690" s="10"/>
      <c r="CV690" s="37"/>
      <c r="CW690" s="37"/>
      <c r="CX690" s="51"/>
    </row>
    <row r="691" spans="5:102" x14ac:dyDescent="0.2">
      <c r="E691" s="37"/>
      <c r="F691" s="37"/>
      <c r="G691" s="7"/>
      <c r="H691" s="6"/>
      <c r="J691" s="10"/>
      <c r="K691" s="37"/>
      <c r="L691" s="37"/>
      <c r="M691" s="7"/>
      <c r="N691" s="6"/>
      <c r="P691" s="10"/>
      <c r="Q691" s="37"/>
      <c r="R691" s="37"/>
      <c r="S691" s="7"/>
      <c r="T691" s="40"/>
      <c r="U691" s="10"/>
      <c r="V691" s="37"/>
      <c r="W691" s="37"/>
      <c r="X691" s="51"/>
      <c r="AC691" s="37"/>
      <c r="AD691" s="37"/>
      <c r="AE691" s="7"/>
      <c r="AF691" s="6"/>
      <c r="AH691" s="10"/>
      <c r="AI691" s="37"/>
      <c r="AJ691" s="37"/>
      <c r="AK691" s="7"/>
      <c r="AL691" s="6"/>
      <c r="AN691" s="10"/>
      <c r="AO691" s="37"/>
      <c r="AP691" s="37"/>
      <c r="AQ691" s="7"/>
      <c r="AR691" s="40"/>
      <c r="AS691" s="10"/>
      <c r="AT691" s="37"/>
      <c r="AU691" s="37"/>
      <c r="AV691" s="51"/>
      <c r="BA691" s="37"/>
      <c r="BB691" s="37"/>
      <c r="BC691" s="7"/>
      <c r="BD691" s="6"/>
      <c r="BF691" s="10"/>
      <c r="BG691" s="37"/>
      <c r="BH691" s="37"/>
      <c r="BI691" s="7"/>
      <c r="BJ691" s="6"/>
      <c r="BL691" s="10"/>
      <c r="BM691" s="37"/>
      <c r="BN691" s="37"/>
      <c r="BO691" s="7"/>
      <c r="BP691" s="40"/>
      <c r="BQ691" s="10"/>
      <c r="BR691" s="37"/>
      <c r="BS691" s="37"/>
      <c r="BT691" s="51"/>
      <c r="BY691" s="37"/>
      <c r="BZ691" s="37"/>
      <c r="CA691" s="7"/>
      <c r="CB691" s="6"/>
      <c r="CD691" s="10"/>
      <c r="CE691" s="37"/>
      <c r="CF691" s="37"/>
      <c r="CG691" s="7"/>
      <c r="CH691" s="6"/>
      <c r="CJ691" s="10"/>
      <c r="CK691" s="37"/>
      <c r="CL691" s="37"/>
      <c r="CM691" s="7"/>
      <c r="CN691" s="40"/>
      <c r="CO691" s="10"/>
      <c r="CP691" s="37"/>
      <c r="CQ691" s="37"/>
      <c r="CR691" s="51"/>
      <c r="CT691" s="40"/>
      <c r="CU691" s="10"/>
      <c r="CV691" s="37"/>
      <c r="CW691" s="37"/>
      <c r="CX691" s="51"/>
    </row>
    <row r="692" spans="5:102" x14ac:dyDescent="0.2">
      <c r="E692" s="37"/>
      <c r="F692" s="37"/>
      <c r="G692" s="7"/>
      <c r="H692" s="6"/>
      <c r="J692" s="10"/>
      <c r="K692" s="37"/>
      <c r="L692" s="37"/>
      <c r="M692" s="7"/>
      <c r="N692" s="6"/>
      <c r="P692" s="10"/>
      <c r="Q692" s="37"/>
      <c r="R692" s="37"/>
      <c r="S692" s="7"/>
      <c r="T692" s="40"/>
      <c r="U692" s="10"/>
      <c r="V692" s="37"/>
      <c r="W692" s="37"/>
      <c r="X692" s="51"/>
      <c r="AC692" s="37"/>
      <c r="AD692" s="37"/>
      <c r="AE692" s="7"/>
      <c r="AF692" s="6"/>
      <c r="AH692" s="10"/>
      <c r="AI692" s="37"/>
      <c r="AJ692" s="37"/>
      <c r="AK692" s="7"/>
      <c r="AL692" s="6"/>
      <c r="AN692" s="10"/>
      <c r="AO692" s="37"/>
      <c r="AP692" s="37"/>
      <c r="AQ692" s="7"/>
      <c r="AR692" s="40"/>
      <c r="AS692" s="10"/>
      <c r="AT692" s="37"/>
      <c r="AU692" s="37"/>
      <c r="AV692" s="51"/>
      <c r="BA692" s="37"/>
      <c r="BB692" s="37"/>
      <c r="BC692" s="7"/>
      <c r="BD692" s="6"/>
      <c r="BF692" s="10"/>
      <c r="BG692" s="37"/>
      <c r="BH692" s="37"/>
      <c r="BI692" s="7"/>
      <c r="BJ692" s="6"/>
      <c r="BL692" s="10"/>
      <c r="BM692" s="37"/>
      <c r="BN692" s="37"/>
      <c r="BO692" s="7"/>
      <c r="BP692" s="40"/>
      <c r="BQ692" s="10"/>
      <c r="BR692" s="37"/>
      <c r="BS692" s="37"/>
      <c r="BT692" s="51"/>
      <c r="BY692" s="37"/>
      <c r="BZ692" s="37"/>
      <c r="CA692" s="7"/>
      <c r="CB692" s="6"/>
      <c r="CD692" s="10"/>
      <c r="CE692" s="37"/>
      <c r="CF692" s="37"/>
      <c r="CG692" s="7"/>
      <c r="CH692" s="6"/>
      <c r="CJ692" s="10"/>
      <c r="CK692" s="37"/>
      <c r="CL692" s="37"/>
      <c r="CM692" s="7"/>
      <c r="CN692" s="40"/>
      <c r="CO692" s="10"/>
      <c r="CP692" s="37"/>
      <c r="CQ692" s="37"/>
      <c r="CR692" s="51"/>
      <c r="CT692" s="40"/>
      <c r="CU692" s="10"/>
      <c r="CV692" s="37"/>
      <c r="CW692" s="37"/>
      <c r="CX692" s="51"/>
    </row>
    <row r="693" spans="5:102" x14ac:dyDescent="0.2">
      <c r="E693" s="37"/>
      <c r="F693" s="37"/>
      <c r="G693" s="7"/>
      <c r="H693" s="6"/>
      <c r="J693" s="10"/>
      <c r="K693" s="37"/>
      <c r="L693" s="37"/>
      <c r="M693" s="7"/>
      <c r="N693" s="6"/>
      <c r="P693" s="10"/>
      <c r="Q693" s="37"/>
      <c r="R693" s="37"/>
      <c r="S693" s="7"/>
      <c r="T693" s="40"/>
      <c r="U693" s="10"/>
      <c r="V693" s="37"/>
      <c r="W693" s="37"/>
      <c r="X693" s="51"/>
      <c r="AC693" s="37"/>
      <c r="AD693" s="37"/>
      <c r="AE693" s="7"/>
      <c r="AF693" s="6"/>
      <c r="AH693" s="10"/>
      <c r="AI693" s="37"/>
      <c r="AJ693" s="37"/>
      <c r="AK693" s="7"/>
      <c r="AL693" s="6"/>
      <c r="AN693" s="10"/>
      <c r="AO693" s="37"/>
      <c r="AP693" s="37"/>
      <c r="AQ693" s="7"/>
      <c r="AR693" s="40"/>
      <c r="AS693" s="10"/>
      <c r="AT693" s="37"/>
      <c r="AU693" s="37"/>
      <c r="AV693" s="51"/>
      <c r="BA693" s="37"/>
      <c r="BB693" s="37"/>
      <c r="BC693" s="7"/>
      <c r="BD693" s="6"/>
      <c r="BF693" s="10"/>
      <c r="BG693" s="37"/>
      <c r="BH693" s="37"/>
      <c r="BI693" s="7"/>
      <c r="BJ693" s="6"/>
      <c r="BL693" s="10"/>
      <c r="BM693" s="37"/>
      <c r="BN693" s="37"/>
      <c r="BO693" s="7"/>
      <c r="BP693" s="40"/>
      <c r="BQ693" s="10"/>
      <c r="BR693" s="37"/>
      <c r="BS693" s="37"/>
      <c r="BT693" s="51"/>
      <c r="BY693" s="37"/>
      <c r="BZ693" s="37"/>
      <c r="CA693" s="7"/>
      <c r="CB693" s="6"/>
      <c r="CD693" s="10"/>
      <c r="CE693" s="37"/>
      <c r="CF693" s="37"/>
      <c r="CG693" s="7"/>
      <c r="CH693" s="6"/>
      <c r="CJ693" s="10"/>
      <c r="CK693" s="37"/>
      <c r="CL693" s="37"/>
      <c r="CM693" s="7"/>
      <c r="CN693" s="40"/>
      <c r="CO693" s="10"/>
      <c r="CP693" s="37"/>
      <c r="CQ693" s="37"/>
      <c r="CR693" s="51"/>
      <c r="CT693" s="40"/>
      <c r="CU693" s="10"/>
      <c r="CV693" s="37"/>
      <c r="CW693" s="37"/>
      <c r="CX693" s="51"/>
    </row>
    <row r="694" spans="5:102" x14ac:dyDescent="0.2">
      <c r="E694" s="37"/>
      <c r="F694" s="37"/>
      <c r="G694" s="7"/>
      <c r="H694" s="6"/>
      <c r="J694" s="10"/>
      <c r="K694" s="37"/>
      <c r="L694" s="37"/>
      <c r="M694" s="7"/>
      <c r="N694" s="6"/>
      <c r="P694" s="10"/>
      <c r="Q694" s="37"/>
      <c r="R694" s="37"/>
      <c r="S694" s="7"/>
      <c r="T694" s="40"/>
      <c r="U694" s="10"/>
      <c r="V694" s="37"/>
      <c r="W694" s="37"/>
      <c r="X694" s="51"/>
      <c r="AC694" s="37"/>
      <c r="AD694" s="37"/>
      <c r="AE694" s="7"/>
      <c r="AF694" s="6"/>
      <c r="AH694" s="10"/>
      <c r="AI694" s="37"/>
      <c r="AJ694" s="37"/>
      <c r="AK694" s="7"/>
      <c r="AL694" s="6"/>
      <c r="AN694" s="10"/>
      <c r="AO694" s="37"/>
      <c r="AP694" s="37"/>
      <c r="AQ694" s="7"/>
      <c r="AR694" s="40"/>
      <c r="AS694" s="10"/>
      <c r="AT694" s="37"/>
      <c r="AU694" s="37"/>
      <c r="AV694" s="51"/>
      <c r="BA694" s="37"/>
      <c r="BB694" s="37"/>
      <c r="BC694" s="7"/>
      <c r="BD694" s="6"/>
      <c r="BF694" s="10"/>
      <c r="BG694" s="37"/>
      <c r="BH694" s="37"/>
      <c r="BI694" s="7"/>
      <c r="BJ694" s="6"/>
      <c r="BL694" s="10"/>
      <c r="BM694" s="37"/>
      <c r="BN694" s="37"/>
      <c r="BO694" s="7"/>
      <c r="BP694" s="40"/>
      <c r="BQ694" s="10"/>
      <c r="BR694" s="37"/>
      <c r="BS694" s="37"/>
      <c r="BT694" s="51"/>
      <c r="BY694" s="37"/>
      <c r="BZ694" s="37"/>
      <c r="CA694" s="7"/>
      <c r="CB694" s="6"/>
      <c r="CD694" s="10"/>
      <c r="CE694" s="37"/>
      <c r="CF694" s="37"/>
      <c r="CG694" s="7"/>
      <c r="CH694" s="6"/>
      <c r="CJ694" s="10"/>
      <c r="CK694" s="37"/>
      <c r="CL694" s="37"/>
      <c r="CM694" s="7"/>
      <c r="CN694" s="40"/>
      <c r="CO694" s="10"/>
      <c r="CP694" s="37"/>
      <c r="CQ694" s="37"/>
      <c r="CR694" s="51"/>
      <c r="CT694" s="40"/>
      <c r="CU694" s="10"/>
      <c r="CV694" s="37"/>
      <c r="CW694" s="37"/>
      <c r="CX694" s="51"/>
    </row>
    <row r="695" spans="5:102" x14ac:dyDescent="0.2">
      <c r="E695" s="37"/>
      <c r="F695" s="37"/>
      <c r="G695" s="7"/>
      <c r="H695" s="6"/>
      <c r="J695" s="10"/>
      <c r="K695" s="37"/>
      <c r="L695" s="37"/>
      <c r="M695" s="7"/>
      <c r="N695" s="6"/>
      <c r="P695" s="10"/>
      <c r="Q695" s="37"/>
      <c r="R695" s="37"/>
      <c r="S695" s="7"/>
      <c r="T695" s="40"/>
      <c r="U695" s="10"/>
      <c r="V695" s="37"/>
      <c r="W695" s="37"/>
      <c r="X695" s="51"/>
      <c r="AC695" s="37"/>
      <c r="AD695" s="37"/>
      <c r="AE695" s="7"/>
      <c r="AF695" s="6"/>
      <c r="AH695" s="10"/>
      <c r="AI695" s="37"/>
      <c r="AJ695" s="37"/>
      <c r="AK695" s="7"/>
      <c r="AL695" s="6"/>
      <c r="AN695" s="10"/>
      <c r="AO695" s="37"/>
      <c r="AP695" s="37"/>
      <c r="AQ695" s="7"/>
      <c r="AR695" s="40"/>
      <c r="AS695" s="10"/>
      <c r="AT695" s="37"/>
      <c r="AU695" s="37"/>
      <c r="AV695" s="51"/>
      <c r="BA695" s="37"/>
      <c r="BB695" s="37"/>
      <c r="BC695" s="7"/>
      <c r="BD695" s="6"/>
      <c r="BF695" s="10"/>
      <c r="BG695" s="37"/>
      <c r="BH695" s="37"/>
      <c r="BI695" s="7"/>
      <c r="BJ695" s="6"/>
      <c r="BL695" s="10"/>
      <c r="BM695" s="37"/>
      <c r="BN695" s="37"/>
      <c r="BO695" s="7"/>
      <c r="BP695" s="40"/>
      <c r="BQ695" s="10"/>
      <c r="BR695" s="37"/>
      <c r="BS695" s="37"/>
      <c r="BT695" s="51"/>
      <c r="BY695" s="37"/>
      <c r="BZ695" s="37"/>
      <c r="CA695" s="7"/>
      <c r="CB695" s="6"/>
      <c r="CD695" s="10"/>
      <c r="CE695" s="37"/>
      <c r="CF695" s="37"/>
      <c r="CG695" s="7"/>
      <c r="CH695" s="6"/>
      <c r="CJ695" s="10"/>
      <c r="CK695" s="37"/>
      <c r="CL695" s="37"/>
      <c r="CM695" s="7"/>
      <c r="CN695" s="40"/>
      <c r="CO695" s="10"/>
      <c r="CP695" s="37"/>
      <c r="CQ695" s="37"/>
      <c r="CR695" s="51"/>
      <c r="CT695" s="40"/>
      <c r="CU695" s="10"/>
      <c r="CV695" s="37"/>
      <c r="CW695" s="37"/>
      <c r="CX695" s="51"/>
    </row>
    <row r="696" spans="5:102" x14ac:dyDescent="0.2">
      <c r="E696" s="37"/>
      <c r="F696" s="37"/>
      <c r="G696" s="7"/>
      <c r="H696" s="6"/>
      <c r="J696" s="10"/>
      <c r="K696" s="37"/>
      <c r="L696" s="37"/>
      <c r="M696" s="7"/>
      <c r="N696" s="6"/>
      <c r="P696" s="10"/>
      <c r="Q696" s="37"/>
      <c r="R696" s="37"/>
      <c r="S696" s="7"/>
      <c r="T696" s="40"/>
      <c r="U696" s="10"/>
      <c r="V696" s="37"/>
      <c r="W696" s="37"/>
      <c r="X696" s="51"/>
      <c r="AC696" s="37"/>
      <c r="AD696" s="37"/>
      <c r="AE696" s="7"/>
      <c r="AF696" s="6"/>
      <c r="AH696" s="10"/>
      <c r="AI696" s="37"/>
      <c r="AJ696" s="37"/>
      <c r="AK696" s="7"/>
      <c r="AL696" s="6"/>
      <c r="AN696" s="10"/>
      <c r="AO696" s="37"/>
      <c r="AP696" s="37"/>
      <c r="AQ696" s="7"/>
      <c r="AR696" s="40"/>
      <c r="AS696" s="10"/>
      <c r="AT696" s="37"/>
      <c r="AU696" s="37"/>
      <c r="AV696" s="51"/>
      <c r="BA696" s="37"/>
      <c r="BB696" s="37"/>
      <c r="BC696" s="7"/>
      <c r="BD696" s="6"/>
      <c r="BF696" s="10"/>
      <c r="BG696" s="37"/>
      <c r="BH696" s="37"/>
      <c r="BI696" s="7"/>
      <c r="BJ696" s="6"/>
      <c r="BL696" s="10"/>
      <c r="BM696" s="37"/>
      <c r="BN696" s="37"/>
      <c r="BO696" s="7"/>
      <c r="BP696" s="40"/>
      <c r="BQ696" s="10"/>
      <c r="BR696" s="37"/>
      <c r="BS696" s="37"/>
      <c r="BT696" s="51"/>
      <c r="BY696" s="37"/>
      <c r="BZ696" s="37"/>
      <c r="CA696" s="7"/>
      <c r="CB696" s="6"/>
      <c r="CD696" s="10"/>
      <c r="CE696" s="37"/>
      <c r="CF696" s="37"/>
      <c r="CG696" s="7"/>
      <c r="CH696" s="6"/>
      <c r="CJ696" s="10"/>
      <c r="CK696" s="37"/>
      <c r="CL696" s="37"/>
      <c r="CM696" s="7"/>
      <c r="CN696" s="40"/>
      <c r="CO696" s="10"/>
      <c r="CP696" s="37"/>
      <c r="CQ696" s="37"/>
      <c r="CR696" s="51"/>
      <c r="CT696" s="40"/>
      <c r="CU696" s="10"/>
      <c r="CV696" s="37"/>
      <c r="CW696" s="37"/>
      <c r="CX696" s="51"/>
    </row>
    <row r="697" spans="5:102" x14ac:dyDescent="0.2">
      <c r="E697" s="37"/>
      <c r="F697" s="37"/>
      <c r="G697" s="7"/>
      <c r="H697" s="6"/>
      <c r="J697" s="10"/>
      <c r="K697" s="37"/>
      <c r="L697" s="37"/>
      <c r="M697" s="7"/>
      <c r="N697" s="6"/>
      <c r="P697" s="10"/>
      <c r="Q697" s="37"/>
      <c r="R697" s="37"/>
      <c r="S697" s="7"/>
      <c r="T697" s="40"/>
      <c r="U697" s="10"/>
      <c r="V697" s="37"/>
      <c r="W697" s="37"/>
      <c r="X697" s="51"/>
      <c r="AC697" s="37"/>
      <c r="AD697" s="37"/>
      <c r="AE697" s="7"/>
      <c r="AF697" s="6"/>
      <c r="AH697" s="10"/>
      <c r="AI697" s="37"/>
      <c r="AJ697" s="37"/>
      <c r="AK697" s="7"/>
      <c r="AL697" s="6"/>
      <c r="AN697" s="10"/>
      <c r="AO697" s="37"/>
      <c r="AP697" s="37"/>
      <c r="AQ697" s="7"/>
      <c r="AR697" s="40"/>
      <c r="AS697" s="10"/>
      <c r="AT697" s="37"/>
      <c r="AU697" s="37"/>
      <c r="AV697" s="51"/>
      <c r="BA697" s="37"/>
      <c r="BB697" s="37"/>
      <c r="BC697" s="7"/>
      <c r="BD697" s="6"/>
      <c r="BF697" s="10"/>
      <c r="BG697" s="37"/>
      <c r="BH697" s="37"/>
      <c r="BI697" s="7"/>
      <c r="BJ697" s="6"/>
      <c r="BL697" s="10"/>
      <c r="BM697" s="37"/>
      <c r="BN697" s="37"/>
      <c r="BO697" s="7"/>
      <c r="BP697" s="40"/>
      <c r="BQ697" s="10"/>
      <c r="BR697" s="37"/>
      <c r="BS697" s="37"/>
      <c r="BT697" s="51"/>
      <c r="BY697" s="37"/>
      <c r="BZ697" s="37"/>
      <c r="CA697" s="7"/>
      <c r="CB697" s="6"/>
      <c r="CD697" s="10"/>
      <c r="CE697" s="37"/>
      <c r="CF697" s="37"/>
      <c r="CG697" s="7"/>
      <c r="CH697" s="6"/>
      <c r="CJ697" s="10"/>
      <c r="CK697" s="37"/>
      <c r="CL697" s="37"/>
      <c r="CM697" s="7"/>
      <c r="CN697" s="40"/>
      <c r="CO697" s="10"/>
      <c r="CP697" s="37"/>
      <c r="CQ697" s="37"/>
      <c r="CR697" s="51"/>
      <c r="CT697" s="40"/>
      <c r="CU697" s="10"/>
      <c r="CV697" s="37"/>
      <c r="CW697" s="37"/>
      <c r="CX697" s="51"/>
    </row>
    <row r="698" spans="5:102" x14ac:dyDescent="0.2">
      <c r="E698" s="37"/>
      <c r="F698" s="37"/>
      <c r="G698" s="7"/>
      <c r="H698" s="6"/>
      <c r="J698" s="10"/>
      <c r="K698" s="37"/>
      <c r="L698" s="37"/>
      <c r="M698" s="7"/>
      <c r="N698" s="6"/>
      <c r="P698" s="10"/>
      <c r="Q698" s="37"/>
      <c r="R698" s="37"/>
      <c r="S698" s="7"/>
      <c r="T698" s="40"/>
      <c r="U698" s="10"/>
      <c r="V698" s="37"/>
      <c r="W698" s="37"/>
      <c r="X698" s="51"/>
      <c r="AC698" s="37"/>
      <c r="AD698" s="37"/>
      <c r="AE698" s="7"/>
      <c r="AF698" s="6"/>
      <c r="AH698" s="10"/>
      <c r="AI698" s="37"/>
      <c r="AJ698" s="37"/>
      <c r="AK698" s="7"/>
      <c r="AL698" s="6"/>
      <c r="AN698" s="10"/>
      <c r="AO698" s="37"/>
      <c r="AP698" s="37"/>
      <c r="AQ698" s="7"/>
      <c r="AR698" s="40"/>
      <c r="AS698" s="10"/>
      <c r="AT698" s="37"/>
      <c r="AU698" s="37"/>
      <c r="AV698" s="51"/>
      <c r="BA698" s="37"/>
      <c r="BB698" s="37"/>
      <c r="BC698" s="7"/>
      <c r="BD698" s="6"/>
      <c r="BF698" s="10"/>
      <c r="BG698" s="37"/>
      <c r="BH698" s="37"/>
      <c r="BI698" s="7"/>
      <c r="BJ698" s="6"/>
      <c r="BL698" s="10"/>
      <c r="BM698" s="37"/>
      <c r="BN698" s="37"/>
      <c r="BO698" s="7"/>
      <c r="BP698" s="40"/>
      <c r="BQ698" s="10"/>
      <c r="BR698" s="37"/>
      <c r="BS698" s="37"/>
      <c r="BT698" s="51"/>
      <c r="BY698" s="37"/>
      <c r="BZ698" s="37"/>
      <c r="CA698" s="7"/>
      <c r="CB698" s="6"/>
      <c r="CD698" s="10"/>
      <c r="CE698" s="37"/>
      <c r="CF698" s="37"/>
      <c r="CG698" s="7"/>
      <c r="CH698" s="6"/>
      <c r="CJ698" s="10"/>
      <c r="CK698" s="37"/>
      <c r="CL698" s="37"/>
      <c r="CM698" s="7"/>
      <c r="CN698" s="40"/>
      <c r="CO698" s="10"/>
      <c r="CP698" s="37"/>
      <c r="CQ698" s="37"/>
      <c r="CR698" s="51"/>
      <c r="CT698" s="40"/>
      <c r="CU698" s="10"/>
      <c r="CV698" s="37"/>
      <c r="CW698" s="37"/>
      <c r="CX698" s="51"/>
    </row>
    <row r="699" spans="5:102" x14ac:dyDescent="0.2">
      <c r="E699" s="37"/>
      <c r="F699" s="37"/>
      <c r="G699" s="7"/>
      <c r="H699" s="6"/>
      <c r="J699" s="10"/>
      <c r="K699" s="37"/>
      <c r="L699" s="37"/>
      <c r="M699" s="7"/>
      <c r="N699" s="6"/>
      <c r="P699" s="10"/>
      <c r="Q699" s="37"/>
      <c r="R699" s="37"/>
      <c r="S699" s="7"/>
      <c r="T699" s="40"/>
      <c r="U699" s="10"/>
      <c r="V699" s="37"/>
      <c r="W699" s="37"/>
      <c r="X699" s="51"/>
      <c r="AC699" s="37"/>
      <c r="AD699" s="37"/>
      <c r="AE699" s="7"/>
      <c r="AF699" s="6"/>
      <c r="AH699" s="10"/>
      <c r="AI699" s="37"/>
      <c r="AJ699" s="37"/>
      <c r="AK699" s="7"/>
      <c r="AL699" s="6"/>
      <c r="AN699" s="10"/>
      <c r="AO699" s="37"/>
      <c r="AP699" s="37"/>
      <c r="AQ699" s="7"/>
      <c r="AR699" s="40"/>
      <c r="AS699" s="10"/>
      <c r="AT699" s="37"/>
      <c r="AU699" s="37"/>
      <c r="AV699" s="51"/>
      <c r="BA699" s="37"/>
      <c r="BB699" s="37"/>
      <c r="BC699" s="7"/>
      <c r="BD699" s="6"/>
      <c r="BF699" s="10"/>
      <c r="BG699" s="37"/>
      <c r="BH699" s="37"/>
      <c r="BI699" s="7"/>
      <c r="BJ699" s="6"/>
      <c r="BL699" s="10"/>
      <c r="BM699" s="37"/>
      <c r="BN699" s="37"/>
      <c r="BO699" s="7"/>
      <c r="BP699" s="40"/>
      <c r="BQ699" s="10"/>
      <c r="BR699" s="37"/>
      <c r="BS699" s="37"/>
      <c r="BT699" s="51"/>
      <c r="BY699" s="37"/>
      <c r="BZ699" s="37"/>
      <c r="CA699" s="7"/>
      <c r="CB699" s="6"/>
      <c r="CD699" s="10"/>
      <c r="CE699" s="37"/>
      <c r="CF699" s="37"/>
      <c r="CG699" s="7"/>
      <c r="CH699" s="6"/>
      <c r="CJ699" s="10"/>
      <c r="CK699" s="37"/>
      <c r="CL699" s="37"/>
      <c r="CM699" s="7"/>
      <c r="CN699" s="40"/>
      <c r="CO699" s="10"/>
      <c r="CP699" s="37"/>
      <c r="CQ699" s="37"/>
      <c r="CR699" s="51"/>
      <c r="CT699" s="40"/>
      <c r="CU699" s="10"/>
      <c r="CV699" s="37"/>
      <c r="CW699" s="37"/>
      <c r="CX699" s="51"/>
    </row>
    <row r="700" spans="5:102" x14ac:dyDescent="0.2">
      <c r="E700" s="37"/>
      <c r="F700" s="37"/>
      <c r="G700" s="7"/>
      <c r="H700" s="6"/>
      <c r="J700" s="10"/>
      <c r="K700" s="37"/>
      <c r="L700" s="37"/>
      <c r="M700" s="7"/>
      <c r="N700" s="6"/>
      <c r="P700" s="10"/>
      <c r="Q700" s="37"/>
      <c r="R700" s="37"/>
      <c r="S700" s="7"/>
      <c r="T700" s="40"/>
      <c r="U700" s="10"/>
      <c r="V700" s="37"/>
      <c r="W700" s="37"/>
      <c r="X700" s="51"/>
      <c r="AC700" s="37"/>
      <c r="AD700" s="37"/>
      <c r="AE700" s="7"/>
      <c r="AF700" s="6"/>
      <c r="AH700" s="10"/>
      <c r="AI700" s="37"/>
      <c r="AJ700" s="37"/>
      <c r="AK700" s="7"/>
      <c r="AL700" s="6"/>
      <c r="AN700" s="10"/>
      <c r="AO700" s="37"/>
      <c r="AP700" s="37"/>
      <c r="AQ700" s="7"/>
      <c r="AR700" s="40"/>
      <c r="AS700" s="10"/>
      <c r="AT700" s="37"/>
      <c r="AU700" s="37"/>
      <c r="AV700" s="51"/>
      <c r="BA700" s="37"/>
      <c r="BB700" s="37"/>
      <c r="BC700" s="7"/>
      <c r="BD700" s="6"/>
      <c r="BF700" s="10"/>
      <c r="BG700" s="37"/>
      <c r="BH700" s="37"/>
      <c r="BI700" s="7"/>
      <c r="BJ700" s="6"/>
      <c r="BL700" s="10"/>
      <c r="BM700" s="37"/>
      <c r="BN700" s="37"/>
      <c r="BO700" s="7"/>
      <c r="BP700" s="40"/>
      <c r="BQ700" s="10"/>
      <c r="BR700" s="37"/>
      <c r="BS700" s="37"/>
      <c r="BT700" s="51"/>
      <c r="BY700" s="37"/>
      <c r="BZ700" s="37"/>
      <c r="CA700" s="7"/>
      <c r="CB700" s="6"/>
      <c r="CD700" s="10"/>
      <c r="CE700" s="37"/>
      <c r="CF700" s="37"/>
      <c r="CG700" s="7"/>
      <c r="CH700" s="6"/>
      <c r="CJ700" s="10"/>
      <c r="CK700" s="37"/>
      <c r="CL700" s="37"/>
      <c r="CM700" s="7"/>
      <c r="CN700" s="40"/>
      <c r="CO700" s="10"/>
      <c r="CP700" s="37"/>
      <c r="CQ700" s="37"/>
      <c r="CR700" s="51"/>
      <c r="CT700" s="40"/>
      <c r="CU700" s="10"/>
      <c r="CV700" s="37"/>
      <c r="CW700" s="37"/>
      <c r="CX700" s="51"/>
    </row>
    <row r="701" spans="5:102" x14ac:dyDescent="0.2">
      <c r="E701" s="37"/>
      <c r="F701" s="37"/>
      <c r="G701" s="7"/>
      <c r="H701" s="6"/>
      <c r="J701" s="10"/>
      <c r="K701" s="37"/>
      <c r="L701" s="37"/>
      <c r="M701" s="7"/>
      <c r="N701" s="6"/>
      <c r="P701" s="10"/>
      <c r="Q701" s="37"/>
      <c r="R701" s="37"/>
      <c r="S701" s="7"/>
      <c r="T701" s="40"/>
      <c r="U701" s="10"/>
      <c r="V701" s="37"/>
      <c r="W701" s="37"/>
      <c r="X701" s="51"/>
      <c r="AC701" s="37"/>
      <c r="AD701" s="37"/>
      <c r="AE701" s="7"/>
      <c r="AF701" s="6"/>
      <c r="AH701" s="10"/>
      <c r="AI701" s="37"/>
      <c r="AJ701" s="37"/>
      <c r="AK701" s="7"/>
      <c r="AL701" s="6"/>
      <c r="AN701" s="10"/>
      <c r="AO701" s="37"/>
      <c r="AP701" s="37"/>
      <c r="AQ701" s="7"/>
      <c r="AR701" s="40"/>
      <c r="AS701" s="10"/>
      <c r="AT701" s="37"/>
      <c r="AU701" s="37"/>
      <c r="AV701" s="51"/>
      <c r="BA701" s="37"/>
      <c r="BB701" s="37"/>
      <c r="BC701" s="7"/>
      <c r="BD701" s="6"/>
      <c r="BF701" s="10"/>
      <c r="BG701" s="37"/>
      <c r="BH701" s="37"/>
      <c r="BI701" s="7"/>
      <c r="BJ701" s="6"/>
      <c r="BL701" s="10"/>
      <c r="BM701" s="37"/>
      <c r="BN701" s="37"/>
      <c r="BO701" s="7"/>
      <c r="BP701" s="40"/>
      <c r="BQ701" s="10"/>
      <c r="BR701" s="37"/>
      <c r="BS701" s="37"/>
      <c r="BT701" s="51"/>
      <c r="BY701" s="37"/>
      <c r="BZ701" s="37"/>
      <c r="CA701" s="7"/>
      <c r="CB701" s="6"/>
      <c r="CD701" s="10"/>
      <c r="CE701" s="37"/>
      <c r="CF701" s="37"/>
      <c r="CG701" s="7"/>
      <c r="CH701" s="6"/>
      <c r="CJ701" s="10"/>
      <c r="CK701" s="37"/>
      <c r="CL701" s="37"/>
      <c r="CM701" s="7"/>
      <c r="CN701" s="40"/>
      <c r="CO701" s="10"/>
      <c r="CP701" s="37"/>
      <c r="CQ701" s="37"/>
      <c r="CR701" s="51"/>
      <c r="CT701" s="40"/>
      <c r="CU701" s="10"/>
      <c r="CV701" s="37"/>
      <c r="CW701" s="37"/>
      <c r="CX701" s="51"/>
    </row>
    <row r="702" spans="5:102" x14ac:dyDescent="0.2">
      <c r="E702" s="37"/>
      <c r="F702" s="37"/>
      <c r="G702" s="7"/>
      <c r="H702" s="6"/>
      <c r="J702" s="10"/>
      <c r="K702" s="37"/>
      <c r="L702" s="37"/>
      <c r="M702" s="7"/>
      <c r="N702" s="6"/>
      <c r="P702" s="10"/>
      <c r="Q702" s="37"/>
      <c r="R702" s="37"/>
      <c r="S702" s="7"/>
      <c r="T702" s="40"/>
      <c r="U702" s="10"/>
      <c r="V702" s="37"/>
      <c r="W702" s="37"/>
      <c r="X702" s="51"/>
      <c r="AC702" s="37"/>
      <c r="AD702" s="37"/>
      <c r="AE702" s="7"/>
      <c r="AF702" s="6"/>
      <c r="AH702" s="10"/>
      <c r="AI702" s="37"/>
      <c r="AJ702" s="37"/>
      <c r="AK702" s="7"/>
      <c r="AL702" s="6"/>
      <c r="AN702" s="10"/>
      <c r="AO702" s="37"/>
      <c r="AP702" s="37"/>
      <c r="AQ702" s="7"/>
      <c r="AR702" s="40"/>
      <c r="AS702" s="10"/>
      <c r="AT702" s="37"/>
      <c r="AU702" s="37"/>
      <c r="AV702" s="51"/>
      <c r="BA702" s="37"/>
      <c r="BB702" s="37"/>
      <c r="BC702" s="7"/>
      <c r="BD702" s="6"/>
      <c r="BF702" s="10"/>
      <c r="BG702" s="37"/>
      <c r="BH702" s="37"/>
      <c r="BI702" s="7"/>
      <c r="BJ702" s="6"/>
      <c r="BL702" s="10"/>
      <c r="BM702" s="37"/>
      <c r="BN702" s="37"/>
      <c r="BO702" s="7"/>
      <c r="BP702" s="40"/>
      <c r="BQ702" s="10"/>
      <c r="BR702" s="37"/>
      <c r="BS702" s="37"/>
      <c r="BT702" s="51"/>
      <c r="BY702" s="37"/>
      <c r="BZ702" s="37"/>
      <c r="CA702" s="7"/>
      <c r="CB702" s="6"/>
      <c r="CD702" s="10"/>
      <c r="CE702" s="37"/>
      <c r="CF702" s="37"/>
      <c r="CG702" s="7"/>
      <c r="CH702" s="6"/>
      <c r="CJ702" s="10"/>
      <c r="CK702" s="37"/>
      <c r="CL702" s="37"/>
      <c r="CM702" s="7"/>
      <c r="CN702" s="40"/>
      <c r="CO702" s="10"/>
      <c r="CP702" s="37"/>
      <c r="CQ702" s="37"/>
      <c r="CR702" s="51"/>
      <c r="CT702" s="40"/>
      <c r="CU702" s="10"/>
      <c r="CV702" s="37"/>
      <c r="CW702" s="37"/>
      <c r="CX702" s="51"/>
    </row>
    <row r="703" spans="5:102" x14ac:dyDescent="0.2">
      <c r="E703" s="37"/>
      <c r="F703" s="37"/>
      <c r="G703" s="7"/>
      <c r="H703" s="6"/>
      <c r="J703" s="10"/>
      <c r="K703" s="37"/>
      <c r="L703" s="37"/>
      <c r="M703" s="7"/>
      <c r="N703" s="6"/>
      <c r="P703" s="10"/>
      <c r="Q703" s="37"/>
      <c r="R703" s="37"/>
      <c r="S703" s="7"/>
      <c r="T703" s="40"/>
      <c r="U703" s="10"/>
      <c r="V703" s="37"/>
      <c r="W703" s="37"/>
      <c r="X703" s="51"/>
      <c r="AC703" s="37"/>
      <c r="AD703" s="37"/>
      <c r="AE703" s="7"/>
      <c r="AF703" s="6"/>
      <c r="AH703" s="10"/>
      <c r="AI703" s="37"/>
      <c r="AJ703" s="37"/>
      <c r="AK703" s="7"/>
      <c r="AL703" s="6"/>
      <c r="AN703" s="10"/>
      <c r="AO703" s="37"/>
      <c r="AP703" s="37"/>
      <c r="AQ703" s="7"/>
      <c r="AR703" s="40"/>
      <c r="AS703" s="10"/>
      <c r="AT703" s="37"/>
      <c r="AU703" s="37"/>
      <c r="AV703" s="51"/>
      <c r="BA703" s="37"/>
      <c r="BB703" s="37"/>
      <c r="BC703" s="7"/>
      <c r="BD703" s="6"/>
      <c r="BF703" s="10"/>
      <c r="BG703" s="37"/>
      <c r="BH703" s="37"/>
      <c r="BI703" s="7"/>
      <c r="BJ703" s="6"/>
      <c r="BL703" s="10"/>
      <c r="BM703" s="37"/>
      <c r="BN703" s="37"/>
      <c r="BO703" s="7"/>
      <c r="BP703" s="40"/>
      <c r="BQ703" s="10"/>
      <c r="BR703" s="37"/>
      <c r="BS703" s="37"/>
      <c r="BT703" s="51"/>
      <c r="BY703" s="37"/>
      <c r="BZ703" s="37"/>
      <c r="CA703" s="7"/>
      <c r="CB703" s="6"/>
      <c r="CD703" s="10"/>
      <c r="CE703" s="37"/>
      <c r="CF703" s="37"/>
      <c r="CG703" s="7"/>
      <c r="CH703" s="6"/>
      <c r="CJ703" s="10"/>
      <c r="CK703" s="37"/>
      <c r="CL703" s="37"/>
      <c r="CM703" s="7"/>
      <c r="CN703" s="40"/>
      <c r="CO703" s="10"/>
      <c r="CP703" s="37"/>
      <c r="CQ703" s="37"/>
      <c r="CR703" s="51"/>
      <c r="CT703" s="40"/>
      <c r="CU703" s="10"/>
      <c r="CV703" s="37"/>
      <c r="CW703" s="37"/>
      <c r="CX703" s="51"/>
    </row>
    <row r="704" spans="5:102" x14ac:dyDescent="0.2">
      <c r="E704" s="37"/>
      <c r="F704" s="37"/>
      <c r="G704" s="7"/>
      <c r="H704" s="6"/>
      <c r="J704" s="10"/>
      <c r="K704" s="37"/>
      <c r="L704" s="37"/>
      <c r="M704" s="7"/>
      <c r="N704" s="6"/>
      <c r="P704" s="10"/>
      <c r="Q704" s="37"/>
      <c r="R704" s="37"/>
      <c r="S704" s="7"/>
      <c r="T704" s="40"/>
      <c r="U704" s="10"/>
      <c r="V704" s="37"/>
      <c r="W704" s="37"/>
      <c r="X704" s="51"/>
      <c r="AC704" s="37"/>
      <c r="AD704" s="37"/>
      <c r="AE704" s="7"/>
      <c r="AF704" s="6"/>
      <c r="AH704" s="10"/>
      <c r="AI704" s="37"/>
      <c r="AJ704" s="37"/>
      <c r="AK704" s="7"/>
      <c r="AL704" s="6"/>
      <c r="AN704" s="10"/>
      <c r="AO704" s="37"/>
      <c r="AP704" s="37"/>
      <c r="AQ704" s="7"/>
      <c r="AR704" s="40"/>
      <c r="AS704" s="10"/>
      <c r="AT704" s="37"/>
      <c r="AU704" s="37"/>
      <c r="AV704" s="51"/>
      <c r="BA704" s="37"/>
      <c r="BB704" s="37"/>
      <c r="BC704" s="7"/>
      <c r="BD704" s="6"/>
      <c r="BF704" s="10"/>
      <c r="BG704" s="37"/>
      <c r="BH704" s="37"/>
      <c r="BI704" s="7"/>
      <c r="BJ704" s="6"/>
      <c r="BL704" s="10"/>
      <c r="BM704" s="37"/>
      <c r="BN704" s="37"/>
      <c r="BO704" s="7"/>
      <c r="BP704" s="40"/>
      <c r="BQ704" s="10"/>
      <c r="BR704" s="37"/>
      <c r="BS704" s="37"/>
      <c r="BT704" s="51"/>
      <c r="BY704" s="37"/>
      <c r="BZ704" s="37"/>
      <c r="CA704" s="7"/>
      <c r="CB704" s="6"/>
      <c r="CD704" s="10"/>
      <c r="CE704" s="37"/>
      <c r="CF704" s="37"/>
      <c r="CG704" s="7"/>
      <c r="CH704" s="6"/>
      <c r="CJ704" s="10"/>
      <c r="CK704" s="37"/>
      <c r="CL704" s="37"/>
      <c r="CM704" s="7"/>
      <c r="CN704" s="40"/>
      <c r="CO704" s="10"/>
      <c r="CP704" s="37"/>
      <c r="CQ704" s="37"/>
      <c r="CR704" s="51"/>
      <c r="CT704" s="40"/>
      <c r="CU704" s="10"/>
      <c r="CV704" s="37"/>
      <c r="CW704" s="37"/>
      <c r="CX704" s="51"/>
    </row>
    <row r="705" spans="5:102" x14ac:dyDescent="0.2">
      <c r="E705" s="37"/>
      <c r="F705" s="37"/>
      <c r="G705" s="7"/>
      <c r="H705" s="6"/>
      <c r="J705" s="10"/>
      <c r="K705" s="37"/>
      <c r="L705" s="37"/>
      <c r="M705" s="7"/>
      <c r="N705" s="6"/>
      <c r="P705" s="10"/>
      <c r="Q705" s="37"/>
      <c r="R705" s="37"/>
      <c r="S705" s="7"/>
      <c r="T705" s="40"/>
      <c r="U705" s="10"/>
      <c r="V705" s="37"/>
      <c r="W705" s="37"/>
      <c r="X705" s="51"/>
      <c r="AC705" s="37"/>
      <c r="AD705" s="37"/>
      <c r="AE705" s="7"/>
      <c r="AF705" s="6"/>
      <c r="AH705" s="10"/>
      <c r="AI705" s="37"/>
      <c r="AJ705" s="37"/>
      <c r="AK705" s="7"/>
      <c r="AL705" s="6"/>
      <c r="AN705" s="10"/>
      <c r="AO705" s="37"/>
      <c r="AP705" s="37"/>
      <c r="AQ705" s="7"/>
      <c r="AR705" s="40"/>
      <c r="AS705" s="10"/>
      <c r="AT705" s="37"/>
      <c r="AU705" s="37"/>
      <c r="AV705" s="51"/>
      <c r="BA705" s="37"/>
      <c r="BB705" s="37"/>
      <c r="BC705" s="7"/>
      <c r="BD705" s="6"/>
      <c r="BF705" s="10"/>
      <c r="BG705" s="37"/>
      <c r="BH705" s="37"/>
      <c r="BI705" s="7"/>
      <c r="BJ705" s="6"/>
      <c r="BL705" s="10"/>
      <c r="BM705" s="37"/>
      <c r="BN705" s="37"/>
      <c r="BO705" s="7"/>
      <c r="BP705" s="40"/>
      <c r="BQ705" s="10"/>
      <c r="BR705" s="37"/>
      <c r="BS705" s="37"/>
      <c r="BT705" s="51"/>
      <c r="BY705" s="37"/>
      <c r="BZ705" s="37"/>
      <c r="CA705" s="7"/>
      <c r="CB705" s="6"/>
      <c r="CD705" s="10"/>
      <c r="CE705" s="37"/>
      <c r="CF705" s="37"/>
      <c r="CG705" s="7"/>
      <c r="CH705" s="6"/>
      <c r="CJ705" s="10"/>
      <c r="CK705" s="37"/>
      <c r="CL705" s="37"/>
      <c r="CM705" s="7"/>
      <c r="CN705" s="40"/>
      <c r="CO705" s="10"/>
      <c r="CP705" s="37"/>
      <c r="CQ705" s="37"/>
      <c r="CR705" s="51"/>
      <c r="CT705" s="40"/>
      <c r="CU705" s="10"/>
      <c r="CV705" s="37"/>
      <c r="CW705" s="37"/>
      <c r="CX705" s="51"/>
    </row>
    <row r="706" spans="5:102" x14ac:dyDescent="0.2">
      <c r="E706" s="37"/>
      <c r="F706" s="37"/>
      <c r="G706" s="7"/>
      <c r="H706" s="6"/>
      <c r="J706" s="10"/>
      <c r="K706" s="37"/>
      <c r="L706" s="37"/>
      <c r="M706" s="7"/>
      <c r="N706" s="6"/>
      <c r="P706" s="10"/>
      <c r="Q706" s="37"/>
      <c r="R706" s="37"/>
      <c r="S706" s="7"/>
      <c r="T706" s="40"/>
      <c r="U706" s="10"/>
      <c r="V706" s="37"/>
      <c r="W706" s="37"/>
      <c r="X706" s="51"/>
      <c r="AC706" s="37"/>
      <c r="AD706" s="37"/>
      <c r="AE706" s="7"/>
      <c r="AF706" s="6"/>
      <c r="AH706" s="10"/>
      <c r="AI706" s="37"/>
      <c r="AJ706" s="37"/>
      <c r="AK706" s="7"/>
      <c r="AL706" s="6"/>
      <c r="AN706" s="10"/>
      <c r="AO706" s="37"/>
      <c r="AP706" s="37"/>
      <c r="AQ706" s="7"/>
      <c r="AR706" s="40"/>
      <c r="AS706" s="10"/>
      <c r="AT706" s="37"/>
      <c r="AU706" s="37"/>
      <c r="AV706" s="51"/>
      <c r="BA706" s="37"/>
      <c r="BB706" s="37"/>
      <c r="BC706" s="7"/>
      <c r="BD706" s="6"/>
      <c r="BF706" s="10"/>
      <c r="BG706" s="37"/>
      <c r="BH706" s="37"/>
      <c r="BI706" s="7"/>
      <c r="BJ706" s="6"/>
      <c r="BL706" s="10"/>
      <c r="BM706" s="37"/>
      <c r="BN706" s="37"/>
      <c r="BO706" s="7"/>
      <c r="BP706" s="40"/>
      <c r="BQ706" s="10"/>
      <c r="BR706" s="37"/>
      <c r="BS706" s="37"/>
      <c r="BT706" s="51"/>
      <c r="BY706" s="37"/>
      <c r="BZ706" s="37"/>
      <c r="CA706" s="7"/>
      <c r="CB706" s="6"/>
      <c r="CD706" s="10"/>
      <c r="CE706" s="37"/>
      <c r="CF706" s="37"/>
      <c r="CG706" s="7"/>
      <c r="CH706" s="6"/>
      <c r="CJ706" s="10"/>
      <c r="CK706" s="37"/>
      <c r="CL706" s="37"/>
      <c r="CM706" s="7"/>
      <c r="CN706" s="40"/>
      <c r="CO706" s="10"/>
      <c r="CP706" s="37"/>
      <c r="CQ706" s="37"/>
      <c r="CR706" s="51"/>
      <c r="CT706" s="40"/>
      <c r="CU706" s="10"/>
      <c r="CV706" s="37"/>
      <c r="CW706" s="37"/>
      <c r="CX706" s="51"/>
    </row>
    <row r="707" spans="5:102" x14ac:dyDescent="0.2">
      <c r="E707" s="37"/>
      <c r="F707" s="37"/>
      <c r="G707" s="7"/>
      <c r="H707" s="6"/>
      <c r="J707" s="10"/>
      <c r="K707" s="37"/>
      <c r="L707" s="37"/>
      <c r="M707" s="7"/>
      <c r="N707" s="6"/>
      <c r="P707" s="10"/>
      <c r="Q707" s="37"/>
      <c r="R707" s="37"/>
      <c r="S707" s="7"/>
      <c r="T707" s="40"/>
      <c r="U707" s="10"/>
      <c r="V707" s="37"/>
      <c r="W707" s="37"/>
      <c r="X707" s="51"/>
      <c r="AC707" s="37"/>
      <c r="AD707" s="37"/>
      <c r="AE707" s="7"/>
      <c r="AF707" s="6"/>
      <c r="AH707" s="10"/>
      <c r="AI707" s="37"/>
      <c r="AJ707" s="37"/>
      <c r="AK707" s="7"/>
      <c r="AL707" s="6"/>
      <c r="AN707" s="10"/>
      <c r="AO707" s="37"/>
      <c r="AP707" s="37"/>
      <c r="AQ707" s="7"/>
      <c r="AR707" s="40"/>
      <c r="AS707" s="10"/>
      <c r="AT707" s="37"/>
      <c r="AU707" s="37"/>
      <c r="AV707" s="51"/>
      <c r="BA707" s="37"/>
      <c r="BB707" s="37"/>
      <c r="BC707" s="7"/>
      <c r="BD707" s="6"/>
      <c r="BF707" s="10"/>
      <c r="BG707" s="37"/>
      <c r="BH707" s="37"/>
      <c r="BI707" s="7"/>
      <c r="BJ707" s="6"/>
      <c r="BL707" s="10"/>
      <c r="BM707" s="37"/>
      <c r="BN707" s="37"/>
      <c r="BO707" s="7"/>
      <c r="BP707" s="40"/>
      <c r="BQ707" s="10"/>
      <c r="BR707" s="37"/>
      <c r="BS707" s="37"/>
      <c r="BT707" s="51"/>
      <c r="BY707" s="37"/>
      <c r="BZ707" s="37"/>
      <c r="CA707" s="7"/>
      <c r="CB707" s="6"/>
      <c r="CD707" s="10"/>
      <c r="CE707" s="37"/>
      <c r="CF707" s="37"/>
      <c r="CG707" s="7"/>
      <c r="CH707" s="6"/>
      <c r="CJ707" s="10"/>
      <c r="CK707" s="37"/>
      <c r="CL707" s="37"/>
      <c r="CM707" s="7"/>
      <c r="CN707" s="40"/>
      <c r="CO707" s="10"/>
      <c r="CP707" s="37"/>
      <c r="CQ707" s="37"/>
      <c r="CR707" s="51"/>
      <c r="CT707" s="40"/>
      <c r="CU707" s="10"/>
      <c r="CV707" s="37"/>
      <c r="CW707" s="37"/>
      <c r="CX707" s="51"/>
    </row>
    <row r="708" spans="5:102" x14ac:dyDescent="0.2">
      <c r="E708" s="37"/>
      <c r="F708" s="37"/>
      <c r="G708" s="7"/>
      <c r="H708" s="6"/>
      <c r="J708" s="10"/>
      <c r="K708" s="37"/>
      <c r="L708" s="37"/>
      <c r="M708" s="7"/>
      <c r="N708" s="6"/>
      <c r="P708" s="10"/>
      <c r="Q708" s="37"/>
      <c r="R708" s="37"/>
      <c r="S708" s="7"/>
      <c r="T708" s="40"/>
      <c r="U708" s="10"/>
      <c r="V708" s="37"/>
      <c r="W708" s="37"/>
      <c r="X708" s="51"/>
      <c r="AC708" s="37"/>
      <c r="AD708" s="37"/>
      <c r="AE708" s="7"/>
      <c r="AF708" s="6"/>
      <c r="AH708" s="10"/>
      <c r="AI708" s="37"/>
      <c r="AJ708" s="37"/>
      <c r="AK708" s="7"/>
      <c r="AL708" s="6"/>
      <c r="AN708" s="10"/>
      <c r="AO708" s="37"/>
      <c r="AP708" s="37"/>
      <c r="AQ708" s="7"/>
      <c r="AR708" s="40"/>
      <c r="AS708" s="10"/>
      <c r="AT708" s="37"/>
      <c r="AU708" s="37"/>
      <c r="AV708" s="51"/>
      <c r="BA708" s="37"/>
      <c r="BB708" s="37"/>
      <c r="BC708" s="7"/>
      <c r="BD708" s="6"/>
      <c r="BF708" s="10"/>
      <c r="BG708" s="37"/>
      <c r="BH708" s="37"/>
      <c r="BI708" s="7"/>
      <c r="BJ708" s="6"/>
      <c r="BL708" s="10"/>
      <c r="BM708" s="37"/>
      <c r="BN708" s="37"/>
      <c r="BO708" s="7"/>
      <c r="BP708" s="40"/>
      <c r="BQ708" s="10"/>
      <c r="BR708" s="37"/>
      <c r="BS708" s="37"/>
      <c r="BT708" s="51"/>
      <c r="BY708" s="37"/>
      <c r="BZ708" s="37"/>
      <c r="CA708" s="7"/>
      <c r="CB708" s="6"/>
      <c r="CD708" s="10"/>
      <c r="CE708" s="37"/>
      <c r="CF708" s="37"/>
      <c r="CG708" s="7"/>
      <c r="CH708" s="6"/>
      <c r="CJ708" s="10"/>
      <c r="CK708" s="37"/>
      <c r="CL708" s="37"/>
      <c r="CM708" s="7"/>
      <c r="CN708" s="40"/>
      <c r="CO708" s="10"/>
      <c r="CP708" s="37"/>
      <c r="CQ708" s="37"/>
      <c r="CR708" s="51"/>
      <c r="CT708" s="40"/>
      <c r="CU708" s="10"/>
      <c r="CV708" s="37"/>
      <c r="CW708" s="37"/>
      <c r="CX708" s="51"/>
    </row>
    <row r="709" spans="5:102" x14ac:dyDescent="0.2">
      <c r="E709" s="37"/>
      <c r="F709" s="37"/>
      <c r="G709" s="7"/>
      <c r="H709" s="6"/>
      <c r="J709" s="10"/>
      <c r="K709" s="37"/>
      <c r="L709" s="37"/>
      <c r="M709" s="7"/>
      <c r="N709" s="6"/>
      <c r="P709" s="10"/>
      <c r="Q709" s="37"/>
      <c r="R709" s="37"/>
      <c r="S709" s="7"/>
      <c r="T709" s="40"/>
      <c r="U709" s="10"/>
      <c r="V709" s="37"/>
      <c r="W709" s="37"/>
      <c r="X709" s="51"/>
      <c r="AC709" s="37"/>
      <c r="AD709" s="37"/>
      <c r="AE709" s="7"/>
      <c r="AF709" s="6"/>
      <c r="AH709" s="10"/>
      <c r="AI709" s="37"/>
      <c r="AJ709" s="37"/>
      <c r="AK709" s="7"/>
      <c r="AL709" s="6"/>
      <c r="AN709" s="10"/>
      <c r="AO709" s="37"/>
      <c r="AP709" s="37"/>
      <c r="AQ709" s="7"/>
      <c r="AR709" s="40"/>
      <c r="AS709" s="10"/>
      <c r="AT709" s="37"/>
      <c r="AU709" s="37"/>
      <c r="AV709" s="51"/>
      <c r="BA709" s="37"/>
      <c r="BB709" s="37"/>
      <c r="BC709" s="7"/>
      <c r="BD709" s="6"/>
      <c r="BF709" s="10"/>
      <c r="BG709" s="37"/>
      <c r="BH709" s="37"/>
      <c r="BI709" s="7"/>
      <c r="BJ709" s="6"/>
      <c r="BL709" s="10"/>
      <c r="BM709" s="37"/>
      <c r="BN709" s="37"/>
      <c r="BO709" s="7"/>
      <c r="BP709" s="40"/>
      <c r="BQ709" s="10"/>
      <c r="BR709" s="37"/>
      <c r="BS709" s="37"/>
      <c r="BT709" s="51"/>
      <c r="BY709" s="37"/>
      <c r="BZ709" s="37"/>
      <c r="CA709" s="7"/>
      <c r="CB709" s="6"/>
      <c r="CD709" s="10"/>
      <c r="CE709" s="37"/>
      <c r="CF709" s="37"/>
      <c r="CG709" s="7"/>
      <c r="CH709" s="6"/>
      <c r="CJ709" s="10"/>
      <c r="CK709" s="37"/>
      <c r="CL709" s="37"/>
      <c r="CM709" s="7"/>
      <c r="CN709" s="40"/>
      <c r="CO709" s="10"/>
      <c r="CP709" s="37"/>
      <c r="CQ709" s="37"/>
      <c r="CR709" s="51"/>
      <c r="CT709" s="40"/>
      <c r="CU709" s="10"/>
      <c r="CV709" s="37"/>
      <c r="CW709" s="37"/>
      <c r="CX709" s="51"/>
    </row>
    <row r="710" spans="5:102" x14ac:dyDescent="0.2">
      <c r="E710" s="37"/>
      <c r="F710" s="37"/>
      <c r="G710" s="7"/>
      <c r="H710" s="6"/>
      <c r="J710" s="10"/>
      <c r="K710" s="37"/>
      <c r="L710" s="37"/>
      <c r="M710" s="7"/>
      <c r="N710" s="6"/>
      <c r="P710" s="10"/>
      <c r="Q710" s="37"/>
      <c r="R710" s="37"/>
      <c r="S710" s="7"/>
      <c r="T710" s="40"/>
      <c r="U710" s="10"/>
      <c r="V710" s="37"/>
      <c r="W710" s="37"/>
      <c r="X710" s="51"/>
      <c r="AC710" s="37"/>
      <c r="AD710" s="37"/>
      <c r="AE710" s="7"/>
      <c r="AF710" s="6"/>
      <c r="AH710" s="10"/>
      <c r="AI710" s="37"/>
      <c r="AJ710" s="37"/>
      <c r="AK710" s="7"/>
      <c r="AL710" s="6"/>
      <c r="AN710" s="10"/>
      <c r="AO710" s="37"/>
      <c r="AP710" s="37"/>
      <c r="AQ710" s="7"/>
      <c r="AR710" s="40"/>
      <c r="AS710" s="10"/>
      <c r="AT710" s="37"/>
      <c r="AU710" s="37"/>
      <c r="AV710" s="51"/>
      <c r="BA710" s="37"/>
      <c r="BB710" s="37"/>
      <c r="BC710" s="7"/>
      <c r="BD710" s="6"/>
      <c r="BF710" s="10"/>
      <c r="BG710" s="37"/>
      <c r="BH710" s="37"/>
      <c r="BI710" s="7"/>
      <c r="BJ710" s="6"/>
      <c r="BL710" s="10"/>
      <c r="BM710" s="37"/>
      <c r="BN710" s="37"/>
      <c r="BO710" s="7"/>
      <c r="BP710" s="40"/>
      <c r="BQ710" s="10"/>
      <c r="BR710" s="37"/>
      <c r="BS710" s="37"/>
      <c r="BT710" s="51"/>
      <c r="BY710" s="37"/>
      <c r="BZ710" s="37"/>
      <c r="CA710" s="7"/>
      <c r="CB710" s="6"/>
      <c r="CD710" s="10"/>
      <c r="CE710" s="37"/>
      <c r="CF710" s="37"/>
      <c r="CG710" s="7"/>
      <c r="CH710" s="6"/>
      <c r="CJ710" s="10"/>
      <c r="CK710" s="37"/>
      <c r="CL710" s="37"/>
      <c r="CM710" s="7"/>
      <c r="CN710" s="40"/>
      <c r="CO710" s="10"/>
      <c r="CP710" s="37"/>
      <c r="CQ710" s="37"/>
      <c r="CR710" s="51"/>
      <c r="CT710" s="40"/>
      <c r="CU710" s="10"/>
      <c r="CV710" s="37"/>
      <c r="CW710" s="37"/>
      <c r="CX710" s="51"/>
    </row>
    <row r="711" spans="5:102" x14ac:dyDescent="0.2">
      <c r="E711" s="37"/>
      <c r="F711" s="37"/>
      <c r="G711" s="7"/>
      <c r="H711" s="6"/>
      <c r="J711" s="10"/>
      <c r="K711" s="37"/>
      <c r="L711" s="37"/>
      <c r="M711" s="7"/>
      <c r="N711" s="6"/>
      <c r="P711" s="10"/>
      <c r="Q711" s="37"/>
      <c r="R711" s="37"/>
      <c r="S711" s="7"/>
      <c r="T711" s="40"/>
      <c r="U711" s="10"/>
      <c r="V711" s="37"/>
      <c r="W711" s="37"/>
      <c r="X711" s="51"/>
      <c r="AC711" s="37"/>
      <c r="AD711" s="37"/>
      <c r="AE711" s="7"/>
      <c r="AF711" s="6"/>
      <c r="AH711" s="10"/>
      <c r="AI711" s="37"/>
      <c r="AJ711" s="37"/>
      <c r="AK711" s="7"/>
      <c r="AL711" s="6"/>
      <c r="AN711" s="10"/>
      <c r="AO711" s="37"/>
      <c r="AP711" s="37"/>
      <c r="AQ711" s="7"/>
      <c r="AR711" s="40"/>
      <c r="AS711" s="10"/>
      <c r="AT711" s="37"/>
      <c r="AU711" s="37"/>
      <c r="AV711" s="51"/>
      <c r="BA711" s="37"/>
      <c r="BB711" s="37"/>
      <c r="BC711" s="7"/>
      <c r="BD711" s="6"/>
      <c r="BF711" s="10"/>
      <c r="BG711" s="37"/>
      <c r="BH711" s="37"/>
      <c r="BI711" s="7"/>
      <c r="BJ711" s="6"/>
      <c r="BL711" s="10"/>
      <c r="BM711" s="37"/>
      <c r="BN711" s="37"/>
      <c r="BO711" s="7"/>
      <c r="BP711" s="40"/>
      <c r="BQ711" s="10"/>
      <c r="BR711" s="37"/>
      <c r="BS711" s="37"/>
      <c r="BT711" s="51"/>
      <c r="BY711" s="37"/>
      <c r="BZ711" s="37"/>
      <c r="CA711" s="7"/>
      <c r="CB711" s="6"/>
      <c r="CD711" s="10"/>
      <c r="CE711" s="37"/>
      <c r="CF711" s="37"/>
      <c r="CG711" s="7"/>
      <c r="CH711" s="6"/>
      <c r="CJ711" s="10"/>
      <c r="CK711" s="37"/>
      <c r="CL711" s="37"/>
      <c r="CM711" s="7"/>
      <c r="CN711" s="40"/>
      <c r="CO711" s="10"/>
      <c r="CP711" s="37"/>
      <c r="CQ711" s="37"/>
      <c r="CR711" s="51"/>
      <c r="CT711" s="40"/>
      <c r="CU711" s="10"/>
      <c r="CV711" s="37"/>
      <c r="CW711" s="37"/>
      <c r="CX711" s="51"/>
    </row>
    <row r="712" spans="5:102" x14ac:dyDescent="0.2">
      <c r="E712" s="37"/>
      <c r="F712" s="37"/>
      <c r="G712" s="7"/>
      <c r="H712" s="6"/>
      <c r="J712" s="10"/>
      <c r="K712" s="37"/>
      <c r="L712" s="37"/>
      <c r="M712" s="7"/>
      <c r="N712" s="6"/>
      <c r="P712" s="10"/>
      <c r="Q712" s="37"/>
      <c r="R712" s="37"/>
      <c r="S712" s="7"/>
      <c r="T712" s="40"/>
      <c r="U712" s="10"/>
      <c r="V712" s="37"/>
      <c r="W712" s="37"/>
      <c r="X712" s="51"/>
      <c r="AC712" s="37"/>
      <c r="AD712" s="37"/>
      <c r="AE712" s="7"/>
      <c r="AF712" s="6"/>
      <c r="AH712" s="10"/>
      <c r="AI712" s="37"/>
      <c r="AJ712" s="37"/>
      <c r="AK712" s="7"/>
      <c r="AL712" s="6"/>
      <c r="AN712" s="10"/>
      <c r="AO712" s="37"/>
      <c r="AP712" s="37"/>
      <c r="AQ712" s="7"/>
      <c r="AR712" s="40"/>
      <c r="AS712" s="10"/>
      <c r="AT712" s="37"/>
      <c r="AU712" s="37"/>
      <c r="AV712" s="51"/>
      <c r="BA712" s="37"/>
      <c r="BB712" s="37"/>
      <c r="BC712" s="7"/>
      <c r="BD712" s="6"/>
      <c r="BF712" s="10"/>
      <c r="BG712" s="37"/>
      <c r="BH712" s="37"/>
      <c r="BI712" s="7"/>
      <c r="BJ712" s="6"/>
      <c r="BL712" s="10"/>
      <c r="BM712" s="37"/>
      <c r="BN712" s="37"/>
      <c r="BO712" s="7"/>
      <c r="BP712" s="40"/>
      <c r="BQ712" s="10"/>
      <c r="BR712" s="37"/>
      <c r="BS712" s="37"/>
      <c r="BT712" s="51"/>
      <c r="BY712" s="37"/>
      <c r="BZ712" s="37"/>
      <c r="CA712" s="7"/>
      <c r="CB712" s="6"/>
      <c r="CD712" s="10"/>
      <c r="CE712" s="37"/>
      <c r="CF712" s="37"/>
      <c r="CG712" s="7"/>
      <c r="CH712" s="6"/>
      <c r="CJ712" s="10"/>
      <c r="CK712" s="37"/>
      <c r="CL712" s="37"/>
      <c r="CM712" s="7"/>
      <c r="CN712" s="40"/>
      <c r="CO712" s="10"/>
      <c r="CP712" s="37"/>
      <c r="CQ712" s="37"/>
      <c r="CR712" s="51"/>
      <c r="CT712" s="40"/>
      <c r="CU712" s="10"/>
      <c r="CV712" s="37"/>
      <c r="CW712" s="37"/>
      <c r="CX712" s="51"/>
    </row>
    <row r="713" spans="5:102" x14ac:dyDescent="0.2">
      <c r="E713" s="37"/>
      <c r="F713" s="37"/>
      <c r="G713" s="7"/>
      <c r="H713" s="6"/>
      <c r="J713" s="10"/>
      <c r="K713" s="37"/>
      <c r="L713" s="37"/>
      <c r="M713" s="7"/>
      <c r="N713" s="6"/>
      <c r="P713" s="10"/>
      <c r="Q713" s="37"/>
      <c r="R713" s="37"/>
      <c r="S713" s="7"/>
      <c r="T713" s="40"/>
      <c r="U713" s="10"/>
      <c r="V713" s="37"/>
      <c r="W713" s="37"/>
      <c r="X713" s="51"/>
      <c r="AC713" s="37"/>
      <c r="AD713" s="37"/>
      <c r="AE713" s="7"/>
      <c r="AF713" s="6"/>
      <c r="AH713" s="10"/>
      <c r="AI713" s="37"/>
      <c r="AJ713" s="37"/>
      <c r="AK713" s="7"/>
      <c r="AL713" s="6"/>
      <c r="AN713" s="10"/>
      <c r="AO713" s="37"/>
      <c r="AP713" s="37"/>
      <c r="AQ713" s="7"/>
      <c r="AR713" s="40"/>
      <c r="AS713" s="10"/>
      <c r="AT713" s="37"/>
      <c r="AU713" s="37"/>
      <c r="AV713" s="51"/>
      <c r="BA713" s="37"/>
      <c r="BB713" s="37"/>
      <c r="BC713" s="7"/>
      <c r="BD713" s="6"/>
      <c r="BF713" s="10"/>
      <c r="BG713" s="37"/>
      <c r="BH713" s="37"/>
      <c r="BI713" s="7"/>
      <c r="BJ713" s="6"/>
      <c r="BL713" s="10"/>
      <c r="BM713" s="37"/>
      <c r="BN713" s="37"/>
      <c r="BO713" s="7"/>
      <c r="BP713" s="40"/>
      <c r="BQ713" s="10"/>
      <c r="BR713" s="37"/>
      <c r="BS713" s="37"/>
      <c r="BT713" s="51"/>
      <c r="BY713" s="37"/>
      <c r="BZ713" s="37"/>
      <c r="CA713" s="7"/>
      <c r="CB713" s="6"/>
      <c r="CD713" s="10"/>
      <c r="CE713" s="37"/>
      <c r="CF713" s="37"/>
      <c r="CG713" s="7"/>
      <c r="CH713" s="6"/>
      <c r="CJ713" s="10"/>
      <c r="CK713" s="37"/>
      <c r="CL713" s="37"/>
      <c r="CM713" s="7"/>
      <c r="CN713" s="40"/>
      <c r="CO713" s="10"/>
      <c r="CP713" s="37"/>
      <c r="CQ713" s="37"/>
      <c r="CR713" s="51"/>
      <c r="CT713" s="40"/>
      <c r="CU713" s="10"/>
      <c r="CV713" s="37"/>
      <c r="CW713" s="37"/>
      <c r="CX713" s="51"/>
    </row>
    <row r="714" spans="5:102" x14ac:dyDescent="0.2">
      <c r="E714" s="37"/>
      <c r="F714" s="37"/>
      <c r="G714" s="7"/>
      <c r="H714" s="6"/>
      <c r="J714" s="10"/>
      <c r="K714" s="37"/>
      <c r="L714" s="37"/>
      <c r="M714" s="7"/>
      <c r="N714" s="6"/>
      <c r="P714" s="10"/>
      <c r="Q714" s="37"/>
      <c r="R714" s="37"/>
      <c r="S714" s="7"/>
      <c r="T714" s="40"/>
      <c r="U714" s="10"/>
      <c r="V714" s="37"/>
      <c r="W714" s="37"/>
      <c r="X714" s="51"/>
      <c r="AC714" s="37"/>
      <c r="AD714" s="37"/>
      <c r="AE714" s="7"/>
      <c r="AF714" s="6"/>
      <c r="AH714" s="10"/>
      <c r="AI714" s="37"/>
      <c r="AJ714" s="37"/>
      <c r="AK714" s="7"/>
      <c r="AL714" s="6"/>
      <c r="AN714" s="10"/>
      <c r="AO714" s="37"/>
      <c r="AP714" s="37"/>
      <c r="AQ714" s="7"/>
      <c r="AR714" s="40"/>
      <c r="AS714" s="10"/>
      <c r="AT714" s="37"/>
      <c r="AU714" s="37"/>
      <c r="AV714" s="51"/>
      <c r="BA714" s="37"/>
      <c r="BB714" s="37"/>
      <c r="BC714" s="7"/>
      <c r="BD714" s="6"/>
      <c r="BF714" s="10"/>
      <c r="BG714" s="37"/>
      <c r="BH714" s="37"/>
      <c r="BI714" s="7"/>
      <c r="BJ714" s="6"/>
      <c r="BL714" s="10"/>
      <c r="BM714" s="37"/>
      <c r="BN714" s="37"/>
      <c r="BO714" s="7"/>
      <c r="BP714" s="40"/>
      <c r="BQ714" s="10"/>
      <c r="BR714" s="37"/>
      <c r="BS714" s="37"/>
      <c r="BT714" s="51"/>
      <c r="BY714" s="37"/>
      <c r="BZ714" s="37"/>
      <c r="CA714" s="7"/>
      <c r="CB714" s="6"/>
      <c r="CD714" s="10"/>
      <c r="CE714" s="37"/>
      <c r="CF714" s="37"/>
      <c r="CG714" s="7"/>
      <c r="CH714" s="6"/>
      <c r="CJ714" s="10"/>
      <c r="CK714" s="37"/>
      <c r="CL714" s="37"/>
      <c r="CM714" s="7"/>
      <c r="CN714" s="40"/>
      <c r="CO714" s="10"/>
      <c r="CP714" s="37"/>
      <c r="CQ714" s="37"/>
      <c r="CR714" s="51"/>
      <c r="CT714" s="40"/>
      <c r="CU714" s="10"/>
      <c r="CV714" s="37"/>
      <c r="CW714" s="37"/>
      <c r="CX714" s="51"/>
    </row>
    <row r="715" spans="5:102" x14ac:dyDescent="0.2">
      <c r="E715" s="37"/>
      <c r="F715" s="37"/>
      <c r="G715" s="7"/>
      <c r="H715" s="6"/>
      <c r="J715" s="10"/>
      <c r="K715" s="37"/>
      <c r="L715" s="37"/>
      <c r="M715" s="7"/>
      <c r="N715" s="6"/>
      <c r="P715" s="10"/>
      <c r="Q715" s="37"/>
      <c r="R715" s="37"/>
      <c r="S715" s="7"/>
      <c r="T715" s="40"/>
      <c r="U715" s="10"/>
      <c r="V715" s="37"/>
      <c r="W715" s="37"/>
      <c r="X715" s="51"/>
      <c r="AC715" s="37"/>
      <c r="AD715" s="37"/>
      <c r="AE715" s="7"/>
      <c r="AF715" s="6"/>
      <c r="AH715" s="10"/>
      <c r="AI715" s="37"/>
      <c r="AJ715" s="37"/>
      <c r="AK715" s="7"/>
      <c r="AL715" s="6"/>
      <c r="AN715" s="10"/>
      <c r="AO715" s="37"/>
      <c r="AP715" s="37"/>
      <c r="AQ715" s="7"/>
      <c r="AR715" s="40"/>
      <c r="AS715" s="10"/>
      <c r="AT715" s="37"/>
      <c r="AU715" s="37"/>
      <c r="AV715" s="51"/>
      <c r="BA715" s="37"/>
      <c r="BB715" s="37"/>
      <c r="BC715" s="7"/>
      <c r="BD715" s="6"/>
      <c r="BF715" s="10"/>
      <c r="BG715" s="37"/>
      <c r="BH715" s="37"/>
      <c r="BI715" s="7"/>
      <c r="BJ715" s="6"/>
      <c r="BL715" s="10"/>
      <c r="BM715" s="37"/>
      <c r="BN715" s="37"/>
      <c r="BO715" s="7"/>
      <c r="BP715" s="40"/>
      <c r="BQ715" s="10"/>
      <c r="BR715" s="37"/>
      <c r="BS715" s="37"/>
      <c r="BT715" s="51"/>
      <c r="BY715" s="37"/>
      <c r="BZ715" s="37"/>
      <c r="CA715" s="7"/>
      <c r="CB715" s="6"/>
      <c r="CD715" s="10"/>
      <c r="CE715" s="37"/>
      <c r="CF715" s="37"/>
      <c r="CG715" s="7"/>
      <c r="CH715" s="6"/>
      <c r="CJ715" s="10"/>
      <c r="CK715" s="37"/>
      <c r="CL715" s="37"/>
      <c r="CM715" s="7"/>
      <c r="CN715" s="40"/>
      <c r="CO715" s="10"/>
      <c r="CP715" s="37"/>
      <c r="CQ715" s="37"/>
      <c r="CR715" s="51"/>
      <c r="CT715" s="40"/>
      <c r="CU715" s="10"/>
      <c r="CV715" s="37"/>
      <c r="CW715" s="37"/>
      <c r="CX715" s="51"/>
    </row>
    <row r="716" spans="5:102" x14ac:dyDescent="0.2">
      <c r="E716" s="37"/>
      <c r="F716" s="37"/>
      <c r="G716" s="7"/>
      <c r="H716" s="6"/>
      <c r="J716" s="10"/>
      <c r="K716" s="37"/>
      <c r="L716" s="37"/>
      <c r="M716" s="7"/>
      <c r="N716" s="6"/>
      <c r="P716" s="10"/>
      <c r="Q716" s="37"/>
      <c r="R716" s="37"/>
      <c r="S716" s="7"/>
      <c r="T716" s="40"/>
      <c r="U716" s="10"/>
      <c r="V716" s="37"/>
      <c r="W716" s="37"/>
      <c r="X716" s="51"/>
      <c r="AC716" s="37"/>
      <c r="AD716" s="37"/>
      <c r="AE716" s="7"/>
      <c r="AF716" s="6"/>
      <c r="AH716" s="10"/>
      <c r="AI716" s="37"/>
      <c r="AJ716" s="37"/>
      <c r="AK716" s="7"/>
      <c r="AL716" s="6"/>
      <c r="AN716" s="10"/>
      <c r="AO716" s="37"/>
      <c r="AP716" s="37"/>
      <c r="AQ716" s="7"/>
      <c r="AR716" s="40"/>
      <c r="AS716" s="10"/>
      <c r="AT716" s="37"/>
      <c r="AU716" s="37"/>
      <c r="AV716" s="51"/>
      <c r="BA716" s="37"/>
      <c r="BB716" s="37"/>
      <c r="BC716" s="7"/>
      <c r="BD716" s="6"/>
      <c r="BF716" s="10"/>
      <c r="BG716" s="37"/>
      <c r="BH716" s="37"/>
      <c r="BI716" s="7"/>
      <c r="BJ716" s="6"/>
      <c r="BL716" s="10"/>
      <c r="BM716" s="37"/>
      <c r="BN716" s="37"/>
      <c r="BO716" s="7"/>
      <c r="BP716" s="40"/>
      <c r="BQ716" s="10"/>
      <c r="BR716" s="37"/>
      <c r="BS716" s="37"/>
      <c r="BT716" s="51"/>
      <c r="BY716" s="37"/>
      <c r="BZ716" s="37"/>
      <c r="CA716" s="7"/>
      <c r="CB716" s="6"/>
      <c r="CD716" s="10"/>
      <c r="CE716" s="37"/>
      <c r="CF716" s="37"/>
      <c r="CG716" s="7"/>
      <c r="CH716" s="6"/>
      <c r="CJ716" s="10"/>
      <c r="CK716" s="37"/>
      <c r="CL716" s="37"/>
      <c r="CM716" s="7"/>
      <c r="CN716" s="40"/>
      <c r="CO716" s="10"/>
      <c r="CP716" s="37"/>
      <c r="CQ716" s="37"/>
      <c r="CR716" s="51"/>
      <c r="CT716" s="40"/>
      <c r="CU716" s="10"/>
      <c r="CV716" s="37"/>
      <c r="CW716" s="37"/>
      <c r="CX716" s="51"/>
    </row>
    <row r="717" spans="5:102" x14ac:dyDescent="0.2">
      <c r="E717" s="37"/>
      <c r="F717" s="37"/>
      <c r="G717" s="7"/>
      <c r="H717" s="6"/>
      <c r="J717" s="10"/>
      <c r="K717" s="37"/>
      <c r="L717" s="37"/>
      <c r="M717" s="7"/>
      <c r="N717" s="6"/>
      <c r="P717" s="10"/>
      <c r="Q717" s="37"/>
      <c r="R717" s="37"/>
      <c r="S717" s="7"/>
      <c r="T717" s="40"/>
      <c r="U717" s="10"/>
      <c r="V717" s="37"/>
      <c r="W717" s="37"/>
      <c r="X717" s="51"/>
      <c r="AC717" s="37"/>
      <c r="AD717" s="37"/>
      <c r="AE717" s="7"/>
      <c r="AF717" s="6"/>
      <c r="AH717" s="10"/>
      <c r="AI717" s="37"/>
      <c r="AJ717" s="37"/>
      <c r="AK717" s="7"/>
      <c r="AL717" s="6"/>
      <c r="AN717" s="10"/>
      <c r="AO717" s="37"/>
      <c r="AP717" s="37"/>
      <c r="AQ717" s="7"/>
      <c r="AR717" s="40"/>
      <c r="AS717" s="10"/>
      <c r="AT717" s="37"/>
      <c r="AU717" s="37"/>
      <c r="AV717" s="51"/>
      <c r="BA717" s="37"/>
      <c r="BB717" s="37"/>
      <c r="BC717" s="7"/>
      <c r="BD717" s="6"/>
      <c r="BF717" s="10"/>
      <c r="BG717" s="37"/>
      <c r="BH717" s="37"/>
      <c r="BI717" s="7"/>
      <c r="BJ717" s="6"/>
      <c r="BL717" s="10"/>
      <c r="BM717" s="37"/>
      <c r="BN717" s="37"/>
      <c r="BO717" s="7"/>
      <c r="BP717" s="40"/>
      <c r="BQ717" s="10"/>
      <c r="BR717" s="37"/>
      <c r="BS717" s="37"/>
      <c r="BT717" s="51"/>
      <c r="BY717" s="37"/>
      <c r="BZ717" s="37"/>
      <c r="CA717" s="7"/>
      <c r="CB717" s="6"/>
      <c r="CD717" s="10"/>
      <c r="CE717" s="37"/>
      <c r="CF717" s="37"/>
      <c r="CG717" s="7"/>
      <c r="CH717" s="6"/>
      <c r="CJ717" s="10"/>
      <c r="CK717" s="37"/>
      <c r="CL717" s="37"/>
      <c r="CM717" s="7"/>
      <c r="CN717" s="40"/>
      <c r="CO717" s="10"/>
      <c r="CP717" s="37"/>
      <c r="CQ717" s="37"/>
      <c r="CR717" s="51"/>
      <c r="CT717" s="40"/>
      <c r="CU717" s="10"/>
      <c r="CV717" s="37"/>
      <c r="CW717" s="37"/>
      <c r="CX717" s="51"/>
    </row>
    <row r="718" spans="5:102" x14ac:dyDescent="0.2">
      <c r="E718" s="37"/>
      <c r="F718" s="37"/>
      <c r="G718" s="7"/>
      <c r="H718" s="6"/>
      <c r="J718" s="10"/>
      <c r="K718" s="37"/>
      <c r="L718" s="37"/>
      <c r="M718" s="7"/>
      <c r="N718" s="6"/>
      <c r="P718" s="10"/>
      <c r="Q718" s="37"/>
      <c r="R718" s="37"/>
      <c r="S718" s="7"/>
      <c r="T718" s="40"/>
      <c r="U718" s="10"/>
      <c r="V718" s="37"/>
      <c r="W718" s="37"/>
      <c r="X718" s="51"/>
      <c r="AC718" s="37"/>
      <c r="AD718" s="37"/>
      <c r="AE718" s="7"/>
      <c r="AF718" s="6"/>
      <c r="AH718" s="10"/>
      <c r="AI718" s="37"/>
      <c r="AJ718" s="37"/>
      <c r="AK718" s="7"/>
      <c r="AL718" s="6"/>
      <c r="AN718" s="10"/>
      <c r="AO718" s="37"/>
      <c r="AP718" s="37"/>
      <c r="AQ718" s="7"/>
      <c r="AR718" s="40"/>
      <c r="AS718" s="10"/>
      <c r="AT718" s="37"/>
      <c r="AU718" s="37"/>
      <c r="AV718" s="51"/>
      <c r="BA718" s="37"/>
      <c r="BB718" s="37"/>
      <c r="BC718" s="7"/>
      <c r="BD718" s="6"/>
      <c r="BF718" s="10"/>
      <c r="BG718" s="37"/>
      <c r="BH718" s="37"/>
      <c r="BI718" s="7"/>
      <c r="BJ718" s="6"/>
      <c r="BL718" s="10"/>
      <c r="BM718" s="37"/>
      <c r="BN718" s="37"/>
      <c r="BO718" s="7"/>
      <c r="BP718" s="40"/>
      <c r="BQ718" s="10"/>
      <c r="BR718" s="37"/>
      <c r="BS718" s="37"/>
      <c r="BT718" s="51"/>
      <c r="BY718" s="37"/>
      <c r="BZ718" s="37"/>
      <c r="CA718" s="7"/>
      <c r="CB718" s="6"/>
      <c r="CD718" s="10"/>
      <c r="CE718" s="37"/>
      <c r="CF718" s="37"/>
      <c r="CG718" s="7"/>
      <c r="CH718" s="6"/>
      <c r="CJ718" s="10"/>
      <c r="CK718" s="37"/>
      <c r="CL718" s="37"/>
      <c r="CM718" s="7"/>
      <c r="CN718" s="40"/>
      <c r="CO718" s="10"/>
      <c r="CP718" s="37"/>
      <c r="CQ718" s="37"/>
      <c r="CR718" s="51"/>
      <c r="CT718" s="40"/>
      <c r="CU718" s="10"/>
      <c r="CV718" s="37"/>
      <c r="CW718" s="37"/>
      <c r="CX718" s="51"/>
    </row>
    <row r="719" spans="5:102" x14ac:dyDescent="0.2">
      <c r="E719" s="37"/>
      <c r="F719" s="37"/>
      <c r="G719" s="7"/>
      <c r="H719" s="6"/>
      <c r="J719" s="10"/>
      <c r="K719" s="37"/>
      <c r="L719" s="37"/>
      <c r="M719" s="7"/>
      <c r="N719" s="6"/>
      <c r="P719" s="10"/>
      <c r="Q719" s="37"/>
      <c r="R719" s="37"/>
      <c r="S719" s="7"/>
      <c r="T719" s="40"/>
      <c r="U719" s="10"/>
      <c r="V719" s="37"/>
      <c r="W719" s="37"/>
      <c r="X719" s="51"/>
      <c r="AC719" s="37"/>
      <c r="AD719" s="37"/>
      <c r="AE719" s="7"/>
      <c r="AF719" s="6"/>
      <c r="AH719" s="10"/>
      <c r="AI719" s="37"/>
      <c r="AJ719" s="37"/>
      <c r="AK719" s="7"/>
      <c r="AL719" s="6"/>
      <c r="AN719" s="10"/>
      <c r="AO719" s="37"/>
      <c r="AP719" s="37"/>
      <c r="AQ719" s="7"/>
      <c r="AR719" s="40"/>
      <c r="AS719" s="10"/>
      <c r="AT719" s="37"/>
      <c r="AU719" s="37"/>
      <c r="AV719" s="51"/>
      <c r="BA719" s="37"/>
      <c r="BB719" s="37"/>
      <c r="BC719" s="7"/>
      <c r="BD719" s="6"/>
      <c r="BF719" s="10"/>
      <c r="BG719" s="37"/>
      <c r="BH719" s="37"/>
      <c r="BI719" s="7"/>
      <c r="BJ719" s="6"/>
      <c r="BL719" s="10"/>
      <c r="BM719" s="37"/>
      <c r="BN719" s="37"/>
      <c r="BO719" s="7"/>
      <c r="BP719" s="40"/>
      <c r="BQ719" s="10"/>
      <c r="BR719" s="37"/>
      <c r="BS719" s="37"/>
      <c r="BT719" s="51"/>
      <c r="BY719" s="37"/>
      <c r="BZ719" s="37"/>
      <c r="CA719" s="7"/>
      <c r="CB719" s="6"/>
      <c r="CD719" s="10"/>
      <c r="CE719" s="37"/>
      <c r="CF719" s="37"/>
      <c r="CG719" s="7"/>
      <c r="CH719" s="6"/>
      <c r="CJ719" s="10"/>
      <c r="CK719" s="37"/>
      <c r="CL719" s="37"/>
      <c r="CM719" s="7"/>
      <c r="CN719" s="40"/>
      <c r="CO719" s="10"/>
      <c r="CP719" s="37"/>
      <c r="CQ719" s="37"/>
      <c r="CR719" s="51"/>
      <c r="CT719" s="40"/>
      <c r="CU719" s="10"/>
      <c r="CV719" s="37"/>
      <c r="CW719" s="37"/>
      <c r="CX719" s="51"/>
    </row>
    <row r="720" spans="5:102" x14ac:dyDescent="0.2">
      <c r="E720" s="37"/>
      <c r="F720" s="37"/>
      <c r="G720" s="7"/>
      <c r="H720" s="6"/>
      <c r="J720" s="10"/>
      <c r="K720" s="37"/>
      <c r="L720" s="37"/>
      <c r="M720" s="7"/>
      <c r="N720" s="6"/>
      <c r="P720" s="10"/>
      <c r="Q720" s="37"/>
      <c r="R720" s="37"/>
      <c r="S720" s="7"/>
      <c r="T720" s="40"/>
      <c r="U720" s="10"/>
      <c r="V720" s="37"/>
      <c r="W720" s="37"/>
      <c r="X720" s="51"/>
      <c r="AC720" s="37"/>
      <c r="AD720" s="37"/>
      <c r="AE720" s="7"/>
      <c r="AF720" s="6"/>
      <c r="AH720" s="10"/>
      <c r="AI720" s="37"/>
      <c r="AJ720" s="37"/>
      <c r="AK720" s="7"/>
      <c r="AL720" s="6"/>
      <c r="AN720" s="10"/>
      <c r="AO720" s="37"/>
      <c r="AP720" s="37"/>
      <c r="AQ720" s="7"/>
      <c r="AR720" s="40"/>
      <c r="AS720" s="10"/>
      <c r="AT720" s="37"/>
      <c r="AU720" s="37"/>
      <c r="AV720" s="51"/>
      <c r="BA720" s="37"/>
      <c r="BB720" s="37"/>
      <c r="BC720" s="7"/>
      <c r="BD720" s="6"/>
      <c r="BF720" s="10"/>
      <c r="BG720" s="37"/>
      <c r="BH720" s="37"/>
      <c r="BI720" s="7"/>
      <c r="BJ720" s="6"/>
      <c r="BL720" s="10"/>
      <c r="BM720" s="37"/>
      <c r="BN720" s="37"/>
      <c r="BO720" s="7"/>
      <c r="BP720" s="40"/>
      <c r="BQ720" s="10"/>
      <c r="BR720" s="37"/>
      <c r="BS720" s="37"/>
      <c r="BT720" s="51"/>
      <c r="BY720" s="37"/>
      <c r="BZ720" s="37"/>
      <c r="CA720" s="7"/>
      <c r="CB720" s="6"/>
      <c r="CD720" s="10"/>
      <c r="CE720" s="37"/>
      <c r="CF720" s="37"/>
      <c r="CG720" s="7"/>
      <c r="CH720" s="6"/>
      <c r="CJ720" s="10"/>
      <c r="CK720" s="37"/>
      <c r="CL720" s="37"/>
      <c r="CM720" s="7"/>
      <c r="CN720" s="40"/>
      <c r="CO720" s="10"/>
      <c r="CP720" s="37"/>
      <c r="CQ720" s="37"/>
      <c r="CR720" s="51"/>
      <c r="CT720" s="40"/>
      <c r="CU720" s="10"/>
      <c r="CV720" s="37"/>
      <c r="CW720" s="37"/>
      <c r="CX720" s="51"/>
    </row>
    <row r="721" spans="5:102" x14ac:dyDescent="0.2">
      <c r="E721" s="37"/>
      <c r="F721" s="37"/>
      <c r="G721" s="7"/>
      <c r="H721" s="6"/>
      <c r="J721" s="10"/>
      <c r="K721" s="37"/>
      <c r="L721" s="37"/>
      <c r="M721" s="7"/>
      <c r="N721" s="6"/>
      <c r="P721" s="10"/>
      <c r="Q721" s="37"/>
      <c r="R721" s="37"/>
      <c r="S721" s="7"/>
      <c r="T721" s="40"/>
      <c r="U721" s="10"/>
      <c r="V721" s="37"/>
      <c r="W721" s="37"/>
      <c r="X721" s="51"/>
      <c r="AC721" s="37"/>
      <c r="AD721" s="37"/>
      <c r="AE721" s="7"/>
      <c r="AF721" s="6"/>
      <c r="AH721" s="10"/>
      <c r="AI721" s="37"/>
      <c r="AJ721" s="37"/>
      <c r="AK721" s="7"/>
      <c r="AL721" s="6"/>
      <c r="AN721" s="10"/>
      <c r="AO721" s="37"/>
      <c r="AP721" s="37"/>
      <c r="AQ721" s="7"/>
      <c r="AR721" s="40"/>
      <c r="AS721" s="10"/>
      <c r="AT721" s="37"/>
      <c r="AU721" s="37"/>
      <c r="AV721" s="51"/>
      <c r="BA721" s="37"/>
      <c r="BB721" s="37"/>
      <c r="BC721" s="7"/>
      <c r="BD721" s="6"/>
      <c r="BF721" s="10"/>
      <c r="BG721" s="37"/>
      <c r="BH721" s="37"/>
      <c r="BI721" s="7"/>
      <c r="BJ721" s="6"/>
      <c r="BL721" s="10"/>
      <c r="BM721" s="37"/>
      <c r="BN721" s="37"/>
      <c r="BO721" s="7"/>
      <c r="BP721" s="40"/>
      <c r="BQ721" s="10"/>
      <c r="BR721" s="37"/>
      <c r="BS721" s="37"/>
      <c r="BT721" s="51"/>
      <c r="BY721" s="37"/>
      <c r="BZ721" s="37"/>
      <c r="CA721" s="7"/>
      <c r="CB721" s="6"/>
      <c r="CD721" s="10"/>
      <c r="CE721" s="37"/>
      <c r="CF721" s="37"/>
      <c r="CG721" s="7"/>
      <c r="CH721" s="6"/>
      <c r="CJ721" s="10"/>
      <c r="CK721" s="37"/>
      <c r="CL721" s="37"/>
      <c r="CM721" s="7"/>
      <c r="CN721" s="40"/>
      <c r="CO721" s="10"/>
      <c r="CP721" s="37"/>
      <c r="CQ721" s="37"/>
      <c r="CR721" s="51"/>
      <c r="CT721" s="40"/>
      <c r="CU721" s="10"/>
      <c r="CV721" s="37"/>
      <c r="CW721" s="37"/>
      <c r="CX721" s="51"/>
    </row>
    <row r="722" spans="5:102" x14ac:dyDescent="0.2">
      <c r="E722" s="37"/>
      <c r="F722" s="37"/>
      <c r="G722" s="7"/>
      <c r="H722" s="6"/>
      <c r="J722" s="10"/>
      <c r="K722" s="37"/>
      <c r="L722" s="37"/>
      <c r="M722" s="7"/>
      <c r="N722" s="6"/>
      <c r="P722" s="10"/>
      <c r="Q722" s="37"/>
      <c r="R722" s="37"/>
      <c r="S722" s="7"/>
      <c r="T722" s="40"/>
      <c r="U722" s="10"/>
      <c r="V722" s="37"/>
      <c r="W722" s="37"/>
      <c r="X722" s="51"/>
      <c r="AC722" s="37"/>
      <c r="AD722" s="37"/>
      <c r="AE722" s="7"/>
      <c r="AF722" s="6"/>
      <c r="AH722" s="10"/>
      <c r="AI722" s="37"/>
      <c r="AJ722" s="37"/>
      <c r="AK722" s="7"/>
      <c r="AL722" s="6"/>
      <c r="AN722" s="10"/>
      <c r="AO722" s="37"/>
      <c r="AP722" s="37"/>
      <c r="AQ722" s="7"/>
      <c r="AR722" s="40"/>
      <c r="AS722" s="10"/>
      <c r="AT722" s="37"/>
      <c r="AU722" s="37"/>
      <c r="AV722" s="51"/>
      <c r="BA722" s="37"/>
      <c r="BB722" s="37"/>
      <c r="BC722" s="7"/>
      <c r="BD722" s="6"/>
      <c r="BF722" s="10"/>
      <c r="BG722" s="37"/>
      <c r="BH722" s="37"/>
      <c r="BI722" s="7"/>
      <c r="BJ722" s="6"/>
      <c r="BL722" s="10"/>
      <c r="BM722" s="37"/>
      <c r="BN722" s="37"/>
      <c r="BO722" s="7"/>
      <c r="BP722" s="40"/>
      <c r="BQ722" s="10"/>
      <c r="BR722" s="37"/>
      <c r="BS722" s="37"/>
      <c r="BT722" s="51"/>
      <c r="BY722" s="37"/>
      <c r="BZ722" s="37"/>
      <c r="CA722" s="7"/>
      <c r="CB722" s="6"/>
      <c r="CD722" s="10"/>
      <c r="CE722" s="37"/>
      <c r="CF722" s="37"/>
      <c r="CG722" s="7"/>
      <c r="CH722" s="6"/>
      <c r="CJ722" s="10"/>
      <c r="CK722" s="37"/>
      <c r="CL722" s="37"/>
      <c r="CM722" s="7"/>
      <c r="CN722" s="40"/>
      <c r="CO722" s="10"/>
      <c r="CP722" s="37"/>
      <c r="CQ722" s="37"/>
      <c r="CR722" s="51"/>
      <c r="CT722" s="40"/>
      <c r="CU722" s="10"/>
      <c r="CV722" s="37"/>
      <c r="CW722" s="37"/>
      <c r="CX722" s="51"/>
    </row>
    <row r="723" spans="5:102" x14ac:dyDescent="0.2">
      <c r="E723" s="37"/>
      <c r="F723" s="37"/>
      <c r="G723" s="7"/>
      <c r="H723" s="6"/>
      <c r="J723" s="10"/>
      <c r="K723" s="37"/>
      <c r="L723" s="37"/>
      <c r="M723" s="7"/>
      <c r="N723" s="6"/>
      <c r="P723" s="10"/>
      <c r="Q723" s="37"/>
      <c r="R723" s="37"/>
      <c r="S723" s="7"/>
      <c r="T723" s="40"/>
      <c r="U723" s="10"/>
      <c r="V723" s="37"/>
      <c r="W723" s="37"/>
      <c r="X723" s="51"/>
      <c r="AC723" s="37"/>
      <c r="AD723" s="37"/>
      <c r="AE723" s="7"/>
      <c r="AF723" s="6"/>
      <c r="AH723" s="10"/>
      <c r="AI723" s="37"/>
      <c r="AJ723" s="37"/>
      <c r="AK723" s="7"/>
      <c r="AL723" s="6"/>
      <c r="AN723" s="10"/>
      <c r="AO723" s="37"/>
      <c r="AP723" s="37"/>
      <c r="AQ723" s="7"/>
      <c r="AR723" s="40"/>
      <c r="AS723" s="10"/>
      <c r="AT723" s="37"/>
      <c r="AU723" s="37"/>
      <c r="AV723" s="51"/>
      <c r="BA723" s="37"/>
      <c r="BB723" s="37"/>
      <c r="BC723" s="7"/>
      <c r="BD723" s="6"/>
      <c r="BF723" s="10"/>
      <c r="BG723" s="37"/>
      <c r="BH723" s="37"/>
      <c r="BI723" s="7"/>
      <c r="BJ723" s="6"/>
      <c r="BL723" s="10"/>
      <c r="BM723" s="37"/>
      <c r="BN723" s="37"/>
      <c r="BO723" s="7"/>
      <c r="BP723" s="40"/>
      <c r="BQ723" s="10"/>
      <c r="BR723" s="37"/>
      <c r="BS723" s="37"/>
      <c r="BT723" s="51"/>
      <c r="BY723" s="37"/>
      <c r="BZ723" s="37"/>
      <c r="CA723" s="7"/>
      <c r="CB723" s="6"/>
      <c r="CD723" s="10"/>
      <c r="CE723" s="37"/>
      <c r="CF723" s="37"/>
      <c r="CG723" s="7"/>
      <c r="CH723" s="6"/>
      <c r="CJ723" s="10"/>
      <c r="CK723" s="37"/>
      <c r="CL723" s="37"/>
      <c r="CM723" s="7"/>
      <c r="CN723" s="40"/>
      <c r="CO723" s="10"/>
      <c r="CP723" s="37"/>
      <c r="CQ723" s="37"/>
      <c r="CR723" s="51"/>
      <c r="CT723" s="40"/>
      <c r="CU723" s="10"/>
      <c r="CV723" s="37"/>
      <c r="CW723" s="37"/>
      <c r="CX723" s="51"/>
    </row>
    <row r="724" spans="5:102" x14ac:dyDescent="0.2">
      <c r="E724" s="37"/>
      <c r="F724" s="37"/>
      <c r="G724" s="7"/>
      <c r="H724" s="6"/>
      <c r="J724" s="10"/>
      <c r="K724" s="37"/>
      <c r="L724" s="37"/>
      <c r="M724" s="7"/>
      <c r="N724" s="6"/>
      <c r="P724" s="10"/>
      <c r="Q724" s="37"/>
      <c r="R724" s="37"/>
      <c r="S724" s="7"/>
      <c r="T724" s="40"/>
      <c r="U724" s="10"/>
      <c r="V724" s="37"/>
      <c r="W724" s="37"/>
      <c r="X724" s="51"/>
      <c r="AC724" s="37"/>
      <c r="AD724" s="37"/>
      <c r="AE724" s="7"/>
      <c r="AF724" s="6"/>
      <c r="AH724" s="10"/>
      <c r="AI724" s="37"/>
      <c r="AJ724" s="37"/>
      <c r="AK724" s="7"/>
      <c r="AL724" s="6"/>
      <c r="AN724" s="10"/>
      <c r="AO724" s="37"/>
      <c r="AP724" s="37"/>
      <c r="AQ724" s="7"/>
      <c r="AR724" s="40"/>
      <c r="AS724" s="10"/>
      <c r="AT724" s="37"/>
      <c r="AU724" s="37"/>
      <c r="AV724" s="51"/>
      <c r="BA724" s="37"/>
      <c r="BB724" s="37"/>
      <c r="BC724" s="7"/>
      <c r="BD724" s="6"/>
      <c r="BF724" s="10"/>
      <c r="BG724" s="37"/>
      <c r="BH724" s="37"/>
      <c r="BI724" s="7"/>
      <c r="BJ724" s="6"/>
      <c r="BL724" s="10"/>
      <c r="BM724" s="37"/>
      <c r="BN724" s="37"/>
      <c r="BO724" s="7"/>
      <c r="BP724" s="40"/>
      <c r="BQ724" s="10"/>
      <c r="BR724" s="37"/>
      <c r="BS724" s="37"/>
      <c r="BT724" s="51"/>
      <c r="BY724" s="37"/>
      <c r="BZ724" s="37"/>
      <c r="CA724" s="7"/>
      <c r="CB724" s="6"/>
      <c r="CD724" s="10"/>
      <c r="CE724" s="37"/>
      <c r="CF724" s="37"/>
      <c r="CG724" s="7"/>
      <c r="CH724" s="6"/>
      <c r="CJ724" s="10"/>
      <c r="CK724" s="37"/>
      <c r="CL724" s="37"/>
      <c r="CM724" s="7"/>
      <c r="CN724" s="40"/>
      <c r="CO724" s="10"/>
      <c r="CP724" s="37"/>
      <c r="CQ724" s="37"/>
      <c r="CR724" s="51"/>
      <c r="CT724" s="40"/>
      <c r="CU724" s="10"/>
      <c r="CV724" s="37"/>
      <c r="CW724" s="37"/>
      <c r="CX724" s="51"/>
    </row>
    <row r="725" spans="5:102" x14ac:dyDescent="0.2">
      <c r="E725" s="37"/>
      <c r="F725" s="37"/>
      <c r="G725" s="7"/>
      <c r="H725" s="6"/>
      <c r="J725" s="10"/>
      <c r="K725" s="37"/>
      <c r="L725" s="37"/>
      <c r="M725" s="7"/>
      <c r="N725" s="6"/>
      <c r="P725" s="10"/>
      <c r="Q725" s="37"/>
      <c r="R725" s="37"/>
      <c r="S725" s="7"/>
      <c r="T725" s="40"/>
      <c r="U725" s="10"/>
      <c r="V725" s="37"/>
      <c r="W725" s="37"/>
      <c r="X725" s="51"/>
      <c r="AC725" s="37"/>
      <c r="AD725" s="37"/>
      <c r="AE725" s="7"/>
      <c r="AF725" s="6"/>
      <c r="AH725" s="10"/>
      <c r="AI725" s="37"/>
      <c r="AJ725" s="37"/>
      <c r="AK725" s="7"/>
      <c r="AL725" s="6"/>
      <c r="AN725" s="10"/>
      <c r="AO725" s="37"/>
      <c r="AP725" s="37"/>
      <c r="AQ725" s="7"/>
      <c r="AR725" s="40"/>
      <c r="AS725" s="10"/>
      <c r="AT725" s="37"/>
      <c r="AU725" s="37"/>
      <c r="AV725" s="51"/>
      <c r="BA725" s="37"/>
      <c r="BB725" s="37"/>
      <c r="BC725" s="7"/>
      <c r="BD725" s="6"/>
      <c r="BF725" s="10"/>
      <c r="BG725" s="37"/>
      <c r="BH725" s="37"/>
      <c r="BI725" s="7"/>
      <c r="BJ725" s="6"/>
      <c r="BL725" s="10"/>
      <c r="BM725" s="37"/>
      <c r="BN725" s="37"/>
      <c r="BO725" s="7"/>
      <c r="BP725" s="40"/>
      <c r="BQ725" s="10"/>
      <c r="BR725" s="37"/>
      <c r="BS725" s="37"/>
      <c r="BT725" s="51"/>
      <c r="BY725" s="37"/>
      <c r="BZ725" s="37"/>
      <c r="CA725" s="7"/>
      <c r="CB725" s="6"/>
      <c r="CD725" s="10"/>
      <c r="CE725" s="37"/>
      <c r="CF725" s="37"/>
      <c r="CG725" s="7"/>
      <c r="CH725" s="6"/>
      <c r="CJ725" s="10"/>
      <c r="CK725" s="37"/>
      <c r="CL725" s="37"/>
      <c r="CM725" s="7"/>
      <c r="CN725" s="40"/>
      <c r="CO725" s="10"/>
      <c r="CP725" s="37"/>
      <c r="CQ725" s="37"/>
      <c r="CR725" s="51"/>
      <c r="CT725" s="40"/>
      <c r="CU725" s="10"/>
      <c r="CV725" s="37"/>
      <c r="CW725" s="37"/>
      <c r="CX725" s="51"/>
    </row>
    <row r="726" spans="5:102" x14ac:dyDescent="0.2">
      <c r="E726" s="37"/>
      <c r="F726" s="37"/>
      <c r="G726" s="7"/>
      <c r="H726" s="6"/>
      <c r="J726" s="10"/>
      <c r="K726" s="37"/>
      <c r="L726" s="37"/>
      <c r="M726" s="7"/>
      <c r="N726" s="6"/>
      <c r="P726" s="10"/>
      <c r="Q726" s="37"/>
      <c r="R726" s="37"/>
      <c r="S726" s="7"/>
      <c r="T726" s="40"/>
      <c r="U726" s="10"/>
      <c r="V726" s="37"/>
      <c r="W726" s="37"/>
      <c r="X726" s="51"/>
      <c r="AC726" s="37"/>
      <c r="AD726" s="37"/>
      <c r="AE726" s="7"/>
      <c r="AF726" s="6"/>
      <c r="AH726" s="10"/>
      <c r="AI726" s="37"/>
      <c r="AJ726" s="37"/>
      <c r="AK726" s="7"/>
      <c r="AL726" s="6"/>
      <c r="AN726" s="10"/>
      <c r="AO726" s="37"/>
      <c r="AP726" s="37"/>
      <c r="AQ726" s="7"/>
      <c r="AR726" s="40"/>
      <c r="AS726" s="10"/>
      <c r="AT726" s="37"/>
      <c r="AU726" s="37"/>
      <c r="AV726" s="51"/>
      <c r="BA726" s="37"/>
      <c r="BB726" s="37"/>
      <c r="BC726" s="7"/>
      <c r="BD726" s="6"/>
      <c r="BF726" s="10"/>
      <c r="BG726" s="37"/>
      <c r="BH726" s="37"/>
      <c r="BI726" s="7"/>
      <c r="BJ726" s="6"/>
      <c r="BL726" s="10"/>
      <c r="BM726" s="37"/>
      <c r="BN726" s="37"/>
      <c r="BO726" s="7"/>
      <c r="BP726" s="40"/>
      <c r="BQ726" s="10"/>
      <c r="BR726" s="37"/>
      <c r="BS726" s="37"/>
      <c r="BT726" s="51"/>
      <c r="BY726" s="37"/>
      <c r="BZ726" s="37"/>
      <c r="CA726" s="7"/>
      <c r="CB726" s="6"/>
      <c r="CD726" s="10"/>
      <c r="CE726" s="37"/>
      <c r="CF726" s="37"/>
      <c r="CG726" s="7"/>
      <c r="CH726" s="6"/>
      <c r="CJ726" s="10"/>
      <c r="CK726" s="37"/>
      <c r="CL726" s="37"/>
      <c r="CM726" s="7"/>
      <c r="CN726" s="40"/>
      <c r="CO726" s="10"/>
      <c r="CP726" s="37"/>
      <c r="CQ726" s="37"/>
      <c r="CR726" s="51"/>
      <c r="CT726" s="40"/>
      <c r="CU726" s="10"/>
      <c r="CV726" s="37"/>
      <c r="CW726" s="37"/>
      <c r="CX726" s="51"/>
    </row>
    <row r="727" spans="5:102" x14ac:dyDescent="0.2">
      <c r="E727" s="37"/>
      <c r="F727" s="37"/>
      <c r="G727" s="7"/>
      <c r="H727" s="6"/>
      <c r="J727" s="10"/>
      <c r="K727" s="37"/>
      <c r="L727" s="37"/>
      <c r="M727" s="7"/>
      <c r="N727" s="6"/>
      <c r="P727" s="10"/>
      <c r="Q727" s="37"/>
      <c r="R727" s="37"/>
      <c r="S727" s="7"/>
      <c r="T727" s="40"/>
      <c r="U727" s="10"/>
      <c r="V727" s="37"/>
      <c r="W727" s="37"/>
      <c r="X727" s="51"/>
      <c r="AC727" s="37"/>
      <c r="AD727" s="37"/>
      <c r="AE727" s="7"/>
      <c r="AF727" s="6"/>
      <c r="AH727" s="10"/>
      <c r="AI727" s="37"/>
      <c r="AJ727" s="37"/>
      <c r="AK727" s="7"/>
      <c r="AL727" s="6"/>
      <c r="AN727" s="10"/>
      <c r="AO727" s="37"/>
      <c r="AP727" s="37"/>
      <c r="AQ727" s="7"/>
      <c r="AR727" s="40"/>
      <c r="AS727" s="10"/>
      <c r="AT727" s="37"/>
      <c r="AU727" s="37"/>
      <c r="AV727" s="51"/>
      <c r="BA727" s="37"/>
      <c r="BB727" s="37"/>
      <c r="BC727" s="7"/>
      <c r="BD727" s="6"/>
      <c r="BF727" s="10"/>
      <c r="BG727" s="37"/>
      <c r="BH727" s="37"/>
      <c r="BI727" s="7"/>
      <c r="BJ727" s="6"/>
      <c r="BL727" s="10"/>
      <c r="BM727" s="37"/>
      <c r="BN727" s="37"/>
      <c r="BO727" s="7"/>
      <c r="BP727" s="40"/>
      <c r="BQ727" s="10"/>
      <c r="BR727" s="37"/>
      <c r="BS727" s="37"/>
      <c r="BT727" s="51"/>
      <c r="BY727" s="37"/>
      <c r="BZ727" s="37"/>
      <c r="CA727" s="7"/>
      <c r="CB727" s="6"/>
      <c r="CD727" s="10"/>
      <c r="CE727" s="37"/>
      <c r="CF727" s="37"/>
      <c r="CG727" s="7"/>
      <c r="CH727" s="6"/>
      <c r="CJ727" s="10"/>
      <c r="CK727" s="37"/>
      <c r="CL727" s="37"/>
      <c r="CM727" s="7"/>
      <c r="CN727" s="40"/>
      <c r="CO727" s="10"/>
      <c r="CP727" s="37"/>
      <c r="CQ727" s="37"/>
      <c r="CR727" s="51"/>
      <c r="CT727" s="40"/>
      <c r="CU727" s="10"/>
      <c r="CV727" s="37"/>
      <c r="CW727" s="37"/>
      <c r="CX727" s="51"/>
    </row>
    <row r="728" spans="5:102" x14ac:dyDescent="0.2">
      <c r="E728" s="37"/>
      <c r="F728" s="37"/>
      <c r="G728" s="7"/>
      <c r="H728" s="6"/>
      <c r="J728" s="10"/>
      <c r="K728" s="37"/>
      <c r="L728" s="37"/>
      <c r="M728" s="7"/>
      <c r="N728" s="6"/>
      <c r="P728" s="10"/>
      <c r="Q728" s="37"/>
      <c r="R728" s="37"/>
      <c r="S728" s="7"/>
      <c r="T728" s="40"/>
      <c r="U728" s="10"/>
      <c r="V728" s="37"/>
      <c r="W728" s="37"/>
      <c r="X728" s="51"/>
      <c r="AC728" s="37"/>
      <c r="AD728" s="37"/>
      <c r="AE728" s="7"/>
      <c r="AF728" s="6"/>
      <c r="AH728" s="10"/>
      <c r="AI728" s="37"/>
      <c r="AJ728" s="37"/>
      <c r="AK728" s="7"/>
      <c r="AL728" s="6"/>
      <c r="AN728" s="10"/>
      <c r="AO728" s="37"/>
      <c r="AP728" s="37"/>
      <c r="AQ728" s="7"/>
      <c r="AR728" s="40"/>
      <c r="AS728" s="10"/>
      <c r="AT728" s="37"/>
      <c r="AU728" s="37"/>
      <c r="AV728" s="51"/>
      <c r="BA728" s="37"/>
      <c r="BB728" s="37"/>
      <c r="BC728" s="7"/>
      <c r="BD728" s="6"/>
      <c r="BF728" s="10"/>
      <c r="BG728" s="37"/>
      <c r="BH728" s="37"/>
      <c r="BI728" s="7"/>
      <c r="BJ728" s="6"/>
      <c r="BL728" s="10"/>
      <c r="BM728" s="37"/>
      <c r="BN728" s="37"/>
      <c r="BO728" s="7"/>
      <c r="BP728" s="40"/>
      <c r="BQ728" s="10"/>
      <c r="BR728" s="37"/>
      <c r="BS728" s="37"/>
      <c r="BT728" s="51"/>
      <c r="BY728" s="37"/>
      <c r="BZ728" s="37"/>
      <c r="CA728" s="7"/>
      <c r="CB728" s="6"/>
      <c r="CD728" s="10"/>
      <c r="CE728" s="37"/>
      <c r="CF728" s="37"/>
      <c r="CG728" s="7"/>
      <c r="CH728" s="6"/>
      <c r="CJ728" s="10"/>
      <c r="CK728" s="37"/>
      <c r="CL728" s="37"/>
      <c r="CM728" s="7"/>
      <c r="CN728" s="40"/>
      <c r="CO728" s="10"/>
      <c r="CP728" s="37"/>
      <c r="CQ728" s="37"/>
      <c r="CR728" s="51"/>
      <c r="CT728" s="40"/>
      <c r="CU728" s="10"/>
      <c r="CV728" s="37"/>
      <c r="CW728" s="37"/>
      <c r="CX728" s="51"/>
    </row>
    <row r="729" spans="5:102" x14ac:dyDescent="0.2">
      <c r="E729" s="37"/>
      <c r="F729" s="37"/>
      <c r="G729" s="7"/>
      <c r="H729" s="6"/>
      <c r="J729" s="10"/>
      <c r="K729" s="37"/>
      <c r="L729" s="37"/>
      <c r="M729" s="7"/>
      <c r="N729" s="6"/>
      <c r="P729" s="10"/>
      <c r="Q729" s="37"/>
      <c r="R729" s="37"/>
      <c r="S729" s="7"/>
      <c r="T729" s="40"/>
      <c r="U729" s="10"/>
      <c r="V729" s="37"/>
      <c r="W729" s="37"/>
      <c r="X729" s="51"/>
      <c r="AC729" s="37"/>
      <c r="AD729" s="37"/>
      <c r="AE729" s="7"/>
      <c r="AF729" s="6"/>
      <c r="AH729" s="10"/>
      <c r="AI729" s="37"/>
      <c r="AJ729" s="37"/>
      <c r="AK729" s="7"/>
      <c r="AL729" s="6"/>
      <c r="AN729" s="10"/>
      <c r="AO729" s="37"/>
      <c r="AP729" s="37"/>
      <c r="AQ729" s="7"/>
      <c r="AR729" s="40"/>
      <c r="AS729" s="10"/>
      <c r="AT729" s="37"/>
      <c r="AU729" s="37"/>
      <c r="AV729" s="51"/>
      <c r="BA729" s="37"/>
      <c r="BB729" s="37"/>
      <c r="BC729" s="7"/>
      <c r="BD729" s="6"/>
      <c r="BF729" s="10"/>
      <c r="BG729" s="37"/>
      <c r="BH729" s="37"/>
      <c r="BI729" s="7"/>
      <c r="BJ729" s="6"/>
      <c r="BL729" s="10"/>
      <c r="BM729" s="37"/>
      <c r="BN729" s="37"/>
      <c r="BO729" s="7"/>
      <c r="BP729" s="40"/>
      <c r="BQ729" s="10"/>
      <c r="BR729" s="37"/>
      <c r="BS729" s="37"/>
      <c r="BT729" s="51"/>
      <c r="BY729" s="37"/>
      <c r="BZ729" s="37"/>
      <c r="CA729" s="7"/>
      <c r="CB729" s="6"/>
      <c r="CD729" s="10"/>
      <c r="CE729" s="37"/>
      <c r="CF729" s="37"/>
      <c r="CG729" s="7"/>
      <c r="CH729" s="6"/>
      <c r="CJ729" s="10"/>
      <c r="CK729" s="37"/>
      <c r="CL729" s="37"/>
      <c r="CM729" s="7"/>
      <c r="CN729" s="40"/>
      <c r="CO729" s="10"/>
      <c r="CP729" s="37"/>
      <c r="CQ729" s="37"/>
      <c r="CR729" s="51"/>
      <c r="CT729" s="40"/>
      <c r="CU729" s="10"/>
      <c r="CV729" s="37"/>
      <c r="CW729" s="37"/>
      <c r="CX729" s="51"/>
    </row>
    <row r="730" spans="5:102" x14ac:dyDescent="0.2">
      <c r="E730" s="37"/>
      <c r="F730" s="37"/>
      <c r="G730" s="7"/>
      <c r="H730" s="6"/>
      <c r="J730" s="10"/>
      <c r="K730" s="37"/>
      <c r="L730" s="37"/>
      <c r="M730" s="7"/>
      <c r="N730" s="6"/>
      <c r="P730" s="10"/>
      <c r="Q730" s="37"/>
      <c r="R730" s="37"/>
      <c r="S730" s="7"/>
      <c r="T730" s="40"/>
      <c r="U730" s="10"/>
      <c r="V730" s="37"/>
      <c r="W730" s="37"/>
      <c r="X730" s="51"/>
      <c r="AC730" s="37"/>
      <c r="AD730" s="37"/>
      <c r="AE730" s="7"/>
      <c r="AF730" s="6"/>
      <c r="AH730" s="10"/>
      <c r="AI730" s="37"/>
      <c r="AJ730" s="37"/>
      <c r="AK730" s="7"/>
      <c r="AL730" s="6"/>
      <c r="AN730" s="10"/>
      <c r="AO730" s="37"/>
      <c r="AP730" s="37"/>
      <c r="AQ730" s="7"/>
      <c r="AR730" s="40"/>
      <c r="AS730" s="10"/>
      <c r="AT730" s="37"/>
      <c r="AU730" s="37"/>
      <c r="AV730" s="51"/>
      <c r="BA730" s="37"/>
      <c r="BB730" s="37"/>
      <c r="BC730" s="7"/>
      <c r="BD730" s="6"/>
      <c r="BF730" s="10"/>
      <c r="BG730" s="37"/>
      <c r="BH730" s="37"/>
      <c r="BI730" s="7"/>
      <c r="BJ730" s="6"/>
      <c r="BL730" s="10"/>
      <c r="BM730" s="37"/>
      <c r="BN730" s="37"/>
      <c r="BO730" s="7"/>
      <c r="BP730" s="40"/>
      <c r="BQ730" s="10"/>
      <c r="BR730" s="37"/>
      <c r="BS730" s="37"/>
      <c r="BT730" s="51"/>
      <c r="BY730" s="37"/>
      <c r="BZ730" s="37"/>
      <c r="CA730" s="7"/>
      <c r="CB730" s="6"/>
      <c r="CD730" s="10"/>
      <c r="CE730" s="37"/>
      <c r="CF730" s="37"/>
      <c r="CG730" s="7"/>
      <c r="CH730" s="6"/>
      <c r="CJ730" s="10"/>
      <c r="CK730" s="37"/>
      <c r="CL730" s="37"/>
      <c r="CM730" s="7"/>
      <c r="CN730" s="40"/>
      <c r="CO730" s="10"/>
      <c r="CP730" s="37"/>
      <c r="CQ730" s="37"/>
      <c r="CR730" s="51"/>
      <c r="CT730" s="40"/>
      <c r="CU730" s="10"/>
      <c r="CV730" s="37"/>
      <c r="CW730" s="37"/>
      <c r="CX730" s="51"/>
    </row>
    <row r="731" spans="5:102" x14ac:dyDescent="0.2">
      <c r="E731" s="37"/>
      <c r="F731" s="37"/>
      <c r="G731" s="7"/>
      <c r="H731" s="6"/>
      <c r="J731" s="10"/>
      <c r="K731" s="37"/>
      <c r="L731" s="37"/>
      <c r="M731" s="7"/>
      <c r="N731" s="6"/>
      <c r="P731" s="10"/>
      <c r="Q731" s="37"/>
      <c r="R731" s="37"/>
      <c r="S731" s="7"/>
      <c r="T731" s="40"/>
      <c r="U731" s="10"/>
      <c r="V731" s="37"/>
      <c r="W731" s="37"/>
      <c r="X731" s="51"/>
      <c r="AC731" s="37"/>
      <c r="AD731" s="37"/>
      <c r="AE731" s="7"/>
      <c r="AF731" s="6"/>
      <c r="AH731" s="10"/>
      <c r="AI731" s="37"/>
      <c r="AJ731" s="37"/>
      <c r="AK731" s="7"/>
      <c r="AL731" s="6"/>
      <c r="AN731" s="10"/>
      <c r="AO731" s="37"/>
      <c r="AP731" s="37"/>
      <c r="AQ731" s="7"/>
      <c r="AR731" s="40"/>
      <c r="AS731" s="10"/>
      <c r="AT731" s="37"/>
      <c r="AU731" s="37"/>
      <c r="AV731" s="51"/>
      <c r="BA731" s="37"/>
      <c r="BB731" s="37"/>
      <c r="BC731" s="7"/>
      <c r="BD731" s="6"/>
      <c r="BF731" s="10"/>
      <c r="BG731" s="37"/>
      <c r="BH731" s="37"/>
      <c r="BI731" s="7"/>
      <c r="BJ731" s="6"/>
      <c r="BL731" s="10"/>
      <c r="BM731" s="37"/>
      <c r="BN731" s="37"/>
      <c r="BO731" s="7"/>
      <c r="BP731" s="40"/>
      <c r="BQ731" s="10"/>
      <c r="BR731" s="37"/>
      <c r="BS731" s="37"/>
      <c r="BT731" s="51"/>
      <c r="BY731" s="37"/>
      <c r="BZ731" s="37"/>
      <c r="CA731" s="7"/>
      <c r="CB731" s="6"/>
      <c r="CD731" s="10"/>
      <c r="CE731" s="37"/>
      <c r="CF731" s="37"/>
      <c r="CG731" s="7"/>
      <c r="CH731" s="6"/>
      <c r="CJ731" s="10"/>
      <c r="CK731" s="37"/>
      <c r="CL731" s="37"/>
      <c r="CM731" s="7"/>
      <c r="CN731" s="40"/>
      <c r="CO731" s="10"/>
      <c r="CP731" s="37"/>
      <c r="CQ731" s="37"/>
      <c r="CR731" s="51"/>
      <c r="CT731" s="40"/>
      <c r="CU731" s="10"/>
      <c r="CV731" s="37"/>
      <c r="CW731" s="37"/>
      <c r="CX731" s="51"/>
    </row>
    <row r="732" spans="5:102" x14ac:dyDescent="0.2">
      <c r="E732" s="37"/>
      <c r="F732" s="37"/>
      <c r="G732" s="7"/>
      <c r="H732" s="6"/>
      <c r="J732" s="10"/>
      <c r="K732" s="37"/>
      <c r="L732" s="37"/>
      <c r="M732" s="7"/>
      <c r="N732" s="6"/>
      <c r="P732" s="10"/>
      <c r="Q732" s="37"/>
      <c r="R732" s="37"/>
      <c r="S732" s="7"/>
      <c r="T732" s="40"/>
      <c r="U732" s="10"/>
      <c r="V732" s="37"/>
      <c r="W732" s="37"/>
      <c r="X732" s="51"/>
      <c r="AC732" s="37"/>
      <c r="AD732" s="37"/>
      <c r="AE732" s="7"/>
      <c r="AF732" s="6"/>
      <c r="AH732" s="10"/>
      <c r="AI732" s="37"/>
      <c r="AJ732" s="37"/>
      <c r="AK732" s="7"/>
      <c r="AL732" s="6"/>
      <c r="AN732" s="10"/>
      <c r="AO732" s="37"/>
      <c r="AP732" s="37"/>
      <c r="AQ732" s="7"/>
      <c r="AR732" s="40"/>
      <c r="AS732" s="10"/>
      <c r="AT732" s="37"/>
      <c r="AU732" s="37"/>
      <c r="AV732" s="51"/>
      <c r="BA732" s="37"/>
      <c r="BB732" s="37"/>
      <c r="BC732" s="7"/>
      <c r="BD732" s="6"/>
      <c r="BF732" s="10"/>
      <c r="BG732" s="37"/>
      <c r="BH732" s="37"/>
      <c r="BI732" s="7"/>
      <c r="BJ732" s="6"/>
      <c r="BL732" s="10"/>
      <c r="BM732" s="37"/>
      <c r="BN732" s="37"/>
      <c r="BO732" s="7"/>
      <c r="BP732" s="40"/>
      <c r="BQ732" s="10"/>
      <c r="BR732" s="37"/>
      <c r="BS732" s="37"/>
      <c r="BT732" s="51"/>
      <c r="BY732" s="37"/>
      <c r="BZ732" s="37"/>
      <c r="CA732" s="7"/>
      <c r="CB732" s="6"/>
      <c r="CD732" s="10"/>
      <c r="CE732" s="37"/>
      <c r="CF732" s="37"/>
      <c r="CG732" s="7"/>
      <c r="CH732" s="6"/>
      <c r="CJ732" s="10"/>
      <c r="CK732" s="37"/>
      <c r="CL732" s="37"/>
      <c r="CM732" s="7"/>
      <c r="CN732" s="40"/>
      <c r="CO732" s="10"/>
      <c r="CP732" s="37"/>
      <c r="CQ732" s="37"/>
      <c r="CR732" s="51"/>
      <c r="CT732" s="40"/>
      <c r="CU732" s="10"/>
      <c r="CV732" s="37"/>
      <c r="CW732" s="37"/>
      <c r="CX732" s="51"/>
    </row>
    <row r="733" spans="5:102" x14ac:dyDescent="0.2">
      <c r="E733" s="37"/>
      <c r="F733" s="37"/>
      <c r="G733" s="7"/>
      <c r="H733" s="6"/>
      <c r="J733" s="10"/>
      <c r="K733" s="37"/>
      <c r="L733" s="37"/>
      <c r="M733" s="7"/>
      <c r="N733" s="6"/>
      <c r="P733" s="10"/>
      <c r="Q733" s="37"/>
      <c r="R733" s="37"/>
      <c r="S733" s="7"/>
      <c r="T733" s="40"/>
      <c r="U733" s="10"/>
      <c r="V733" s="37"/>
      <c r="W733" s="37"/>
      <c r="X733" s="51"/>
      <c r="AC733" s="37"/>
      <c r="AD733" s="37"/>
      <c r="AE733" s="7"/>
      <c r="AF733" s="6"/>
      <c r="AH733" s="10"/>
      <c r="AI733" s="37"/>
      <c r="AJ733" s="37"/>
      <c r="AK733" s="7"/>
      <c r="AL733" s="6"/>
      <c r="AN733" s="10"/>
      <c r="AO733" s="37"/>
      <c r="AP733" s="37"/>
      <c r="AQ733" s="7"/>
      <c r="AR733" s="40"/>
      <c r="AS733" s="10"/>
      <c r="AT733" s="37"/>
      <c r="AU733" s="37"/>
      <c r="AV733" s="51"/>
      <c r="BA733" s="37"/>
      <c r="BB733" s="37"/>
      <c r="BC733" s="7"/>
      <c r="BD733" s="6"/>
      <c r="BF733" s="10"/>
      <c r="BG733" s="37"/>
      <c r="BH733" s="37"/>
      <c r="BI733" s="7"/>
      <c r="BJ733" s="6"/>
      <c r="BL733" s="10"/>
      <c r="BM733" s="37"/>
      <c r="BN733" s="37"/>
      <c r="BO733" s="7"/>
      <c r="BP733" s="40"/>
      <c r="BQ733" s="10"/>
      <c r="BR733" s="37"/>
      <c r="BS733" s="37"/>
      <c r="BT733" s="51"/>
      <c r="BY733" s="37"/>
      <c r="BZ733" s="37"/>
      <c r="CA733" s="7"/>
      <c r="CB733" s="6"/>
      <c r="CD733" s="10"/>
      <c r="CE733" s="37"/>
      <c r="CF733" s="37"/>
      <c r="CG733" s="7"/>
      <c r="CH733" s="6"/>
      <c r="CJ733" s="10"/>
      <c r="CK733" s="37"/>
      <c r="CL733" s="37"/>
      <c r="CM733" s="7"/>
      <c r="CN733" s="40"/>
      <c r="CO733" s="10"/>
      <c r="CP733" s="37"/>
      <c r="CQ733" s="37"/>
      <c r="CR733" s="51"/>
      <c r="CT733" s="40"/>
      <c r="CU733" s="10"/>
      <c r="CV733" s="37"/>
      <c r="CW733" s="37"/>
      <c r="CX733" s="51"/>
    </row>
    <row r="734" spans="5:102" x14ac:dyDescent="0.2">
      <c r="E734" s="37"/>
      <c r="F734" s="37"/>
      <c r="G734" s="7"/>
      <c r="H734" s="6"/>
      <c r="J734" s="10"/>
      <c r="K734" s="37"/>
      <c r="L734" s="37"/>
      <c r="M734" s="7"/>
      <c r="N734" s="6"/>
      <c r="P734" s="10"/>
      <c r="Q734" s="37"/>
      <c r="R734" s="37"/>
      <c r="S734" s="7"/>
      <c r="T734" s="40"/>
      <c r="U734" s="10"/>
      <c r="V734" s="37"/>
      <c r="W734" s="37"/>
      <c r="X734" s="51"/>
      <c r="AC734" s="37"/>
      <c r="AD734" s="37"/>
      <c r="AE734" s="7"/>
      <c r="AF734" s="6"/>
      <c r="AH734" s="10"/>
      <c r="AI734" s="37"/>
      <c r="AJ734" s="37"/>
      <c r="AK734" s="7"/>
      <c r="AL734" s="6"/>
      <c r="AN734" s="10"/>
      <c r="AO734" s="37"/>
      <c r="AP734" s="37"/>
      <c r="AQ734" s="7"/>
      <c r="AR734" s="40"/>
      <c r="AS734" s="10"/>
      <c r="AT734" s="37"/>
      <c r="AU734" s="37"/>
      <c r="AV734" s="51"/>
      <c r="BA734" s="37"/>
      <c r="BB734" s="37"/>
      <c r="BC734" s="7"/>
      <c r="BD734" s="6"/>
      <c r="BF734" s="10"/>
      <c r="BG734" s="37"/>
      <c r="BH734" s="37"/>
      <c r="BI734" s="7"/>
      <c r="BJ734" s="6"/>
      <c r="BL734" s="10"/>
      <c r="BM734" s="37"/>
      <c r="BN734" s="37"/>
      <c r="BO734" s="7"/>
      <c r="BP734" s="40"/>
      <c r="BQ734" s="10"/>
      <c r="BR734" s="37"/>
      <c r="BS734" s="37"/>
      <c r="BT734" s="51"/>
      <c r="BY734" s="37"/>
      <c r="BZ734" s="37"/>
      <c r="CA734" s="7"/>
      <c r="CB734" s="6"/>
      <c r="CD734" s="10"/>
      <c r="CE734" s="37"/>
      <c r="CF734" s="37"/>
      <c r="CG734" s="7"/>
      <c r="CH734" s="6"/>
      <c r="CJ734" s="10"/>
      <c r="CK734" s="37"/>
      <c r="CL734" s="37"/>
      <c r="CM734" s="7"/>
      <c r="CN734" s="40"/>
      <c r="CO734" s="10"/>
      <c r="CP734" s="37"/>
      <c r="CQ734" s="37"/>
      <c r="CR734" s="51"/>
      <c r="CT734" s="40"/>
      <c r="CU734" s="10"/>
      <c r="CV734" s="37"/>
      <c r="CW734" s="37"/>
      <c r="CX734" s="51"/>
    </row>
    <row r="735" spans="5:102" x14ac:dyDescent="0.2">
      <c r="E735" s="37"/>
      <c r="F735" s="37"/>
      <c r="G735" s="7"/>
      <c r="H735" s="6"/>
      <c r="J735" s="10"/>
      <c r="K735" s="37"/>
      <c r="L735" s="37"/>
      <c r="M735" s="7"/>
      <c r="N735" s="6"/>
      <c r="P735" s="10"/>
      <c r="Q735" s="37"/>
      <c r="R735" s="37"/>
      <c r="S735" s="7"/>
      <c r="T735" s="40"/>
      <c r="U735" s="10"/>
      <c r="V735" s="37"/>
      <c r="W735" s="37"/>
      <c r="X735" s="51"/>
      <c r="AC735" s="37"/>
      <c r="AD735" s="37"/>
      <c r="AE735" s="7"/>
      <c r="AF735" s="6"/>
      <c r="AH735" s="10"/>
      <c r="AI735" s="37"/>
      <c r="AJ735" s="37"/>
      <c r="AK735" s="7"/>
      <c r="AL735" s="6"/>
      <c r="AN735" s="10"/>
      <c r="AO735" s="37"/>
      <c r="AP735" s="37"/>
      <c r="AQ735" s="7"/>
      <c r="AR735" s="40"/>
      <c r="AS735" s="10"/>
      <c r="AT735" s="37"/>
      <c r="AU735" s="37"/>
      <c r="AV735" s="51"/>
      <c r="BA735" s="37"/>
      <c r="BB735" s="37"/>
      <c r="BC735" s="7"/>
      <c r="BD735" s="6"/>
      <c r="BF735" s="10"/>
      <c r="BG735" s="37"/>
      <c r="BH735" s="37"/>
      <c r="BI735" s="7"/>
      <c r="BJ735" s="6"/>
      <c r="BL735" s="10"/>
      <c r="BM735" s="37"/>
      <c r="BN735" s="37"/>
      <c r="BO735" s="7"/>
      <c r="BP735" s="40"/>
      <c r="BQ735" s="10"/>
      <c r="BR735" s="37"/>
      <c r="BS735" s="37"/>
      <c r="BT735" s="51"/>
      <c r="BY735" s="37"/>
      <c r="BZ735" s="37"/>
      <c r="CA735" s="7"/>
      <c r="CB735" s="6"/>
      <c r="CD735" s="10"/>
      <c r="CE735" s="37"/>
      <c r="CF735" s="37"/>
      <c r="CG735" s="7"/>
      <c r="CH735" s="6"/>
      <c r="CJ735" s="10"/>
      <c r="CK735" s="37"/>
      <c r="CL735" s="37"/>
      <c r="CM735" s="7"/>
      <c r="CN735" s="40"/>
      <c r="CO735" s="10"/>
      <c r="CP735" s="37"/>
      <c r="CQ735" s="37"/>
      <c r="CR735" s="51"/>
      <c r="CT735" s="40"/>
      <c r="CU735" s="10"/>
      <c r="CV735" s="37"/>
      <c r="CW735" s="37"/>
      <c r="CX735" s="51"/>
    </row>
    <row r="736" spans="5:102" x14ac:dyDescent="0.2">
      <c r="E736" s="37"/>
      <c r="F736" s="37"/>
      <c r="G736" s="7"/>
      <c r="H736" s="6"/>
      <c r="J736" s="10"/>
      <c r="K736" s="37"/>
      <c r="L736" s="37"/>
      <c r="M736" s="7"/>
      <c r="N736" s="6"/>
      <c r="P736" s="10"/>
      <c r="Q736" s="37"/>
      <c r="R736" s="37"/>
      <c r="S736" s="7"/>
      <c r="T736" s="40"/>
      <c r="U736" s="10"/>
      <c r="V736" s="37"/>
      <c r="W736" s="37"/>
      <c r="X736" s="51"/>
      <c r="AC736" s="37"/>
      <c r="AD736" s="37"/>
      <c r="AE736" s="7"/>
      <c r="AF736" s="6"/>
      <c r="AH736" s="10"/>
      <c r="AI736" s="37"/>
      <c r="AJ736" s="37"/>
      <c r="AK736" s="7"/>
      <c r="AL736" s="6"/>
      <c r="AN736" s="10"/>
      <c r="AO736" s="37"/>
      <c r="AP736" s="37"/>
      <c r="AQ736" s="7"/>
      <c r="AR736" s="40"/>
      <c r="AS736" s="10"/>
      <c r="AT736" s="37"/>
      <c r="AU736" s="37"/>
      <c r="AV736" s="51"/>
      <c r="BA736" s="37"/>
      <c r="BB736" s="37"/>
      <c r="BC736" s="7"/>
      <c r="BD736" s="6"/>
      <c r="BF736" s="10"/>
      <c r="BG736" s="37"/>
      <c r="BH736" s="37"/>
      <c r="BI736" s="7"/>
      <c r="BJ736" s="6"/>
      <c r="BL736" s="10"/>
      <c r="BM736" s="37"/>
      <c r="BN736" s="37"/>
      <c r="BO736" s="7"/>
      <c r="BP736" s="40"/>
      <c r="BQ736" s="10"/>
      <c r="BR736" s="37"/>
      <c r="BS736" s="37"/>
      <c r="BT736" s="51"/>
      <c r="BY736" s="37"/>
      <c r="BZ736" s="37"/>
      <c r="CA736" s="7"/>
      <c r="CB736" s="6"/>
      <c r="CD736" s="10"/>
      <c r="CE736" s="37"/>
      <c r="CF736" s="37"/>
      <c r="CG736" s="7"/>
      <c r="CH736" s="6"/>
      <c r="CJ736" s="10"/>
      <c r="CK736" s="37"/>
      <c r="CL736" s="37"/>
      <c r="CM736" s="7"/>
      <c r="CN736" s="40"/>
      <c r="CO736" s="10"/>
      <c r="CP736" s="37"/>
      <c r="CQ736" s="37"/>
      <c r="CR736" s="51"/>
      <c r="CT736" s="40"/>
      <c r="CU736" s="10"/>
      <c r="CV736" s="37"/>
      <c r="CW736" s="37"/>
      <c r="CX736" s="51"/>
    </row>
    <row r="737" spans="5:102" x14ac:dyDescent="0.2">
      <c r="E737" s="37"/>
      <c r="F737" s="37"/>
      <c r="G737" s="7"/>
      <c r="H737" s="6"/>
      <c r="J737" s="10"/>
      <c r="K737" s="37"/>
      <c r="L737" s="37"/>
      <c r="M737" s="7"/>
      <c r="N737" s="6"/>
      <c r="P737" s="10"/>
      <c r="Q737" s="37"/>
      <c r="R737" s="37"/>
      <c r="S737" s="7"/>
      <c r="T737" s="40"/>
      <c r="U737" s="10"/>
      <c r="V737" s="37"/>
      <c r="W737" s="37"/>
      <c r="X737" s="51"/>
      <c r="AC737" s="37"/>
      <c r="AD737" s="37"/>
      <c r="AE737" s="7"/>
      <c r="AF737" s="6"/>
      <c r="AH737" s="10"/>
      <c r="AI737" s="37"/>
      <c r="AJ737" s="37"/>
      <c r="AK737" s="7"/>
      <c r="AL737" s="6"/>
      <c r="AN737" s="10"/>
      <c r="AO737" s="37"/>
      <c r="AP737" s="37"/>
      <c r="AQ737" s="7"/>
      <c r="AR737" s="40"/>
      <c r="AS737" s="10"/>
      <c r="AT737" s="37"/>
      <c r="AU737" s="37"/>
      <c r="AV737" s="51"/>
      <c r="BA737" s="37"/>
      <c r="BB737" s="37"/>
      <c r="BC737" s="7"/>
      <c r="BD737" s="6"/>
      <c r="BF737" s="10"/>
      <c r="BG737" s="37"/>
      <c r="BH737" s="37"/>
      <c r="BI737" s="7"/>
      <c r="BJ737" s="6"/>
      <c r="BL737" s="10"/>
      <c r="BM737" s="37"/>
      <c r="BN737" s="37"/>
      <c r="BO737" s="7"/>
      <c r="BP737" s="40"/>
      <c r="BQ737" s="10"/>
      <c r="BR737" s="37"/>
      <c r="BS737" s="37"/>
      <c r="BT737" s="51"/>
      <c r="BY737" s="37"/>
      <c r="BZ737" s="37"/>
      <c r="CA737" s="7"/>
      <c r="CB737" s="6"/>
      <c r="CD737" s="10"/>
      <c r="CE737" s="37"/>
      <c r="CF737" s="37"/>
      <c r="CG737" s="7"/>
      <c r="CH737" s="6"/>
      <c r="CJ737" s="10"/>
      <c r="CK737" s="37"/>
      <c r="CL737" s="37"/>
      <c r="CM737" s="7"/>
      <c r="CN737" s="40"/>
      <c r="CO737" s="10"/>
      <c r="CP737" s="37"/>
      <c r="CQ737" s="37"/>
      <c r="CR737" s="51"/>
      <c r="CT737" s="40"/>
      <c r="CU737" s="10"/>
      <c r="CV737" s="37"/>
      <c r="CW737" s="37"/>
      <c r="CX737" s="51"/>
    </row>
    <row r="738" spans="5:102" x14ac:dyDescent="0.2">
      <c r="E738" s="37"/>
      <c r="F738" s="37"/>
      <c r="G738" s="7"/>
      <c r="H738" s="6"/>
      <c r="J738" s="10"/>
      <c r="K738" s="37"/>
      <c r="L738" s="37"/>
      <c r="M738" s="7"/>
      <c r="N738" s="6"/>
      <c r="P738" s="10"/>
      <c r="Q738" s="37"/>
      <c r="R738" s="37"/>
      <c r="S738" s="7"/>
      <c r="T738" s="40"/>
      <c r="U738" s="10"/>
      <c r="V738" s="37"/>
      <c r="W738" s="37"/>
      <c r="X738" s="51"/>
      <c r="AC738" s="37"/>
      <c r="AD738" s="37"/>
      <c r="AE738" s="7"/>
      <c r="AF738" s="6"/>
      <c r="AH738" s="10"/>
      <c r="AI738" s="37"/>
      <c r="AJ738" s="37"/>
      <c r="AK738" s="7"/>
      <c r="AL738" s="6"/>
      <c r="AN738" s="10"/>
      <c r="AO738" s="37"/>
      <c r="AP738" s="37"/>
      <c r="AQ738" s="7"/>
      <c r="AR738" s="40"/>
      <c r="AS738" s="10"/>
      <c r="AT738" s="37"/>
      <c r="AU738" s="37"/>
      <c r="AV738" s="51"/>
      <c r="BA738" s="37"/>
      <c r="BB738" s="37"/>
      <c r="BC738" s="7"/>
      <c r="BD738" s="6"/>
      <c r="BF738" s="10"/>
      <c r="BG738" s="37"/>
      <c r="BH738" s="37"/>
      <c r="BI738" s="7"/>
      <c r="BJ738" s="6"/>
      <c r="BL738" s="10"/>
      <c r="BM738" s="37"/>
      <c r="BN738" s="37"/>
      <c r="BO738" s="7"/>
      <c r="BP738" s="40"/>
      <c r="BQ738" s="10"/>
      <c r="BR738" s="37"/>
      <c r="BS738" s="37"/>
      <c r="BT738" s="51"/>
      <c r="BY738" s="37"/>
      <c r="BZ738" s="37"/>
      <c r="CA738" s="7"/>
      <c r="CB738" s="6"/>
      <c r="CD738" s="10"/>
      <c r="CE738" s="37"/>
      <c r="CF738" s="37"/>
      <c r="CG738" s="7"/>
      <c r="CH738" s="6"/>
      <c r="CJ738" s="10"/>
      <c r="CK738" s="37"/>
      <c r="CL738" s="37"/>
      <c r="CM738" s="7"/>
      <c r="CN738" s="40"/>
      <c r="CO738" s="10"/>
      <c r="CP738" s="37"/>
      <c r="CQ738" s="37"/>
      <c r="CR738" s="51"/>
      <c r="CT738" s="40"/>
      <c r="CU738" s="10"/>
      <c r="CV738" s="37"/>
      <c r="CW738" s="37"/>
      <c r="CX738" s="51"/>
    </row>
    <row r="739" spans="5:102" x14ac:dyDescent="0.2">
      <c r="E739" s="37"/>
      <c r="F739" s="37"/>
      <c r="G739" s="7"/>
      <c r="H739" s="6"/>
      <c r="J739" s="10"/>
      <c r="K739" s="37"/>
      <c r="L739" s="37"/>
      <c r="M739" s="7"/>
      <c r="N739" s="6"/>
      <c r="P739" s="10"/>
      <c r="Q739" s="37"/>
      <c r="R739" s="37"/>
      <c r="S739" s="7"/>
      <c r="T739" s="40"/>
      <c r="U739" s="10"/>
      <c r="V739" s="37"/>
      <c r="W739" s="37"/>
      <c r="X739" s="51"/>
      <c r="AC739" s="37"/>
      <c r="AD739" s="37"/>
      <c r="AE739" s="7"/>
      <c r="AF739" s="6"/>
      <c r="AH739" s="10"/>
      <c r="AI739" s="37"/>
      <c r="AJ739" s="37"/>
      <c r="AK739" s="7"/>
      <c r="AL739" s="6"/>
      <c r="AN739" s="10"/>
      <c r="AO739" s="37"/>
      <c r="AP739" s="37"/>
      <c r="AQ739" s="7"/>
      <c r="AR739" s="40"/>
      <c r="AS739" s="10"/>
      <c r="AT739" s="37"/>
      <c r="AU739" s="37"/>
      <c r="AV739" s="51"/>
      <c r="BA739" s="37"/>
      <c r="BB739" s="37"/>
      <c r="BC739" s="7"/>
      <c r="BD739" s="6"/>
      <c r="BF739" s="10"/>
      <c r="BG739" s="37"/>
      <c r="BH739" s="37"/>
      <c r="BI739" s="7"/>
      <c r="BJ739" s="6"/>
      <c r="BL739" s="10"/>
      <c r="BM739" s="37"/>
      <c r="BN739" s="37"/>
      <c r="BO739" s="7"/>
      <c r="BP739" s="40"/>
      <c r="BQ739" s="10"/>
      <c r="BR739" s="37"/>
      <c r="BS739" s="37"/>
      <c r="BT739" s="51"/>
      <c r="BY739" s="37"/>
      <c r="BZ739" s="37"/>
      <c r="CA739" s="7"/>
      <c r="CB739" s="6"/>
      <c r="CD739" s="10"/>
      <c r="CE739" s="37"/>
      <c r="CF739" s="37"/>
      <c r="CG739" s="7"/>
      <c r="CH739" s="6"/>
      <c r="CJ739" s="10"/>
      <c r="CK739" s="37"/>
      <c r="CL739" s="37"/>
      <c r="CM739" s="7"/>
      <c r="CN739" s="40"/>
      <c r="CO739" s="10"/>
      <c r="CP739" s="37"/>
      <c r="CQ739" s="37"/>
      <c r="CR739" s="51"/>
      <c r="CT739" s="40"/>
      <c r="CU739" s="10"/>
      <c r="CV739" s="37"/>
      <c r="CW739" s="37"/>
      <c r="CX739" s="51"/>
    </row>
    <row r="740" spans="5:102" x14ac:dyDescent="0.2">
      <c r="E740" s="37"/>
      <c r="F740" s="37"/>
      <c r="G740" s="7"/>
      <c r="H740" s="6"/>
      <c r="J740" s="10"/>
      <c r="K740" s="37"/>
      <c r="L740" s="37"/>
      <c r="M740" s="7"/>
      <c r="N740" s="6"/>
      <c r="P740" s="10"/>
      <c r="Q740" s="37"/>
      <c r="R740" s="37"/>
      <c r="S740" s="7"/>
      <c r="T740" s="40"/>
      <c r="U740" s="10"/>
      <c r="V740" s="37"/>
      <c r="W740" s="37"/>
      <c r="X740" s="51"/>
      <c r="AC740" s="37"/>
      <c r="AD740" s="37"/>
      <c r="AE740" s="7"/>
      <c r="AF740" s="6"/>
      <c r="AH740" s="10"/>
      <c r="AI740" s="37"/>
      <c r="AJ740" s="37"/>
      <c r="AK740" s="7"/>
      <c r="AL740" s="6"/>
      <c r="AN740" s="10"/>
      <c r="AO740" s="37"/>
      <c r="AP740" s="37"/>
      <c r="AQ740" s="7"/>
      <c r="AR740" s="40"/>
      <c r="AS740" s="10"/>
      <c r="AT740" s="37"/>
      <c r="AU740" s="37"/>
      <c r="AV740" s="51"/>
      <c r="BA740" s="37"/>
      <c r="BB740" s="37"/>
      <c r="BC740" s="7"/>
      <c r="BD740" s="6"/>
      <c r="BF740" s="10"/>
      <c r="BG740" s="37"/>
      <c r="BH740" s="37"/>
      <c r="BI740" s="7"/>
      <c r="BJ740" s="6"/>
      <c r="BL740" s="10"/>
      <c r="BM740" s="37"/>
      <c r="BN740" s="37"/>
      <c r="BO740" s="7"/>
      <c r="BP740" s="40"/>
      <c r="BQ740" s="10"/>
      <c r="BR740" s="37"/>
      <c r="BS740" s="37"/>
      <c r="BT740" s="51"/>
      <c r="BY740" s="37"/>
      <c r="BZ740" s="37"/>
      <c r="CA740" s="7"/>
      <c r="CB740" s="6"/>
      <c r="CD740" s="10"/>
      <c r="CE740" s="37"/>
      <c r="CF740" s="37"/>
      <c r="CG740" s="7"/>
      <c r="CH740" s="6"/>
      <c r="CJ740" s="10"/>
      <c r="CK740" s="37"/>
      <c r="CL740" s="37"/>
      <c r="CM740" s="7"/>
      <c r="CN740" s="40"/>
      <c r="CO740" s="10"/>
      <c r="CP740" s="37"/>
      <c r="CQ740" s="37"/>
      <c r="CR740" s="51"/>
      <c r="CT740" s="40"/>
      <c r="CU740" s="10"/>
      <c r="CV740" s="37"/>
      <c r="CW740" s="37"/>
      <c r="CX740" s="51"/>
    </row>
    <row r="741" spans="5:102" x14ac:dyDescent="0.2">
      <c r="E741" s="37"/>
      <c r="F741" s="37"/>
      <c r="G741" s="7"/>
      <c r="H741" s="6"/>
      <c r="J741" s="10"/>
      <c r="K741" s="37"/>
      <c r="L741" s="37"/>
      <c r="M741" s="7"/>
      <c r="N741" s="6"/>
      <c r="P741" s="10"/>
      <c r="Q741" s="37"/>
      <c r="R741" s="37"/>
      <c r="S741" s="7"/>
      <c r="T741" s="40"/>
      <c r="U741" s="10"/>
      <c r="V741" s="37"/>
      <c r="W741" s="37"/>
      <c r="X741" s="51"/>
      <c r="AC741" s="37"/>
      <c r="AD741" s="37"/>
      <c r="AE741" s="7"/>
      <c r="AF741" s="6"/>
      <c r="AH741" s="10"/>
      <c r="AI741" s="37"/>
      <c r="AJ741" s="37"/>
      <c r="AK741" s="7"/>
      <c r="AL741" s="6"/>
      <c r="AN741" s="10"/>
      <c r="AO741" s="37"/>
      <c r="AP741" s="37"/>
      <c r="AQ741" s="7"/>
      <c r="AR741" s="40"/>
      <c r="AS741" s="10"/>
      <c r="AT741" s="37"/>
      <c r="AU741" s="37"/>
      <c r="AV741" s="51"/>
      <c r="BA741" s="37"/>
      <c r="BB741" s="37"/>
      <c r="BC741" s="7"/>
      <c r="BD741" s="6"/>
      <c r="BF741" s="10"/>
      <c r="BG741" s="37"/>
      <c r="BH741" s="37"/>
      <c r="BI741" s="7"/>
      <c r="BJ741" s="6"/>
      <c r="BL741" s="10"/>
      <c r="BM741" s="37"/>
      <c r="BN741" s="37"/>
      <c r="BO741" s="7"/>
      <c r="BP741" s="40"/>
      <c r="BQ741" s="10"/>
      <c r="BR741" s="37"/>
      <c r="BS741" s="37"/>
      <c r="BT741" s="51"/>
      <c r="BY741" s="37"/>
      <c r="BZ741" s="37"/>
      <c r="CA741" s="7"/>
      <c r="CB741" s="6"/>
      <c r="CD741" s="10"/>
      <c r="CE741" s="37"/>
      <c r="CF741" s="37"/>
      <c r="CG741" s="7"/>
      <c r="CH741" s="6"/>
      <c r="CJ741" s="10"/>
      <c r="CK741" s="37"/>
      <c r="CL741" s="37"/>
      <c r="CM741" s="7"/>
      <c r="CN741" s="40"/>
      <c r="CO741" s="10"/>
      <c r="CP741" s="37"/>
      <c r="CQ741" s="37"/>
      <c r="CR741" s="51"/>
      <c r="CT741" s="40"/>
      <c r="CU741" s="10"/>
      <c r="CV741" s="37"/>
      <c r="CW741" s="37"/>
      <c r="CX741" s="51"/>
    </row>
    <row r="742" spans="5:102" x14ac:dyDescent="0.2">
      <c r="E742" s="37"/>
      <c r="F742" s="37"/>
      <c r="G742" s="7"/>
      <c r="H742" s="6"/>
      <c r="J742" s="10"/>
      <c r="K742" s="37"/>
      <c r="L742" s="37"/>
      <c r="M742" s="7"/>
      <c r="N742" s="6"/>
      <c r="P742" s="10"/>
      <c r="Q742" s="37"/>
      <c r="R742" s="37"/>
      <c r="S742" s="7"/>
      <c r="T742" s="40"/>
      <c r="U742" s="10"/>
      <c r="V742" s="37"/>
      <c r="W742" s="37"/>
      <c r="X742" s="51"/>
      <c r="AC742" s="37"/>
      <c r="AD742" s="37"/>
      <c r="AE742" s="7"/>
      <c r="AF742" s="6"/>
      <c r="AH742" s="10"/>
      <c r="AI742" s="37"/>
      <c r="AJ742" s="37"/>
      <c r="AK742" s="7"/>
      <c r="AL742" s="6"/>
      <c r="AN742" s="10"/>
      <c r="AO742" s="37"/>
      <c r="AP742" s="37"/>
      <c r="AQ742" s="7"/>
      <c r="AR742" s="40"/>
      <c r="AS742" s="10"/>
      <c r="AT742" s="37"/>
      <c r="AU742" s="37"/>
      <c r="AV742" s="51"/>
      <c r="BA742" s="37"/>
      <c r="BB742" s="37"/>
      <c r="BC742" s="7"/>
      <c r="BD742" s="6"/>
      <c r="BF742" s="10"/>
      <c r="BG742" s="37"/>
      <c r="BH742" s="37"/>
      <c r="BI742" s="7"/>
      <c r="BJ742" s="6"/>
      <c r="BL742" s="10"/>
      <c r="BM742" s="37"/>
      <c r="BN742" s="37"/>
      <c r="BO742" s="7"/>
      <c r="BP742" s="40"/>
      <c r="BQ742" s="10"/>
      <c r="BR742" s="37"/>
      <c r="BS742" s="37"/>
      <c r="BT742" s="51"/>
      <c r="BY742" s="37"/>
      <c r="BZ742" s="37"/>
      <c r="CA742" s="7"/>
      <c r="CB742" s="6"/>
      <c r="CD742" s="10"/>
      <c r="CE742" s="37"/>
      <c r="CF742" s="37"/>
      <c r="CG742" s="7"/>
      <c r="CH742" s="6"/>
      <c r="CJ742" s="10"/>
      <c r="CK742" s="37"/>
      <c r="CL742" s="37"/>
      <c r="CM742" s="7"/>
      <c r="CN742" s="40"/>
      <c r="CO742" s="10"/>
      <c r="CP742" s="37"/>
      <c r="CQ742" s="37"/>
      <c r="CR742" s="51"/>
      <c r="CT742" s="40"/>
      <c r="CU742" s="10"/>
      <c r="CV742" s="37"/>
      <c r="CW742" s="37"/>
      <c r="CX742" s="51"/>
    </row>
    <row r="743" spans="5:102" x14ac:dyDescent="0.2">
      <c r="E743" s="37"/>
      <c r="F743" s="37"/>
      <c r="G743" s="7"/>
      <c r="H743" s="6"/>
      <c r="J743" s="10"/>
      <c r="K743" s="37"/>
      <c r="L743" s="37"/>
      <c r="M743" s="7"/>
      <c r="N743" s="6"/>
      <c r="P743" s="10"/>
      <c r="Q743" s="37"/>
      <c r="R743" s="37"/>
      <c r="S743" s="7"/>
      <c r="T743" s="40"/>
      <c r="U743" s="10"/>
      <c r="V743" s="37"/>
      <c r="W743" s="37"/>
      <c r="X743" s="51"/>
      <c r="AC743" s="37"/>
      <c r="AD743" s="37"/>
      <c r="AE743" s="7"/>
      <c r="AF743" s="6"/>
      <c r="AH743" s="10"/>
      <c r="AI743" s="37"/>
      <c r="AJ743" s="37"/>
      <c r="AK743" s="7"/>
      <c r="AL743" s="6"/>
      <c r="AN743" s="10"/>
      <c r="AO743" s="37"/>
      <c r="AP743" s="37"/>
      <c r="AQ743" s="7"/>
      <c r="AR743" s="40"/>
      <c r="AS743" s="10"/>
      <c r="AT743" s="37"/>
      <c r="AU743" s="37"/>
      <c r="AV743" s="51"/>
      <c r="BA743" s="37"/>
      <c r="BB743" s="37"/>
      <c r="BC743" s="7"/>
      <c r="BD743" s="6"/>
      <c r="BF743" s="10"/>
      <c r="BG743" s="37"/>
      <c r="BH743" s="37"/>
      <c r="BI743" s="7"/>
      <c r="BJ743" s="6"/>
      <c r="BL743" s="10"/>
      <c r="BM743" s="37"/>
      <c r="BN743" s="37"/>
      <c r="BO743" s="7"/>
      <c r="BP743" s="40"/>
      <c r="BQ743" s="10"/>
      <c r="BR743" s="37"/>
      <c r="BS743" s="37"/>
      <c r="BT743" s="51"/>
      <c r="BY743" s="37"/>
      <c r="BZ743" s="37"/>
      <c r="CA743" s="7"/>
      <c r="CB743" s="6"/>
      <c r="CD743" s="10"/>
      <c r="CE743" s="37"/>
      <c r="CF743" s="37"/>
      <c r="CG743" s="7"/>
      <c r="CH743" s="6"/>
      <c r="CJ743" s="10"/>
      <c r="CK743" s="37"/>
      <c r="CL743" s="37"/>
      <c r="CM743" s="7"/>
      <c r="CN743" s="40"/>
      <c r="CO743" s="10"/>
      <c r="CP743" s="37"/>
      <c r="CQ743" s="37"/>
      <c r="CR743" s="51"/>
      <c r="CT743" s="40"/>
      <c r="CU743" s="10"/>
      <c r="CV743" s="37"/>
      <c r="CW743" s="37"/>
      <c r="CX743" s="51"/>
    </row>
    <row r="744" spans="5:102" x14ac:dyDescent="0.2">
      <c r="E744" s="37"/>
      <c r="F744" s="37"/>
      <c r="G744" s="7"/>
      <c r="H744" s="6"/>
      <c r="J744" s="10"/>
      <c r="K744" s="37"/>
      <c r="L744" s="37"/>
      <c r="M744" s="7"/>
      <c r="N744" s="6"/>
      <c r="P744" s="10"/>
      <c r="Q744" s="37"/>
      <c r="R744" s="37"/>
      <c r="S744" s="7"/>
      <c r="T744" s="40"/>
      <c r="U744" s="10"/>
      <c r="V744" s="37"/>
      <c r="W744" s="37"/>
      <c r="X744" s="51"/>
      <c r="AC744" s="37"/>
      <c r="AD744" s="37"/>
      <c r="AE744" s="7"/>
      <c r="AF744" s="6"/>
      <c r="AH744" s="10"/>
      <c r="AI744" s="37"/>
      <c r="AJ744" s="37"/>
      <c r="AK744" s="7"/>
      <c r="AL744" s="6"/>
      <c r="AN744" s="10"/>
      <c r="AO744" s="37"/>
      <c r="AP744" s="37"/>
      <c r="AQ744" s="7"/>
      <c r="AR744" s="40"/>
      <c r="AS744" s="10"/>
      <c r="AT744" s="37"/>
      <c r="AU744" s="37"/>
      <c r="AV744" s="51"/>
      <c r="BA744" s="37"/>
      <c r="BB744" s="37"/>
      <c r="BC744" s="7"/>
      <c r="BD744" s="6"/>
      <c r="BF744" s="10"/>
      <c r="BG744" s="37"/>
      <c r="BH744" s="37"/>
      <c r="BI744" s="7"/>
      <c r="BJ744" s="6"/>
      <c r="BL744" s="10"/>
      <c r="BM744" s="37"/>
      <c r="BN744" s="37"/>
      <c r="BO744" s="7"/>
      <c r="BP744" s="40"/>
      <c r="BQ744" s="10"/>
      <c r="BR744" s="37"/>
      <c r="BS744" s="37"/>
      <c r="BT744" s="51"/>
      <c r="BY744" s="37"/>
      <c r="BZ744" s="37"/>
      <c r="CA744" s="7"/>
      <c r="CB744" s="6"/>
      <c r="CD744" s="10"/>
      <c r="CE744" s="37"/>
      <c r="CF744" s="37"/>
      <c r="CG744" s="7"/>
      <c r="CH744" s="6"/>
      <c r="CJ744" s="10"/>
      <c r="CK744" s="37"/>
      <c r="CL744" s="37"/>
      <c r="CM744" s="7"/>
      <c r="CN744" s="40"/>
      <c r="CO744" s="10"/>
      <c r="CP744" s="37"/>
      <c r="CQ744" s="37"/>
      <c r="CR744" s="51"/>
      <c r="CT744" s="40"/>
      <c r="CU744" s="10"/>
      <c r="CV744" s="37"/>
      <c r="CW744" s="37"/>
      <c r="CX744" s="51"/>
    </row>
    <row r="745" spans="5:102" x14ac:dyDescent="0.2">
      <c r="E745" s="37"/>
      <c r="F745" s="37"/>
      <c r="G745" s="7"/>
      <c r="H745" s="6"/>
      <c r="J745" s="10"/>
      <c r="K745" s="37"/>
      <c r="L745" s="37"/>
      <c r="M745" s="7"/>
      <c r="N745" s="6"/>
      <c r="P745" s="10"/>
      <c r="Q745" s="37"/>
      <c r="R745" s="37"/>
      <c r="S745" s="7"/>
      <c r="T745" s="40"/>
      <c r="U745" s="10"/>
      <c r="V745" s="37"/>
      <c r="W745" s="37"/>
      <c r="X745" s="51"/>
      <c r="AC745" s="37"/>
      <c r="AD745" s="37"/>
      <c r="AE745" s="7"/>
      <c r="AF745" s="6"/>
      <c r="AH745" s="10"/>
      <c r="AI745" s="37"/>
      <c r="AJ745" s="37"/>
      <c r="AK745" s="7"/>
      <c r="AL745" s="6"/>
      <c r="AN745" s="10"/>
      <c r="AO745" s="37"/>
      <c r="AP745" s="37"/>
      <c r="AQ745" s="7"/>
      <c r="AR745" s="40"/>
      <c r="AS745" s="10"/>
      <c r="AT745" s="37"/>
      <c r="AU745" s="37"/>
      <c r="AV745" s="51"/>
      <c r="BA745" s="37"/>
      <c r="BB745" s="37"/>
      <c r="BC745" s="7"/>
      <c r="BD745" s="6"/>
      <c r="BF745" s="10"/>
      <c r="BG745" s="37"/>
      <c r="BH745" s="37"/>
      <c r="BI745" s="7"/>
      <c r="BJ745" s="6"/>
      <c r="BL745" s="10"/>
      <c r="BM745" s="37"/>
      <c r="BN745" s="37"/>
      <c r="BO745" s="7"/>
      <c r="BP745" s="40"/>
      <c r="BQ745" s="10"/>
      <c r="BR745" s="37"/>
      <c r="BS745" s="37"/>
      <c r="BT745" s="51"/>
      <c r="BY745" s="37"/>
      <c r="BZ745" s="37"/>
      <c r="CA745" s="7"/>
      <c r="CB745" s="6"/>
      <c r="CD745" s="10"/>
      <c r="CE745" s="37"/>
      <c r="CF745" s="37"/>
      <c r="CG745" s="7"/>
      <c r="CH745" s="6"/>
      <c r="CJ745" s="10"/>
      <c r="CK745" s="37"/>
      <c r="CL745" s="37"/>
      <c r="CM745" s="7"/>
      <c r="CN745" s="40"/>
      <c r="CO745" s="10"/>
      <c r="CP745" s="37"/>
      <c r="CQ745" s="37"/>
      <c r="CR745" s="51"/>
      <c r="CT745" s="40"/>
      <c r="CU745" s="10"/>
      <c r="CV745" s="37"/>
      <c r="CW745" s="37"/>
      <c r="CX745" s="51"/>
    </row>
    <row r="746" spans="5:102" x14ac:dyDescent="0.2">
      <c r="E746" s="37"/>
      <c r="F746" s="37"/>
      <c r="G746" s="7"/>
      <c r="H746" s="6"/>
      <c r="J746" s="10"/>
      <c r="K746" s="37"/>
      <c r="L746" s="37"/>
      <c r="M746" s="7"/>
      <c r="N746" s="6"/>
      <c r="P746" s="10"/>
      <c r="Q746" s="37"/>
      <c r="R746" s="37"/>
      <c r="S746" s="7"/>
      <c r="T746" s="40"/>
      <c r="U746" s="10"/>
      <c r="V746" s="37"/>
      <c r="W746" s="37"/>
      <c r="X746" s="51"/>
      <c r="AC746" s="37"/>
      <c r="AD746" s="37"/>
      <c r="AE746" s="7"/>
      <c r="AF746" s="6"/>
      <c r="AH746" s="10"/>
      <c r="AI746" s="37"/>
      <c r="AJ746" s="37"/>
      <c r="AK746" s="7"/>
      <c r="AL746" s="6"/>
      <c r="AN746" s="10"/>
      <c r="AO746" s="37"/>
      <c r="AP746" s="37"/>
      <c r="AQ746" s="7"/>
      <c r="AR746" s="40"/>
      <c r="AS746" s="10"/>
      <c r="AT746" s="37"/>
      <c r="AU746" s="37"/>
      <c r="AV746" s="51"/>
      <c r="BA746" s="37"/>
      <c r="BB746" s="37"/>
      <c r="BC746" s="7"/>
      <c r="BD746" s="6"/>
      <c r="BF746" s="10"/>
      <c r="BG746" s="37"/>
      <c r="BH746" s="37"/>
      <c r="BI746" s="7"/>
      <c r="BJ746" s="6"/>
      <c r="BL746" s="10"/>
      <c r="BM746" s="37"/>
      <c r="BN746" s="37"/>
      <c r="BO746" s="7"/>
      <c r="BP746" s="40"/>
      <c r="BQ746" s="10"/>
      <c r="BR746" s="37"/>
      <c r="BS746" s="37"/>
      <c r="BT746" s="51"/>
      <c r="BY746" s="37"/>
      <c r="BZ746" s="37"/>
      <c r="CA746" s="7"/>
      <c r="CB746" s="6"/>
      <c r="CD746" s="10"/>
      <c r="CE746" s="37"/>
      <c r="CF746" s="37"/>
      <c r="CG746" s="7"/>
      <c r="CH746" s="6"/>
      <c r="CJ746" s="10"/>
      <c r="CK746" s="37"/>
      <c r="CL746" s="37"/>
      <c r="CM746" s="7"/>
      <c r="CN746" s="40"/>
      <c r="CO746" s="10"/>
      <c r="CP746" s="37"/>
      <c r="CQ746" s="37"/>
      <c r="CR746" s="51"/>
      <c r="CT746" s="40"/>
      <c r="CU746" s="10"/>
      <c r="CV746" s="37"/>
      <c r="CW746" s="37"/>
      <c r="CX746" s="51"/>
    </row>
    <row r="747" spans="5:102" x14ac:dyDescent="0.2">
      <c r="E747" s="37"/>
      <c r="F747" s="37"/>
      <c r="G747" s="7"/>
      <c r="H747" s="6"/>
      <c r="J747" s="10"/>
      <c r="K747" s="37"/>
      <c r="L747" s="37"/>
      <c r="M747" s="7"/>
      <c r="N747" s="6"/>
      <c r="P747" s="10"/>
      <c r="Q747" s="37"/>
      <c r="R747" s="37"/>
      <c r="S747" s="7"/>
      <c r="T747" s="40"/>
      <c r="U747" s="10"/>
      <c r="V747" s="37"/>
      <c r="W747" s="37"/>
      <c r="X747" s="51"/>
      <c r="AC747" s="37"/>
      <c r="AD747" s="37"/>
      <c r="AE747" s="7"/>
      <c r="AF747" s="6"/>
      <c r="AH747" s="10"/>
      <c r="AI747" s="37"/>
      <c r="AJ747" s="37"/>
      <c r="AK747" s="7"/>
      <c r="AL747" s="6"/>
      <c r="AN747" s="10"/>
      <c r="AO747" s="37"/>
      <c r="AP747" s="37"/>
      <c r="AQ747" s="7"/>
      <c r="AR747" s="40"/>
      <c r="AS747" s="10"/>
      <c r="AT747" s="37"/>
      <c r="AU747" s="37"/>
      <c r="AV747" s="51"/>
      <c r="BA747" s="37"/>
      <c r="BB747" s="37"/>
      <c r="BC747" s="7"/>
      <c r="BD747" s="6"/>
      <c r="BF747" s="10"/>
      <c r="BG747" s="37"/>
      <c r="BH747" s="37"/>
      <c r="BI747" s="7"/>
      <c r="BJ747" s="6"/>
      <c r="BL747" s="10"/>
      <c r="BM747" s="37"/>
      <c r="BN747" s="37"/>
      <c r="BO747" s="7"/>
      <c r="BP747" s="40"/>
      <c r="BQ747" s="10"/>
      <c r="BR747" s="37"/>
      <c r="BS747" s="37"/>
      <c r="BT747" s="51"/>
      <c r="BY747" s="37"/>
      <c r="BZ747" s="37"/>
      <c r="CA747" s="7"/>
      <c r="CB747" s="6"/>
      <c r="CD747" s="10"/>
      <c r="CE747" s="37"/>
      <c r="CF747" s="37"/>
      <c r="CG747" s="7"/>
      <c r="CH747" s="6"/>
      <c r="CJ747" s="10"/>
      <c r="CK747" s="37"/>
      <c r="CL747" s="37"/>
      <c r="CM747" s="7"/>
      <c r="CN747" s="40"/>
      <c r="CO747" s="10"/>
      <c r="CP747" s="37"/>
      <c r="CQ747" s="37"/>
      <c r="CR747" s="51"/>
      <c r="CT747" s="40"/>
      <c r="CU747" s="10"/>
      <c r="CV747" s="37"/>
      <c r="CW747" s="37"/>
      <c r="CX747" s="51"/>
    </row>
    <row r="748" spans="5:102" x14ac:dyDescent="0.2">
      <c r="E748" s="37"/>
      <c r="F748" s="37"/>
      <c r="G748" s="7"/>
      <c r="H748" s="6"/>
      <c r="J748" s="10"/>
      <c r="K748" s="37"/>
      <c r="L748" s="37"/>
      <c r="M748" s="7"/>
      <c r="N748" s="6"/>
      <c r="P748" s="10"/>
      <c r="Q748" s="37"/>
      <c r="R748" s="37"/>
      <c r="S748" s="7"/>
      <c r="T748" s="40"/>
      <c r="U748" s="10"/>
      <c r="V748" s="37"/>
      <c r="W748" s="37"/>
      <c r="X748" s="51"/>
      <c r="AC748" s="37"/>
      <c r="AD748" s="37"/>
      <c r="AE748" s="7"/>
      <c r="AF748" s="6"/>
      <c r="AH748" s="10"/>
      <c r="AI748" s="37"/>
      <c r="AJ748" s="37"/>
      <c r="AK748" s="7"/>
      <c r="AL748" s="6"/>
      <c r="AN748" s="10"/>
      <c r="AO748" s="37"/>
      <c r="AP748" s="37"/>
      <c r="AQ748" s="7"/>
      <c r="AR748" s="40"/>
      <c r="AS748" s="10"/>
      <c r="AT748" s="37"/>
      <c r="AU748" s="37"/>
      <c r="AV748" s="51"/>
      <c r="BA748" s="37"/>
      <c r="BB748" s="37"/>
      <c r="BC748" s="7"/>
      <c r="BD748" s="6"/>
      <c r="BF748" s="10"/>
      <c r="BG748" s="37"/>
      <c r="BH748" s="37"/>
      <c r="BI748" s="7"/>
      <c r="BJ748" s="6"/>
      <c r="BL748" s="10"/>
      <c r="BM748" s="37"/>
      <c r="BN748" s="37"/>
      <c r="BO748" s="7"/>
      <c r="BP748" s="40"/>
      <c r="BQ748" s="10"/>
      <c r="BR748" s="37"/>
      <c r="BS748" s="37"/>
      <c r="BT748" s="51"/>
      <c r="BY748" s="37"/>
      <c r="BZ748" s="37"/>
      <c r="CA748" s="7"/>
      <c r="CB748" s="6"/>
      <c r="CD748" s="10"/>
      <c r="CE748" s="37"/>
      <c r="CF748" s="37"/>
      <c r="CG748" s="7"/>
      <c r="CH748" s="6"/>
      <c r="CJ748" s="10"/>
      <c r="CK748" s="37"/>
      <c r="CL748" s="37"/>
      <c r="CM748" s="7"/>
      <c r="CN748" s="40"/>
      <c r="CO748" s="10"/>
      <c r="CP748" s="37"/>
      <c r="CQ748" s="37"/>
      <c r="CR748" s="51"/>
      <c r="CT748" s="40"/>
      <c r="CU748" s="10"/>
      <c r="CV748" s="37"/>
      <c r="CW748" s="37"/>
      <c r="CX748" s="51"/>
    </row>
    <row r="749" spans="5:102" x14ac:dyDescent="0.2">
      <c r="E749" s="37"/>
      <c r="F749" s="37"/>
      <c r="G749" s="7"/>
      <c r="H749" s="6"/>
      <c r="J749" s="10"/>
      <c r="K749" s="37"/>
      <c r="L749" s="37"/>
      <c r="M749" s="7"/>
      <c r="N749" s="6"/>
      <c r="P749" s="10"/>
      <c r="Q749" s="37"/>
      <c r="R749" s="37"/>
      <c r="S749" s="7"/>
      <c r="T749" s="40"/>
      <c r="U749" s="10"/>
      <c r="V749" s="37"/>
      <c r="W749" s="37"/>
      <c r="X749" s="51"/>
      <c r="AC749" s="37"/>
      <c r="AD749" s="37"/>
      <c r="AE749" s="7"/>
      <c r="AF749" s="6"/>
      <c r="AH749" s="10"/>
      <c r="AI749" s="37"/>
      <c r="AJ749" s="37"/>
      <c r="AK749" s="7"/>
      <c r="AL749" s="6"/>
      <c r="AN749" s="10"/>
      <c r="AO749" s="37"/>
      <c r="AP749" s="37"/>
      <c r="AQ749" s="7"/>
      <c r="AR749" s="40"/>
      <c r="AS749" s="10"/>
      <c r="AT749" s="37"/>
      <c r="AU749" s="37"/>
      <c r="AV749" s="51"/>
      <c r="BA749" s="37"/>
      <c r="BB749" s="37"/>
      <c r="BC749" s="7"/>
      <c r="BD749" s="6"/>
      <c r="BF749" s="10"/>
      <c r="BG749" s="37"/>
      <c r="BH749" s="37"/>
      <c r="BI749" s="7"/>
      <c r="BJ749" s="6"/>
      <c r="BL749" s="10"/>
      <c r="BM749" s="37"/>
      <c r="BN749" s="37"/>
      <c r="BO749" s="7"/>
      <c r="BP749" s="40"/>
      <c r="BQ749" s="10"/>
      <c r="BR749" s="37"/>
      <c r="BS749" s="37"/>
      <c r="BT749" s="51"/>
      <c r="BY749" s="37"/>
      <c r="BZ749" s="37"/>
      <c r="CA749" s="7"/>
      <c r="CB749" s="6"/>
      <c r="CD749" s="10"/>
      <c r="CE749" s="37"/>
      <c r="CF749" s="37"/>
      <c r="CG749" s="7"/>
      <c r="CH749" s="6"/>
      <c r="CJ749" s="10"/>
      <c r="CK749" s="37"/>
      <c r="CL749" s="37"/>
      <c r="CM749" s="7"/>
      <c r="CN749" s="40"/>
      <c r="CO749" s="10"/>
      <c r="CP749" s="37"/>
      <c r="CQ749" s="37"/>
      <c r="CR749" s="51"/>
      <c r="CT749" s="40"/>
      <c r="CU749" s="10"/>
      <c r="CV749" s="37"/>
      <c r="CW749" s="37"/>
      <c r="CX749" s="51"/>
    </row>
    <row r="750" spans="5:102" x14ac:dyDescent="0.2">
      <c r="E750" s="37"/>
      <c r="F750" s="37"/>
      <c r="G750" s="7"/>
      <c r="H750" s="6"/>
      <c r="J750" s="10"/>
      <c r="K750" s="37"/>
      <c r="L750" s="37"/>
      <c r="M750" s="7"/>
      <c r="N750" s="6"/>
      <c r="P750" s="10"/>
      <c r="Q750" s="37"/>
      <c r="R750" s="37"/>
      <c r="S750" s="7"/>
      <c r="T750" s="40"/>
      <c r="U750" s="10"/>
      <c r="V750" s="37"/>
      <c r="W750" s="37"/>
      <c r="X750" s="51"/>
      <c r="AC750" s="37"/>
      <c r="AD750" s="37"/>
      <c r="AE750" s="7"/>
      <c r="AF750" s="6"/>
      <c r="AH750" s="10"/>
      <c r="AI750" s="37"/>
      <c r="AJ750" s="37"/>
      <c r="AK750" s="7"/>
      <c r="AL750" s="6"/>
      <c r="AN750" s="10"/>
      <c r="AO750" s="37"/>
      <c r="AP750" s="37"/>
      <c r="AQ750" s="7"/>
      <c r="AR750" s="40"/>
      <c r="AS750" s="10"/>
      <c r="AT750" s="37"/>
      <c r="AU750" s="37"/>
      <c r="AV750" s="51"/>
      <c r="BA750" s="37"/>
      <c r="BB750" s="37"/>
      <c r="BC750" s="7"/>
      <c r="BD750" s="6"/>
      <c r="BF750" s="10"/>
      <c r="BG750" s="37"/>
      <c r="BH750" s="37"/>
      <c r="BI750" s="7"/>
      <c r="BJ750" s="6"/>
      <c r="BL750" s="10"/>
      <c r="BM750" s="37"/>
      <c r="BN750" s="37"/>
      <c r="BO750" s="7"/>
      <c r="BP750" s="40"/>
      <c r="BQ750" s="10"/>
      <c r="BR750" s="37"/>
      <c r="BS750" s="37"/>
      <c r="BT750" s="51"/>
      <c r="BY750" s="37"/>
      <c r="BZ750" s="37"/>
      <c r="CA750" s="7"/>
      <c r="CB750" s="6"/>
      <c r="CD750" s="10"/>
      <c r="CE750" s="37"/>
      <c r="CF750" s="37"/>
      <c r="CG750" s="7"/>
      <c r="CH750" s="6"/>
      <c r="CJ750" s="10"/>
      <c r="CK750" s="37"/>
      <c r="CL750" s="37"/>
      <c r="CM750" s="7"/>
      <c r="CN750" s="40"/>
      <c r="CO750" s="10"/>
      <c r="CP750" s="37"/>
      <c r="CQ750" s="37"/>
      <c r="CR750" s="51"/>
      <c r="CT750" s="40"/>
      <c r="CU750" s="10"/>
      <c r="CV750" s="37"/>
      <c r="CW750" s="37"/>
      <c r="CX750" s="51"/>
    </row>
    <row r="751" spans="5:102" x14ac:dyDescent="0.2">
      <c r="E751" s="37"/>
      <c r="F751" s="37"/>
      <c r="G751" s="7"/>
      <c r="H751" s="6"/>
      <c r="J751" s="10"/>
      <c r="K751" s="37"/>
      <c r="L751" s="37"/>
      <c r="M751" s="7"/>
      <c r="N751" s="6"/>
      <c r="P751" s="10"/>
      <c r="Q751" s="37"/>
      <c r="R751" s="37"/>
      <c r="S751" s="7"/>
      <c r="T751" s="40"/>
      <c r="U751" s="10"/>
      <c r="V751" s="37"/>
      <c r="W751" s="37"/>
      <c r="X751" s="51"/>
      <c r="AC751" s="37"/>
      <c r="AD751" s="37"/>
      <c r="AE751" s="7"/>
      <c r="AF751" s="6"/>
      <c r="AH751" s="10"/>
      <c r="AI751" s="37"/>
      <c r="AJ751" s="37"/>
      <c r="AK751" s="7"/>
      <c r="AL751" s="6"/>
      <c r="AN751" s="10"/>
      <c r="AO751" s="37"/>
      <c r="AP751" s="37"/>
      <c r="AQ751" s="7"/>
      <c r="AR751" s="40"/>
      <c r="AS751" s="10"/>
      <c r="AT751" s="37"/>
      <c r="AU751" s="37"/>
      <c r="AV751" s="51"/>
      <c r="BA751" s="37"/>
      <c r="BB751" s="37"/>
      <c r="BC751" s="7"/>
      <c r="BD751" s="6"/>
      <c r="BF751" s="10"/>
      <c r="BG751" s="37"/>
      <c r="BH751" s="37"/>
      <c r="BI751" s="7"/>
      <c r="BJ751" s="6"/>
      <c r="BL751" s="10"/>
      <c r="BM751" s="37"/>
      <c r="BN751" s="37"/>
      <c r="BO751" s="7"/>
      <c r="BP751" s="40"/>
      <c r="BQ751" s="10"/>
      <c r="BR751" s="37"/>
      <c r="BS751" s="37"/>
      <c r="BT751" s="51"/>
      <c r="BY751" s="37"/>
      <c r="BZ751" s="37"/>
      <c r="CA751" s="7"/>
      <c r="CB751" s="6"/>
      <c r="CD751" s="10"/>
      <c r="CE751" s="37"/>
      <c r="CF751" s="37"/>
      <c r="CG751" s="7"/>
      <c r="CH751" s="6"/>
      <c r="CJ751" s="10"/>
      <c r="CK751" s="37"/>
      <c r="CL751" s="37"/>
      <c r="CM751" s="7"/>
      <c r="CN751" s="40"/>
      <c r="CO751" s="10"/>
      <c r="CP751" s="37"/>
      <c r="CQ751" s="37"/>
      <c r="CR751" s="51"/>
      <c r="CT751" s="40"/>
      <c r="CU751" s="10"/>
      <c r="CV751" s="37"/>
      <c r="CW751" s="37"/>
      <c r="CX751" s="51"/>
    </row>
    <row r="752" spans="5:102" x14ac:dyDescent="0.2">
      <c r="E752" s="37"/>
      <c r="F752" s="37"/>
      <c r="G752" s="7"/>
      <c r="H752" s="6"/>
      <c r="J752" s="10"/>
      <c r="K752" s="37"/>
      <c r="L752" s="37"/>
      <c r="M752" s="7"/>
      <c r="N752" s="6"/>
      <c r="P752" s="10"/>
      <c r="Q752" s="37"/>
      <c r="R752" s="37"/>
      <c r="S752" s="7"/>
      <c r="T752" s="40"/>
      <c r="U752" s="10"/>
      <c r="V752" s="37"/>
      <c r="W752" s="37"/>
      <c r="X752" s="51"/>
      <c r="AC752" s="37"/>
      <c r="AD752" s="37"/>
      <c r="AE752" s="7"/>
      <c r="AF752" s="6"/>
      <c r="AH752" s="10"/>
      <c r="AI752" s="37"/>
      <c r="AJ752" s="37"/>
      <c r="AK752" s="7"/>
      <c r="AL752" s="6"/>
      <c r="AN752" s="10"/>
      <c r="AO752" s="37"/>
      <c r="AP752" s="37"/>
      <c r="AQ752" s="7"/>
      <c r="AR752" s="40"/>
      <c r="AS752" s="10"/>
      <c r="AT752" s="37"/>
      <c r="AU752" s="37"/>
      <c r="AV752" s="51"/>
      <c r="BA752" s="37"/>
      <c r="BB752" s="37"/>
      <c r="BC752" s="7"/>
      <c r="BD752" s="6"/>
      <c r="BF752" s="10"/>
      <c r="BG752" s="37"/>
      <c r="BH752" s="37"/>
      <c r="BI752" s="7"/>
      <c r="BJ752" s="6"/>
      <c r="BL752" s="10"/>
      <c r="BM752" s="37"/>
      <c r="BN752" s="37"/>
      <c r="BO752" s="7"/>
      <c r="BP752" s="40"/>
      <c r="BQ752" s="10"/>
      <c r="BR752" s="37"/>
      <c r="BS752" s="37"/>
      <c r="BT752" s="51"/>
      <c r="BY752" s="37"/>
      <c r="BZ752" s="37"/>
      <c r="CA752" s="7"/>
      <c r="CB752" s="6"/>
      <c r="CD752" s="10"/>
      <c r="CE752" s="37"/>
      <c r="CF752" s="37"/>
      <c r="CG752" s="7"/>
      <c r="CH752" s="6"/>
      <c r="CJ752" s="10"/>
      <c r="CK752" s="37"/>
      <c r="CL752" s="37"/>
      <c r="CM752" s="7"/>
      <c r="CN752" s="40"/>
      <c r="CO752" s="10"/>
      <c r="CP752" s="37"/>
      <c r="CQ752" s="37"/>
      <c r="CR752" s="51"/>
      <c r="CT752" s="40"/>
      <c r="CU752" s="10"/>
      <c r="CV752" s="37"/>
      <c r="CW752" s="37"/>
      <c r="CX752" s="51"/>
    </row>
    <row r="753" spans="5:102" x14ac:dyDescent="0.2">
      <c r="E753" s="37"/>
      <c r="F753" s="37"/>
      <c r="G753" s="7"/>
      <c r="H753" s="6"/>
      <c r="J753" s="10"/>
      <c r="K753" s="37"/>
      <c r="L753" s="37"/>
      <c r="M753" s="7"/>
      <c r="N753" s="6"/>
      <c r="P753" s="10"/>
      <c r="Q753" s="37"/>
      <c r="R753" s="37"/>
      <c r="S753" s="7"/>
      <c r="T753" s="40"/>
      <c r="U753" s="10"/>
      <c r="V753" s="37"/>
      <c r="W753" s="37"/>
      <c r="X753" s="51"/>
      <c r="AC753" s="37"/>
      <c r="AD753" s="37"/>
      <c r="AE753" s="7"/>
      <c r="AF753" s="6"/>
      <c r="AH753" s="10"/>
      <c r="AI753" s="37"/>
      <c r="AJ753" s="37"/>
      <c r="AK753" s="7"/>
      <c r="AL753" s="6"/>
      <c r="AN753" s="10"/>
      <c r="AO753" s="37"/>
      <c r="AP753" s="37"/>
      <c r="AQ753" s="7"/>
      <c r="AR753" s="40"/>
      <c r="AS753" s="10"/>
      <c r="AT753" s="37"/>
      <c r="AU753" s="37"/>
      <c r="AV753" s="51"/>
      <c r="BA753" s="37"/>
      <c r="BB753" s="37"/>
      <c r="BC753" s="7"/>
      <c r="BD753" s="6"/>
      <c r="BF753" s="10"/>
      <c r="BG753" s="37"/>
      <c r="BH753" s="37"/>
      <c r="BI753" s="7"/>
      <c r="BJ753" s="6"/>
      <c r="BL753" s="10"/>
      <c r="BM753" s="37"/>
      <c r="BN753" s="37"/>
      <c r="BO753" s="7"/>
      <c r="BP753" s="40"/>
      <c r="BQ753" s="10"/>
      <c r="BR753" s="37"/>
      <c r="BS753" s="37"/>
      <c r="BT753" s="51"/>
      <c r="BY753" s="37"/>
      <c r="BZ753" s="37"/>
      <c r="CA753" s="7"/>
      <c r="CB753" s="6"/>
      <c r="CD753" s="10"/>
      <c r="CE753" s="37"/>
      <c r="CF753" s="37"/>
      <c r="CG753" s="7"/>
      <c r="CH753" s="6"/>
      <c r="CJ753" s="10"/>
      <c r="CK753" s="37"/>
      <c r="CL753" s="37"/>
      <c r="CM753" s="7"/>
      <c r="CN753" s="40"/>
      <c r="CO753" s="10"/>
      <c r="CP753" s="37"/>
      <c r="CQ753" s="37"/>
      <c r="CR753" s="51"/>
      <c r="CT753" s="40"/>
      <c r="CU753" s="10"/>
      <c r="CV753" s="37"/>
      <c r="CW753" s="37"/>
      <c r="CX753" s="51"/>
    </row>
    <row r="754" spans="5:102" x14ac:dyDescent="0.2">
      <c r="E754" s="37"/>
      <c r="F754" s="37"/>
      <c r="G754" s="7"/>
      <c r="H754" s="6"/>
      <c r="J754" s="10"/>
      <c r="K754" s="37"/>
      <c r="L754" s="37"/>
      <c r="M754" s="7"/>
      <c r="N754" s="6"/>
      <c r="P754" s="10"/>
      <c r="Q754" s="37"/>
      <c r="R754" s="37"/>
      <c r="S754" s="7"/>
      <c r="T754" s="40"/>
      <c r="U754" s="10"/>
      <c r="V754" s="37"/>
      <c r="W754" s="37"/>
      <c r="X754" s="51"/>
      <c r="AC754" s="37"/>
      <c r="AD754" s="37"/>
      <c r="AE754" s="7"/>
      <c r="AF754" s="6"/>
      <c r="AH754" s="10"/>
      <c r="AI754" s="37"/>
      <c r="AJ754" s="37"/>
      <c r="AK754" s="7"/>
      <c r="AL754" s="6"/>
      <c r="AN754" s="10"/>
      <c r="AO754" s="37"/>
      <c r="AP754" s="37"/>
      <c r="AQ754" s="7"/>
      <c r="AR754" s="40"/>
      <c r="AS754" s="10"/>
      <c r="AT754" s="37"/>
      <c r="AU754" s="37"/>
      <c r="AV754" s="51"/>
      <c r="BA754" s="37"/>
      <c r="BB754" s="37"/>
      <c r="BC754" s="7"/>
      <c r="BD754" s="6"/>
      <c r="BF754" s="10"/>
      <c r="BG754" s="37"/>
      <c r="BH754" s="37"/>
      <c r="BI754" s="7"/>
      <c r="BJ754" s="6"/>
      <c r="BL754" s="10"/>
      <c r="BM754" s="37"/>
      <c r="BN754" s="37"/>
      <c r="BO754" s="7"/>
      <c r="BP754" s="40"/>
      <c r="BQ754" s="10"/>
      <c r="BR754" s="37"/>
      <c r="BS754" s="37"/>
      <c r="BT754" s="51"/>
      <c r="BY754" s="37"/>
      <c r="BZ754" s="37"/>
      <c r="CA754" s="7"/>
      <c r="CB754" s="6"/>
      <c r="CD754" s="10"/>
      <c r="CE754" s="37"/>
      <c r="CF754" s="37"/>
      <c r="CG754" s="7"/>
      <c r="CH754" s="6"/>
      <c r="CJ754" s="10"/>
      <c r="CK754" s="37"/>
      <c r="CL754" s="37"/>
      <c r="CM754" s="7"/>
      <c r="CN754" s="40"/>
      <c r="CO754" s="10"/>
      <c r="CP754" s="37"/>
      <c r="CQ754" s="37"/>
      <c r="CR754" s="51"/>
      <c r="CT754" s="40"/>
      <c r="CU754" s="10"/>
      <c r="CV754" s="37"/>
      <c r="CW754" s="37"/>
      <c r="CX754" s="51"/>
    </row>
    <row r="755" spans="5:102" x14ac:dyDescent="0.2">
      <c r="E755" s="37"/>
      <c r="F755" s="37"/>
      <c r="G755" s="7"/>
      <c r="H755" s="6"/>
      <c r="J755" s="10"/>
      <c r="K755" s="37"/>
      <c r="L755" s="37"/>
      <c r="M755" s="7"/>
      <c r="N755" s="6"/>
      <c r="P755" s="10"/>
      <c r="Q755" s="37"/>
      <c r="R755" s="37"/>
      <c r="S755" s="7"/>
      <c r="T755" s="40"/>
      <c r="U755" s="10"/>
      <c r="V755" s="37"/>
      <c r="W755" s="37"/>
      <c r="X755" s="51"/>
      <c r="AC755" s="37"/>
      <c r="AD755" s="37"/>
      <c r="AE755" s="7"/>
      <c r="AF755" s="6"/>
      <c r="AH755" s="10"/>
      <c r="AI755" s="37"/>
      <c r="AJ755" s="37"/>
      <c r="AK755" s="7"/>
      <c r="AL755" s="6"/>
      <c r="AN755" s="10"/>
      <c r="AO755" s="37"/>
      <c r="AP755" s="37"/>
      <c r="AQ755" s="7"/>
      <c r="AR755" s="40"/>
      <c r="AS755" s="10"/>
      <c r="AT755" s="37"/>
      <c r="AU755" s="37"/>
      <c r="AV755" s="51"/>
      <c r="BA755" s="37"/>
      <c r="BB755" s="37"/>
      <c r="BC755" s="7"/>
      <c r="BD755" s="6"/>
      <c r="BF755" s="10"/>
      <c r="BG755" s="37"/>
      <c r="BH755" s="37"/>
      <c r="BI755" s="7"/>
      <c r="BJ755" s="6"/>
      <c r="BL755" s="10"/>
      <c r="BM755" s="37"/>
      <c r="BN755" s="37"/>
      <c r="BO755" s="7"/>
      <c r="BP755" s="40"/>
      <c r="BQ755" s="10"/>
      <c r="BR755" s="37"/>
      <c r="BS755" s="37"/>
      <c r="BT755" s="51"/>
      <c r="BY755" s="37"/>
      <c r="BZ755" s="37"/>
      <c r="CA755" s="7"/>
      <c r="CB755" s="6"/>
      <c r="CD755" s="10"/>
      <c r="CE755" s="37"/>
      <c r="CF755" s="37"/>
      <c r="CG755" s="7"/>
      <c r="CH755" s="6"/>
      <c r="CJ755" s="10"/>
      <c r="CK755" s="37"/>
      <c r="CL755" s="37"/>
      <c r="CM755" s="7"/>
      <c r="CN755" s="40"/>
      <c r="CO755" s="10"/>
      <c r="CP755" s="37"/>
      <c r="CQ755" s="37"/>
      <c r="CR755" s="51"/>
      <c r="CT755" s="40"/>
      <c r="CU755" s="10"/>
      <c r="CV755" s="37"/>
      <c r="CW755" s="37"/>
      <c r="CX755" s="51"/>
    </row>
    <row r="756" spans="5:102" x14ac:dyDescent="0.2">
      <c r="E756" s="37"/>
      <c r="F756" s="37"/>
      <c r="G756" s="7"/>
      <c r="H756" s="6"/>
      <c r="J756" s="10"/>
      <c r="K756" s="37"/>
      <c r="L756" s="37"/>
      <c r="M756" s="7"/>
      <c r="N756" s="6"/>
      <c r="P756" s="10"/>
      <c r="Q756" s="37"/>
      <c r="R756" s="37"/>
      <c r="S756" s="7"/>
      <c r="T756" s="40"/>
      <c r="U756" s="10"/>
      <c r="V756" s="37"/>
      <c r="W756" s="37"/>
      <c r="X756" s="51"/>
      <c r="AC756" s="37"/>
      <c r="AD756" s="37"/>
      <c r="AE756" s="7"/>
      <c r="AF756" s="6"/>
      <c r="AH756" s="10"/>
      <c r="AI756" s="37"/>
      <c r="AJ756" s="37"/>
      <c r="AK756" s="7"/>
      <c r="AL756" s="6"/>
      <c r="AN756" s="10"/>
      <c r="AO756" s="37"/>
      <c r="AP756" s="37"/>
      <c r="AQ756" s="7"/>
      <c r="AR756" s="40"/>
      <c r="AS756" s="10"/>
      <c r="AT756" s="37"/>
      <c r="AU756" s="37"/>
      <c r="AV756" s="51"/>
      <c r="BA756" s="37"/>
      <c r="BB756" s="37"/>
      <c r="BC756" s="7"/>
      <c r="BD756" s="6"/>
      <c r="BF756" s="10"/>
      <c r="BG756" s="37"/>
      <c r="BH756" s="37"/>
      <c r="BI756" s="7"/>
      <c r="BJ756" s="6"/>
      <c r="BL756" s="10"/>
      <c r="BM756" s="37"/>
      <c r="BN756" s="37"/>
      <c r="BO756" s="7"/>
      <c r="BP756" s="40"/>
      <c r="BQ756" s="10"/>
      <c r="BR756" s="37"/>
      <c r="BS756" s="37"/>
      <c r="BT756" s="51"/>
      <c r="BY756" s="37"/>
      <c r="BZ756" s="37"/>
      <c r="CA756" s="7"/>
      <c r="CB756" s="6"/>
      <c r="CD756" s="10"/>
      <c r="CE756" s="37"/>
      <c r="CF756" s="37"/>
      <c r="CG756" s="7"/>
      <c r="CH756" s="6"/>
      <c r="CJ756" s="10"/>
      <c r="CK756" s="37"/>
      <c r="CL756" s="37"/>
      <c r="CM756" s="7"/>
      <c r="CN756" s="40"/>
      <c r="CO756" s="10"/>
      <c r="CP756" s="37"/>
      <c r="CQ756" s="37"/>
      <c r="CR756" s="51"/>
      <c r="CT756" s="40"/>
      <c r="CU756" s="10"/>
      <c r="CV756" s="37"/>
      <c r="CW756" s="37"/>
      <c r="CX756" s="51"/>
    </row>
    <row r="757" spans="5:102" x14ac:dyDescent="0.2">
      <c r="E757" s="37"/>
      <c r="F757" s="37"/>
      <c r="G757" s="7"/>
      <c r="H757" s="6"/>
      <c r="J757" s="10"/>
      <c r="K757" s="37"/>
      <c r="L757" s="37"/>
      <c r="M757" s="7"/>
      <c r="N757" s="6"/>
      <c r="P757" s="10"/>
      <c r="Q757" s="37"/>
      <c r="R757" s="37"/>
      <c r="S757" s="7"/>
      <c r="T757" s="40"/>
      <c r="U757" s="10"/>
      <c r="V757" s="37"/>
      <c r="W757" s="37"/>
      <c r="X757" s="51"/>
      <c r="AC757" s="37"/>
      <c r="AD757" s="37"/>
      <c r="AE757" s="7"/>
      <c r="AF757" s="6"/>
      <c r="AH757" s="10"/>
      <c r="AI757" s="37"/>
      <c r="AJ757" s="37"/>
      <c r="AK757" s="7"/>
      <c r="AL757" s="6"/>
      <c r="AN757" s="10"/>
      <c r="AO757" s="37"/>
      <c r="AP757" s="37"/>
      <c r="AQ757" s="7"/>
      <c r="AR757" s="40"/>
      <c r="AS757" s="10"/>
      <c r="AT757" s="37"/>
      <c r="AU757" s="37"/>
      <c r="AV757" s="51"/>
      <c r="BA757" s="37"/>
      <c r="BB757" s="37"/>
      <c r="BC757" s="7"/>
      <c r="BD757" s="6"/>
      <c r="BF757" s="10"/>
      <c r="BG757" s="37"/>
      <c r="BH757" s="37"/>
      <c r="BI757" s="7"/>
      <c r="BJ757" s="6"/>
      <c r="BL757" s="10"/>
      <c r="BM757" s="37"/>
      <c r="BN757" s="37"/>
      <c r="BO757" s="7"/>
      <c r="BP757" s="40"/>
      <c r="BQ757" s="10"/>
      <c r="BR757" s="37"/>
      <c r="BS757" s="37"/>
      <c r="BT757" s="51"/>
      <c r="BY757" s="37"/>
      <c r="BZ757" s="37"/>
      <c r="CA757" s="7"/>
      <c r="CB757" s="6"/>
      <c r="CD757" s="10"/>
      <c r="CE757" s="37"/>
      <c r="CF757" s="37"/>
      <c r="CG757" s="7"/>
      <c r="CH757" s="6"/>
      <c r="CJ757" s="10"/>
      <c r="CK757" s="37"/>
      <c r="CL757" s="37"/>
      <c r="CM757" s="7"/>
      <c r="CN757" s="40"/>
      <c r="CO757" s="10"/>
      <c r="CP757" s="37"/>
      <c r="CQ757" s="37"/>
      <c r="CR757" s="51"/>
      <c r="CT757" s="40"/>
      <c r="CU757" s="10"/>
      <c r="CV757" s="37"/>
      <c r="CW757" s="37"/>
      <c r="CX757" s="51"/>
    </row>
    <row r="758" spans="5:102" x14ac:dyDescent="0.2">
      <c r="E758" s="37"/>
      <c r="F758" s="37"/>
      <c r="G758" s="7"/>
      <c r="H758" s="6"/>
      <c r="J758" s="10"/>
      <c r="K758" s="37"/>
      <c r="L758" s="37"/>
      <c r="M758" s="7"/>
      <c r="N758" s="6"/>
      <c r="P758" s="10"/>
      <c r="Q758" s="37"/>
      <c r="R758" s="37"/>
      <c r="S758" s="7"/>
      <c r="T758" s="40"/>
      <c r="U758" s="10"/>
      <c r="V758" s="37"/>
      <c r="W758" s="37"/>
      <c r="X758" s="51"/>
      <c r="AC758" s="37"/>
      <c r="AD758" s="37"/>
      <c r="AE758" s="7"/>
      <c r="AF758" s="6"/>
      <c r="AH758" s="10"/>
      <c r="AI758" s="37"/>
      <c r="AJ758" s="37"/>
      <c r="AK758" s="7"/>
      <c r="AL758" s="6"/>
      <c r="AN758" s="10"/>
      <c r="AO758" s="37"/>
      <c r="AP758" s="37"/>
      <c r="AQ758" s="7"/>
      <c r="AR758" s="40"/>
      <c r="AS758" s="10"/>
      <c r="AT758" s="37"/>
      <c r="AU758" s="37"/>
      <c r="AV758" s="51"/>
      <c r="BA758" s="37"/>
      <c r="BB758" s="37"/>
      <c r="BC758" s="7"/>
      <c r="BD758" s="6"/>
      <c r="BF758" s="10"/>
      <c r="BG758" s="37"/>
      <c r="BH758" s="37"/>
      <c r="BI758" s="7"/>
      <c r="BJ758" s="6"/>
      <c r="BL758" s="10"/>
      <c r="BM758" s="37"/>
      <c r="BN758" s="37"/>
      <c r="BO758" s="7"/>
      <c r="BP758" s="40"/>
      <c r="BQ758" s="10"/>
      <c r="BR758" s="37"/>
      <c r="BS758" s="37"/>
      <c r="BT758" s="51"/>
      <c r="BY758" s="37"/>
      <c r="BZ758" s="37"/>
      <c r="CA758" s="7"/>
      <c r="CB758" s="6"/>
      <c r="CD758" s="10"/>
      <c r="CE758" s="37"/>
      <c r="CF758" s="37"/>
      <c r="CG758" s="7"/>
      <c r="CH758" s="6"/>
      <c r="CJ758" s="10"/>
      <c r="CK758" s="37"/>
      <c r="CL758" s="37"/>
      <c r="CM758" s="7"/>
      <c r="CN758" s="40"/>
      <c r="CO758" s="10"/>
      <c r="CP758" s="37"/>
      <c r="CQ758" s="37"/>
      <c r="CR758" s="51"/>
      <c r="CT758" s="40"/>
      <c r="CU758" s="10"/>
      <c r="CV758" s="37"/>
      <c r="CW758" s="37"/>
      <c r="CX758" s="51"/>
    </row>
    <row r="759" spans="5:102" x14ac:dyDescent="0.2">
      <c r="E759" s="37"/>
      <c r="F759" s="37"/>
      <c r="G759" s="7"/>
      <c r="H759" s="6"/>
      <c r="J759" s="10"/>
      <c r="K759" s="37"/>
      <c r="L759" s="37"/>
      <c r="M759" s="7"/>
      <c r="N759" s="6"/>
      <c r="P759" s="10"/>
      <c r="Q759" s="37"/>
      <c r="R759" s="37"/>
      <c r="S759" s="7"/>
      <c r="T759" s="40"/>
      <c r="U759" s="10"/>
      <c r="V759" s="37"/>
      <c r="W759" s="37"/>
      <c r="X759" s="51"/>
      <c r="AC759" s="37"/>
      <c r="AD759" s="37"/>
      <c r="AE759" s="7"/>
      <c r="AF759" s="6"/>
      <c r="AH759" s="10"/>
      <c r="AI759" s="37"/>
      <c r="AJ759" s="37"/>
      <c r="AK759" s="7"/>
      <c r="AL759" s="6"/>
      <c r="AN759" s="10"/>
      <c r="AO759" s="37"/>
      <c r="AP759" s="37"/>
      <c r="AQ759" s="7"/>
      <c r="AR759" s="40"/>
      <c r="AS759" s="10"/>
      <c r="AT759" s="37"/>
      <c r="AU759" s="37"/>
      <c r="AV759" s="51"/>
      <c r="BA759" s="37"/>
      <c r="BB759" s="37"/>
      <c r="BC759" s="7"/>
      <c r="BD759" s="6"/>
      <c r="BF759" s="10"/>
      <c r="BG759" s="37"/>
      <c r="BH759" s="37"/>
      <c r="BI759" s="7"/>
      <c r="BJ759" s="6"/>
      <c r="BL759" s="10"/>
      <c r="BM759" s="37"/>
      <c r="BN759" s="37"/>
      <c r="BO759" s="7"/>
      <c r="BP759" s="40"/>
      <c r="BQ759" s="10"/>
      <c r="BR759" s="37"/>
      <c r="BS759" s="37"/>
      <c r="BT759" s="51"/>
      <c r="BY759" s="37"/>
      <c r="BZ759" s="37"/>
      <c r="CA759" s="7"/>
      <c r="CB759" s="6"/>
      <c r="CD759" s="10"/>
      <c r="CE759" s="37"/>
      <c r="CF759" s="37"/>
      <c r="CG759" s="7"/>
      <c r="CH759" s="6"/>
      <c r="CJ759" s="10"/>
      <c r="CK759" s="37"/>
      <c r="CL759" s="37"/>
      <c r="CM759" s="7"/>
      <c r="CN759" s="40"/>
      <c r="CO759" s="10"/>
      <c r="CP759" s="37"/>
      <c r="CQ759" s="37"/>
      <c r="CR759" s="51"/>
      <c r="CT759" s="40"/>
      <c r="CU759" s="10"/>
      <c r="CV759" s="37"/>
      <c r="CW759" s="37"/>
      <c r="CX759" s="51"/>
    </row>
    <row r="760" spans="5:102" x14ac:dyDescent="0.2">
      <c r="E760" s="37"/>
      <c r="F760" s="37"/>
      <c r="G760" s="7"/>
      <c r="H760" s="6"/>
      <c r="J760" s="10"/>
      <c r="K760" s="37"/>
      <c r="L760" s="37"/>
      <c r="M760" s="7"/>
      <c r="N760" s="6"/>
      <c r="P760" s="10"/>
      <c r="Q760" s="37"/>
      <c r="R760" s="37"/>
      <c r="S760" s="7"/>
      <c r="T760" s="40"/>
      <c r="U760" s="10"/>
      <c r="V760" s="37"/>
      <c r="W760" s="37"/>
      <c r="X760" s="51"/>
      <c r="AC760" s="37"/>
      <c r="AD760" s="37"/>
      <c r="AE760" s="7"/>
      <c r="AF760" s="6"/>
      <c r="AH760" s="10"/>
      <c r="AI760" s="37"/>
      <c r="AJ760" s="37"/>
      <c r="AK760" s="7"/>
      <c r="AL760" s="6"/>
      <c r="AN760" s="10"/>
      <c r="AO760" s="37"/>
      <c r="AP760" s="37"/>
      <c r="AQ760" s="7"/>
      <c r="AR760" s="40"/>
      <c r="AS760" s="10"/>
      <c r="AT760" s="37"/>
      <c r="AU760" s="37"/>
      <c r="AV760" s="51"/>
      <c r="BA760" s="37"/>
      <c r="BB760" s="37"/>
      <c r="BC760" s="7"/>
      <c r="BD760" s="6"/>
      <c r="BF760" s="10"/>
      <c r="BG760" s="37"/>
      <c r="BH760" s="37"/>
      <c r="BI760" s="7"/>
      <c r="BJ760" s="6"/>
      <c r="BL760" s="10"/>
      <c r="BM760" s="37"/>
      <c r="BN760" s="37"/>
      <c r="BO760" s="7"/>
      <c r="BP760" s="40"/>
      <c r="BQ760" s="10"/>
      <c r="BR760" s="37"/>
      <c r="BS760" s="37"/>
      <c r="BT760" s="51"/>
      <c r="BY760" s="37"/>
      <c r="BZ760" s="37"/>
      <c r="CA760" s="7"/>
      <c r="CB760" s="6"/>
      <c r="CD760" s="10"/>
      <c r="CE760" s="37"/>
      <c r="CF760" s="37"/>
      <c r="CG760" s="7"/>
      <c r="CH760" s="6"/>
      <c r="CJ760" s="10"/>
      <c r="CK760" s="37"/>
      <c r="CL760" s="37"/>
      <c r="CM760" s="7"/>
      <c r="CN760" s="40"/>
      <c r="CO760" s="10"/>
      <c r="CP760" s="37"/>
      <c r="CQ760" s="37"/>
      <c r="CR760" s="51"/>
      <c r="CT760" s="40"/>
      <c r="CU760" s="10"/>
      <c r="CV760" s="37"/>
      <c r="CW760" s="37"/>
      <c r="CX760" s="51"/>
    </row>
    <row r="761" spans="5:102" x14ac:dyDescent="0.2">
      <c r="E761" s="37"/>
      <c r="F761" s="37"/>
      <c r="G761" s="7"/>
      <c r="H761" s="6"/>
      <c r="J761" s="10"/>
      <c r="K761" s="37"/>
      <c r="L761" s="37"/>
      <c r="M761" s="7"/>
      <c r="N761" s="6"/>
      <c r="P761" s="10"/>
      <c r="Q761" s="37"/>
      <c r="R761" s="37"/>
      <c r="S761" s="7"/>
      <c r="T761" s="40"/>
      <c r="U761" s="10"/>
      <c r="V761" s="37"/>
      <c r="W761" s="37"/>
      <c r="X761" s="51"/>
      <c r="AC761" s="37"/>
      <c r="AD761" s="37"/>
      <c r="AE761" s="7"/>
      <c r="AF761" s="6"/>
      <c r="AH761" s="10"/>
      <c r="AI761" s="37"/>
      <c r="AJ761" s="37"/>
      <c r="AK761" s="7"/>
      <c r="AL761" s="6"/>
      <c r="AN761" s="10"/>
      <c r="AO761" s="37"/>
      <c r="AP761" s="37"/>
      <c r="AQ761" s="7"/>
      <c r="AR761" s="40"/>
      <c r="AS761" s="10"/>
      <c r="AT761" s="37"/>
      <c r="AU761" s="37"/>
      <c r="AV761" s="51"/>
      <c r="BA761" s="37"/>
      <c r="BB761" s="37"/>
      <c r="BC761" s="7"/>
      <c r="BD761" s="6"/>
      <c r="BF761" s="10"/>
      <c r="BG761" s="37"/>
      <c r="BH761" s="37"/>
      <c r="BI761" s="7"/>
      <c r="BJ761" s="6"/>
      <c r="BL761" s="10"/>
      <c r="BM761" s="37"/>
      <c r="BN761" s="37"/>
      <c r="BO761" s="7"/>
      <c r="BP761" s="40"/>
      <c r="BQ761" s="10"/>
      <c r="BR761" s="37"/>
      <c r="BS761" s="37"/>
      <c r="BT761" s="51"/>
      <c r="BY761" s="37"/>
      <c r="BZ761" s="37"/>
      <c r="CA761" s="7"/>
      <c r="CB761" s="6"/>
      <c r="CD761" s="10"/>
      <c r="CE761" s="37"/>
      <c r="CF761" s="37"/>
      <c r="CG761" s="7"/>
      <c r="CH761" s="6"/>
      <c r="CJ761" s="10"/>
      <c r="CK761" s="37"/>
      <c r="CL761" s="37"/>
      <c r="CM761" s="7"/>
      <c r="CN761" s="40"/>
      <c r="CO761" s="10"/>
      <c r="CP761" s="37"/>
      <c r="CQ761" s="37"/>
      <c r="CR761" s="51"/>
      <c r="CT761" s="40"/>
      <c r="CU761" s="10"/>
      <c r="CV761" s="37"/>
      <c r="CW761" s="37"/>
      <c r="CX761" s="51"/>
    </row>
    <row r="762" spans="5:102" x14ac:dyDescent="0.2">
      <c r="E762" s="37"/>
      <c r="F762" s="37"/>
      <c r="G762" s="7"/>
      <c r="H762" s="6"/>
      <c r="J762" s="10"/>
      <c r="K762" s="37"/>
      <c r="L762" s="37"/>
      <c r="M762" s="7"/>
      <c r="N762" s="6"/>
      <c r="P762" s="10"/>
      <c r="Q762" s="37"/>
      <c r="R762" s="37"/>
      <c r="S762" s="7"/>
      <c r="T762" s="40"/>
      <c r="U762" s="10"/>
      <c r="V762" s="37"/>
      <c r="W762" s="37"/>
      <c r="X762" s="51"/>
      <c r="AC762" s="37"/>
      <c r="AD762" s="37"/>
      <c r="AE762" s="7"/>
      <c r="AF762" s="6"/>
      <c r="AH762" s="10"/>
      <c r="AI762" s="37"/>
      <c r="AJ762" s="37"/>
      <c r="AK762" s="7"/>
      <c r="AL762" s="6"/>
      <c r="AN762" s="10"/>
      <c r="AO762" s="37"/>
      <c r="AP762" s="37"/>
      <c r="AQ762" s="7"/>
      <c r="AR762" s="40"/>
      <c r="AS762" s="10"/>
      <c r="AT762" s="37"/>
      <c r="AU762" s="37"/>
      <c r="AV762" s="51"/>
      <c r="BA762" s="37"/>
      <c r="BB762" s="37"/>
      <c r="BC762" s="7"/>
      <c r="BD762" s="6"/>
      <c r="BF762" s="10"/>
      <c r="BG762" s="37"/>
      <c r="BH762" s="37"/>
      <c r="BI762" s="7"/>
      <c r="BJ762" s="6"/>
      <c r="BL762" s="10"/>
      <c r="BM762" s="37"/>
      <c r="BN762" s="37"/>
      <c r="BO762" s="7"/>
      <c r="BP762" s="40"/>
      <c r="BQ762" s="10"/>
      <c r="BR762" s="37"/>
      <c r="BS762" s="37"/>
      <c r="BT762" s="51"/>
      <c r="BY762" s="37"/>
      <c r="BZ762" s="37"/>
      <c r="CA762" s="7"/>
      <c r="CB762" s="6"/>
      <c r="CD762" s="10"/>
      <c r="CE762" s="37"/>
      <c r="CF762" s="37"/>
      <c r="CG762" s="7"/>
      <c r="CH762" s="6"/>
      <c r="CJ762" s="10"/>
      <c r="CK762" s="37"/>
      <c r="CL762" s="37"/>
      <c r="CM762" s="7"/>
      <c r="CN762" s="40"/>
      <c r="CO762" s="10"/>
      <c r="CP762" s="37"/>
      <c r="CQ762" s="37"/>
      <c r="CR762" s="51"/>
      <c r="CT762" s="40"/>
      <c r="CU762" s="10"/>
      <c r="CV762" s="37"/>
      <c r="CW762" s="37"/>
      <c r="CX762" s="51"/>
    </row>
    <row r="763" spans="5:102" x14ac:dyDescent="0.2">
      <c r="E763" s="37"/>
      <c r="F763" s="37"/>
      <c r="G763" s="7"/>
      <c r="H763" s="6"/>
      <c r="J763" s="10"/>
      <c r="K763" s="37"/>
      <c r="L763" s="37"/>
      <c r="M763" s="7"/>
      <c r="N763" s="6"/>
      <c r="P763" s="10"/>
      <c r="Q763" s="37"/>
      <c r="R763" s="37"/>
      <c r="S763" s="7"/>
      <c r="T763" s="40"/>
      <c r="U763" s="10"/>
      <c r="V763" s="37"/>
      <c r="W763" s="37"/>
      <c r="X763" s="51"/>
      <c r="AC763" s="37"/>
      <c r="AD763" s="37"/>
      <c r="AE763" s="7"/>
      <c r="AF763" s="6"/>
      <c r="AH763" s="10"/>
      <c r="AI763" s="37"/>
      <c r="AJ763" s="37"/>
      <c r="AK763" s="7"/>
      <c r="AL763" s="6"/>
      <c r="AN763" s="10"/>
      <c r="AO763" s="37"/>
      <c r="AP763" s="37"/>
      <c r="AQ763" s="7"/>
      <c r="AR763" s="40"/>
      <c r="AS763" s="10"/>
      <c r="AT763" s="37"/>
      <c r="AU763" s="37"/>
      <c r="AV763" s="51"/>
      <c r="BA763" s="37"/>
      <c r="BB763" s="37"/>
      <c r="BC763" s="7"/>
      <c r="BD763" s="6"/>
      <c r="BF763" s="10"/>
      <c r="BG763" s="37"/>
      <c r="BH763" s="37"/>
      <c r="BI763" s="7"/>
      <c r="BJ763" s="6"/>
      <c r="BL763" s="10"/>
      <c r="BM763" s="37"/>
      <c r="BN763" s="37"/>
      <c r="BO763" s="7"/>
      <c r="BP763" s="40"/>
      <c r="BQ763" s="10"/>
      <c r="BR763" s="37"/>
      <c r="BS763" s="37"/>
      <c r="BT763" s="51"/>
      <c r="BY763" s="37"/>
      <c r="BZ763" s="37"/>
      <c r="CA763" s="7"/>
      <c r="CB763" s="6"/>
      <c r="CD763" s="10"/>
      <c r="CE763" s="37"/>
      <c r="CF763" s="37"/>
      <c r="CG763" s="7"/>
      <c r="CH763" s="6"/>
      <c r="CJ763" s="10"/>
      <c r="CK763" s="37"/>
      <c r="CL763" s="37"/>
      <c r="CM763" s="7"/>
      <c r="CN763" s="40"/>
      <c r="CO763" s="10"/>
      <c r="CP763" s="37"/>
      <c r="CQ763" s="37"/>
      <c r="CR763" s="51"/>
      <c r="CT763" s="40"/>
      <c r="CU763" s="10"/>
      <c r="CV763" s="37"/>
      <c r="CW763" s="37"/>
      <c r="CX763" s="51"/>
    </row>
    <row r="764" spans="5:102" x14ac:dyDescent="0.2">
      <c r="E764" s="37"/>
      <c r="F764" s="37"/>
      <c r="G764" s="7"/>
      <c r="H764" s="6"/>
      <c r="J764" s="10"/>
      <c r="K764" s="37"/>
      <c r="L764" s="37"/>
      <c r="M764" s="7"/>
      <c r="N764" s="6"/>
      <c r="P764" s="10"/>
      <c r="Q764" s="37"/>
      <c r="R764" s="37"/>
      <c r="S764" s="7"/>
      <c r="T764" s="40"/>
      <c r="U764" s="10"/>
      <c r="V764" s="37"/>
      <c r="W764" s="37"/>
      <c r="X764" s="51"/>
      <c r="AC764" s="37"/>
      <c r="AD764" s="37"/>
      <c r="AE764" s="7"/>
      <c r="AF764" s="6"/>
      <c r="AH764" s="10"/>
      <c r="AI764" s="37"/>
      <c r="AJ764" s="37"/>
      <c r="AK764" s="7"/>
      <c r="AL764" s="6"/>
      <c r="AN764" s="10"/>
      <c r="AO764" s="37"/>
      <c r="AP764" s="37"/>
      <c r="AQ764" s="7"/>
      <c r="AR764" s="40"/>
      <c r="AS764" s="10"/>
      <c r="AT764" s="37"/>
      <c r="AU764" s="37"/>
      <c r="AV764" s="51"/>
      <c r="BA764" s="37"/>
      <c r="BB764" s="37"/>
      <c r="BC764" s="7"/>
      <c r="BD764" s="6"/>
      <c r="BF764" s="10"/>
      <c r="BG764" s="37"/>
      <c r="BH764" s="37"/>
      <c r="BI764" s="7"/>
      <c r="BJ764" s="6"/>
      <c r="BL764" s="10"/>
      <c r="BM764" s="37"/>
      <c r="BN764" s="37"/>
      <c r="BO764" s="7"/>
      <c r="BP764" s="40"/>
      <c r="BQ764" s="10"/>
      <c r="BR764" s="37"/>
      <c r="BS764" s="37"/>
      <c r="BT764" s="51"/>
      <c r="BY764" s="37"/>
      <c r="BZ764" s="37"/>
      <c r="CA764" s="7"/>
      <c r="CB764" s="6"/>
      <c r="CD764" s="10"/>
      <c r="CE764" s="37"/>
      <c r="CF764" s="37"/>
      <c r="CG764" s="7"/>
      <c r="CH764" s="6"/>
      <c r="CJ764" s="10"/>
      <c r="CK764" s="37"/>
      <c r="CL764" s="37"/>
      <c r="CM764" s="7"/>
      <c r="CN764" s="40"/>
      <c r="CO764" s="10"/>
      <c r="CP764" s="37"/>
      <c r="CQ764" s="37"/>
      <c r="CR764" s="51"/>
      <c r="CT764" s="40"/>
      <c r="CU764" s="10"/>
      <c r="CV764" s="37"/>
      <c r="CW764" s="37"/>
      <c r="CX764" s="51"/>
    </row>
    <row r="765" spans="5:102" x14ac:dyDescent="0.2">
      <c r="E765" s="37"/>
      <c r="F765" s="37"/>
      <c r="G765" s="7"/>
      <c r="H765" s="6"/>
      <c r="J765" s="10"/>
      <c r="K765" s="37"/>
      <c r="L765" s="37"/>
      <c r="M765" s="7"/>
      <c r="N765" s="6"/>
      <c r="P765" s="10"/>
      <c r="Q765" s="37"/>
      <c r="R765" s="37"/>
      <c r="S765" s="7"/>
      <c r="T765" s="40"/>
      <c r="U765" s="10"/>
      <c r="V765" s="37"/>
      <c r="W765" s="37"/>
      <c r="X765" s="51"/>
      <c r="AC765" s="37"/>
      <c r="AD765" s="37"/>
      <c r="AE765" s="7"/>
      <c r="AF765" s="6"/>
      <c r="AH765" s="10"/>
      <c r="AI765" s="37"/>
      <c r="AJ765" s="37"/>
      <c r="AK765" s="7"/>
      <c r="AL765" s="6"/>
      <c r="AN765" s="10"/>
      <c r="AO765" s="37"/>
      <c r="AP765" s="37"/>
      <c r="AQ765" s="7"/>
      <c r="AR765" s="40"/>
      <c r="AS765" s="10"/>
      <c r="AT765" s="37"/>
      <c r="AU765" s="37"/>
      <c r="AV765" s="51"/>
      <c r="BA765" s="37"/>
      <c r="BB765" s="37"/>
      <c r="BC765" s="7"/>
      <c r="BD765" s="6"/>
      <c r="BF765" s="10"/>
      <c r="BG765" s="37"/>
      <c r="BH765" s="37"/>
      <c r="BI765" s="7"/>
      <c r="BJ765" s="6"/>
      <c r="BL765" s="10"/>
      <c r="BM765" s="37"/>
      <c r="BN765" s="37"/>
      <c r="BO765" s="7"/>
      <c r="BP765" s="40"/>
      <c r="BQ765" s="10"/>
      <c r="BR765" s="37"/>
      <c r="BS765" s="37"/>
      <c r="BT765" s="51"/>
      <c r="BY765" s="37"/>
      <c r="BZ765" s="37"/>
      <c r="CA765" s="7"/>
      <c r="CB765" s="6"/>
      <c r="CD765" s="10"/>
      <c r="CE765" s="37"/>
      <c r="CF765" s="37"/>
      <c r="CG765" s="7"/>
      <c r="CH765" s="6"/>
      <c r="CJ765" s="10"/>
      <c r="CK765" s="37"/>
      <c r="CL765" s="37"/>
      <c r="CM765" s="7"/>
      <c r="CN765" s="40"/>
      <c r="CO765" s="10"/>
      <c r="CP765" s="37"/>
      <c r="CQ765" s="37"/>
      <c r="CR765" s="51"/>
      <c r="CT765" s="40"/>
      <c r="CU765" s="10"/>
      <c r="CV765" s="37"/>
      <c r="CW765" s="37"/>
      <c r="CX765" s="51"/>
    </row>
    <row r="766" spans="5:102" x14ac:dyDescent="0.2">
      <c r="E766" s="37"/>
      <c r="F766" s="37"/>
      <c r="G766" s="7"/>
      <c r="H766" s="6"/>
      <c r="J766" s="10"/>
      <c r="K766" s="37"/>
      <c r="L766" s="37"/>
      <c r="M766" s="7"/>
      <c r="N766" s="6"/>
      <c r="P766" s="10"/>
      <c r="Q766" s="37"/>
      <c r="R766" s="37"/>
      <c r="S766" s="7"/>
      <c r="T766" s="40"/>
      <c r="U766" s="10"/>
      <c r="V766" s="37"/>
      <c r="W766" s="37"/>
      <c r="X766" s="51"/>
      <c r="AC766" s="37"/>
      <c r="AD766" s="37"/>
      <c r="AE766" s="7"/>
      <c r="AF766" s="6"/>
      <c r="AH766" s="10"/>
      <c r="AI766" s="37"/>
      <c r="AJ766" s="37"/>
      <c r="AK766" s="7"/>
      <c r="AL766" s="6"/>
      <c r="AN766" s="10"/>
      <c r="AO766" s="37"/>
      <c r="AP766" s="37"/>
      <c r="AQ766" s="7"/>
      <c r="AR766" s="40"/>
      <c r="AS766" s="10"/>
      <c r="AT766" s="37"/>
      <c r="AU766" s="37"/>
      <c r="AV766" s="51"/>
      <c r="BA766" s="37"/>
      <c r="BB766" s="37"/>
      <c r="BC766" s="7"/>
      <c r="BD766" s="6"/>
      <c r="BF766" s="10"/>
      <c r="BG766" s="37"/>
      <c r="BH766" s="37"/>
      <c r="BI766" s="7"/>
      <c r="BJ766" s="6"/>
      <c r="BL766" s="10"/>
      <c r="BM766" s="37"/>
      <c r="BN766" s="37"/>
      <c r="BO766" s="7"/>
      <c r="BP766" s="40"/>
      <c r="BQ766" s="10"/>
      <c r="BR766" s="37"/>
      <c r="BS766" s="37"/>
      <c r="BT766" s="51"/>
      <c r="BY766" s="37"/>
      <c r="BZ766" s="37"/>
      <c r="CA766" s="7"/>
      <c r="CB766" s="6"/>
      <c r="CD766" s="10"/>
      <c r="CE766" s="37"/>
      <c r="CF766" s="37"/>
      <c r="CG766" s="7"/>
      <c r="CH766" s="6"/>
      <c r="CJ766" s="10"/>
      <c r="CK766" s="37"/>
      <c r="CL766" s="37"/>
      <c r="CM766" s="7"/>
      <c r="CN766" s="40"/>
      <c r="CO766" s="10"/>
      <c r="CP766" s="37"/>
      <c r="CQ766" s="37"/>
      <c r="CR766" s="51"/>
      <c r="CT766" s="40"/>
      <c r="CU766" s="10"/>
      <c r="CV766" s="37"/>
      <c r="CW766" s="37"/>
      <c r="CX766" s="51"/>
    </row>
    <row r="767" spans="5:102" x14ac:dyDescent="0.2">
      <c r="E767" s="37"/>
      <c r="F767" s="37"/>
      <c r="G767" s="7"/>
      <c r="H767" s="6"/>
      <c r="J767" s="10"/>
      <c r="K767" s="37"/>
      <c r="L767" s="37"/>
      <c r="M767" s="7"/>
      <c r="N767" s="6"/>
      <c r="P767" s="10"/>
      <c r="Q767" s="37"/>
      <c r="R767" s="37"/>
      <c r="S767" s="7"/>
      <c r="T767" s="40"/>
      <c r="U767" s="10"/>
      <c r="V767" s="37"/>
      <c r="W767" s="37"/>
      <c r="X767" s="51"/>
      <c r="AC767" s="37"/>
      <c r="AD767" s="37"/>
      <c r="AE767" s="7"/>
      <c r="AF767" s="6"/>
      <c r="AH767" s="10"/>
      <c r="AI767" s="37"/>
      <c r="AJ767" s="37"/>
      <c r="AK767" s="7"/>
      <c r="AL767" s="6"/>
      <c r="AN767" s="10"/>
      <c r="AO767" s="37"/>
      <c r="AP767" s="37"/>
      <c r="AQ767" s="7"/>
      <c r="AR767" s="40"/>
      <c r="AS767" s="10"/>
      <c r="AT767" s="37"/>
      <c r="AU767" s="37"/>
      <c r="AV767" s="51"/>
      <c r="BA767" s="37"/>
      <c r="BB767" s="37"/>
      <c r="BC767" s="7"/>
      <c r="BD767" s="6"/>
      <c r="BF767" s="10"/>
      <c r="BG767" s="37"/>
      <c r="BH767" s="37"/>
      <c r="BI767" s="7"/>
      <c r="BJ767" s="6"/>
      <c r="BL767" s="10"/>
      <c r="BM767" s="37"/>
      <c r="BN767" s="37"/>
      <c r="BO767" s="7"/>
      <c r="BP767" s="40"/>
      <c r="BQ767" s="10"/>
      <c r="BR767" s="37"/>
      <c r="BS767" s="37"/>
      <c r="BT767" s="51"/>
      <c r="BY767" s="37"/>
      <c r="BZ767" s="37"/>
      <c r="CA767" s="7"/>
      <c r="CB767" s="6"/>
      <c r="CD767" s="10"/>
      <c r="CE767" s="37"/>
      <c r="CF767" s="37"/>
      <c r="CG767" s="7"/>
      <c r="CH767" s="6"/>
      <c r="CJ767" s="10"/>
      <c r="CK767" s="37"/>
      <c r="CL767" s="37"/>
      <c r="CM767" s="7"/>
      <c r="CN767" s="40"/>
      <c r="CO767" s="10"/>
      <c r="CP767" s="37"/>
      <c r="CQ767" s="37"/>
      <c r="CR767" s="51"/>
      <c r="CT767" s="40"/>
      <c r="CU767" s="10"/>
      <c r="CV767" s="37"/>
      <c r="CW767" s="37"/>
      <c r="CX767" s="51"/>
    </row>
    <row r="768" spans="5:102" x14ac:dyDescent="0.2">
      <c r="E768" s="37"/>
      <c r="F768" s="37"/>
      <c r="G768" s="7"/>
      <c r="H768" s="6"/>
      <c r="J768" s="10"/>
      <c r="K768" s="37"/>
      <c r="L768" s="37"/>
      <c r="M768" s="7"/>
      <c r="N768" s="6"/>
      <c r="P768" s="10"/>
      <c r="Q768" s="37"/>
      <c r="R768" s="37"/>
      <c r="S768" s="7"/>
      <c r="T768" s="40"/>
      <c r="U768" s="10"/>
      <c r="V768" s="37"/>
      <c r="W768" s="37"/>
      <c r="X768" s="51"/>
      <c r="AC768" s="37"/>
      <c r="AD768" s="37"/>
      <c r="AE768" s="7"/>
      <c r="AF768" s="6"/>
      <c r="AH768" s="10"/>
      <c r="AI768" s="37"/>
      <c r="AJ768" s="37"/>
      <c r="AK768" s="7"/>
      <c r="AL768" s="6"/>
      <c r="AN768" s="10"/>
      <c r="AO768" s="37"/>
      <c r="AP768" s="37"/>
      <c r="AQ768" s="7"/>
      <c r="AR768" s="40"/>
      <c r="AS768" s="10"/>
      <c r="AT768" s="37"/>
      <c r="AU768" s="37"/>
      <c r="AV768" s="51"/>
      <c r="BA768" s="37"/>
      <c r="BB768" s="37"/>
      <c r="BC768" s="7"/>
      <c r="BD768" s="6"/>
      <c r="BF768" s="10"/>
      <c r="BG768" s="37"/>
      <c r="BH768" s="37"/>
      <c r="BI768" s="7"/>
      <c r="BJ768" s="6"/>
      <c r="BL768" s="10"/>
      <c r="BM768" s="37"/>
      <c r="BN768" s="37"/>
      <c r="BO768" s="7"/>
      <c r="BP768" s="40"/>
      <c r="BQ768" s="10"/>
      <c r="BR768" s="37"/>
      <c r="BS768" s="37"/>
      <c r="BT768" s="51"/>
      <c r="BY768" s="37"/>
      <c r="BZ768" s="37"/>
      <c r="CA768" s="7"/>
      <c r="CB768" s="6"/>
      <c r="CD768" s="10"/>
      <c r="CE768" s="37"/>
      <c r="CF768" s="37"/>
      <c r="CG768" s="7"/>
      <c r="CH768" s="6"/>
      <c r="CJ768" s="10"/>
      <c r="CK768" s="37"/>
      <c r="CL768" s="37"/>
      <c r="CM768" s="7"/>
      <c r="CN768" s="40"/>
      <c r="CO768" s="10"/>
      <c r="CP768" s="37"/>
      <c r="CQ768" s="37"/>
      <c r="CR768" s="51"/>
      <c r="CT768" s="40"/>
      <c r="CU768" s="10"/>
      <c r="CV768" s="37"/>
      <c r="CW768" s="37"/>
      <c r="CX768" s="51"/>
    </row>
    <row r="769" spans="5:102" x14ac:dyDescent="0.2">
      <c r="E769" s="37"/>
      <c r="F769" s="37"/>
      <c r="G769" s="7"/>
      <c r="H769" s="6"/>
      <c r="J769" s="10"/>
      <c r="K769" s="37"/>
      <c r="L769" s="37"/>
      <c r="M769" s="7"/>
      <c r="N769" s="6"/>
      <c r="P769" s="10"/>
      <c r="Q769" s="37"/>
      <c r="R769" s="37"/>
      <c r="S769" s="7"/>
      <c r="T769" s="40"/>
      <c r="U769" s="10"/>
      <c r="V769" s="37"/>
      <c r="W769" s="37"/>
      <c r="X769" s="51"/>
      <c r="AC769" s="37"/>
      <c r="AD769" s="37"/>
      <c r="AE769" s="7"/>
      <c r="AF769" s="6"/>
      <c r="AH769" s="10"/>
      <c r="AI769" s="37"/>
      <c r="AJ769" s="37"/>
      <c r="AK769" s="7"/>
      <c r="AL769" s="6"/>
      <c r="AN769" s="10"/>
      <c r="AO769" s="37"/>
      <c r="AP769" s="37"/>
      <c r="AQ769" s="7"/>
      <c r="AR769" s="40"/>
      <c r="AS769" s="10"/>
      <c r="AT769" s="37"/>
      <c r="AU769" s="37"/>
      <c r="AV769" s="51"/>
      <c r="BA769" s="37"/>
      <c r="BB769" s="37"/>
      <c r="BC769" s="7"/>
      <c r="BD769" s="6"/>
      <c r="BF769" s="10"/>
      <c r="BG769" s="37"/>
      <c r="BH769" s="37"/>
      <c r="BI769" s="7"/>
      <c r="BJ769" s="6"/>
      <c r="BL769" s="10"/>
      <c r="BM769" s="37"/>
      <c r="BN769" s="37"/>
      <c r="BO769" s="7"/>
      <c r="BP769" s="40"/>
      <c r="BQ769" s="10"/>
      <c r="BR769" s="37"/>
      <c r="BS769" s="37"/>
      <c r="BT769" s="51"/>
      <c r="BY769" s="37"/>
      <c r="BZ769" s="37"/>
      <c r="CA769" s="7"/>
      <c r="CB769" s="6"/>
      <c r="CD769" s="10"/>
      <c r="CE769" s="37"/>
      <c r="CF769" s="37"/>
      <c r="CG769" s="7"/>
      <c r="CH769" s="6"/>
      <c r="CJ769" s="10"/>
      <c r="CK769" s="37"/>
      <c r="CL769" s="37"/>
      <c r="CM769" s="7"/>
      <c r="CN769" s="40"/>
      <c r="CO769" s="10"/>
      <c r="CP769" s="37"/>
      <c r="CQ769" s="37"/>
      <c r="CR769" s="51"/>
      <c r="CT769" s="40"/>
      <c r="CU769" s="10"/>
      <c r="CV769" s="37"/>
      <c r="CW769" s="37"/>
      <c r="CX769" s="51"/>
    </row>
    <row r="770" spans="5:102" x14ac:dyDescent="0.2">
      <c r="E770" s="37"/>
      <c r="F770" s="37"/>
      <c r="G770" s="7"/>
      <c r="H770" s="6"/>
      <c r="J770" s="10"/>
      <c r="K770" s="37"/>
      <c r="L770" s="37"/>
      <c r="M770" s="7"/>
      <c r="N770" s="6"/>
      <c r="P770" s="10"/>
      <c r="Q770" s="37"/>
      <c r="R770" s="37"/>
      <c r="S770" s="7"/>
      <c r="T770" s="40"/>
      <c r="U770" s="10"/>
      <c r="V770" s="37"/>
      <c r="W770" s="37"/>
      <c r="X770" s="51"/>
      <c r="AC770" s="37"/>
      <c r="AD770" s="37"/>
      <c r="AE770" s="7"/>
      <c r="AF770" s="6"/>
      <c r="AH770" s="10"/>
      <c r="AI770" s="37"/>
      <c r="AJ770" s="37"/>
      <c r="AK770" s="7"/>
      <c r="AL770" s="6"/>
      <c r="AN770" s="10"/>
      <c r="AO770" s="37"/>
      <c r="AP770" s="37"/>
      <c r="AQ770" s="7"/>
      <c r="AR770" s="40"/>
      <c r="AS770" s="10"/>
      <c r="AT770" s="37"/>
      <c r="AU770" s="37"/>
      <c r="AV770" s="51"/>
      <c r="BA770" s="37"/>
      <c r="BB770" s="37"/>
      <c r="BC770" s="7"/>
      <c r="BD770" s="6"/>
      <c r="BF770" s="10"/>
      <c r="BG770" s="37"/>
      <c r="BH770" s="37"/>
      <c r="BI770" s="7"/>
      <c r="BJ770" s="6"/>
      <c r="BL770" s="10"/>
      <c r="BM770" s="37"/>
      <c r="BN770" s="37"/>
      <c r="BO770" s="7"/>
      <c r="BP770" s="40"/>
      <c r="BQ770" s="10"/>
      <c r="BR770" s="37"/>
      <c r="BS770" s="37"/>
      <c r="BT770" s="51"/>
      <c r="BY770" s="37"/>
      <c r="BZ770" s="37"/>
      <c r="CA770" s="7"/>
      <c r="CB770" s="6"/>
      <c r="CD770" s="10"/>
      <c r="CE770" s="37"/>
      <c r="CF770" s="37"/>
      <c r="CG770" s="7"/>
      <c r="CH770" s="6"/>
      <c r="CJ770" s="10"/>
      <c r="CK770" s="37"/>
      <c r="CL770" s="37"/>
      <c r="CM770" s="7"/>
      <c r="CN770" s="40"/>
      <c r="CO770" s="10"/>
      <c r="CP770" s="37"/>
      <c r="CQ770" s="37"/>
      <c r="CR770" s="51"/>
      <c r="CT770" s="40"/>
      <c r="CU770" s="10"/>
      <c r="CV770" s="37"/>
      <c r="CW770" s="37"/>
      <c r="CX770" s="51"/>
    </row>
    <row r="771" spans="5:102" x14ac:dyDescent="0.2">
      <c r="E771" s="37"/>
      <c r="F771" s="37"/>
      <c r="G771" s="7"/>
      <c r="H771" s="6"/>
      <c r="J771" s="10"/>
      <c r="K771" s="37"/>
      <c r="L771" s="37"/>
      <c r="M771" s="7"/>
      <c r="N771" s="6"/>
      <c r="P771" s="10"/>
      <c r="Q771" s="37"/>
      <c r="R771" s="37"/>
      <c r="S771" s="7"/>
      <c r="T771" s="40"/>
      <c r="U771" s="10"/>
      <c r="V771" s="37"/>
      <c r="W771" s="37"/>
      <c r="X771" s="51"/>
      <c r="AC771" s="37"/>
      <c r="AD771" s="37"/>
      <c r="AE771" s="7"/>
      <c r="AF771" s="6"/>
      <c r="AH771" s="10"/>
      <c r="AI771" s="37"/>
      <c r="AJ771" s="37"/>
      <c r="AK771" s="7"/>
      <c r="AL771" s="6"/>
      <c r="AN771" s="10"/>
      <c r="AO771" s="37"/>
      <c r="AP771" s="37"/>
      <c r="AQ771" s="7"/>
      <c r="AR771" s="40"/>
      <c r="AS771" s="10"/>
      <c r="AT771" s="37"/>
      <c r="AU771" s="37"/>
      <c r="AV771" s="51"/>
      <c r="BA771" s="37"/>
      <c r="BB771" s="37"/>
      <c r="BC771" s="7"/>
      <c r="BD771" s="6"/>
      <c r="BF771" s="10"/>
      <c r="BG771" s="37"/>
      <c r="BH771" s="37"/>
      <c r="BI771" s="7"/>
      <c r="BJ771" s="6"/>
      <c r="BL771" s="10"/>
      <c r="BM771" s="37"/>
      <c r="BN771" s="37"/>
      <c r="BO771" s="7"/>
      <c r="BP771" s="40"/>
      <c r="BQ771" s="10"/>
      <c r="BR771" s="37"/>
      <c r="BS771" s="37"/>
      <c r="BT771" s="51"/>
      <c r="BY771" s="37"/>
      <c r="BZ771" s="37"/>
      <c r="CA771" s="7"/>
      <c r="CB771" s="6"/>
      <c r="CD771" s="10"/>
      <c r="CE771" s="37"/>
      <c r="CF771" s="37"/>
      <c r="CG771" s="7"/>
      <c r="CH771" s="6"/>
      <c r="CJ771" s="10"/>
      <c r="CK771" s="37"/>
      <c r="CL771" s="37"/>
      <c r="CM771" s="7"/>
      <c r="CN771" s="40"/>
      <c r="CO771" s="10"/>
      <c r="CP771" s="37"/>
      <c r="CQ771" s="37"/>
      <c r="CR771" s="51"/>
      <c r="CT771" s="40"/>
      <c r="CU771" s="10"/>
      <c r="CV771" s="37"/>
      <c r="CW771" s="37"/>
      <c r="CX771" s="51"/>
    </row>
    <row r="772" spans="5:102" x14ac:dyDescent="0.2">
      <c r="E772" s="37"/>
      <c r="F772" s="37"/>
      <c r="G772" s="7"/>
      <c r="H772" s="6"/>
      <c r="J772" s="10"/>
      <c r="K772" s="37"/>
      <c r="L772" s="37"/>
      <c r="M772" s="7"/>
      <c r="N772" s="6"/>
      <c r="P772" s="10"/>
      <c r="Q772" s="37"/>
      <c r="R772" s="37"/>
      <c r="S772" s="7"/>
      <c r="T772" s="40"/>
      <c r="U772" s="10"/>
      <c r="V772" s="37"/>
      <c r="W772" s="37"/>
      <c r="X772" s="51"/>
      <c r="AC772" s="37"/>
      <c r="AD772" s="37"/>
      <c r="AE772" s="7"/>
      <c r="AF772" s="6"/>
      <c r="AH772" s="10"/>
      <c r="AI772" s="37"/>
      <c r="AJ772" s="37"/>
      <c r="AK772" s="7"/>
      <c r="AL772" s="6"/>
      <c r="AN772" s="10"/>
      <c r="AO772" s="37"/>
      <c r="AP772" s="37"/>
      <c r="AQ772" s="7"/>
      <c r="AR772" s="40"/>
      <c r="AS772" s="10"/>
      <c r="AT772" s="37"/>
      <c r="AU772" s="37"/>
      <c r="AV772" s="51"/>
      <c r="BA772" s="37"/>
      <c r="BB772" s="37"/>
      <c r="BC772" s="7"/>
      <c r="BD772" s="6"/>
      <c r="BF772" s="10"/>
      <c r="BG772" s="37"/>
      <c r="BH772" s="37"/>
      <c r="BI772" s="7"/>
      <c r="BJ772" s="6"/>
      <c r="BL772" s="10"/>
      <c r="BM772" s="37"/>
      <c r="BN772" s="37"/>
      <c r="BO772" s="7"/>
      <c r="BP772" s="40"/>
      <c r="BQ772" s="10"/>
      <c r="BR772" s="37"/>
      <c r="BS772" s="37"/>
      <c r="BT772" s="51"/>
      <c r="BY772" s="37"/>
      <c r="BZ772" s="37"/>
      <c r="CA772" s="7"/>
      <c r="CB772" s="6"/>
      <c r="CD772" s="10"/>
      <c r="CE772" s="37"/>
      <c r="CF772" s="37"/>
      <c r="CG772" s="7"/>
      <c r="CH772" s="6"/>
      <c r="CJ772" s="10"/>
      <c r="CK772" s="37"/>
      <c r="CL772" s="37"/>
      <c r="CM772" s="7"/>
      <c r="CN772" s="40"/>
      <c r="CO772" s="10"/>
      <c r="CP772" s="37"/>
      <c r="CQ772" s="37"/>
      <c r="CR772" s="51"/>
      <c r="CT772" s="40"/>
      <c r="CU772" s="10"/>
      <c r="CV772" s="37"/>
      <c r="CW772" s="37"/>
      <c r="CX772" s="51"/>
    </row>
    <row r="773" spans="5:102" x14ac:dyDescent="0.2">
      <c r="E773" s="37"/>
      <c r="F773" s="37"/>
      <c r="G773" s="7"/>
      <c r="H773" s="6"/>
      <c r="J773" s="10"/>
      <c r="K773" s="37"/>
      <c r="L773" s="37"/>
      <c r="M773" s="7"/>
      <c r="N773" s="6"/>
      <c r="P773" s="10"/>
      <c r="Q773" s="37"/>
      <c r="R773" s="37"/>
      <c r="S773" s="7"/>
      <c r="T773" s="40"/>
      <c r="U773" s="10"/>
      <c r="V773" s="37"/>
      <c r="W773" s="37"/>
      <c r="X773" s="51"/>
      <c r="AC773" s="37"/>
      <c r="AD773" s="37"/>
      <c r="AE773" s="7"/>
      <c r="AF773" s="6"/>
      <c r="AH773" s="10"/>
      <c r="AI773" s="37"/>
      <c r="AJ773" s="37"/>
      <c r="AK773" s="7"/>
      <c r="AL773" s="6"/>
      <c r="AN773" s="10"/>
      <c r="AO773" s="37"/>
      <c r="AP773" s="37"/>
      <c r="AQ773" s="7"/>
      <c r="AR773" s="40"/>
      <c r="AS773" s="10"/>
      <c r="AT773" s="37"/>
      <c r="AU773" s="37"/>
      <c r="AV773" s="51"/>
      <c r="BA773" s="37"/>
      <c r="BB773" s="37"/>
      <c r="BC773" s="7"/>
      <c r="BD773" s="6"/>
      <c r="BF773" s="10"/>
      <c r="BG773" s="37"/>
      <c r="BH773" s="37"/>
      <c r="BI773" s="7"/>
      <c r="BJ773" s="6"/>
      <c r="BL773" s="10"/>
      <c r="BM773" s="37"/>
      <c r="BN773" s="37"/>
      <c r="BO773" s="7"/>
      <c r="BP773" s="40"/>
      <c r="BQ773" s="10"/>
      <c r="BR773" s="37"/>
      <c r="BS773" s="37"/>
      <c r="BT773" s="51"/>
      <c r="BY773" s="37"/>
      <c r="BZ773" s="37"/>
      <c r="CA773" s="7"/>
      <c r="CB773" s="6"/>
      <c r="CD773" s="10"/>
      <c r="CE773" s="37"/>
      <c r="CF773" s="37"/>
      <c r="CG773" s="7"/>
      <c r="CH773" s="6"/>
      <c r="CJ773" s="10"/>
      <c r="CK773" s="37"/>
      <c r="CL773" s="37"/>
      <c r="CM773" s="7"/>
      <c r="CN773" s="40"/>
      <c r="CO773" s="10"/>
      <c r="CP773" s="37"/>
      <c r="CQ773" s="37"/>
      <c r="CR773" s="51"/>
      <c r="CT773" s="40"/>
      <c r="CU773" s="10"/>
      <c r="CV773" s="37"/>
      <c r="CW773" s="37"/>
      <c r="CX773" s="51"/>
    </row>
    <row r="774" spans="5:102" x14ac:dyDescent="0.2">
      <c r="E774" s="37"/>
      <c r="F774" s="37"/>
      <c r="G774" s="7"/>
      <c r="H774" s="6"/>
      <c r="J774" s="10"/>
      <c r="K774" s="37"/>
      <c r="L774" s="37"/>
      <c r="M774" s="7"/>
      <c r="N774" s="6"/>
      <c r="P774" s="10"/>
      <c r="Q774" s="37"/>
      <c r="R774" s="37"/>
      <c r="S774" s="7"/>
      <c r="T774" s="40"/>
      <c r="U774" s="10"/>
      <c r="V774" s="37"/>
      <c r="W774" s="37"/>
      <c r="X774" s="51"/>
      <c r="AC774" s="37"/>
      <c r="AD774" s="37"/>
      <c r="AE774" s="7"/>
      <c r="AF774" s="6"/>
      <c r="AH774" s="10"/>
      <c r="AI774" s="37"/>
      <c r="AJ774" s="37"/>
      <c r="AK774" s="7"/>
      <c r="AL774" s="6"/>
      <c r="AN774" s="10"/>
      <c r="AO774" s="37"/>
      <c r="AP774" s="37"/>
      <c r="AQ774" s="7"/>
      <c r="AR774" s="40"/>
      <c r="AS774" s="10"/>
      <c r="AT774" s="37"/>
      <c r="AU774" s="37"/>
      <c r="AV774" s="51"/>
      <c r="BA774" s="37"/>
      <c r="BB774" s="37"/>
      <c r="BC774" s="7"/>
      <c r="BD774" s="6"/>
      <c r="BF774" s="10"/>
      <c r="BG774" s="37"/>
      <c r="BH774" s="37"/>
      <c r="BI774" s="7"/>
      <c r="BJ774" s="6"/>
      <c r="BL774" s="10"/>
      <c r="BM774" s="37"/>
      <c r="BN774" s="37"/>
      <c r="BO774" s="7"/>
      <c r="BP774" s="40"/>
      <c r="BQ774" s="10"/>
      <c r="BR774" s="37"/>
      <c r="BS774" s="37"/>
      <c r="BT774" s="51"/>
      <c r="BY774" s="37"/>
      <c r="BZ774" s="37"/>
      <c r="CA774" s="7"/>
      <c r="CB774" s="6"/>
      <c r="CD774" s="10"/>
      <c r="CE774" s="37"/>
      <c r="CF774" s="37"/>
      <c r="CG774" s="7"/>
      <c r="CH774" s="6"/>
      <c r="CJ774" s="10"/>
      <c r="CK774" s="37"/>
      <c r="CL774" s="37"/>
      <c r="CM774" s="7"/>
      <c r="CN774" s="40"/>
      <c r="CO774" s="10"/>
      <c r="CP774" s="37"/>
      <c r="CQ774" s="37"/>
      <c r="CR774" s="51"/>
      <c r="CT774" s="40"/>
      <c r="CU774" s="10"/>
      <c r="CV774" s="37"/>
      <c r="CW774" s="37"/>
      <c r="CX774" s="51"/>
    </row>
    <row r="775" spans="5:102" x14ac:dyDescent="0.2">
      <c r="E775" s="37"/>
      <c r="F775" s="37"/>
      <c r="G775" s="7"/>
      <c r="H775" s="6"/>
      <c r="J775" s="10"/>
      <c r="K775" s="37"/>
      <c r="L775" s="37"/>
      <c r="M775" s="7"/>
      <c r="N775" s="6"/>
      <c r="P775" s="10"/>
      <c r="Q775" s="37"/>
      <c r="R775" s="37"/>
      <c r="S775" s="7"/>
      <c r="T775" s="40"/>
      <c r="U775" s="10"/>
      <c r="V775" s="37"/>
      <c r="W775" s="37"/>
      <c r="X775" s="51"/>
      <c r="AC775" s="37"/>
      <c r="AD775" s="37"/>
      <c r="AE775" s="7"/>
      <c r="AF775" s="6"/>
      <c r="AH775" s="10"/>
      <c r="AI775" s="37"/>
      <c r="AJ775" s="37"/>
      <c r="AK775" s="7"/>
      <c r="AL775" s="6"/>
      <c r="AN775" s="10"/>
      <c r="AO775" s="37"/>
      <c r="AP775" s="37"/>
      <c r="AQ775" s="7"/>
      <c r="AR775" s="40"/>
      <c r="AS775" s="10"/>
      <c r="AT775" s="37"/>
      <c r="AU775" s="37"/>
      <c r="AV775" s="51"/>
      <c r="BA775" s="37"/>
      <c r="BB775" s="37"/>
      <c r="BC775" s="7"/>
      <c r="BD775" s="6"/>
      <c r="BF775" s="10"/>
      <c r="BG775" s="37"/>
      <c r="BH775" s="37"/>
      <c r="BI775" s="7"/>
      <c r="BJ775" s="6"/>
      <c r="BL775" s="10"/>
      <c r="BM775" s="37"/>
      <c r="BN775" s="37"/>
      <c r="BO775" s="7"/>
      <c r="BP775" s="40"/>
      <c r="BQ775" s="10"/>
      <c r="BR775" s="37"/>
      <c r="BS775" s="37"/>
      <c r="BT775" s="51"/>
      <c r="BY775" s="37"/>
      <c r="BZ775" s="37"/>
      <c r="CA775" s="7"/>
      <c r="CB775" s="6"/>
      <c r="CD775" s="10"/>
      <c r="CE775" s="37"/>
      <c r="CF775" s="37"/>
      <c r="CG775" s="7"/>
      <c r="CH775" s="6"/>
      <c r="CJ775" s="10"/>
      <c r="CK775" s="37"/>
      <c r="CL775" s="37"/>
      <c r="CM775" s="7"/>
      <c r="CN775" s="40"/>
      <c r="CO775" s="10"/>
      <c r="CP775" s="37"/>
      <c r="CQ775" s="37"/>
      <c r="CR775" s="51"/>
      <c r="CT775" s="40"/>
      <c r="CU775" s="10"/>
      <c r="CV775" s="37"/>
      <c r="CW775" s="37"/>
      <c r="CX775" s="51"/>
    </row>
    <row r="776" spans="5:102" x14ac:dyDescent="0.2">
      <c r="E776" s="37"/>
      <c r="F776" s="37"/>
      <c r="G776" s="7"/>
      <c r="H776" s="6"/>
      <c r="J776" s="10"/>
      <c r="K776" s="37"/>
      <c r="L776" s="37"/>
      <c r="M776" s="7"/>
      <c r="N776" s="6"/>
      <c r="P776" s="10"/>
      <c r="Q776" s="37"/>
      <c r="R776" s="37"/>
      <c r="S776" s="7"/>
      <c r="T776" s="40"/>
      <c r="U776" s="10"/>
      <c r="V776" s="37"/>
      <c r="W776" s="37"/>
      <c r="X776" s="51"/>
      <c r="AC776" s="37"/>
      <c r="AD776" s="37"/>
      <c r="AE776" s="7"/>
      <c r="AF776" s="6"/>
      <c r="AH776" s="10"/>
      <c r="AI776" s="37"/>
      <c r="AJ776" s="37"/>
      <c r="AK776" s="7"/>
      <c r="AL776" s="6"/>
      <c r="AN776" s="10"/>
      <c r="AO776" s="37"/>
      <c r="AP776" s="37"/>
      <c r="AQ776" s="7"/>
      <c r="AR776" s="40"/>
      <c r="AS776" s="10"/>
      <c r="AT776" s="37"/>
      <c r="AU776" s="37"/>
      <c r="AV776" s="51"/>
      <c r="BA776" s="37"/>
      <c r="BB776" s="37"/>
      <c r="BC776" s="7"/>
      <c r="BD776" s="6"/>
      <c r="BF776" s="10"/>
      <c r="BG776" s="37"/>
      <c r="BH776" s="37"/>
      <c r="BI776" s="7"/>
      <c r="BJ776" s="6"/>
      <c r="BL776" s="10"/>
      <c r="BM776" s="37"/>
      <c r="BN776" s="37"/>
      <c r="BO776" s="7"/>
      <c r="BP776" s="40"/>
      <c r="BQ776" s="10"/>
      <c r="BR776" s="37"/>
      <c r="BS776" s="37"/>
      <c r="BT776" s="51"/>
      <c r="BY776" s="37"/>
      <c r="BZ776" s="37"/>
      <c r="CA776" s="7"/>
      <c r="CB776" s="6"/>
      <c r="CD776" s="10"/>
      <c r="CE776" s="37"/>
      <c r="CF776" s="37"/>
      <c r="CG776" s="7"/>
      <c r="CH776" s="6"/>
      <c r="CJ776" s="10"/>
      <c r="CK776" s="37"/>
      <c r="CL776" s="37"/>
      <c r="CM776" s="7"/>
      <c r="CN776" s="40"/>
      <c r="CO776" s="10"/>
      <c r="CP776" s="37"/>
      <c r="CQ776" s="37"/>
      <c r="CR776" s="51"/>
      <c r="CT776" s="40"/>
      <c r="CU776" s="10"/>
      <c r="CV776" s="37"/>
      <c r="CW776" s="37"/>
      <c r="CX776" s="51"/>
    </row>
    <row r="777" spans="5:102" x14ac:dyDescent="0.2">
      <c r="E777" s="37"/>
      <c r="F777" s="37"/>
      <c r="G777" s="7"/>
      <c r="H777" s="6"/>
      <c r="J777" s="10"/>
      <c r="K777" s="37"/>
      <c r="L777" s="37"/>
      <c r="M777" s="7"/>
      <c r="N777" s="6"/>
      <c r="P777" s="10"/>
      <c r="Q777" s="37"/>
      <c r="R777" s="37"/>
      <c r="S777" s="7"/>
      <c r="T777" s="40"/>
      <c r="U777" s="10"/>
      <c r="V777" s="37"/>
      <c r="W777" s="37"/>
      <c r="X777" s="51"/>
      <c r="AC777" s="37"/>
      <c r="AD777" s="37"/>
      <c r="AE777" s="7"/>
      <c r="AF777" s="6"/>
      <c r="AH777" s="10"/>
      <c r="AI777" s="37"/>
      <c r="AJ777" s="37"/>
      <c r="AK777" s="7"/>
      <c r="AL777" s="6"/>
      <c r="AN777" s="10"/>
      <c r="AO777" s="37"/>
      <c r="AP777" s="37"/>
      <c r="AQ777" s="7"/>
      <c r="AR777" s="40"/>
      <c r="AS777" s="10"/>
      <c r="AT777" s="37"/>
      <c r="AU777" s="37"/>
      <c r="AV777" s="51"/>
      <c r="BA777" s="37"/>
      <c r="BB777" s="37"/>
      <c r="BC777" s="7"/>
      <c r="BD777" s="6"/>
      <c r="BF777" s="10"/>
      <c r="BG777" s="37"/>
      <c r="BH777" s="37"/>
      <c r="BI777" s="7"/>
      <c r="BJ777" s="6"/>
      <c r="BL777" s="10"/>
      <c r="BM777" s="37"/>
      <c r="BN777" s="37"/>
      <c r="BO777" s="7"/>
      <c r="BP777" s="40"/>
      <c r="BQ777" s="10"/>
      <c r="BR777" s="37"/>
      <c r="BS777" s="37"/>
      <c r="BT777" s="51"/>
      <c r="BY777" s="37"/>
      <c r="BZ777" s="37"/>
      <c r="CA777" s="7"/>
      <c r="CB777" s="6"/>
      <c r="CD777" s="10"/>
      <c r="CE777" s="37"/>
      <c r="CF777" s="37"/>
      <c r="CG777" s="7"/>
      <c r="CH777" s="6"/>
      <c r="CJ777" s="10"/>
      <c r="CK777" s="37"/>
      <c r="CL777" s="37"/>
      <c r="CM777" s="7"/>
      <c r="CN777" s="40"/>
      <c r="CO777" s="10"/>
      <c r="CP777" s="37"/>
      <c r="CQ777" s="37"/>
      <c r="CR777" s="51"/>
      <c r="CT777" s="40"/>
      <c r="CU777" s="10"/>
      <c r="CV777" s="37"/>
      <c r="CW777" s="37"/>
      <c r="CX777" s="51"/>
    </row>
    <row r="778" spans="5:102" x14ac:dyDescent="0.2">
      <c r="E778" s="37"/>
      <c r="F778" s="37"/>
      <c r="G778" s="7"/>
      <c r="H778" s="6"/>
      <c r="J778" s="10"/>
      <c r="K778" s="37"/>
      <c r="L778" s="37"/>
      <c r="M778" s="7"/>
      <c r="N778" s="6"/>
      <c r="P778" s="10"/>
      <c r="Q778" s="37"/>
      <c r="R778" s="37"/>
      <c r="S778" s="7"/>
      <c r="T778" s="40"/>
      <c r="U778" s="10"/>
      <c r="V778" s="37"/>
      <c r="W778" s="37"/>
      <c r="X778" s="51"/>
      <c r="AC778" s="37"/>
      <c r="AD778" s="37"/>
      <c r="AE778" s="7"/>
      <c r="AF778" s="6"/>
      <c r="AH778" s="10"/>
      <c r="AI778" s="37"/>
      <c r="AJ778" s="37"/>
      <c r="AK778" s="7"/>
      <c r="AL778" s="6"/>
      <c r="AN778" s="10"/>
      <c r="AO778" s="37"/>
      <c r="AP778" s="37"/>
      <c r="AQ778" s="7"/>
      <c r="AR778" s="40"/>
      <c r="AS778" s="10"/>
      <c r="AT778" s="37"/>
      <c r="AU778" s="37"/>
      <c r="AV778" s="51"/>
      <c r="BA778" s="37"/>
      <c r="BB778" s="37"/>
      <c r="BC778" s="7"/>
      <c r="BD778" s="6"/>
      <c r="BF778" s="10"/>
      <c r="BG778" s="37"/>
      <c r="BH778" s="37"/>
      <c r="BI778" s="7"/>
      <c r="BJ778" s="6"/>
      <c r="BL778" s="10"/>
      <c r="BM778" s="37"/>
      <c r="BN778" s="37"/>
      <c r="BO778" s="7"/>
      <c r="BP778" s="40"/>
      <c r="BQ778" s="10"/>
      <c r="BR778" s="37"/>
      <c r="BS778" s="37"/>
      <c r="BT778" s="51"/>
      <c r="BY778" s="37"/>
      <c r="BZ778" s="37"/>
      <c r="CA778" s="7"/>
      <c r="CB778" s="6"/>
      <c r="CD778" s="10"/>
      <c r="CE778" s="37"/>
      <c r="CF778" s="37"/>
      <c r="CG778" s="7"/>
      <c r="CH778" s="6"/>
      <c r="CJ778" s="10"/>
      <c r="CK778" s="37"/>
      <c r="CL778" s="37"/>
      <c r="CM778" s="7"/>
      <c r="CN778" s="40"/>
      <c r="CO778" s="10"/>
      <c r="CP778" s="37"/>
      <c r="CQ778" s="37"/>
      <c r="CR778" s="51"/>
      <c r="CT778" s="40"/>
      <c r="CU778" s="10"/>
      <c r="CV778" s="37"/>
      <c r="CW778" s="37"/>
      <c r="CX778" s="51"/>
    </row>
    <row r="779" spans="5:102" x14ac:dyDescent="0.2">
      <c r="E779" s="37"/>
      <c r="F779" s="37"/>
      <c r="G779" s="7"/>
      <c r="H779" s="6"/>
      <c r="J779" s="10"/>
      <c r="K779" s="37"/>
      <c r="L779" s="37"/>
      <c r="M779" s="7"/>
      <c r="N779" s="6"/>
      <c r="P779" s="10"/>
      <c r="Q779" s="37"/>
      <c r="R779" s="37"/>
      <c r="S779" s="7"/>
      <c r="T779" s="40"/>
      <c r="U779" s="10"/>
      <c r="V779" s="37"/>
      <c r="W779" s="37"/>
      <c r="X779" s="51"/>
      <c r="AC779" s="37"/>
      <c r="AD779" s="37"/>
      <c r="AE779" s="7"/>
      <c r="AF779" s="6"/>
      <c r="AH779" s="10"/>
      <c r="AI779" s="37"/>
      <c r="AJ779" s="37"/>
      <c r="AK779" s="7"/>
      <c r="AL779" s="6"/>
      <c r="AN779" s="10"/>
      <c r="AO779" s="37"/>
      <c r="AP779" s="37"/>
      <c r="AQ779" s="7"/>
      <c r="AR779" s="40"/>
      <c r="AS779" s="10"/>
      <c r="AT779" s="37"/>
      <c r="AU779" s="37"/>
      <c r="AV779" s="51"/>
      <c r="BA779" s="37"/>
      <c r="BB779" s="37"/>
      <c r="BC779" s="7"/>
      <c r="BD779" s="6"/>
      <c r="BF779" s="10"/>
      <c r="BG779" s="37"/>
      <c r="BH779" s="37"/>
      <c r="BI779" s="7"/>
      <c r="BJ779" s="6"/>
      <c r="BL779" s="10"/>
      <c r="BM779" s="37"/>
      <c r="BN779" s="37"/>
      <c r="BO779" s="7"/>
      <c r="BP779" s="40"/>
      <c r="BQ779" s="10"/>
      <c r="BR779" s="37"/>
      <c r="BS779" s="37"/>
      <c r="BT779" s="51"/>
      <c r="BY779" s="37"/>
      <c r="BZ779" s="37"/>
      <c r="CA779" s="7"/>
      <c r="CB779" s="6"/>
      <c r="CD779" s="10"/>
      <c r="CE779" s="37"/>
      <c r="CF779" s="37"/>
      <c r="CG779" s="7"/>
      <c r="CH779" s="6"/>
      <c r="CJ779" s="10"/>
      <c r="CK779" s="37"/>
      <c r="CL779" s="37"/>
      <c r="CM779" s="7"/>
      <c r="CN779" s="40"/>
      <c r="CO779" s="10"/>
      <c r="CP779" s="37"/>
      <c r="CQ779" s="37"/>
      <c r="CR779" s="51"/>
      <c r="CT779" s="40"/>
      <c r="CU779" s="10"/>
      <c r="CV779" s="37"/>
      <c r="CW779" s="37"/>
      <c r="CX779" s="51"/>
    </row>
    <row r="780" spans="5:102" x14ac:dyDescent="0.2">
      <c r="E780" s="37"/>
      <c r="F780" s="37"/>
      <c r="G780" s="7"/>
      <c r="H780" s="6"/>
      <c r="J780" s="10"/>
      <c r="K780" s="37"/>
      <c r="L780" s="37"/>
      <c r="M780" s="7"/>
      <c r="N780" s="6"/>
      <c r="P780" s="10"/>
      <c r="Q780" s="37"/>
      <c r="R780" s="37"/>
      <c r="S780" s="7"/>
      <c r="T780" s="40"/>
      <c r="U780" s="10"/>
      <c r="V780" s="37"/>
      <c r="W780" s="37"/>
      <c r="X780" s="51"/>
      <c r="AC780" s="37"/>
      <c r="AD780" s="37"/>
      <c r="AE780" s="7"/>
      <c r="AF780" s="6"/>
      <c r="AH780" s="10"/>
      <c r="AI780" s="37"/>
      <c r="AJ780" s="37"/>
      <c r="AK780" s="7"/>
      <c r="AL780" s="6"/>
      <c r="AN780" s="10"/>
      <c r="AO780" s="37"/>
      <c r="AP780" s="37"/>
      <c r="AQ780" s="7"/>
      <c r="AR780" s="40"/>
      <c r="AS780" s="10"/>
      <c r="AT780" s="37"/>
      <c r="AU780" s="37"/>
      <c r="AV780" s="51"/>
      <c r="BA780" s="37"/>
      <c r="BB780" s="37"/>
      <c r="BC780" s="7"/>
      <c r="BD780" s="6"/>
      <c r="BF780" s="10"/>
      <c r="BG780" s="37"/>
      <c r="BH780" s="37"/>
      <c r="BI780" s="7"/>
      <c r="BJ780" s="6"/>
      <c r="BL780" s="10"/>
      <c r="BM780" s="37"/>
      <c r="BN780" s="37"/>
      <c r="BO780" s="7"/>
      <c r="BP780" s="40"/>
      <c r="BQ780" s="10"/>
      <c r="BR780" s="37"/>
      <c r="BS780" s="37"/>
      <c r="BT780" s="51"/>
      <c r="BY780" s="37"/>
      <c r="BZ780" s="37"/>
      <c r="CA780" s="7"/>
      <c r="CB780" s="6"/>
      <c r="CD780" s="10"/>
      <c r="CE780" s="37"/>
      <c r="CF780" s="37"/>
      <c r="CG780" s="7"/>
      <c r="CH780" s="6"/>
      <c r="CJ780" s="10"/>
      <c r="CK780" s="37"/>
      <c r="CL780" s="37"/>
      <c r="CM780" s="7"/>
      <c r="CN780" s="40"/>
      <c r="CO780" s="10"/>
      <c r="CP780" s="37"/>
      <c r="CQ780" s="37"/>
      <c r="CR780" s="51"/>
      <c r="CT780" s="40"/>
      <c r="CU780" s="10"/>
      <c r="CV780" s="37"/>
      <c r="CW780" s="37"/>
      <c r="CX780" s="51"/>
    </row>
    <row r="781" spans="5:102" x14ac:dyDescent="0.2">
      <c r="E781" s="37"/>
      <c r="F781" s="37"/>
      <c r="G781" s="7"/>
      <c r="H781" s="6"/>
      <c r="J781" s="10"/>
      <c r="K781" s="37"/>
      <c r="L781" s="37"/>
      <c r="M781" s="7"/>
      <c r="N781" s="6"/>
      <c r="P781" s="10"/>
      <c r="Q781" s="37"/>
      <c r="R781" s="37"/>
      <c r="S781" s="7"/>
      <c r="T781" s="40"/>
      <c r="U781" s="10"/>
      <c r="V781" s="37"/>
      <c r="W781" s="37"/>
      <c r="X781" s="51"/>
      <c r="AC781" s="37"/>
      <c r="AD781" s="37"/>
      <c r="AE781" s="7"/>
      <c r="AF781" s="6"/>
      <c r="AH781" s="10"/>
      <c r="AI781" s="37"/>
      <c r="AJ781" s="37"/>
      <c r="AK781" s="7"/>
      <c r="AL781" s="6"/>
      <c r="AN781" s="10"/>
      <c r="AO781" s="37"/>
      <c r="AP781" s="37"/>
      <c r="AQ781" s="7"/>
      <c r="AR781" s="40"/>
      <c r="AS781" s="10"/>
      <c r="AT781" s="37"/>
      <c r="AU781" s="37"/>
      <c r="AV781" s="51"/>
      <c r="BA781" s="37"/>
      <c r="BB781" s="37"/>
      <c r="BC781" s="7"/>
      <c r="BD781" s="6"/>
      <c r="BF781" s="10"/>
      <c r="BG781" s="37"/>
      <c r="BH781" s="37"/>
      <c r="BI781" s="7"/>
      <c r="BJ781" s="6"/>
      <c r="BL781" s="10"/>
      <c r="BM781" s="37"/>
      <c r="BN781" s="37"/>
      <c r="BO781" s="7"/>
      <c r="BP781" s="40"/>
      <c r="BQ781" s="10"/>
      <c r="BR781" s="37"/>
      <c r="BS781" s="37"/>
      <c r="BT781" s="51"/>
      <c r="BY781" s="37"/>
      <c r="BZ781" s="37"/>
      <c r="CA781" s="7"/>
      <c r="CB781" s="6"/>
      <c r="CD781" s="10"/>
      <c r="CE781" s="37"/>
      <c r="CF781" s="37"/>
      <c r="CG781" s="7"/>
      <c r="CH781" s="6"/>
      <c r="CJ781" s="10"/>
      <c r="CK781" s="37"/>
      <c r="CL781" s="37"/>
      <c r="CM781" s="7"/>
      <c r="CN781" s="40"/>
      <c r="CO781" s="10"/>
      <c r="CP781" s="37"/>
      <c r="CQ781" s="37"/>
      <c r="CR781" s="51"/>
      <c r="CT781" s="40"/>
      <c r="CU781" s="10"/>
      <c r="CV781" s="37"/>
      <c r="CW781" s="37"/>
      <c r="CX781" s="51"/>
    </row>
    <row r="782" spans="5:102" x14ac:dyDescent="0.2">
      <c r="E782" s="37"/>
      <c r="F782" s="37"/>
      <c r="G782" s="7"/>
      <c r="H782" s="6"/>
      <c r="J782" s="10"/>
      <c r="K782" s="37"/>
      <c r="L782" s="37"/>
      <c r="M782" s="7"/>
      <c r="N782" s="6"/>
      <c r="P782" s="10"/>
      <c r="Q782" s="37"/>
      <c r="R782" s="37"/>
      <c r="S782" s="7"/>
      <c r="T782" s="40"/>
      <c r="U782" s="10"/>
      <c r="V782" s="37"/>
      <c r="W782" s="37"/>
      <c r="X782" s="51"/>
      <c r="AC782" s="37"/>
      <c r="AD782" s="37"/>
      <c r="AE782" s="7"/>
      <c r="AF782" s="6"/>
      <c r="AH782" s="10"/>
      <c r="AI782" s="37"/>
      <c r="AJ782" s="37"/>
      <c r="AK782" s="7"/>
      <c r="AL782" s="6"/>
      <c r="AN782" s="10"/>
      <c r="AO782" s="37"/>
      <c r="AP782" s="37"/>
      <c r="AQ782" s="7"/>
      <c r="AR782" s="40"/>
      <c r="AS782" s="10"/>
      <c r="AT782" s="37"/>
      <c r="AU782" s="37"/>
      <c r="AV782" s="51"/>
      <c r="BA782" s="37"/>
      <c r="BB782" s="37"/>
      <c r="BC782" s="7"/>
      <c r="BD782" s="6"/>
      <c r="BF782" s="10"/>
      <c r="BG782" s="37"/>
      <c r="BH782" s="37"/>
      <c r="BI782" s="7"/>
      <c r="BJ782" s="6"/>
      <c r="BL782" s="10"/>
      <c r="BM782" s="37"/>
      <c r="BN782" s="37"/>
      <c r="BO782" s="7"/>
      <c r="BP782" s="40"/>
      <c r="BQ782" s="10"/>
      <c r="BR782" s="37"/>
      <c r="BS782" s="37"/>
      <c r="BT782" s="51"/>
      <c r="BY782" s="37"/>
      <c r="BZ782" s="37"/>
      <c r="CA782" s="7"/>
      <c r="CB782" s="6"/>
      <c r="CD782" s="10"/>
      <c r="CE782" s="37"/>
      <c r="CF782" s="37"/>
      <c r="CG782" s="7"/>
      <c r="CH782" s="6"/>
      <c r="CJ782" s="10"/>
      <c r="CK782" s="37"/>
      <c r="CL782" s="37"/>
      <c r="CM782" s="7"/>
      <c r="CN782" s="40"/>
      <c r="CO782" s="10"/>
      <c r="CP782" s="37"/>
      <c r="CQ782" s="37"/>
      <c r="CR782" s="51"/>
      <c r="CT782" s="40"/>
      <c r="CU782" s="10"/>
      <c r="CV782" s="37"/>
      <c r="CW782" s="37"/>
      <c r="CX782" s="51"/>
    </row>
    <row r="783" spans="5:102" x14ac:dyDescent="0.2">
      <c r="E783" s="37"/>
      <c r="F783" s="37"/>
      <c r="G783" s="7"/>
      <c r="H783" s="6"/>
      <c r="J783" s="10"/>
      <c r="K783" s="37"/>
      <c r="L783" s="37"/>
      <c r="M783" s="7"/>
      <c r="N783" s="6"/>
      <c r="P783" s="10"/>
      <c r="Q783" s="37"/>
      <c r="R783" s="37"/>
      <c r="S783" s="7"/>
      <c r="T783" s="40"/>
      <c r="U783" s="10"/>
      <c r="V783" s="37"/>
      <c r="W783" s="37"/>
      <c r="X783" s="51"/>
      <c r="AC783" s="37"/>
      <c r="AD783" s="37"/>
      <c r="AE783" s="7"/>
      <c r="AF783" s="6"/>
      <c r="AH783" s="10"/>
      <c r="AI783" s="37"/>
      <c r="AJ783" s="37"/>
      <c r="AK783" s="7"/>
      <c r="AL783" s="6"/>
      <c r="AN783" s="10"/>
      <c r="AO783" s="37"/>
      <c r="AP783" s="37"/>
      <c r="AQ783" s="7"/>
      <c r="AR783" s="40"/>
      <c r="AS783" s="10"/>
      <c r="AT783" s="37"/>
      <c r="AU783" s="37"/>
      <c r="AV783" s="51"/>
      <c r="BA783" s="37"/>
      <c r="BB783" s="37"/>
      <c r="BC783" s="7"/>
      <c r="BD783" s="6"/>
      <c r="BF783" s="10"/>
      <c r="BG783" s="37"/>
      <c r="BH783" s="37"/>
      <c r="BI783" s="7"/>
      <c r="BJ783" s="6"/>
      <c r="BL783" s="10"/>
      <c r="BM783" s="37"/>
      <c r="BN783" s="37"/>
      <c r="BO783" s="7"/>
      <c r="BP783" s="40"/>
      <c r="BQ783" s="10"/>
      <c r="BR783" s="37"/>
      <c r="BS783" s="37"/>
      <c r="BT783" s="51"/>
      <c r="BY783" s="37"/>
      <c r="BZ783" s="37"/>
      <c r="CA783" s="7"/>
      <c r="CB783" s="6"/>
      <c r="CD783" s="10"/>
      <c r="CE783" s="37"/>
      <c r="CF783" s="37"/>
      <c r="CG783" s="7"/>
      <c r="CH783" s="6"/>
      <c r="CJ783" s="10"/>
      <c r="CK783" s="37"/>
      <c r="CL783" s="37"/>
      <c r="CM783" s="7"/>
      <c r="CN783" s="40"/>
      <c r="CO783" s="10"/>
      <c r="CP783" s="37"/>
      <c r="CQ783" s="37"/>
      <c r="CR783" s="51"/>
      <c r="CT783" s="40"/>
      <c r="CU783" s="10"/>
      <c r="CV783" s="37"/>
      <c r="CW783" s="37"/>
      <c r="CX783" s="51"/>
    </row>
    <row r="784" spans="5:102" x14ac:dyDescent="0.2">
      <c r="E784" s="37"/>
      <c r="F784" s="37"/>
      <c r="G784" s="7"/>
      <c r="H784" s="6"/>
      <c r="J784" s="10"/>
      <c r="K784" s="37"/>
      <c r="L784" s="37"/>
      <c r="M784" s="7"/>
      <c r="N784" s="6"/>
      <c r="P784" s="10"/>
      <c r="Q784" s="37"/>
      <c r="R784" s="37"/>
      <c r="S784" s="7"/>
      <c r="T784" s="40"/>
      <c r="U784" s="10"/>
      <c r="V784" s="37"/>
      <c r="W784" s="37"/>
      <c r="X784" s="51"/>
      <c r="AC784" s="37"/>
      <c r="AD784" s="37"/>
      <c r="AE784" s="7"/>
      <c r="AF784" s="6"/>
      <c r="AH784" s="10"/>
      <c r="AI784" s="37"/>
      <c r="AJ784" s="37"/>
      <c r="AK784" s="7"/>
      <c r="AL784" s="6"/>
      <c r="AN784" s="10"/>
      <c r="AO784" s="37"/>
      <c r="AP784" s="37"/>
      <c r="AQ784" s="7"/>
      <c r="AR784" s="40"/>
      <c r="AS784" s="10"/>
      <c r="AT784" s="37"/>
      <c r="AU784" s="37"/>
      <c r="AV784" s="51"/>
      <c r="BA784" s="37"/>
      <c r="BB784" s="37"/>
      <c r="BC784" s="7"/>
      <c r="BD784" s="6"/>
      <c r="BF784" s="10"/>
      <c r="BG784" s="37"/>
      <c r="BH784" s="37"/>
      <c r="BI784" s="7"/>
      <c r="BJ784" s="6"/>
      <c r="BL784" s="10"/>
      <c r="BM784" s="37"/>
      <c r="BN784" s="37"/>
      <c r="BO784" s="7"/>
      <c r="BP784" s="40"/>
      <c r="BQ784" s="10"/>
      <c r="BR784" s="37"/>
      <c r="BS784" s="37"/>
      <c r="BT784" s="51"/>
      <c r="BY784" s="37"/>
      <c r="BZ784" s="37"/>
      <c r="CA784" s="7"/>
      <c r="CB784" s="6"/>
      <c r="CD784" s="10"/>
      <c r="CE784" s="37"/>
      <c r="CF784" s="37"/>
      <c r="CG784" s="7"/>
      <c r="CH784" s="6"/>
      <c r="CJ784" s="10"/>
      <c r="CK784" s="37"/>
      <c r="CL784" s="37"/>
      <c r="CM784" s="7"/>
      <c r="CN784" s="40"/>
      <c r="CO784" s="10"/>
      <c r="CP784" s="37"/>
      <c r="CQ784" s="37"/>
      <c r="CR784" s="51"/>
      <c r="CT784" s="40"/>
      <c r="CU784" s="10"/>
      <c r="CV784" s="37"/>
      <c r="CW784" s="37"/>
      <c r="CX784" s="51"/>
    </row>
    <row r="785" spans="5:102" x14ac:dyDescent="0.2">
      <c r="E785" s="37"/>
      <c r="F785" s="37"/>
      <c r="G785" s="7"/>
      <c r="H785" s="6"/>
      <c r="J785" s="10"/>
      <c r="K785" s="37"/>
      <c r="L785" s="37"/>
      <c r="M785" s="7"/>
      <c r="N785" s="6"/>
      <c r="P785" s="10"/>
      <c r="Q785" s="37"/>
      <c r="R785" s="37"/>
      <c r="S785" s="7"/>
      <c r="T785" s="40"/>
      <c r="U785" s="10"/>
      <c r="V785" s="37"/>
      <c r="W785" s="37"/>
      <c r="X785" s="51"/>
      <c r="AC785" s="37"/>
      <c r="AD785" s="37"/>
      <c r="AE785" s="7"/>
      <c r="AF785" s="6"/>
      <c r="AH785" s="10"/>
      <c r="AI785" s="37"/>
      <c r="AJ785" s="37"/>
      <c r="AK785" s="7"/>
      <c r="AL785" s="6"/>
      <c r="AN785" s="10"/>
      <c r="AO785" s="37"/>
      <c r="AP785" s="37"/>
      <c r="AQ785" s="7"/>
      <c r="AR785" s="40"/>
      <c r="AS785" s="10"/>
      <c r="AT785" s="37"/>
      <c r="AU785" s="37"/>
      <c r="AV785" s="51"/>
      <c r="BA785" s="37"/>
      <c r="BB785" s="37"/>
      <c r="BC785" s="7"/>
      <c r="BD785" s="6"/>
      <c r="BF785" s="10"/>
      <c r="BG785" s="37"/>
      <c r="BH785" s="37"/>
      <c r="BI785" s="7"/>
      <c r="BJ785" s="6"/>
      <c r="BL785" s="10"/>
      <c r="BM785" s="37"/>
      <c r="BN785" s="37"/>
      <c r="BO785" s="7"/>
      <c r="BP785" s="40"/>
      <c r="BQ785" s="10"/>
      <c r="BR785" s="37"/>
      <c r="BS785" s="37"/>
      <c r="BT785" s="51"/>
      <c r="BY785" s="37"/>
      <c r="BZ785" s="37"/>
      <c r="CA785" s="7"/>
      <c r="CB785" s="6"/>
      <c r="CD785" s="10"/>
      <c r="CE785" s="37"/>
      <c r="CF785" s="37"/>
      <c r="CG785" s="7"/>
      <c r="CH785" s="6"/>
      <c r="CJ785" s="10"/>
      <c r="CK785" s="37"/>
      <c r="CL785" s="37"/>
      <c r="CM785" s="7"/>
      <c r="CN785" s="40"/>
      <c r="CO785" s="10"/>
      <c r="CP785" s="37"/>
      <c r="CQ785" s="37"/>
      <c r="CR785" s="51"/>
      <c r="CT785" s="40"/>
      <c r="CU785" s="10"/>
      <c r="CV785" s="37"/>
      <c r="CW785" s="37"/>
      <c r="CX785" s="51"/>
    </row>
    <row r="786" spans="5:102" x14ac:dyDescent="0.2">
      <c r="E786" s="37"/>
      <c r="F786" s="37"/>
      <c r="G786" s="7"/>
      <c r="H786" s="6"/>
      <c r="J786" s="10"/>
      <c r="K786" s="37"/>
      <c r="L786" s="37"/>
      <c r="M786" s="7"/>
      <c r="N786" s="6"/>
      <c r="P786" s="10"/>
      <c r="Q786" s="37"/>
      <c r="R786" s="37"/>
      <c r="S786" s="7"/>
      <c r="T786" s="40"/>
      <c r="U786" s="10"/>
      <c r="V786" s="37"/>
      <c r="W786" s="37"/>
      <c r="X786" s="51"/>
      <c r="AC786" s="37"/>
      <c r="AD786" s="37"/>
      <c r="AE786" s="7"/>
      <c r="AF786" s="6"/>
      <c r="AH786" s="10"/>
      <c r="AI786" s="37"/>
      <c r="AJ786" s="37"/>
      <c r="AK786" s="7"/>
      <c r="AL786" s="6"/>
      <c r="AN786" s="10"/>
      <c r="AO786" s="37"/>
      <c r="AP786" s="37"/>
      <c r="AQ786" s="7"/>
      <c r="AR786" s="40"/>
      <c r="AS786" s="10"/>
      <c r="AT786" s="37"/>
      <c r="AU786" s="37"/>
      <c r="AV786" s="51"/>
      <c r="BA786" s="37"/>
      <c r="BB786" s="37"/>
      <c r="BC786" s="7"/>
      <c r="BD786" s="6"/>
      <c r="BF786" s="10"/>
      <c r="BG786" s="37"/>
      <c r="BH786" s="37"/>
      <c r="BI786" s="7"/>
      <c r="BJ786" s="6"/>
      <c r="BL786" s="10"/>
      <c r="BM786" s="37"/>
      <c r="BN786" s="37"/>
      <c r="BO786" s="7"/>
      <c r="BP786" s="40"/>
      <c r="BQ786" s="10"/>
      <c r="BR786" s="37"/>
      <c r="BS786" s="37"/>
      <c r="BT786" s="51"/>
      <c r="BY786" s="37"/>
      <c r="BZ786" s="37"/>
      <c r="CA786" s="7"/>
      <c r="CB786" s="6"/>
      <c r="CD786" s="10"/>
      <c r="CE786" s="37"/>
      <c r="CF786" s="37"/>
      <c r="CG786" s="7"/>
      <c r="CH786" s="6"/>
      <c r="CJ786" s="10"/>
      <c r="CK786" s="37"/>
      <c r="CL786" s="37"/>
      <c r="CM786" s="7"/>
      <c r="CN786" s="40"/>
      <c r="CO786" s="10"/>
      <c r="CP786" s="37"/>
      <c r="CQ786" s="37"/>
      <c r="CR786" s="51"/>
      <c r="CT786" s="40"/>
      <c r="CU786" s="10"/>
      <c r="CV786" s="37"/>
      <c r="CW786" s="37"/>
      <c r="CX786" s="51"/>
    </row>
    <row r="787" spans="5:102" x14ac:dyDescent="0.2">
      <c r="E787" s="37"/>
      <c r="F787" s="37"/>
      <c r="G787" s="7"/>
      <c r="H787" s="6"/>
      <c r="J787" s="10"/>
      <c r="K787" s="37"/>
      <c r="L787" s="37"/>
      <c r="M787" s="7"/>
      <c r="N787" s="6"/>
      <c r="P787" s="10"/>
      <c r="Q787" s="37"/>
      <c r="R787" s="37"/>
      <c r="S787" s="7"/>
      <c r="T787" s="40"/>
      <c r="U787" s="10"/>
      <c r="V787" s="37"/>
      <c r="W787" s="37"/>
      <c r="X787" s="51"/>
      <c r="AC787" s="37"/>
      <c r="AD787" s="37"/>
      <c r="AE787" s="7"/>
      <c r="AF787" s="6"/>
      <c r="AH787" s="10"/>
      <c r="AI787" s="37"/>
      <c r="AJ787" s="37"/>
      <c r="AK787" s="7"/>
      <c r="AL787" s="6"/>
      <c r="AN787" s="10"/>
      <c r="AO787" s="37"/>
      <c r="AP787" s="37"/>
      <c r="AQ787" s="7"/>
      <c r="AR787" s="40"/>
      <c r="AS787" s="10"/>
      <c r="AT787" s="37"/>
      <c r="AU787" s="37"/>
      <c r="AV787" s="51"/>
      <c r="BA787" s="37"/>
      <c r="BB787" s="37"/>
      <c r="BC787" s="7"/>
      <c r="BD787" s="6"/>
      <c r="BF787" s="10"/>
      <c r="BG787" s="37"/>
      <c r="BH787" s="37"/>
      <c r="BI787" s="7"/>
      <c r="BJ787" s="6"/>
      <c r="BL787" s="10"/>
      <c r="BM787" s="37"/>
      <c r="BN787" s="37"/>
      <c r="BO787" s="7"/>
      <c r="BP787" s="40"/>
      <c r="BQ787" s="10"/>
      <c r="BR787" s="37"/>
      <c r="BS787" s="37"/>
      <c r="BT787" s="51"/>
      <c r="BY787" s="37"/>
      <c r="BZ787" s="37"/>
      <c r="CA787" s="7"/>
      <c r="CB787" s="6"/>
      <c r="CD787" s="10"/>
      <c r="CE787" s="37"/>
      <c r="CF787" s="37"/>
      <c r="CG787" s="7"/>
      <c r="CH787" s="6"/>
      <c r="CJ787" s="10"/>
      <c r="CK787" s="37"/>
      <c r="CL787" s="37"/>
      <c r="CM787" s="7"/>
      <c r="CN787" s="40"/>
      <c r="CO787" s="10"/>
      <c r="CP787" s="37"/>
      <c r="CQ787" s="37"/>
      <c r="CR787" s="51"/>
      <c r="CT787" s="40"/>
      <c r="CU787" s="10"/>
      <c r="CV787" s="37"/>
      <c r="CW787" s="37"/>
      <c r="CX787" s="51"/>
    </row>
    <row r="788" spans="5:102" x14ac:dyDescent="0.2">
      <c r="E788" s="37"/>
      <c r="F788" s="37"/>
      <c r="G788" s="7"/>
      <c r="H788" s="6"/>
      <c r="J788" s="10"/>
      <c r="K788" s="37"/>
      <c r="L788" s="37"/>
      <c r="M788" s="7"/>
      <c r="N788" s="6"/>
      <c r="P788" s="10"/>
      <c r="Q788" s="37"/>
      <c r="R788" s="37"/>
      <c r="S788" s="7"/>
      <c r="T788" s="40"/>
      <c r="U788" s="10"/>
      <c r="V788" s="37"/>
      <c r="W788" s="37"/>
      <c r="X788" s="51"/>
      <c r="AC788" s="37"/>
      <c r="AD788" s="37"/>
      <c r="AE788" s="7"/>
      <c r="AF788" s="6"/>
      <c r="AH788" s="10"/>
      <c r="AI788" s="37"/>
      <c r="AJ788" s="37"/>
      <c r="AK788" s="7"/>
      <c r="AL788" s="6"/>
      <c r="AN788" s="10"/>
      <c r="AO788" s="37"/>
      <c r="AP788" s="37"/>
      <c r="AQ788" s="7"/>
      <c r="AR788" s="40"/>
      <c r="AS788" s="10"/>
      <c r="AT788" s="37"/>
      <c r="AU788" s="37"/>
      <c r="AV788" s="51"/>
      <c r="BA788" s="37"/>
      <c r="BB788" s="37"/>
      <c r="BC788" s="7"/>
      <c r="BD788" s="6"/>
      <c r="BF788" s="10"/>
      <c r="BG788" s="37"/>
      <c r="BH788" s="37"/>
      <c r="BI788" s="7"/>
      <c r="BJ788" s="6"/>
      <c r="BL788" s="10"/>
      <c r="BM788" s="37"/>
      <c r="BN788" s="37"/>
      <c r="BO788" s="7"/>
      <c r="BP788" s="40"/>
      <c r="BQ788" s="10"/>
      <c r="BR788" s="37"/>
      <c r="BS788" s="37"/>
      <c r="BT788" s="51"/>
      <c r="BY788" s="37"/>
      <c r="BZ788" s="37"/>
      <c r="CA788" s="7"/>
      <c r="CB788" s="6"/>
      <c r="CD788" s="10"/>
      <c r="CE788" s="37"/>
      <c r="CF788" s="37"/>
      <c r="CG788" s="7"/>
      <c r="CH788" s="6"/>
      <c r="CJ788" s="10"/>
      <c r="CK788" s="37"/>
      <c r="CL788" s="37"/>
      <c r="CM788" s="7"/>
      <c r="CN788" s="40"/>
      <c r="CO788" s="10"/>
      <c r="CP788" s="37"/>
      <c r="CQ788" s="37"/>
      <c r="CR788" s="51"/>
      <c r="CT788" s="40"/>
      <c r="CU788" s="10"/>
      <c r="CV788" s="37"/>
      <c r="CW788" s="37"/>
      <c r="CX788" s="51"/>
    </row>
    <row r="789" spans="5:102" x14ac:dyDescent="0.2">
      <c r="E789" s="37"/>
      <c r="F789" s="37"/>
      <c r="G789" s="7"/>
      <c r="H789" s="6"/>
      <c r="J789" s="10"/>
      <c r="K789" s="37"/>
      <c r="L789" s="37"/>
      <c r="M789" s="7"/>
      <c r="N789" s="6"/>
      <c r="P789" s="10"/>
      <c r="Q789" s="37"/>
      <c r="R789" s="37"/>
      <c r="S789" s="7"/>
      <c r="T789" s="40"/>
      <c r="U789" s="10"/>
      <c r="V789" s="37"/>
      <c r="W789" s="37"/>
      <c r="X789" s="51"/>
      <c r="AC789" s="37"/>
      <c r="AD789" s="37"/>
      <c r="AE789" s="7"/>
      <c r="AF789" s="6"/>
      <c r="AH789" s="10"/>
      <c r="AI789" s="37"/>
      <c r="AJ789" s="37"/>
      <c r="AK789" s="7"/>
      <c r="AL789" s="6"/>
      <c r="AN789" s="10"/>
      <c r="AO789" s="37"/>
      <c r="AP789" s="37"/>
      <c r="AQ789" s="7"/>
      <c r="AR789" s="40"/>
      <c r="AS789" s="10"/>
      <c r="AT789" s="37"/>
      <c r="AU789" s="37"/>
      <c r="AV789" s="51"/>
      <c r="BA789" s="37"/>
      <c r="BB789" s="37"/>
      <c r="BC789" s="7"/>
      <c r="BD789" s="6"/>
      <c r="BF789" s="10"/>
      <c r="BG789" s="37"/>
      <c r="BH789" s="37"/>
      <c r="BI789" s="7"/>
      <c r="BJ789" s="6"/>
      <c r="BL789" s="10"/>
      <c r="BM789" s="37"/>
      <c r="BN789" s="37"/>
      <c r="BO789" s="7"/>
      <c r="BP789" s="40"/>
      <c r="BQ789" s="10"/>
      <c r="BR789" s="37"/>
      <c r="BS789" s="37"/>
      <c r="BT789" s="51"/>
      <c r="BY789" s="37"/>
      <c r="BZ789" s="37"/>
      <c r="CA789" s="7"/>
      <c r="CB789" s="6"/>
      <c r="CD789" s="10"/>
      <c r="CE789" s="37"/>
      <c r="CF789" s="37"/>
      <c r="CG789" s="7"/>
      <c r="CH789" s="6"/>
      <c r="CJ789" s="10"/>
      <c r="CK789" s="37"/>
      <c r="CL789" s="37"/>
      <c r="CM789" s="7"/>
      <c r="CN789" s="40"/>
      <c r="CO789" s="10"/>
      <c r="CP789" s="37"/>
      <c r="CQ789" s="37"/>
      <c r="CR789" s="51"/>
      <c r="CT789" s="40"/>
      <c r="CU789" s="10"/>
      <c r="CV789" s="37"/>
      <c r="CW789" s="37"/>
      <c r="CX789" s="51"/>
    </row>
    <row r="790" spans="5:102" x14ac:dyDescent="0.2">
      <c r="E790" s="37"/>
      <c r="F790" s="37"/>
      <c r="G790" s="7"/>
      <c r="H790" s="6"/>
      <c r="J790" s="10"/>
      <c r="K790" s="37"/>
      <c r="L790" s="37"/>
      <c r="M790" s="7"/>
      <c r="N790" s="6"/>
      <c r="P790" s="10"/>
      <c r="Q790" s="37"/>
      <c r="R790" s="37"/>
      <c r="S790" s="7"/>
      <c r="T790" s="40"/>
      <c r="U790" s="10"/>
      <c r="V790" s="37"/>
      <c r="W790" s="37"/>
      <c r="X790" s="51"/>
      <c r="AC790" s="37"/>
      <c r="AD790" s="37"/>
      <c r="AE790" s="7"/>
      <c r="AF790" s="6"/>
      <c r="AH790" s="10"/>
      <c r="AI790" s="37"/>
      <c r="AJ790" s="37"/>
      <c r="AK790" s="7"/>
      <c r="AL790" s="6"/>
      <c r="AN790" s="10"/>
      <c r="AO790" s="37"/>
      <c r="AP790" s="37"/>
      <c r="AQ790" s="7"/>
      <c r="AR790" s="40"/>
      <c r="AS790" s="10"/>
      <c r="AT790" s="37"/>
      <c r="AU790" s="37"/>
      <c r="AV790" s="51"/>
      <c r="BA790" s="37"/>
      <c r="BB790" s="37"/>
      <c r="BC790" s="7"/>
      <c r="BD790" s="6"/>
      <c r="BF790" s="10"/>
      <c r="BG790" s="37"/>
      <c r="BH790" s="37"/>
      <c r="BI790" s="7"/>
      <c r="BJ790" s="6"/>
      <c r="BL790" s="10"/>
      <c r="BM790" s="37"/>
      <c r="BN790" s="37"/>
      <c r="BO790" s="7"/>
      <c r="BP790" s="40"/>
      <c r="BQ790" s="10"/>
      <c r="BR790" s="37"/>
      <c r="BS790" s="37"/>
      <c r="BT790" s="51"/>
      <c r="BY790" s="37"/>
      <c r="BZ790" s="37"/>
      <c r="CA790" s="7"/>
      <c r="CB790" s="6"/>
      <c r="CD790" s="10"/>
      <c r="CE790" s="37"/>
      <c r="CF790" s="37"/>
      <c r="CG790" s="7"/>
      <c r="CH790" s="6"/>
      <c r="CJ790" s="10"/>
      <c r="CK790" s="37"/>
      <c r="CL790" s="37"/>
      <c r="CM790" s="7"/>
      <c r="CN790" s="40"/>
      <c r="CO790" s="10"/>
      <c r="CP790" s="37"/>
      <c r="CQ790" s="37"/>
      <c r="CR790" s="51"/>
      <c r="CT790" s="40"/>
      <c r="CU790" s="10"/>
      <c r="CV790" s="37"/>
      <c r="CW790" s="37"/>
      <c r="CX790" s="51"/>
    </row>
    <row r="791" spans="5:102" x14ac:dyDescent="0.2">
      <c r="E791" s="37"/>
      <c r="F791" s="37"/>
      <c r="G791" s="7"/>
      <c r="H791" s="6"/>
      <c r="J791" s="10"/>
      <c r="K791" s="37"/>
      <c r="L791" s="37"/>
      <c r="M791" s="7"/>
      <c r="N791" s="6"/>
      <c r="P791" s="10"/>
      <c r="Q791" s="37"/>
      <c r="R791" s="37"/>
      <c r="S791" s="7"/>
      <c r="T791" s="40"/>
      <c r="U791" s="10"/>
      <c r="V791" s="37"/>
      <c r="W791" s="37"/>
      <c r="X791" s="51"/>
      <c r="AC791" s="37"/>
      <c r="AD791" s="37"/>
      <c r="AE791" s="7"/>
      <c r="AF791" s="6"/>
      <c r="AH791" s="10"/>
      <c r="AI791" s="37"/>
      <c r="AJ791" s="37"/>
      <c r="AK791" s="7"/>
      <c r="AL791" s="6"/>
      <c r="AN791" s="10"/>
      <c r="AO791" s="37"/>
      <c r="AP791" s="37"/>
      <c r="AQ791" s="7"/>
      <c r="AR791" s="40"/>
      <c r="AS791" s="10"/>
      <c r="AT791" s="37"/>
      <c r="AU791" s="37"/>
      <c r="AV791" s="51"/>
      <c r="BA791" s="37"/>
      <c r="BB791" s="37"/>
      <c r="BC791" s="7"/>
      <c r="BD791" s="6"/>
      <c r="BF791" s="10"/>
      <c r="BG791" s="37"/>
      <c r="BH791" s="37"/>
      <c r="BI791" s="7"/>
      <c r="BJ791" s="6"/>
      <c r="BL791" s="10"/>
      <c r="BM791" s="37"/>
      <c r="BN791" s="37"/>
      <c r="BO791" s="7"/>
      <c r="BP791" s="40"/>
      <c r="BQ791" s="10"/>
      <c r="BR791" s="37"/>
      <c r="BS791" s="37"/>
      <c r="BT791" s="51"/>
      <c r="BY791" s="37"/>
      <c r="BZ791" s="37"/>
      <c r="CA791" s="7"/>
      <c r="CB791" s="6"/>
      <c r="CD791" s="10"/>
      <c r="CE791" s="37"/>
      <c r="CF791" s="37"/>
      <c r="CG791" s="7"/>
      <c r="CH791" s="6"/>
      <c r="CJ791" s="10"/>
      <c r="CK791" s="37"/>
      <c r="CL791" s="37"/>
      <c r="CM791" s="7"/>
      <c r="CN791" s="40"/>
      <c r="CO791" s="10"/>
      <c r="CP791" s="37"/>
      <c r="CQ791" s="37"/>
      <c r="CR791" s="51"/>
      <c r="CT791" s="40"/>
      <c r="CU791" s="10"/>
      <c r="CV791" s="37"/>
      <c r="CW791" s="37"/>
      <c r="CX791" s="51"/>
    </row>
    <row r="792" spans="5:102" x14ac:dyDescent="0.2">
      <c r="E792" s="37"/>
      <c r="F792" s="37"/>
      <c r="G792" s="7"/>
      <c r="H792" s="6"/>
      <c r="J792" s="10"/>
      <c r="K792" s="37"/>
      <c r="L792" s="37"/>
      <c r="M792" s="7"/>
      <c r="N792" s="6"/>
      <c r="P792" s="10"/>
      <c r="Q792" s="37"/>
      <c r="R792" s="37"/>
      <c r="S792" s="7"/>
      <c r="T792" s="40"/>
      <c r="U792" s="10"/>
      <c r="V792" s="37"/>
      <c r="W792" s="37"/>
      <c r="X792" s="51"/>
      <c r="AC792" s="37"/>
      <c r="AD792" s="37"/>
      <c r="AE792" s="7"/>
      <c r="AF792" s="6"/>
      <c r="AH792" s="10"/>
      <c r="AI792" s="37"/>
      <c r="AJ792" s="37"/>
      <c r="AK792" s="7"/>
      <c r="AL792" s="6"/>
      <c r="AN792" s="10"/>
      <c r="AO792" s="37"/>
      <c r="AP792" s="37"/>
      <c r="AQ792" s="7"/>
      <c r="AR792" s="40"/>
      <c r="AS792" s="10"/>
      <c r="AT792" s="37"/>
      <c r="AU792" s="37"/>
      <c r="AV792" s="51"/>
      <c r="BA792" s="37"/>
      <c r="BB792" s="37"/>
      <c r="BC792" s="7"/>
      <c r="BD792" s="6"/>
      <c r="BF792" s="10"/>
      <c r="BG792" s="37"/>
      <c r="BH792" s="37"/>
      <c r="BI792" s="7"/>
      <c r="BJ792" s="6"/>
      <c r="BL792" s="10"/>
      <c r="BM792" s="37"/>
      <c r="BN792" s="37"/>
      <c r="BO792" s="7"/>
      <c r="BP792" s="40"/>
      <c r="BQ792" s="10"/>
      <c r="BR792" s="37"/>
      <c r="BS792" s="37"/>
      <c r="BT792" s="51"/>
      <c r="BY792" s="37"/>
      <c r="BZ792" s="37"/>
      <c r="CA792" s="7"/>
      <c r="CB792" s="6"/>
      <c r="CD792" s="10"/>
      <c r="CE792" s="37"/>
      <c r="CF792" s="37"/>
      <c r="CG792" s="7"/>
      <c r="CH792" s="6"/>
      <c r="CJ792" s="10"/>
      <c r="CK792" s="37"/>
      <c r="CL792" s="37"/>
      <c r="CM792" s="7"/>
      <c r="CN792" s="40"/>
      <c r="CO792" s="10"/>
      <c r="CP792" s="37"/>
      <c r="CQ792" s="37"/>
      <c r="CR792" s="51"/>
      <c r="CT792" s="40"/>
      <c r="CU792" s="10"/>
      <c r="CV792" s="37"/>
      <c r="CW792" s="37"/>
      <c r="CX792" s="51"/>
    </row>
    <row r="793" spans="5:102" x14ac:dyDescent="0.2">
      <c r="E793" s="37"/>
      <c r="F793" s="37"/>
      <c r="G793" s="7"/>
      <c r="H793" s="6"/>
      <c r="J793" s="10"/>
      <c r="K793" s="37"/>
      <c r="L793" s="37"/>
      <c r="M793" s="7"/>
      <c r="N793" s="6"/>
      <c r="P793" s="10"/>
      <c r="Q793" s="37"/>
      <c r="R793" s="37"/>
      <c r="S793" s="7"/>
      <c r="T793" s="40"/>
      <c r="U793" s="10"/>
      <c r="V793" s="37"/>
      <c r="W793" s="37"/>
      <c r="X793" s="51"/>
      <c r="AC793" s="37"/>
      <c r="AD793" s="37"/>
      <c r="AE793" s="7"/>
      <c r="AF793" s="6"/>
      <c r="AH793" s="10"/>
      <c r="AI793" s="37"/>
      <c r="AJ793" s="37"/>
      <c r="AK793" s="7"/>
      <c r="AL793" s="6"/>
      <c r="AN793" s="10"/>
      <c r="AO793" s="37"/>
      <c r="AP793" s="37"/>
      <c r="AQ793" s="7"/>
      <c r="AR793" s="40"/>
      <c r="AS793" s="10"/>
      <c r="AT793" s="37"/>
      <c r="AU793" s="37"/>
      <c r="AV793" s="51"/>
      <c r="BA793" s="37"/>
      <c r="BB793" s="37"/>
      <c r="BC793" s="7"/>
      <c r="BD793" s="6"/>
      <c r="BF793" s="10"/>
      <c r="BG793" s="37"/>
      <c r="BH793" s="37"/>
      <c r="BI793" s="7"/>
      <c r="BJ793" s="6"/>
      <c r="BL793" s="10"/>
      <c r="BM793" s="37"/>
      <c r="BN793" s="37"/>
      <c r="BO793" s="7"/>
      <c r="BP793" s="40"/>
      <c r="BQ793" s="10"/>
      <c r="BR793" s="37"/>
      <c r="BS793" s="37"/>
      <c r="BT793" s="51"/>
      <c r="BY793" s="37"/>
      <c r="BZ793" s="37"/>
      <c r="CA793" s="7"/>
      <c r="CB793" s="6"/>
      <c r="CD793" s="10"/>
      <c r="CE793" s="37"/>
      <c r="CF793" s="37"/>
      <c r="CG793" s="7"/>
      <c r="CH793" s="6"/>
      <c r="CJ793" s="10"/>
      <c r="CK793" s="37"/>
      <c r="CL793" s="37"/>
      <c r="CM793" s="7"/>
      <c r="CN793" s="40"/>
      <c r="CO793" s="10"/>
      <c r="CP793" s="37"/>
      <c r="CQ793" s="37"/>
      <c r="CR793" s="51"/>
      <c r="CT793" s="40"/>
      <c r="CU793" s="10"/>
      <c r="CV793" s="37"/>
      <c r="CW793" s="37"/>
      <c r="CX793" s="51"/>
    </row>
    <row r="794" spans="5:102" x14ac:dyDescent="0.2">
      <c r="E794" s="37"/>
      <c r="F794" s="37"/>
      <c r="G794" s="7"/>
      <c r="H794" s="6"/>
      <c r="J794" s="10"/>
      <c r="K794" s="37"/>
      <c r="L794" s="37"/>
      <c r="M794" s="7"/>
      <c r="N794" s="6"/>
      <c r="P794" s="10"/>
      <c r="Q794" s="37"/>
      <c r="R794" s="37"/>
      <c r="S794" s="7"/>
      <c r="T794" s="40"/>
      <c r="U794" s="10"/>
      <c r="V794" s="37"/>
      <c r="W794" s="37"/>
      <c r="X794" s="51"/>
      <c r="AC794" s="37"/>
      <c r="AD794" s="37"/>
      <c r="AE794" s="7"/>
      <c r="AF794" s="6"/>
      <c r="AH794" s="10"/>
      <c r="AI794" s="37"/>
      <c r="AJ794" s="37"/>
      <c r="AK794" s="7"/>
      <c r="AL794" s="6"/>
      <c r="AN794" s="10"/>
      <c r="AO794" s="37"/>
      <c r="AP794" s="37"/>
      <c r="AQ794" s="7"/>
      <c r="AR794" s="40"/>
      <c r="AS794" s="10"/>
      <c r="AT794" s="37"/>
      <c r="AU794" s="37"/>
      <c r="AV794" s="51"/>
      <c r="BA794" s="37"/>
      <c r="BB794" s="37"/>
      <c r="BC794" s="7"/>
      <c r="BD794" s="6"/>
      <c r="BF794" s="10"/>
      <c r="BG794" s="37"/>
      <c r="BH794" s="37"/>
      <c r="BI794" s="7"/>
      <c r="BJ794" s="6"/>
      <c r="BL794" s="10"/>
      <c r="BM794" s="37"/>
      <c r="BN794" s="37"/>
      <c r="BO794" s="7"/>
      <c r="BP794" s="40"/>
      <c r="BQ794" s="10"/>
      <c r="BR794" s="37"/>
      <c r="BS794" s="37"/>
      <c r="BT794" s="51"/>
      <c r="BY794" s="37"/>
      <c r="BZ794" s="37"/>
      <c r="CA794" s="7"/>
      <c r="CB794" s="6"/>
      <c r="CD794" s="10"/>
      <c r="CE794" s="37"/>
      <c r="CF794" s="37"/>
      <c r="CG794" s="7"/>
      <c r="CH794" s="6"/>
      <c r="CJ794" s="10"/>
      <c r="CK794" s="37"/>
      <c r="CL794" s="37"/>
      <c r="CM794" s="7"/>
      <c r="CN794" s="40"/>
      <c r="CO794" s="10"/>
      <c r="CP794" s="37"/>
      <c r="CQ794" s="37"/>
      <c r="CR794" s="51"/>
      <c r="CT794" s="40"/>
      <c r="CU794" s="10"/>
      <c r="CV794" s="37"/>
      <c r="CW794" s="37"/>
      <c r="CX794" s="51"/>
    </row>
    <row r="795" spans="5:102" x14ac:dyDescent="0.2">
      <c r="E795" s="37"/>
      <c r="F795" s="37"/>
      <c r="G795" s="7"/>
      <c r="H795" s="6"/>
      <c r="J795" s="10"/>
      <c r="K795" s="37"/>
      <c r="L795" s="37"/>
      <c r="M795" s="7"/>
      <c r="N795" s="6"/>
      <c r="P795" s="10"/>
      <c r="Q795" s="37"/>
      <c r="R795" s="37"/>
      <c r="S795" s="7"/>
      <c r="T795" s="40"/>
      <c r="U795" s="10"/>
      <c r="V795" s="37"/>
      <c r="W795" s="37"/>
      <c r="X795" s="51"/>
      <c r="AC795" s="37"/>
      <c r="AD795" s="37"/>
      <c r="AE795" s="7"/>
      <c r="AF795" s="6"/>
      <c r="AH795" s="10"/>
      <c r="AI795" s="37"/>
      <c r="AJ795" s="37"/>
      <c r="AK795" s="7"/>
      <c r="AL795" s="6"/>
      <c r="AN795" s="10"/>
      <c r="AO795" s="37"/>
      <c r="AP795" s="37"/>
      <c r="AQ795" s="7"/>
      <c r="AR795" s="40"/>
      <c r="AS795" s="10"/>
      <c r="AT795" s="37"/>
      <c r="AU795" s="37"/>
      <c r="AV795" s="51"/>
      <c r="BA795" s="37"/>
      <c r="BB795" s="37"/>
      <c r="BC795" s="7"/>
      <c r="BD795" s="6"/>
      <c r="BF795" s="10"/>
      <c r="BG795" s="37"/>
      <c r="BH795" s="37"/>
      <c r="BI795" s="7"/>
      <c r="BJ795" s="6"/>
      <c r="BL795" s="10"/>
      <c r="BM795" s="37"/>
      <c r="BN795" s="37"/>
      <c r="BO795" s="7"/>
      <c r="BP795" s="40"/>
      <c r="BQ795" s="10"/>
      <c r="BR795" s="37"/>
      <c r="BS795" s="37"/>
      <c r="BT795" s="51"/>
      <c r="BY795" s="37"/>
      <c r="BZ795" s="37"/>
      <c r="CA795" s="7"/>
      <c r="CB795" s="6"/>
      <c r="CD795" s="10"/>
      <c r="CE795" s="37"/>
      <c r="CF795" s="37"/>
      <c r="CG795" s="7"/>
      <c r="CH795" s="6"/>
      <c r="CJ795" s="10"/>
      <c r="CK795" s="37"/>
      <c r="CL795" s="37"/>
      <c r="CM795" s="7"/>
      <c r="CN795" s="40"/>
      <c r="CO795" s="10"/>
      <c r="CP795" s="37"/>
      <c r="CQ795" s="37"/>
      <c r="CR795" s="51"/>
      <c r="CT795" s="40"/>
      <c r="CU795" s="10"/>
      <c r="CV795" s="37"/>
      <c r="CW795" s="37"/>
      <c r="CX795" s="51"/>
    </row>
    <row r="796" spans="5:102" x14ac:dyDescent="0.2">
      <c r="E796" s="37"/>
      <c r="F796" s="37"/>
      <c r="G796" s="7"/>
      <c r="H796" s="6"/>
      <c r="J796" s="10"/>
      <c r="K796" s="37"/>
      <c r="L796" s="37"/>
      <c r="M796" s="7"/>
      <c r="N796" s="6"/>
      <c r="P796" s="10"/>
      <c r="Q796" s="37"/>
      <c r="R796" s="37"/>
      <c r="S796" s="7"/>
      <c r="T796" s="40"/>
      <c r="U796" s="10"/>
      <c r="V796" s="37"/>
      <c r="W796" s="37"/>
      <c r="X796" s="51"/>
      <c r="AC796" s="37"/>
      <c r="AD796" s="37"/>
      <c r="AE796" s="7"/>
      <c r="AF796" s="6"/>
      <c r="AH796" s="10"/>
      <c r="AI796" s="37"/>
      <c r="AJ796" s="37"/>
      <c r="AK796" s="7"/>
      <c r="AL796" s="6"/>
      <c r="AN796" s="10"/>
      <c r="AO796" s="37"/>
      <c r="AP796" s="37"/>
      <c r="AQ796" s="7"/>
      <c r="AR796" s="40"/>
      <c r="AS796" s="10"/>
      <c r="AT796" s="37"/>
      <c r="AU796" s="37"/>
      <c r="AV796" s="51"/>
      <c r="BA796" s="37"/>
      <c r="BB796" s="37"/>
      <c r="BC796" s="7"/>
      <c r="BD796" s="6"/>
      <c r="BF796" s="10"/>
      <c r="BG796" s="37"/>
      <c r="BH796" s="37"/>
      <c r="BI796" s="7"/>
      <c r="BJ796" s="6"/>
      <c r="BL796" s="10"/>
      <c r="BM796" s="37"/>
      <c r="BN796" s="37"/>
      <c r="BO796" s="7"/>
      <c r="BP796" s="40"/>
      <c r="BQ796" s="10"/>
      <c r="BR796" s="37"/>
      <c r="BS796" s="37"/>
      <c r="BT796" s="51"/>
      <c r="BY796" s="37"/>
      <c r="BZ796" s="37"/>
      <c r="CA796" s="7"/>
      <c r="CB796" s="6"/>
      <c r="CD796" s="10"/>
      <c r="CE796" s="37"/>
      <c r="CF796" s="37"/>
      <c r="CG796" s="7"/>
      <c r="CH796" s="6"/>
      <c r="CJ796" s="10"/>
      <c r="CK796" s="37"/>
      <c r="CL796" s="37"/>
      <c r="CM796" s="7"/>
      <c r="CN796" s="40"/>
      <c r="CO796" s="10"/>
      <c r="CP796" s="37"/>
      <c r="CQ796" s="37"/>
      <c r="CR796" s="51"/>
      <c r="CT796" s="40"/>
      <c r="CU796" s="10"/>
      <c r="CV796" s="37"/>
      <c r="CW796" s="37"/>
      <c r="CX796" s="51"/>
    </row>
    <row r="797" spans="5:102" x14ac:dyDescent="0.2">
      <c r="E797" s="37"/>
      <c r="F797" s="37"/>
      <c r="G797" s="7"/>
      <c r="H797" s="6"/>
      <c r="J797" s="10"/>
      <c r="K797" s="37"/>
      <c r="L797" s="37"/>
      <c r="M797" s="7"/>
      <c r="N797" s="6"/>
      <c r="P797" s="10"/>
      <c r="Q797" s="37"/>
      <c r="R797" s="37"/>
      <c r="S797" s="7"/>
      <c r="T797" s="40"/>
      <c r="U797" s="10"/>
      <c r="V797" s="37"/>
      <c r="W797" s="37"/>
      <c r="X797" s="51"/>
      <c r="AC797" s="37"/>
      <c r="AD797" s="37"/>
      <c r="AE797" s="7"/>
      <c r="AF797" s="6"/>
      <c r="AH797" s="10"/>
      <c r="AI797" s="37"/>
      <c r="AJ797" s="37"/>
      <c r="AK797" s="7"/>
      <c r="AL797" s="6"/>
      <c r="AN797" s="10"/>
      <c r="AO797" s="37"/>
      <c r="AP797" s="37"/>
      <c r="AQ797" s="7"/>
      <c r="AR797" s="40"/>
      <c r="AS797" s="10"/>
      <c r="AT797" s="37"/>
      <c r="AU797" s="37"/>
      <c r="AV797" s="51"/>
      <c r="BA797" s="37"/>
      <c r="BB797" s="37"/>
      <c r="BC797" s="7"/>
      <c r="BD797" s="6"/>
      <c r="BF797" s="10"/>
      <c r="BG797" s="37"/>
      <c r="BH797" s="37"/>
      <c r="BI797" s="7"/>
      <c r="BJ797" s="6"/>
      <c r="BL797" s="10"/>
      <c r="BM797" s="37"/>
      <c r="BN797" s="37"/>
      <c r="BO797" s="7"/>
      <c r="BP797" s="40"/>
      <c r="BQ797" s="10"/>
      <c r="BR797" s="37"/>
      <c r="BS797" s="37"/>
      <c r="BT797" s="51"/>
      <c r="BY797" s="37"/>
      <c r="BZ797" s="37"/>
      <c r="CA797" s="7"/>
      <c r="CB797" s="6"/>
      <c r="CD797" s="10"/>
      <c r="CE797" s="37"/>
      <c r="CF797" s="37"/>
      <c r="CG797" s="7"/>
      <c r="CH797" s="6"/>
      <c r="CJ797" s="10"/>
      <c r="CK797" s="37"/>
      <c r="CL797" s="37"/>
      <c r="CM797" s="7"/>
      <c r="CN797" s="40"/>
      <c r="CO797" s="10"/>
      <c r="CP797" s="37"/>
      <c r="CQ797" s="37"/>
      <c r="CR797" s="51"/>
      <c r="CT797" s="40"/>
      <c r="CU797" s="10"/>
      <c r="CV797" s="37"/>
      <c r="CW797" s="37"/>
      <c r="CX797" s="51"/>
    </row>
    <row r="798" spans="5:102" x14ac:dyDescent="0.2">
      <c r="E798" s="37"/>
      <c r="F798" s="37"/>
      <c r="G798" s="7"/>
      <c r="H798" s="6"/>
      <c r="J798" s="10"/>
      <c r="K798" s="37"/>
      <c r="L798" s="37"/>
      <c r="M798" s="7"/>
      <c r="N798" s="6"/>
      <c r="P798" s="10"/>
      <c r="Q798" s="37"/>
      <c r="R798" s="37"/>
      <c r="S798" s="7"/>
      <c r="T798" s="40"/>
      <c r="U798" s="10"/>
      <c r="V798" s="37"/>
      <c r="W798" s="37"/>
      <c r="X798" s="51"/>
      <c r="AC798" s="37"/>
      <c r="AD798" s="37"/>
      <c r="AE798" s="7"/>
      <c r="AF798" s="6"/>
      <c r="AH798" s="10"/>
      <c r="AI798" s="37"/>
      <c r="AJ798" s="37"/>
      <c r="AK798" s="7"/>
      <c r="AL798" s="6"/>
      <c r="AN798" s="10"/>
      <c r="AO798" s="37"/>
      <c r="AP798" s="37"/>
      <c r="AQ798" s="7"/>
      <c r="AR798" s="40"/>
      <c r="AS798" s="10"/>
      <c r="AT798" s="37"/>
      <c r="AU798" s="37"/>
      <c r="AV798" s="51"/>
      <c r="BA798" s="37"/>
      <c r="BB798" s="37"/>
      <c r="BC798" s="7"/>
      <c r="BD798" s="6"/>
      <c r="BF798" s="10"/>
      <c r="BG798" s="37"/>
      <c r="BH798" s="37"/>
      <c r="BI798" s="7"/>
      <c r="BJ798" s="6"/>
      <c r="BL798" s="10"/>
      <c r="BM798" s="37"/>
      <c r="BN798" s="37"/>
      <c r="BO798" s="7"/>
      <c r="BP798" s="40"/>
      <c r="BQ798" s="10"/>
      <c r="BR798" s="37"/>
      <c r="BS798" s="37"/>
      <c r="BT798" s="51"/>
      <c r="BY798" s="37"/>
      <c r="BZ798" s="37"/>
      <c r="CA798" s="7"/>
      <c r="CB798" s="6"/>
      <c r="CD798" s="10"/>
      <c r="CE798" s="37"/>
      <c r="CF798" s="37"/>
      <c r="CG798" s="7"/>
      <c r="CH798" s="6"/>
      <c r="CJ798" s="10"/>
      <c r="CK798" s="37"/>
      <c r="CL798" s="37"/>
      <c r="CM798" s="7"/>
      <c r="CN798" s="40"/>
      <c r="CO798" s="10"/>
      <c r="CP798" s="37"/>
      <c r="CQ798" s="37"/>
      <c r="CR798" s="51"/>
      <c r="CT798" s="40"/>
      <c r="CU798" s="10"/>
      <c r="CV798" s="37"/>
      <c r="CW798" s="37"/>
      <c r="CX798" s="51"/>
    </row>
    <row r="799" spans="5:102" x14ac:dyDescent="0.2">
      <c r="E799" s="37"/>
      <c r="F799" s="37"/>
      <c r="G799" s="7"/>
      <c r="H799" s="6"/>
      <c r="J799" s="10"/>
      <c r="K799" s="37"/>
      <c r="L799" s="37"/>
      <c r="M799" s="7"/>
      <c r="N799" s="6"/>
      <c r="P799" s="10"/>
      <c r="Q799" s="37"/>
      <c r="R799" s="37"/>
      <c r="S799" s="7"/>
      <c r="T799" s="40"/>
      <c r="U799" s="10"/>
      <c r="V799" s="37"/>
      <c r="W799" s="37"/>
      <c r="X799" s="51"/>
      <c r="AC799" s="37"/>
      <c r="AD799" s="37"/>
      <c r="AE799" s="7"/>
      <c r="AF799" s="6"/>
      <c r="AH799" s="10"/>
      <c r="AI799" s="37"/>
      <c r="AJ799" s="37"/>
      <c r="AK799" s="7"/>
      <c r="AL799" s="6"/>
      <c r="AN799" s="10"/>
      <c r="AO799" s="37"/>
      <c r="AP799" s="37"/>
      <c r="AQ799" s="7"/>
      <c r="AR799" s="40"/>
      <c r="AS799" s="10"/>
      <c r="AT799" s="37"/>
      <c r="AU799" s="37"/>
      <c r="AV799" s="51"/>
      <c r="BA799" s="37"/>
      <c r="BB799" s="37"/>
      <c r="BC799" s="7"/>
      <c r="BD799" s="6"/>
      <c r="BF799" s="10"/>
      <c r="BG799" s="37"/>
      <c r="BH799" s="37"/>
      <c r="BI799" s="7"/>
      <c r="BJ799" s="6"/>
      <c r="BL799" s="10"/>
      <c r="BM799" s="37"/>
      <c r="BN799" s="37"/>
      <c r="BO799" s="7"/>
      <c r="BP799" s="40"/>
      <c r="BQ799" s="10"/>
      <c r="BR799" s="37"/>
      <c r="BS799" s="37"/>
      <c r="BT799" s="51"/>
      <c r="BY799" s="37"/>
      <c r="BZ799" s="37"/>
      <c r="CA799" s="7"/>
      <c r="CB799" s="6"/>
      <c r="CD799" s="10"/>
      <c r="CE799" s="37"/>
      <c r="CF799" s="37"/>
      <c r="CG799" s="7"/>
      <c r="CH799" s="6"/>
      <c r="CJ799" s="10"/>
      <c r="CK799" s="37"/>
      <c r="CL799" s="37"/>
      <c r="CM799" s="7"/>
      <c r="CN799" s="40"/>
      <c r="CO799" s="10"/>
      <c r="CP799" s="37"/>
      <c r="CQ799" s="37"/>
      <c r="CR799" s="51"/>
      <c r="CT799" s="40"/>
      <c r="CU799" s="10"/>
      <c r="CV799" s="37"/>
      <c r="CW799" s="37"/>
      <c r="CX799" s="51"/>
    </row>
    <row r="800" spans="5:102" x14ac:dyDescent="0.2">
      <c r="E800" s="37"/>
      <c r="F800" s="37"/>
      <c r="G800" s="7"/>
      <c r="H800" s="6"/>
      <c r="J800" s="10"/>
      <c r="K800" s="37"/>
      <c r="L800" s="37"/>
      <c r="M800" s="7"/>
      <c r="N800" s="6"/>
      <c r="P800" s="10"/>
      <c r="Q800" s="37"/>
      <c r="R800" s="37"/>
      <c r="S800" s="7"/>
      <c r="T800" s="40"/>
      <c r="U800" s="10"/>
      <c r="V800" s="37"/>
      <c r="W800" s="37"/>
      <c r="X800" s="51"/>
      <c r="AC800" s="37"/>
      <c r="AD800" s="37"/>
      <c r="AE800" s="7"/>
      <c r="AF800" s="6"/>
      <c r="AH800" s="10"/>
      <c r="AI800" s="37"/>
      <c r="AJ800" s="37"/>
      <c r="AK800" s="7"/>
      <c r="AL800" s="6"/>
      <c r="AN800" s="10"/>
      <c r="AO800" s="37"/>
      <c r="AP800" s="37"/>
      <c r="AQ800" s="7"/>
      <c r="AR800" s="40"/>
      <c r="AS800" s="10"/>
      <c r="AT800" s="37"/>
      <c r="AU800" s="37"/>
      <c r="AV800" s="51"/>
      <c r="BA800" s="37"/>
      <c r="BB800" s="37"/>
      <c r="BC800" s="7"/>
      <c r="BD800" s="6"/>
      <c r="BF800" s="10"/>
      <c r="BG800" s="37"/>
      <c r="BH800" s="37"/>
      <c r="BI800" s="7"/>
      <c r="BJ800" s="6"/>
      <c r="BL800" s="10"/>
      <c r="BM800" s="37"/>
      <c r="BN800" s="37"/>
      <c r="BO800" s="7"/>
      <c r="BP800" s="40"/>
      <c r="BQ800" s="10"/>
      <c r="BR800" s="37"/>
      <c r="BS800" s="37"/>
      <c r="BT800" s="51"/>
      <c r="BY800" s="37"/>
      <c r="BZ800" s="37"/>
      <c r="CA800" s="7"/>
      <c r="CB800" s="6"/>
      <c r="CD800" s="10"/>
      <c r="CE800" s="37"/>
      <c r="CF800" s="37"/>
      <c r="CG800" s="7"/>
      <c r="CH800" s="6"/>
      <c r="CJ800" s="10"/>
      <c r="CK800" s="37"/>
      <c r="CL800" s="37"/>
      <c r="CM800" s="7"/>
      <c r="CN800" s="40"/>
      <c r="CO800" s="10"/>
      <c r="CP800" s="37"/>
      <c r="CQ800" s="37"/>
      <c r="CR800" s="51"/>
      <c r="CT800" s="40"/>
      <c r="CU800" s="10"/>
      <c r="CV800" s="37"/>
      <c r="CW800" s="37"/>
      <c r="CX800" s="51"/>
    </row>
    <row r="801" spans="5:102" x14ac:dyDescent="0.2">
      <c r="E801" s="37"/>
      <c r="F801" s="37"/>
      <c r="G801" s="7"/>
      <c r="H801" s="6"/>
      <c r="J801" s="10"/>
      <c r="K801" s="37"/>
      <c r="L801" s="37"/>
      <c r="M801" s="7"/>
      <c r="N801" s="6"/>
      <c r="P801" s="10"/>
      <c r="Q801" s="37"/>
      <c r="R801" s="37"/>
      <c r="S801" s="7"/>
      <c r="T801" s="40"/>
      <c r="U801" s="10"/>
      <c r="V801" s="37"/>
      <c r="W801" s="37"/>
      <c r="X801" s="51"/>
      <c r="AC801" s="37"/>
      <c r="AD801" s="37"/>
      <c r="AE801" s="7"/>
      <c r="AF801" s="6"/>
      <c r="AH801" s="10"/>
      <c r="AI801" s="37"/>
      <c r="AJ801" s="37"/>
      <c r="AK801" s="7"/>
      <c r="AL801" s="6"/>
      <c r="AN801" s="10"/>
      <c r="AO801" s="37"/>
      <c r="AP801" s="37"/>
      <c r="AQ801" s="7"/>
      <c r="AR801" s="40"/>
      <c r="AS801" s="10"/>
      <c r="AT801" s="37"/>
      <c r="AU801" s="37"/>
      <c r="AV801" s="51"/>
      <c r="BA801" s="37"/>
      <c r="BB801" s="37"/>
      <c r="BC801" s="7"/>
      <c r="BD801" s="6"/>
      <c r="BF801" s="10"/>
      <c r="BG801" s="37"/>
      <c r="BH801" s="37"/>
      <c r="BI801" s="7"/>
      <c r="BJ801" s="6"/>
      <c r="BL801" s="10"/>
      <c r="BM801" s="37"/>
      <c r="BN801" s="37"/>
      <c r="BO801" s="7"/>
      <c r="BP801" s="40"/>
      <c r="BQ801" s="10"/>
      <c r="BR801" s="37"/>
      <c r="BS801" s="37"/>
      <c r="BT801" s="51"/>
      <c r="BY801" s="37"/>
      <c r="BZ801" s="37"/>
      <c r="CA801" s="7"/>
      <c r="CB801" s="6"/>
      <c r="CD801" s="10"/>
      <c r="CE801" s="37"/>
      <c r="CF801" s="37"/>
      <c r="CG801" s="7"/>
      <c r="CH801" s="6"/>
      <c r="CJ801" s="10"/>
      <c r="CK801" s="37"/>
      <c r="CL801" s="37"/>
      <c r="CM801" s="7"/>
      <c r="CN801" s="40"/>
      <c r="CO801" s="10"/>
      <c r="CP801" s="37"/>
      <c r="CQ801" s="37"/>
      <c r="CR801" s="51"/>
      <c r="CT801" s="40"/>
      <c r="CU801" s="10"/>
      <c r="CV801" s="37"/>
      <c r="CW801" s="37"/>
      <c r="CX801" s="51"/>
    </row>
    <row r="802" spans="5:102" x14ac:dyDescent="0.2">
      <c r="E802" s="37"/>
      <c r="F802" s="37"/>
      <c r="G802" s="7"/>
      <c r="H802" s="6"/>
      <c r="J802" s="10"/>
      <c r="K802" s="37"/>
      <c r="L802" s="37"/>
      <c r="M802" s="7"/>
      <c r="N802" s="6"/>
      <c r="P802" s="10"/>
      <c r="Q802" s="37"/>
      <c r="R802" s="37"/>
      <c r="S802" s="7"/>
      <c r="T802" s="40"/>
      <c r="U802" s="10"/>
      <c r="V802" s="37"/>
      <c r="W802" s="37"/>
      <c r="X802" s="51"/>
      <c r="AC802" s="37"/>
      <c r="AD802" s="37"/>
      <c r="AE802" s="7"/>
      <c r="AF802" s="6"/>
      <c r="AH802" s="10"/>
      <c r="AI802" s="37"/>
      <c r="AJ802" s="37"/>
      <c r="AK802" s="7"/>
      <c r="AL802" s="6"/>
      <c r="AN802" s="10"/>
      <c r="AO802" s="37"/>
      <c r="AP802" s="37"/>
      <c r="AQ802" s="7"/>
      <c r="AR802" s="40"/>
      <c r="AS802" s="10"/>
      <c r="AT802" s="37"/>
      <c r="AU802" s="37"/>
      <c r="AV802" s="51"/>
      <c r="BA802" s="37"/>
      <c r="BB802" s="37"/>
      <c r="BC802" s="7"/>
      <c r="BD802" s="6"/>
      <c r="BF802" s="10"/>
      <c r="BG802" s="37"/>
      <c r="BH802" s="37"/>
      <c r="BI802" s="7"/>
      <c r="BJ802" s="6"/>
      <c r="BL802" s="10"/>
      <c r="BM802" s="37"/>
      <c r="BN802" s="37"/>
      <c r="BO802" s="7"/>
      <c r="BP802" s="40"/>
      <c r="BQ802" s="10"/>
      <c r="BR802" s="37"/>
      <c r="BS802" s="37"/>
      <c r="BT802" s="51"/>
      <c r="BY802" s="37"/>
      <c r="BZ802" s="37"/>
      <c r="CA802" s="7"/>
      <c r="CB802" s="6"/>
      <c r="CD802" s="10"/>
      <c r="CE802" s="37"/>
      <c r="CF802" s="37"/>
      <c r="CG802" s="7"/>
      <c r="CH802" s="6"/>
      <c r="CJ802" s="10"/>
      <c r="CK802" s="37"/>
      <c r="CL802" s="37"/>
      <c r="CM802" s="7"/>
      <c r="CN802" s="40"/>
      <c r="CO802" s="10"/>
      <c r="CP802" s="37"/>
      <c r="CQ802" s="37"/>
      <c r="CR802" s="51"/>
      <c r="CT802" s="40"/>
      <c r="CU802" s="10"/>
      <c r="CV802" s="37"/>
      <c r="CW802" s="37"/>
      <c r="CX802" s="51"/>
    </row>
    <row r="803" spans="5:102" x14ac:dyDescent="0.2">
      <c r="E803" s="37"/>
      <c r="F803" s="37"/>
      <c r="G803" s="7"/>
      <c r="H803" s="6"/>
      <c r="J803" s="10"/>
      <c r="K803" s="37"/>
      <c r="L803" s="37"/>
      <c r="M803" s="7"/>
      <c r="N803" s="6"/>
      <c r="P803" s="10"/>
      <c r="Q803" s="37"/>
      <c r="R803" s="37"/>
      <c r="S803" s="7"/>
      <c r="T803" s="40"/>
      <c r="U803" s="10"/>
      <c r="V803" s="37"/>
      <c r="W803" s="37"/>
      <c r="X803" s="51"/>
      <c r="AC803" s="37"/>
      <c r="AD803" s="37"/>
      <c r="AE803" s="7"/>
      <c r="AF803" s="6"/>
      <c r="AH803" s="10"/>
      <c r="AI803" s="37"/>
      <c r="AJ803" s="37"/>
      <c r="AK803" s="7"/>
      <c r="AL803" s="6"/>
      <c r="AN803" s="10"/>
      <c r="AO803" s="37"/>
      <c r="AP803" s="37"/>
      <c r="AQ803" s="7"/>
      <c r="AR803" s="40"/>
      <c r="AS803" s="10"/>
      <c r="AT803" s="37"/>
      <c r="AU803" s="37"/>
      <c r="AV803" s="51"/>
      <c r="BA803" s="37"/>
      <c r="BB803" s="37"/>
      <c r="BC803" s="7"/>
      <c r="BD803" s="6"/>
      <c r="BF803" s="10"/>
      <c r="BG803" s="37"/>
      <c r="BH803" s="37"/>
      <c r="BI803" s="7"/>
      <c r="BJ803" s="6"/>
      <c r="BL803" s="10"/>
      <c r="BM803" s="37"/>
      <c r="BN803" s="37"/>
      <c r="BO803" s="7"/>
      <c r="BP803" s="40"/>
      <c r="BQ803" s="10"/>
      <c r="BR803" s="37"/>
      <c r="BS803" s="37"/>
      <c r="BT803" s="51"/>
      <c r="BY803" s="37"/>
      <c r="BZ803" s="37"/>
      <c r="CA803" s="7"/>
      <c r="CB803" s="6"/>
      <c r="CD803" s="10"/>
      <c r="CE803" s="37"/>
      <c r="CF803" s="37"/>
      <c r="CG803" s="7"/>
      <c r="CH803" s="6"/>
      <c r="CJ803" s="10"/>
      <c r="CK803" s="37"/>
      <c r="CL803" s="37"/>
      <c r="CM803" s="7"/>
      <c r="CN803" s="40"/>
      <c r="CO803" s="10"/>
      <c r="CP803" s="37"/>
      <c r="CQ803" s="37"/>
      <c r="CR803" s="51"/>
      <c r="CT803" s="40"/>
      <c r="CU803" s="10"/>
      <c r="CV803" s="37"/>
      <c r="CW803" s="37"/>
      <c r="CX803" s="51"/>
    </row>
    <row r="804" spans="5:102" x14ac:dyDescent="0.2">
      <c r="E804" s="37"/>
      <c r="F804" s="37"/>
      <c r="G804" s="7"/>
      <c r="H804" s="6"/>
      <c r="J804" s="10"/>
      <c r="K804" s="37"/>
      <c r="L804" s="37"/>
      <c r="M804" s="7"/>
      <c r="N804" s="6"/>
      <c r="P804" s="10"/>
      <c r="Q804" s="37"/>
      <c r="R804" s="37"/>
      <c r="S804" s="7"/>
      <c r="T804" s="40"/>
      <c r="U804" s="10"/>
      <c r="V804" s="37"/>
      <c r="W804" s="37"/>
      <c r="X804" s="51"/>
      <c r="AC804" s="37"/>
      <c r="AD804" s="37"/>
      <c r="AE804" s="7"/>
      <c r="AF804" s="6"/>
      <c r="AH804" s="10"/>
      <c r="AI804" s="37"/>
      <c r="AJ804" s="37"/>
      <c r="AK804" s="7"/>
      <c r="AL804" s="6"/>
      <c r="AN804" s="10"/>
      <c r="AO804" s="37"/>
      <c r="AP804" s="37"/>
      <c r="AQ804" s="7"/>
      <c r="AR804" s="40"/>
      <c r="AS804" s="10"/>
      <c r="AT804" s="37"/>
      <c r="AU804" s="37"/>
      <c r="AV804" s="51"/>
      <c r="BA804" s="37"/>
      <c r="BB804" s="37"/>
      <c r="BC804" s="7"/>
      <c r="BD804" s="6"/>
      <c r="BF804" s="10"/>
      <c r="BG804" s="37"/>
      <c r="BH804" s="37"/>
      <c r="BI804" s="7"/>
      <c r="BJ804" s="6"/>
      <c r="BL804" s="10"/>
      <c r="BM804" s="37"/>
      <c r="BN804" s="37"/>
      <c r="BO804" s="7"/>
      <c r="BP804" s="40"/>
      <c r="BQ804" s="10"/>
      <c r="BR804" s="37"/>
      <c r="BS804" s="37"/>
      <c r="BT804" s="51"/>
      <c r="BY804" s="37"/>
      <c r="BZ804" s="37"/>
      <c r="CA804" s="7"/>
      <c r="CB804" s="6"/>
      <c r="CD804" s="10"/>
      <c r="CE804" s="37"/>
      <c r="CF804" s="37"/>
      <c r="CG804" s="7"/>
      <c r="CH804" s="6"/>
      <c r="CJ804" s="10"/>
      <c r="CK804" s="37"/>
      <c r="CL804" s="37"/>
      <c r="CM804" s="7"/>
      <c r="CN804" s="40"/>
      <c r="CO804" s="10"/>
      <c r="CP804" s="37"/>
      <c r="CQ804" s="37"/>
      <c r="CR804" s="51"/>
      <c r="CT804" s="40"/>
      <c r="CU804" s="10"/>
      <c r="CV804" s="37"/>
      <c r="CW804" s="37"/>
      <c r="CX804" s="51"/>
    </row>
    <row r="805" spans="5:102" x14ac:dyDescent="0.2">
      <c r="E805" s="37"/>
      <c r="F805" s="37"/>
      <c r="G805" s="7"/>
      <c r="H805" s="6"/>
      <c r="J805" s="10"/>
      <c r="K805" s="37"/>
      <c r="L805" s="37"/>
      <c r="M805" s="7"/>
      <c r="N805" s="6"/>
      <c r="P805" s="10"/>
      <c r="Q805" s="37"/>
      <c r="R805" s="37"/>
      <c r="S805" s="7"/>
      <c r="T805" s="40"/>
      <c r="U805" s="10"/>
      <c r="V805" s="37"/>
      <c r="W805" s="37"/>
      <c r="X805" s="51"/>
      <c r="AC805" s="37"/>
      <c r="AD805" s="37"/>
      <c r="AE805" s="7"/>
      <c r="AF805" s="6"/>
      <c r="AH805" s="10"/>
      <c r="AI805" s="37"/>
      <c r="AJ805" s="37"/>
      <c r="AK805" s="7"/>
      <c r="AL805" s="6"/>
      <c r="AN805" s="10"/>
      <c r="AO805" s="37"/>
      <c r="AP805" s="37"/>
      <c r="AQ805" s="7"/>
      <c r="AR805" s="40"/>
      <c r="AS805" s="10"/>
      <c r="AT805" s="37"/>
      <c r="AU805" s="37"/>
      <c r="AV805" s="51"/>
      <c r="BA805" s="37"/>
      <c r="BB805" s="37"/>
      <c r="BC805" s="7"/>
      <c r="BD805" s="6"/>
      <c r="BF805" s="10"/>
      <c r="BG805" s="37"/>
      <c r="BH805" s="37"/>
      <c r="BI805" s="7"/>
      <c r="BJ805" s="6"/>
      <c r="BL805" s="10"/>
      <c r="BM805" s="37"/>
      <c r="BN805" s="37"/>
      <c r="BO805" s="7"/>
      <c r="BP805" s="40"/>
      <c r="BQ805" s="10"/>
      <c r="BR805" s="37"/>
      <c r="BS805" s="37"/>
      <c r="BT805" s="51"/>
      <c r="BY805" s="37"/>
      <c r="BZ805" s="37"/>
      <c r="CA805" s="7"/>
      <c r="CB805" s="6"/>
      <c r="CD805" s="10"/>
      <c r="CE805" s="37"/>
      <c r="CF805" s="37"/>
      <c r="CG805" s="7"/>
      <c r="CH805" s="6"/>
      <c r="CJ805" s="10"/>
      <c r="CK805" s="37"/>
      <c r="CL805" s="37"/>
      <c r="CM805" s="7"/>
      <c r="CN805" s="40"/>
      <c r="CO805" s="10"/>
      <c r="CP805" s="37"/>
      <c r="CQ805" s="37"/>
      <c r="CR805" s="51"/>
      <c r="CT805" s="40"/>
      <c r="CU805" s="10"/>
      <c r="CV805" s="37"/>
      <c r="CW805" s="37"/>
      <c r="CX805" s="51"/>
    </row>
    <row r="806" spans="5:102" x14ac:dyDescent="0.2">
      <c r="E806" s="37"/>
      <c r="F806" s="37"/>
      <c r="G806" s="7"/>
      <c r="H806" s="6"/>
      <c r="J806" s="10"/>
      <c r="K806" s="37"/>
      <c r="L806" s="37"/>
      <c r="M806" s="7"/>
      <c r="N806" s="6"/>
      <c r="P806" s="10"/>
      <c r="Q806" s="37"/>
      <c r="R806" s="37"/>
      <c r="S806" s="7"/>
      <c r="T806" s="40"/>
      <c r="U806" s="10"/>
      <c r="V806" s="37"/>
      <c r="W806" s="37"/>
      <c r="X806" s="51"/>
      <c r="AC806" s="37"/>
      <c r="AD806" s="37"/>
      <c r="AE806" s="7"/>
      <c r="AF806" s="6"/>
      <c r="AH806" s="10"/>
      <c r="AI806" s="37"/>
      <c r="AJ806" s="37"/>
      <c r="AK806" s="7"/>
      <c r="AL806" s="6"/>
      <c r="AN806" s="10"/>
      <c r="AO806" s="37"/>
      <c r="AP806" s="37"/>
      <c r="AQ806" s="7"/>
      <c r="AR806" s="40"/>
      <c r="AS806" s="10"/>
      <c r="AT806" s="37"/>
      <c r="AU806" s="37"/>
      <c r="AV806" s="51"/>
      <c r="BA806" s="37"/>
      <c r="BB806" s="37"/>
      <c r="BC806" s="7"/>
      <c r="BD806" s="6"/>
      <c r="BF806" s="10"/>
      <c r="BG806" s="37"/>
      <c r="BH806" s="37"/>
      <c r="BI806" s="7"/>
      <c r="BJ806" s="6"/>
      <c r="BL806" s="10"/>
      <c r="BM806" s="37"/>
      <c r="BN806" s="37"/>
      <c r="BO806" s="7"/>
      <c r="BP806" s="40"/>
      <c r="BQ806" s="10"/>
      <c r="BR806" s="37"/>
      <c r="BS806" s="37"/>
      <c r="BT806" s="51"/>
      <c r="BY806" s="37"/>
      <c r="BZ806" s="37"/>
      <c r="CA806" s="7"/>
      <c r="CB806" s="6"/>
      <c r="CD806" s="10"/>
      <c r="CE806" s="37"/>
      <c r="CF806" s="37"/>
      <c r="CG806" s="7"/>
      <c r="CH806" s="6"/>
      <c r="CJ806" s="10"/>
      <c r="CK806" s="37"/>
      <c r="CL806" s="37"/>
      <c r="CM806" s="7"/>
      <c r="CN806" s="40"/>
      <c r="CO806" s="10"/>
      <c r="CP806" s="37"/>
      <c r="CQ806" s="37"/>
      <c r="CR806" s="51"/>
      <c r="CT806" s="40"/>
      <c r="CU806" s="10"/>
      <c r="CV806" s="37"/>
      <c r="CW806" s="37"/>
      <c r="CX806" s="51"/>
    </row>
    <row r="807" spans="5:102" x14ac:dyDescent="0.2">
      <c r="E807" s="37"/>
      <c r="F807" s="37"/>
      <c r="G807" s="7"/>
      <c r="H807" s="6"/>
      <c r="J807" s="10"/>
      <c r="K807" s="37"/>
      <c r="L807" s="37"/>
      <c r="M807" s="7"/>
      <c r="N807" s="6"/>
      <c r="P807" s="10"/>
      <c r="Q807" s="37"/>
      <c r="R807" s="37"/>
      <c r="S807" s="7"/>
      <c r="T807" s="40"/>
      <c r="U807" s="10"/>
      <c r="V807" s="37"/>
      <c r="W807" s="37"/>
      <c r="X807" s="51"/>
      <c r="AC807" s="37"/>
      <c r="AD807" s="37"/>
      <c r="AE807" s="7"/>
      <c r="AF807" s="6"/>
      <c r="AH807" s="10"/>
      <c r="AI807" s="37"/>
      <c r="AJ807" s="37"/>
      <c r="AK807" s="7"/>
      <c r="AL807" s="6"/>
      <c r="AN807" s="10"/>
      <c r="AO807" s="37"/>
      <c r="AP807" s="37"/>
      <c r="AQ807" s="7"/>
      <c r="AR807" s="40"/>
      <c r="AS807" s="10"/>
      <c r="AT807" s="37"/>
      <c r="AU807" s="37"/>
      <c r="AV807" s="51"/>
      <c r="BA807" s="37"/>
      <c r="BB807" s="37"/>
      <c r="BC807" s="7"/>
      <c r="BD807" s="6"/>
      <c r="BF807" s="10"/>
      <c r="BG807" s="37"/>
      <c r="BH807" s="37"/>
      <c r="BI807" s="7"/>
      <c r="BJ807" s="6"/>
      <c r="BL807" s="10"/>
      <c r="BM807" s="37"/>
      <c r="BN807" s="37"/>
      <c r="BO807" s="7"/>
      <c r="BP807" s="40"/>
      <c r="BQ807" s="10"/>
      <c r="BR807" s="37"/>
      <c r="BS807" s="37"/>
      <c r="BT807" s="51"/>
      <c r="BY807" s="37"/>
      <c r="BZ807" s="37"/>
      <c r="CA807" s="7"/>
      <c r="CB807" s="6"/>
      <c r="CD807" s="10"/>
      <c r="CE807" s="37"/>
      <c r="CF807" s="37"/>
      <c r="CG807" s="7"/>
      <c r="CH807" s="6"/>
      <c r="CJ807" s="10"/>
      <c r="CK807" s="37"/>
      <c r="CL807" s="37"/>
      <c r="CM807" s="7"/>
      <c r="CN807" s="40"/>
      <c r="CO807" s="10"/>
      <c r="CP807" s="37"/>
      <c r="CQ807" s="37"/>
      <c r="CR807" s="51"/>
      <c r="CT807" s="40"/>
      <c r="CU807" s="10"/>
      <c r="CV807" s="37"/>
      <c r="CW807" s="37"/>
      <c r="CX807" s="51"/>
    </row>
    <row r="808" spans="5:102" x14ac:dyDescent="0.2">
      <c r="E808" s="37"/>
      <c r="F808" s="37"/>
      <c r="G808" s="7"/>
      <c r="H808" s="6"/>
      <c r="J808" s="10"/>
      <c r="K808" s="37"/>
      <c r="L808" s="37"/>
      <c r="M808" s="7"/>
      <c r="N808" s="6"/>
      <c r="P808" s="10"/>
      <c r="Q808" s="37"/>
      <c r="R808" s="37"/>
      <c r="S808" s="7"/>
      <c r="T808" s="40"/>
      <c r="U808" s="10"/>
      <c r="V808" s="37"/>
      <c r="W808" s="37"/>
      <c r="X808" s="51"/>
      <c r="AC808" s="37"/>
      <c r="AD808" s="37"/>
      <c r="AE808" s="7"/>
      <c r="AF808" s="6"/>
      <c r="AH808" s="10"/>
      <c r="AI808" s="37"/>
      <c r="AJ808" s="37"/>
      <c r="AK808" s="7"/>
      <c r="AL808" s="6"/>
      <c r="AN808" s="10"/>
      <c r="AO808" s="37"/>
      <c r="AP808" s="37"/>
      <c r="AQ808" s="7"/>
      <c r="AR808" s="40"/>
      <c r="AS808" s="10"/>
      <c r="AT808" s="37"/>
      <c r="AU808" s="37"/>
      <c r="AV808" s="51"/>
      <c r="BA808" s="37"/>
      <c r="BB808" s="37"/>
      <c r="BC808" s="7"/>
      <c r="BD808" s="6"/>
      <c r="BF808" s="10"/>
      <c r="BG808" s="37"/>
      <c r="BH808" s="37"/>
      <c r="BI808" s="7"/>
      <c r="BJ808" s="6"/>
      <c r="BL808" s="10"/>
      <c r="BM808" s="37"/>
      <c r="BN808" s="37"/>
      <c r="BO808" s="7"/>
      <c r="BP808" s="40"/>
      <c r="BQ808" s="10"/>
      <c r="BR808" s="37"/>
      <c r="BS808" s="37"/>
      <c r="BT808" s="51"/>
      <c r="BY808" s="37"/>
      <c r="BZ808" s="37"/>
      <c r="CA808" s="7"/>
      <c r="CB808" s="6"/>
      <c r="CD808" s="10"/>
      <c r="CE808" s="37"/>
      <c r="CF808" s="37"/>
      <c r="CG808" s="7"/>
      <c r="CH808" s="6"/>
      <c r="CJ808" s="10"/>
      <c r="CK808" s="37"/>
      <c r="CL808" s="37"/>
      <c r="CM808" s="7"/>
      <c r="CN808" s="40"/>
      <c r="CO808" s="10"/>
      <c r="CP808" s="37"/>
      <c r="CQ808" s="37"/>
      <c r="CR808" s="51"/>
      <c r="CT808" s="40"/>
      <c r="CU808" s="10"/>
      <c r="CV808" s="37"/>
      <c r="CW808" s="37"/>
      <c r="CX808" s="51"/>
    </row>
    <row r="809" spans="5:102" x14ac:dyDescent="0.2">
      <c r="E809" s="37"/>
      <c r="F809" s="37"/>
      <c r="G809" s="7"/>
      <c r="H809" s="6"/>
      <c r="J809" s="10"/>
      <c r="K809" s="37"/>
      <c r="L809" s="37"/>
      <c r="M809" s="7"/>
      <c r="N809" s="6"/>
      <c r="P809" s="10"/>
      <c r="Q809" s="37"/>
      <c r="R809" s="37"/>
      <c r="S809" s="7"/>
      <c r="T809" s="40"/>
      <c r="U809" s="10"/>
      <c r="V809" s="37"/>
      <c r="W809" s="37"/>
      <c r="X809" s="51"/>
      <c r="AC809" s="37"/>
      <c r="AD809" s="37"/>
      <c r="AE809" s="7"/>
      <c r="AF809" s="6"/>
      <c r="AH809" s="10"/>
      <c r="AI809" s="37"/>
      <c r="AJ809" s="37"/>
      <c r="AK809" s="7"/>
      <c r="AL809" s="6"/>
      <c r="AN809" s="10"/>
      <c r="AO809" s="37"/>
      <c r="AP809" s="37"/>
      <c r="AQ809" s="7"/>
      <c r="AR809" s="40"/>
      <c r="AS809" s="10"/>
      <c r="AT809" s="37"/>
      <c r="AU809" s="37"/>
      <c r="AV809" s="51"/>
      <c r="BA809" s="37"/>
      <c r="BB809" s="37"/>
      <c r="BC809" s="7"/>
      <c r="BD809" s="6"/>
      <c r="BF809" s="10"/>
      <c r="BG809" s="37"/>
      <c r="BH809" s="37"/>
      <c r="BI809" s="7"/>
      <c r="BJ809" s="6"/>
      <c r="BL809" s="10"/>
      <c r="BM809" s="37"/>
      <c r="BN809" s="37"/>
      <c r="BO809" s="7"/>
      <c r="BP809" s="40"/>
      <c r="BQ809" s="10"/>
      <c r="BR809" s="37"/>
      <c r="BS809" s="37"/>
      <c r="BT809" s="51"/>
      <c r="BY809" s="37"/>
      <c r="BZ809" s="37"/>
      <c r="CA809" s="7"/>
      <c r="CB809" s="6"/>
      <c r="CD809" s="10"/>
      <c r="CE809" s="37"/>
      <c r="CF809" s="37"/>
      <c r="CG809" s="7"/>
      <c r="CH809" s="6"/>
      <c r="CJ809" s="10"/>
      <c r="CK809" s="37"/>
      <c r="CL809" s="37"/>
      <c r="CM809" s="7"/>
      <c r="CN809" s="40"/>
      <c r="CO809" s="10"/>
      <c r="CP809" s="37"/>
      <c r="CQ809" s="37"/>
      <c r="CR809" s="51"/>
      <c r="CT809" s="40"/>
      <c r="CU809" s="10"/>
      <c r="CV809" s="37"/>
      <c r="CW809" s="37"/>
      <c r="CX809" s="51"/>
    </row>
    <row r="810" spans="5:102" x14ac:dyDescent="0.2">
      <c r="E810" s="37"/>
      <c r="F810" s="37"/>
      <c r="G810" s="7"/>
      <c r="H810" s="6"/>
      <c r="J810" s="10"/>
      <c r="K810" s="37"/>
      <c r="L810" s="37"/>
      <c r="M810" s="7"/>
      <c r="N810" s="6"/>
      <c r="P810" s="10"/>
      <c r="Q810" s="37"/>
      <c r="R810" s="37"/>
      <c r="S810" s="7"/>
      <c r="T810" s="40"/>
      <c r="U810" s="10"/>
      <c r="V810" s="37"/>
      <c r="W810" s="37"/>
      <c r="X810" s="51"/>
      <c r="AC810" s="37"/>
      <c r="AD810" s="37"/>
      <c r="AE810" s="7"/>
      <c r="AF810" s="6"/>
      <c r="AH810" s="10"/>
      <c r="AI810" s="37"/>
      <c r="AJ810" s="37"/>
      <c r="AK810" s="7"/>
      <c r="AL810" s="6"/>
      <c r="AN810" s="10"/>
      <c r="AO810" s="37"/>
      <c r="AP810" s="37"/>
      <c r="AQ810" s="7"/>
      <c r="AR810" s="40"/>
      <c r="AS810" s="10"/>
      <c r="AT810" s="37"/>
      <c r="AU810" s="37"/>
      <c r="AV810" s="51"/>
      <c r="BA810" s="37"/>
      <c r="BB810" s="37"/>
      <c r="BC810" s="7"/>
      <c r="BD810" s="6"/>
      <c r="BF810" s="10"/>
      <c r="BG810" s="37"/>
      <c r="BH810" s="37"/>
      <c r="BI810" s="7"/>
      <c r="BJ810" s="6"/>
      <c r="BL810" s="10"/>
      <c r="BM810" s="37"/>
      <c r="BN810" s="37"/>
      <c r="BO810" s="7"/>
      <c r="BP810" s="40"/>
      <c r="BQ810" s="10"/>
      <c r="BR810" s="37"/>
      <c r="BS810" s="37"/>
      <c r="BT810" s="51"/>
      <c r="BY810" s="37"/>
      <c r="BZ810" s="37"/>
      <c r="CA810" s="7"/>
      <c r="CB810" s="6"/>
      <c r="CD810" s="10"/>
      <c r="CE810" s="37"/>
      <c r="CF810" s="37"/>
      <c r="CG810" s="7"/>
      <c r="CH810" s="6"/>
      <c r="CJ810" s="10"/>
      <c r="CK810" s="37"/>
      <c r="CL810" s="37"/>
      <c r="CM810" s="7"/>
      <c r="CN810" s="40"/>
      <c r="CO810" s="10"/>
      <c r="CP810" s="37"/>
      <c r="CQ810" s="37"/>
      <c r="CR810" s="51"/>
      <c r="CT810" s="40"/>
      <c r="CU810" s="10"/>
      <c r="CV810" s="37"/>
      <c r="CW810" s="37"/>
      <c r="CX810" s="51"/>
    </row>
    <row r="811" spans="5:102" x14ac:dyDescent="0.2">
      <c r="E811" s="37"/>
      <c r="F811" s="37"/>
      <c r="G811" s="7"/>
      <c r="H811" s="6"/>
      <c r="J811" s="10"/>
      <c r="K811" s="37"/>
      <c r="L811" s="37"/>
      <c r="M811" s="7"/>
      <c r="N811" s="6"/>
      <c r="P811" s="10"/>
      <c r="Q811" s="37"/>
      <c r="R811" s="37"/>
      <c r="S811" s="7"/>
      <c r="T811" s="40"/>
      <c r="U811" s="10"/>
      <c r="V811" s="37"/>
      <c r="W811" s="37"/>
      <c r="X811" s="51"/>
      <c r="AC811" s="37"/>
      <c r="AD811" s="37"/>
      <c r="AE811" s="7"/>
      <c r="AF811" s="6"/>
      <c r="AH811" s="10"/>
      <c r="AI811" s="37"/>
      <c r="AJ811" s="37"/>
      <c r="AK811" s="7"/>
      <c r="AL811" s="6"/>
      <c r="AN811" s="10"/>
      <c r="AO811" s="37"/>
      <c r="AP811" s="37"/>
      <c r="AQ811" s="7"/>
      <c r="AR811" s="40"/>
      <c r="AS811" s="10"/>
      <c r="AT811" s="37"/>
      <c r="AU811" s="37"/>
      <c r="AV811" s="51"/>
      <c r="BA811" s="37"/>
      <c r="BB811" s="37"/>
      <c r="BC811" s="7"/>
      <c r="BD811" s="6"/>
      <c r="BF811" s="10"/>
      <c r="BG811" s="37"/>
      <c r="BH811" s="37"/>
      <c r="BI811" s="7"/>
      <c r="BJ811" s="6"/>
      <c r="BL811" s="10"/>
      <c r="BM811" s="37"/>
      <c r="BN811" s="37"/>
      <c r="BO811" s="7"/>
      <c r="BP811" s="40"/>
      <c r="BQ811" s="10"/>
      <c r="BR811" s="37"/>
      <c r="BS811" s="37"/>
      <c r="BT811" s="51"/>
      <c r="BY811" s="37"/>
      <c r="BZ811" s="37"/>
      <c r="CA811" s="7"/>
      <c r="CB811" s="6"/>
      <c r="CD811" s="10"/>
      <c r="CE811" s="37"/>
      <c r="CF811" s="37"/>
      <c r="CG811" s="7"/>
      <c r="CH811" s="6"/>
      <c r="CJ811" s="10"/>
      <c r="CK811" s="37"/>
      <c r="CL811" s="37"/>
      <c r="CM811" s="7"/>
      <c r="CN811" s="40"/>
      <c r="CO811" s="10"/>
      <c r="CP811" s="37"/>
      <c r="CQ811" s="37"/>
      <c r="CR811" s="51"/>
      <c r="CT811" s="40"/>
      <c r="CU811" s="10"/>
      <c r="CV811" s="37"/>
      <c r="CW811" s="37"/>
      <c r="CX811" s="51"/>
    </row>
    <row r="812" spans="5:102" x14ac:dyDescent="0.2">
      <c r="E812" s="37"/>
      <c r="F812" s="37"/>
      <c r="G812" s="7"/>
      <c r="H812" s="6"/>
      <c r="J812" s="10"/>
      <c r="K812" s="37"/>
      <c r="L812" s="37"/>
      <c r="M812" s="7"/>
      <c r="N812" s="6"/>
      <c r="P812" s="10"/>
      <c r="Q812" s="37"/>
      <c r="R812" s="37"/>
      <c r="S812" s="7"/>
      <c r="T812" s="40"/>
      <c r="U812" s="10"/>
      <c r="V812" s="37"/>
      <c r="W812" s="37"/>
      <c r="X812" s="51"/>
      <c r="AC812" s="37"/>
      <c r="AD812" s="37"/>
      <c r="AE812" s="7"/>
      <c r="AF812" s="6"/>
      <c r="AH812" s="10"/>
      <c r="AI812" s="37"/>
      <c r="AJ812" s="37"/>
      <c r="AK812" s="7"/>
      <c r="AL812" s="6"/>
      <c r="AN812" s="10"/>
      <c r="AO812" s="37"/>
      <c r="AP812" s="37"/>
      <c r="AQ812" s="7"/>
      <c r="AR812" s="40"/>
      <c r="AS812" s="10"/>
      <c r="AT812" s="37"/>
      <c r="AU812" s="37"/>
      <c r="AV812" s="51"/>
      <c r="BA812" s="37"/>
      <c r="BB812" s="37"/>
      <c r="BC812" s="7"/>
      <c r="BD812" s="6"/>
      <c r="BF812" s="10"/>
      <c r="BG812" s="37"/>
      <c r="BH812" s="37"/>
      <c r="BI812" s="7"/>
      <c r="BJ812" s="6"/>
      <c r="BL812" s="10"/>
      <c r="BM812" s="37"/>
      <c r="BN812" s="37"/>
      <c r="BO812" s="7"/>
      <c r="BP812" s="40"/>
      <c r="BQ812" s="10"/>
      <c r="BR812" s="37"/>
      <c r="BS812" s="37"/>
      <c r="BT812" s="51"/>
      <c r="BY812" s="37"/>
      <c r="BZ812" s="37"/>
      <c r="CA812" s="7"/>
      <c r="CB812" s="6"/>
      <c r="CD812" s="10"/>
      <c r="CE812" s="37"/>
      <c r="CF812" s="37"/>
      <c r="CG812" s="7"/>
      <c r="CH812" s="6"/>
      <c r="CJ812" s="10"/>
      <c r="CK812" s="37"/>
      <c r="CL812" s="37"/>
      <c r="CM812" s="7"/>
      <c r="CN812" s="40"/>
      <c r="CO812" s="10"/>
      <c r="CP812" s="37"/>
      <c r="CQ812" s="37"/>
      <c r="CR812" s="51"/>
      <c r="CT812" s="40"/>
      <c r="CU812" s="10"/>
      <c r="CV812" s="37"/>
      <c r="CW812" s="37"/>
      <c r="CX812" s="51"/>
    </row>
    <row r="813" spans="5:102" x14ac:dyDescent="0.2">
      <c r="E813" s="37"/>
      <c r="F813" s="37"/>
      <c r="G813" s="7"/>
      <c r="H813" s="6"/>
      <c r="J813" s="10"/>
      <c r="K813" s="37"/>
      <c r="L813" s="37"/>
      <c r="M813" s="7"/>
      <c r="N813" s="6"/>
      <c r="P813" s="10"/>
      <c r="Q813" s="37"/>
      <c r="R813" s="37"/>
      <c r="S813" s="7"/>
      <c r="T813" s="40"/>
      <c r="U813" s="10"/>
      <c r="V813" s="37"/>
      <c r="W813" s="37"/>
      <c r="X813" s="51"/>
      <c r="AC813" s="37"/>
      <c r="AD813" s="37"/>
      <c r="AE813" s="7"/>
      <c r="AF813" s="6"/>
      <c r="AH813" s="10"/>
      <c r="AI813" s="37"/>
      <c r="AJ813" s="37"/>
      <c r="AK813" s="7"/>
      <c r="AL813" s="6"/>
      <c r="AN813" s="10"/>
      <c r="AO813" s="37"/>
      <c r="AP813" s="37"/>
      <c r="AQ813" s="7"/>
      <c r="AR813" s="40"/>
      <c r="AS813" s="10"/>
      <c r="AT813" s="37"/>
      <c r="AU813" s="37"/>
      <c r="AV813" s="51"/>
      <c r="BA813" s="37"/>
      <c r="BB813" s="37"/>
      <c r="BC813" s="7"/>
      <c r="BD813" s="6"/>
      <c r="BF813" s="10"/>
      <c r="BG813" s="37"/>
      <c r="BH813" s="37"/>
      <c r="BI813" s="7"/>
      <c r="BJ813" s="6"/>
      <c r="BL813" s="10"/>
      <c r="BM813" s="37"/>
      <c r="BN813" s="37"/>
      <c r="BO813" s="7"/>
      <c r="BP813" s="40"/>
      <c r="BQ813" s="10"/>
      <c r="BR813" s="37"/>
      <c r="BS813" s="37"/>
      <c r="BT813" s="51"/>
      <c r="BY813" s="37"/>
      <c r="BZ813" s="37"/>
      <c r="CA813" s="7"/>
      <c r="CB813" s="6"/>
      <c r="CD813" s="10"/>
      <c r="CE813" s="37"/>
      <c r="CF813" s="37"/>
      <c r="CG813" s="7"/>
      <c r="CH813" s="6"/>
      <c r="CJ813" s="10"/>
      <c r="CK813" s="37"/>
      <c r="CL813" s="37"/>
      <c r="CM813" s="7"/>
      <c r="CN813" s="40"/>
      <c r="CO813" s="10"/>
      <c r="CP813" s="37"/>
      <c r="CQ813" s="37"/>
      <c r="CR813" s="51"/>
      <c r="CT813" s="40"/>
      <c r="CU813" s="10"/>
      <c r="CV813" s="37"/>
      <c r="CW813" s="37"/>
      <c r="CX813" s="51"/>
    </row>
    <row r="814" spans="5:102" x14ac:dyDescent="0.2">
      <c r="E814" s="37"/>
      <c r="F814" s="37"/>
      <c r="G814" s="7"/>
      <c r="H814" s="6"/>
      <c r="J814" s="10"/>
      <c r="K814" s="37"/>
      <c r="L814" s="37"/>
      <c r="M814" s="7"/>
      <c r="N814" s="6"/>
      <c r="P814" s="10"/>
      <c r="Q814" s="37"/>
      <c r="R814" s="37"/>
      <c r="S814" s="7"/>
      <c r="T814" s="40"/>
      <c r="U814" s="10"/>
      <c r="V814" s="37"/>
      <c r="W814" s="37"/>
      <c r="X814" s="51"/>
      <c r="AC814" s="37"/>
      <c r="AD814" s="37"/>
      <c r="AE814" s="7"/>
      <c r="AF814" s="6"/>
      <c r="AH814" s="10"/>
      <c r="AI814" s="37"/>
      <c r="AJ814" s="37"/>
      <c r="AK814" s="7"/>
      <c r="AL814" s="6"/>
      <c r="AN814" s="10"/>
      <c r="AO814" s="37"/>
      <c r="AP814" s="37"/>
      <c r="AQ814" s="7"/>
      <c r="AR814" s="40"/>
      <c r="AS814" s="10"/>
      <c r="AT814" s="37"/>
      <c r="AU814" s="37"/>
      <c r="AV814" s="51"/>
      <c r="BA814" s="37"/>
      <c r="BB814" s="37"/>
      <c r="BC814" s="7"/>
      <c r="BD814" s="6"/>
      <c r="BF814" s="10"/>
      <c r="BG814" s="37"/>
      <c r="BH814" s="37"/>
      <c r="BI814" s="7"/>
      <c r="BJ814" s="6"/>
      <c r="BL814" s="10"/>
      <c r="BM814" s="37"/>
      <c r="BN814" s="37"/>
      <c r="BO814" s="7"/>
      <c r="BP814" s="40"/>
      <c r="BQ814" s="10"/>
      <c r="BR814" s="37"/>
      <c r="BS814" s="37"/>
      <c r="BT814" s="51"/>
      <c r="BY814" s="37"/>
      <c r="BZ814" s="37"/>
      <c r="CA814" s="7"/>
      <c r="CB814" s="6"/>
      <c r="CD814" s="10"/>
      <c r="CE814" s="37"/>
      <c r="CF814" s="37"/>
      <c r="CG814" s="7"/>
      <c r="CH814" s="6"/>
      <c r="CJ814" s="10"/>
      <c r="CK814" s="37"/>
      <c r="CL814" s="37"/>
      <c r="CM814" s="7"/>
      <c r="CN814" s="40"/>
      <c r="CO814" s="10"/>
      <c r="CP814" s="37"/>
      <c r="CQ814" s="37"/>
      <c r="CR814" s="51"/>
      <c r="CT814" s="40"/>
      <c r="CU814" s="10"/>
      <c r="CV814" s="37"/>
      <c r="CW814" s="37"/>
      <c r="CX814" s="51"/>
    </row>
    <row r="815" spans="5:102" x14ac:dyDescent="0.2">
      <c r="E815" s="37"/>
      <c r="F815" s="37"/>
      <c r="G815" s="7"/>
      <c r="H815" s="6"/>
      <c r="J815" s="10"/>
      <c r="K815" s="37"/>
      <c r="L815" s="37"/>
      <c r="M815" s="7"/>
      <c r="N815" s="6"/>
      <c r="P815" s="10"/>
      <c r="Q815" s="37"/>
      <c r="R815" s="37"/>
      <c r="S815" s="7"/>
      <c r="T815" s="40"/>
      <c r="U815" s="10"/>
      <c r="V815" s="37"/>
      <c r="W815" s="37"/>
      <c r="X815" s="51"/>
      <c r="AC815" s="37"/>
      <c r="AD815" s="37"/>
      <c r="AE815" s="7"/>
      <c r="AF815" s="6"/>
      <c r="AH815" s="10"/>
      <c r="AI815" s="37"/>
      <c r="AJ815" s="37"/>
      <c r="AK815" s="7"/>
      <c r="AL815" s="6"/>
      <c r="AN815" s="10"/>
      <c r="AO815" s="37"/>
      <c r="AP815" s="37"/>
      <c r="AQ815" s="7"/>
      <c r="AR815" s="40"/>
      <c r="AS815" s="10"/>
      <c r="AT815" s="37"/>
      <c r="AU815" s="37"/>
      <c r="AV815" s="51"/>
      <c r="BA815" s="37"/>
      <c r="BB815" s="37"/>
      <c r="BC815" s="7"/>
      <c r="BD815" s="6"/>
      <c r="BF815" s="10"/>
      <c r="BG815" s="37"/>
      <c r="BH815" s="37"/>
      <c r="BI815" s="7"/>
      <c r="BJ815" s="6"/>
      <c r="BL815" s="10"/>
      <c r="BM815" s="37"/>
      <c r="BN815" s="37"/>
      <c r="BO815" s="7"/>
      <c r="BP815" s="40"/>
      <c r="BQ815" s="10"/>
      <c r="BR815" s="37"/>
      <c r="BS815" s="37"/>
      <c r="BT815" s="51"/>
      <c r="BY815" s="37"/>
      <c r="BZ815" s="37"/>
      <c r="CA815" s="7"/>
      <c r="CB815" s="6"/>
      <c r="CD815" s="10"/>
      <c r="CE815" s="37"/>
      <c r="CF815" s="37"/>
      <c r="CG815" s="7"/>
      <c r="CH815" s="6"/>
      <c r="CJ815" s="10"/>
      <c r="CK815" s="37"/>
      <c r="CL815" s="37"/>
      <c r="CM815" s="7"/>
      <c r="CN815" s="40"/>
      <c r="CO815" s="10"/>
      <c r="CP815" s="37"/>
      <c r="CQ815" s="37"/>
      <c r="CR815" s="51"/>
      <c r="CT815" s="40"/>
      <c r="CU815" s="10"/>
      <c r="CV815" s="37"/>
      <c r="CW815" s="37"/>
      <c r="CX815" s="51"/>
    </row>
    <row r="816" spans="5:102" x14ac:dyDescent="0.2">
      <c r="E816" s="37"/>
      <c r="F816" s="37"/>
      <c r="G816" s="7"/>
      <c r="H816" s="6"/>
      <c r="J816" s="10"/>
      <c r="K816" s="37"/>
      <c r="L816" s="37"/>
      <c r="M816" s="7"/>
      <c r="N816" s="6"/>
      <c r="P816" s="10"/>
      <c r="Q816" s="37"/>
      <c r="R816" s="37"/>
      <c r="S816" s="7"/>
      <c r="T816" s="40"/>
      <c r="U816" s="10"/>
      <c r="V816" s="37"/>
      <c r="W816" s="37"/>
      <c r="X816" s="51"/>
      <c r="AC816" s="37"/>
      <c r="AD816" s="37"/>
      <c r="AE816" s="7"/>
      <c r="AF816" s="6"/>
      <c r="AH816" s="10"/>
      <c r="AI816" s="37"/>
      <c r="AJ816" s="37"/>
      <c r="AK816" s="7"/>
      <c r="AL816" s="6"/>
      <c r="AN816" s="10"/>
      <c r="AO816" s="37"/>
      <c r="AP816" s="37"/>
      <c r="AQ816" s="7"/>
      <c r="AR816" s="40"/>
      <c r="AS816" s="10"/>
      <c r="AT816" s="37"/>
      <c r="AU816" s="37"/>
      <c r="AV816" s="51"/>
      <c r="BA816" s="37"/>
      <c r="BB816" s="37"/>
      <c r="BC816" s="7"/>
      <c r="BD816" s="6"/>
      <c r="BF816" s="10"/>
      <c r="BG816" s="37"/>
      <c r="BH816" s="37"/>
      <c r="BI816" s="7"/>
      <c r="BJ816" s="6"/>
      <c r="BL816" s="10"/>
      <c r="BM816" s="37"/>
      <c r="BN816" s="37"/>
      <c r="BO816" s="7"/>
      <c r="BP816" s="40"/>
      <c r="BQ816" s="10"/>
      <c r="BR816" s="37"/>
      <c r="BS816" s="37"/>
      <c r="BT816" s="51"/>
      <c r="BY816" s="37"/>
      <c r="BZ816" s="37"/>
      <c r="CA816" s="7"/>
      <c r="CB816" s="6"/>
      <c r="CD816" s="10"/>
      <c r="CE816" s="37"/>
      <c r="CF816" s="37"/>
      <c r="CG816" s="7"/>
      <c r="CH816" s="6"/>
      <c r="CJ816" s="10"/>
      <c r="CK816" s="37"/>
      <c r="CL816" s="37"/>
      <c r="CM816" s="7"/>
      <c r="CN816" s="40"/>
      <c r="CO816" s="10"/>
      <c r="CP816" s="37"/>
      <c r="CQ816" s="37"/>
      <c r="CR816" s="51"/>
      <c r="CT816" s="40"/>
      <c r="CU816" s="10"/>
      <c r="CV816" s="37"/>
      <c r="CW816" s="37"/>
      <c r="CX816" s="51"/>
    </row>
    <row r="817" spans="5:102" x14ac:dyDescent="0.2">
      <c r="E817" s="37"/>
      <c r="F817" s="37"/>
      <c r="G817" s="7"/>
      <c r="H817" s="6"/>
      <c r="J817" s="10"/>
      <c r="K817" s="37"/>
      <c r="L817" s="37"/>
      <c r="M817" s="7"/>
      <c r="N817" s="6"/>
      <c r="P817" s="10"/>
      <c r="Q817" s="37"/>
      <c r="R817" s="37"/>
      <c r="S817" s="7"/>
      <c r="T817" s="40"/>
      <c r="U817" s="10"/>
      <c r="V817" s="37"/>
      <c r="W817" s="37"/>
      <c r="X817" s="51"/>
      <c r="AC817" s="37"/>
      <c r="AD817" s="37"/>
      <c r="AE817" s="7"/>
      <c r="AF817" s="6"/>
      <c r="AH817" s="10"/>
      <c r="AI817" s="37"/>
      <c r="AJ817" s="37"/>
      <c r="AK817" s="7"/>
      <c r="AL817" s="6"/>
      <c r="AN817" s="10"/>
      <c r="AO817" s="37"/>
      <c r="AP817" s="37"/>
      <c r="AQ817" s="7"/>
      <c r="AR817" s="40"/>
      <c r="AS817" s="10"/>
      <c r="AT817" s="37"/>
      <c r="AU817" s="37"/>
      <c r="AV817" s="51"/>
      <c r="BA817" s="37"/>
      <c r="BB817" s="37"/>
      <c r="BC817" s="7"/>
      <c r="BD817" s="6"/>
      <c r="BF817" s="10"/>
      <c r="BG817" s="37"/>
      <c r="BH817" s="37"/>
      <c r="BI817" s="7"/>
      <c r="BJ817" s="6"/>
      <c r="BL817" s="10"/>
      <c r="BM817" s="37"/>
      <c r="BN817" s="37"/>
      <c r="BO817" s="7"/>
      <c r="BP817" s="40"/>
      <c r="BQ817" s="10"/>
      <c r="BR817" s="37"/>
      <c r="BS817" s="37"/>
      <c r="BT817" s="51"/>
      <c r="BY817" s="37"/>
      <c r="BZ817" s="37"/>
      <c r="CA817" s="7"/>
      <c r="CB817" s="6"/>
      <c r="CD817" s="10"/>
      <c r="CE817" s="37"/>
      <c r="CF817" s="37"/>
      <c r="CG817" s="7"/>
      <c r="CH817" s="6"/>
      <c r="CJ817" s="10"/>
      <c r="CK817" s="37"/>
      <c r="CL817" s="37"/>
      <c r="CM817" s="7"/>
      <c r="CN817" s="40"/>
      <c r="CO817" s="10"/>
      <c r="CP817" s="37"/>
      <c r="CQ817" s="37"/>
      <c r="CR817" s="51"/>
      <c r="CT817" s="40"/>
      <c r="CU817" s="10"/>
      <c r="CV817" s="37"/>
      <c r="CW817" s="37"/>
      <c r="CX817" s="51"/>
    </row>
    <row r="818" spans="5:102" x14ac:dyDescent="0.2">
      <c r="E818" s="37"/>
      <c r="F818" s="37"/>
      <c r="G818" s="7"/>
      <c r="H818" s="6"/>
      <c r="J818" s="10"/>
      <c r="K818" s="37"/>
      <c r="L818" s="37"/>
      <c r="M818" s="7"/>
      <c r="N818" s="6"/>
      <c r="P818" s="10"/>
      <c r="Q818" s="37"/>
      <c r="R818" s="37"/>
      <c r="S818" s="7"/>
      <c r="T818" s="40"/>
      <c r="U818" s="10"/>
      <c r="V818" s="37"/>
      <c r="W818" s="37"/>
      <c r="X818" s="51"/>
      <c r="AC818" s="37"/>
      <c r="AD818" s="37"/>
      <c r="AE818" s="7"/>
      <c r="AF818" s="6"/>
      <c r="AH818" s="10"/>
      <c r="AI818" s="37"/>
      <c r="AJ818" s="37"/>
      <c r="AK818" s="7"/>
      <c r="AL818" s="6"/>
      <c r="AN818" s="10"/>
      <c r="AO818" s="37"/>
      <c r="AP818" s="37"/>
      <c r="AQ818" s="7"/>
      <c r="AR818" s="40"/>
      <c r="AS818" s="10"/>
      <c r="AT818" s="37"/>
      <c r="AU818" s="37"/>
      <c r="AV818" s="51"/>
      <c r="BA818" s="37"/>
      <c r="BB818" s="37"/>
      <c r="BC818" s="7"/>
      <c r="BD818" s="6"/>
      <c r="BF818" s="10"/>
      <c r="BG818" s="37"/>
      <c r="BH818" s="37"/>
      <c r="BI818" s="7"/>
      <c r="BJ818" s="6"/>
      <c r="BL818" s="10"/>
      <c r="BM818" s="37"/>
      <c r="BN818" s="37"/>
      <c r="BO818" s="7"/>
      <c r="BP818" s="40"/>
      <c r="BQ818" s="10"/>
      <c r="BR818" s="37"/>
      <c r="BS818" s="37"/>
      <c r="BT818" s="51"/>
      <c r="BY818" s="37"/>
      <c r="BZ818" s="37"/>
      <c r="CA818" s="7"/>
      <c r="CB818" s="6"/>
      <c r="CD818" s="10"/>
      <c r="CE818" s="37"/>
      <c r="CF818" s="37"/>
      <c r="CG818" s="7"/>
      <c r="CH818" s="6"/>
      <c r="CJ818" s="10"/>
      <c r="CK818" s="37"/>
      <c r="CL818" s="37"/>
      <c r="CM818" s="7"/>
      <c r="CN818" s="40"/>
      <c r="CO818" s="10"/>
      <c r="CP818" s="37"/>
      <c r="CQ818" s="37"/>
      <c r="CR818" s="51"/>
      <c r="CT818" s="40"/>
      <c r="CU818" s="10"/>
      <c r="CV818" s="37"/>
      <c r="CW818" s="37"/>
      <c r="CX818" s="51"/>
    </row>
    <row r="819" spans="5:102" x14ac:dyDescent="0.2">
      <c r="E819" s="37"/>
      <c r="F819" s="37"/>
      <c r="G819" s="7"/>
      <c r="H819" s="6"/>
      <c r="J819" s="10"/>
      <c r="K819" s="37"/>
      <c r="L819" s="37"/>
      <c r="M819" s="7"/>
      <c r="N819" s="6"/>
      <c r="P819" s="10"/>
      <c r="Q819" s="37"/>
      <c r="R819" s="37"/>
      <c r="S819" s="7"/>
      <c r="T819" s="40"/>
      <c r="U819" s="10"/>
      <c r="V819" s="37"/>
      <c r="W819" s="37"/>
      <c r="X819" s="51"/>
      <c r="AC819" s="37"/>
      <c r="AD819" s="37"/>
      <c r="AE819" s="7"/>
      <c r="AF819" s="6"/>
      <c r="AH819" s="10"/>
      <c r="AI819" s="37"/>
      <c r="AJ819" s="37"/>
      <c r="AK819" s="7"/>
      <c r="AL819" s="6"/>
      <c r="AN819" s="10"/>
      <c r="AO819" s="37"/>
      <c r="AP819" s="37"/>
      <c r="AQ819" s="7"/>
      <c r="AR819" s="40"/>
      <c r="AS819" s="10"/>
      <c r="AT819" s="37"/>
      <c r="AU819" s="37"/>
      <c r="AV819" s="51"/>
      <c r="BA819" s="37"/>
      <c r="BB819" s="37"/>
      <c r="BC819" s="7"/>
      <c r="BD819" s="6"/>
      <c r="BF819" s="10"/>
      <c r="BG819" s="37"/>
      <c r="BH819" s="37"/>
      <c r="BI819" s="7"/>
      <c r="BJ819" s="6"/>
      <c r="BL819" s="10"/>
      <c r="BM819" s="37"/>
      <c r="BN819" s="37"/>
      <c r="BO819" s="7"/>
      <c r="BP819" s="40"/>
      <c r="BQ819" s="10"/>
      <c r="BR819" s="37"/>
      <c r="BS819" s="37"/>
      <c r="BT819" s="51"/>
      <c r="BY819" s="37"/>
      <c r="BZ819" s="37"/>
      <c r="CA819" s="7"/>
      <c r="CB819" s="6"/>
      <c r="CD819" s="10"/>
      <c r="CE819" s="37"/>
      <c r="CF819" s="37"/>
      <c r="CG819" s="7"/>
      <c r="CH819" s="6"/>
      <c r="CJ819" s="10"/>
      <c r="CK819" s="37"/>
      <c r="CL819" s="37"/>
      <c r="CM819" s="7"/>
      <c r="CN819" s="40"/>
      <c r="CO819" s="10"/>
      <c r="CP819" s="37"/>
      <c r="CQ819" s="37"/>
      <c r="CR819" s="51"/>
      <c r="CT819" s="40"/>
      <c r="CU819" s="10"/>
      <c r="CV819" s="37"/>
      <c r="CW819" s="37"/>
      <c r="CX819" s="51"/>
    </row>
    <row r="820" spans="5:102" x14ac:dyDescent="0.2">
      <c r="E820" s="37"/>
      <c r="F820" s="37"/>
      <c r="G820" s="7"/>
      <c r="H820" s="6"/>
      <c r="J820" s="10"/>
      <c r="K820" s="37"/>
      <c r="L820" s="37"/>
      <c r="M820" s="7"/>
      <c r="N820" s="6"/>
      <c r="P820" s="10"/>
      <c r="Q820" s="37"/>
      <c r="R820" s="37"/>
      <c r="S820" s="7"/>
      <c r="T820" s="40"/>
      <c r="U820" s="10"/>
      <c r="V820" s="37"/>
      <c r="W820" s="37"/>
      <c r="X820" s="51"/>
      <c r="AC820" s="37"/>
      <c r="AD820" s="37"/>
      <c r="AE820" s="7"/>
      <c r="AF820" s="6"/>
      <c r="AH820" s="10"/>
      <c r="AI820" s="37"/>
      <c r="AJ820" s="37"/>
      <c r="AK820" s="7"/>
      <c r="AL820" s="6"/>
      <c r="AN820" s="10"/>
      <c r="AO820" s="37"/>
      <c r="AP820" s="37"/>
      <c r="AQ820" s="7"/>
      <c r="AR820" s="40"/>
      <c r="AS820" s="10"/>
      <c r="AT820" s="37"/>
      <c r="AU820" s="37"/>
      <c r="AV820" s="51"/>
      <c r="BA820" s="37"/>
      <c r="BB820" s="37"/>
      <c r="BC820" s="7"/>
      <c r="BD820" s="6"/>
      <c r="BF820" s="10"/>
      <c r="BG820" s="37"/>
      <c r="BH820" s="37"/>
      <c r="BI820" s="7"/>
      <c r="BJ820" s="6"/>
      <c r="BL820" s="10"/>
      <c r="BM820" s="37"/>
      <c r="BN820" s="37"/>
      <c r="BO820" s="7"/>
      <c r="BP820" s="40"/>
      <c r="BQ820" s="10"/>
      <c r="BR820" s="37"/>
      <c r="BS820" s="37"/>
      <c r="BT820" s="51"/>
      <c r="BY820" s="37"/>
      <c r="BZ820" s="37"/>
      <c r="CA820" s="7"/>
      <c r="CB820" s="6"/>
      <c r="CD820" s="10"/>
      <c r="CE820" s="37"/>
      <c r="CF820" s="37"/>
      <c r="CG820" s="7"/>
      <c r="CH820" s="6"/>
      <c r="CJ820" s="10"/>
      <c r="CK820" s="37"/>
      <c r="CL820" s="37"/>
      <c r="CM820" s="7"/>
      <c r="CN820" s="40"/>
      <c r="CO820" s="10"/>
      <c r="CP820" s="37"/>
      <c r="CQ820" s="37"/>
      <c r="CR820" s="51"/>
      <c r="CT820" s="40"/>
      <c r="CU820" s="10"/>
      <c r="CV820" s="37"/>
      <c r="CW820" s="37"/>
      <c r="CX820" s="51"/>
    </row>
    <row r="821" spans="5:102" x14ac:dyDescent="0.2">
      <c r="E821" s="37"/>
      <c r="F821" s="37"/>
      <c r="G821" s="7"/>
      <c r="H821" s="6"/>
      <c r="J821" s="10"/>
      <c r="K821" s="37"/>
      <c r="L821" s="37"/>
      <c r="M821" s="7"/>
      <c r="N821" s="6"/>
      <c r="P821" s="10"/>
      <c r="Q821" s="37"/>
      <c r="R821" s="37"/>
      <c r="S821" s="7"/>
      <c r="T821" s="40"/>
      <c r="U821" s="10"/>
      <c r="V821" s="37"/>
      <c r="W821" s="37"/>
      <c r="X821" s="51"/>
      <c r="AC821" s="37"/>
      <c r="AD821" s="37"/>
      <c r="AE821" s="7"/>
      <c r="AF821" s="6"/>
      <c r="AH821" s="10"/>
      <c r="AI821" s="37"/>
      <c r="AJ821" s="37"/>
      <c r="AK821" s="7"/>
      <c r="AL821" s="6"/>
      <c r="AN821" s="10"/>
      <c r="AO821" s="37"/>
      <c r="AP821" s="37"/>
      <c r="AQ821" s="7"/>
      <c r="AR821" s="40"/>
      <c r="AS821" s="10"/>
      <c r="AT821" s="37"/>
      <c r="AU821" s="37"/>
      <c r="AV821" s="51"/>
      <c r="BA821" s="37"/>
      <c r="BB821" s="37"/>
      <c r="BC821" s="7"/>
      <c r="BD821" s="6"/>
      <c r="BF821" s="10"/>
      <c r="BG821" s="37"/>
      <c r="BH821" s="37"/>
      <c r="BI821" s="7"/>
      <c r="BJ821" s="6"/>
      <c r="BL821" s="10"/>
      <c r="BM821" s="37"/>
      <c r="BN821" s="37"/>
      <c r="BO821" s="7"/>
      <c r="BP821" s="40"/>
      <c r="BQ821" s="10"/>
      <c r="BR821" s="37"/>
      <c r="BS821" s="37"/>
      <c r="BT821" s="51"/>
      <c r="BY821" s="37"/>
      <c r="BZ821" s="37"/>
      <c r="CA821" s="7"/>
      <c r="CB821" s="6"/>
      <c r="CD821" s="10"/>
      <c r="CE821" s="37"/>
      <c r="CF821" s="37"/>
      <c r="CG821" s="7"/>
      <c r="CH821" s="6"/>
      <c r="CJ821" s="10"/>
      <c r="CK821" s="37"/>
      <c r="CL821" s="37"/>
      <c r="CM821" s="7"/>
      <c r="CN821" s="40"/>
      <c r="CO821" s="10"/>
      <c r="CP821" s="37"/>
      <c r="CQ821" s="37"/>
      <c r="CR821" s="51"/>
      <c r="CT821" s="40"/>
      <c r="CU821" s="10"/>
      <c r="CV821" s="37"/>
      <c r="CW821" s="37"/>
      <c r="CX821" s="51"/>
    </row>
    <row r="822" spans="5:102" x14ac:dyDescent="0.2">
      <c r="E822" s="37"/>
      <c r="F822" s="37"/>
      <c r="G822" s="7"/>
      <c r="H822" s="6"/>
      <c r="J822" s="10"/>
      <c r="K822" s="37"/>
      <c r="L822" s="37"/>
      <c r="M822" s="7"/>
      <c r="N822" s="6"/>
      <c r="P822" s="10"/>
      <c r="Q822" s="37"/>
      <c r="R822" s="37"/>
      <c r="S822" s="7"/>
      <c r="T822" s="40"/>
      <c r="U822" s="10"/>
      <c r="V822" s="37"/>
      <c r="W822" s="37"/>
      <c r="X822" s="51"/>
      <c r="AC822" s="37"/>
      <c r="AD822" s="37"/>
      <c r="AE822" s="7"/>
      <c r="AF822" s="6"/>
      <c r="AH822" s="10"/>
      <c r="AI822" s="37"/>
      <c r="AJ822" s="37"/>
      <c r="AK822" s="7"/>
      <c r="AL822" s="6"/>
      <c r="AN822" s="10"/>
      <c r="AO822" s="37"/>
      <c r="AP822" s="37"/>
      <c r="AQ822" s="7"/>
      <c r="AR822" s="40"/>
      <c r="AS822" s="10"/>
      <c r="AT822" s="37"/>
      <c r="AU822" s="37"/>
      <c r="AV822" s="51"/>
      <c r="BA822" s="37"/>
      <c r="BB822" s="37"/>
      <c r="BC822" s="7"/>
      <c r="BD822" s="6"/>
      <c r="BF822" s="10"/>
      <c r="BG822" s="37"/>
      <c r="BH822" s="37"/>
      <c r="BI822" s="7"/>
      <c r="BJ822" s="6"/>
      <c r="BL822" s="10"/>
      <c r="BM822" s="37"/>
      <c r="BN822" s="37"/>
      <c r="BO822" s="7"/>
      <c r="BP822" s="40"/>
      <c r="BQ822" s="10"/>
      <c r="BR822" s="37"/>
      <c r="BS822" s="37"/>
      <c r="BT822" s="51"/>
      <c r="BY822" s="37"/>
      <c r="BZ822" s="37"/>
      <c r="CA822" s="7"/>
      <c r="CB822" s="6"/>
      <c r="CD822" s="10"/>
      <c r="CE822" s="37"/>
      <c r="CF822" s="37"/>
      <c r="CG822" s="7"/>
      <c r="CH822" s="6"/>
      <c r="CJ822" s="10"/>
      <c r="CK822" s="37"/>
      <c r="CL822" s="37"/>
      <c r="CM822" s="7"/>
      <c r="CN822" s="40"/>
      <c r="CO822" s="10"/>
      <c r="CP822" s="37"/>
      <c r="CQ822" s="37"/>
      <c r="CR822" s="51"/>
      <c r="CT822" s="40"/>
      <c r="CU822" s="10"/>
      <c r="CV822" s="37"/>
      <c r="CW822" s="37"/>
      <c r="CX822" s="51"/>
    </row>
    <row r="823" spans="5:102" x14ac:dyDescent="0.2">
      <c r="E823" s="37"/>
      <c r="F823" s="37"/>
      <c r="G823" s="7"/>
      <c r="H823" s="6"/>
      <c r="J823" s="10"/>
      <c r="K823" s="37"/>
      <c r="L823" s="37"/>
      <c r="M823" s="7"/>
      <c r="N823" s="6"/>
      <c r="P823" s="10"/>
      <c r="Q823" s="37"/>
      <c r="R823" s="37"/>
      <c r="S823" s="7"/>
      <c r="T823" s="40"/>
      <c r="U823" s="10"/>
      <c r="V823" s="37"/>
      <c r="W823" s="37"/>
      <c r="X823" s="51"/>
      <c r="AC823" s="37"/>
      <c r="AD823" s="37"/>
      <c r="AE823" s="7"/>
      <c r="AF823" s="6"/>
      <c r="AH823" s="10"/>
      <c r="AI823" s="37"/>
      <c r="AJ823" s="37"/>
      <c r="AK823" s="7"/>
      <c r="AL823" s="6"/>
      <c r="AN823" s="10"/>
      <c r="AO823" s="37"/>
      <c r="AP823" s="37"/>
      <c r="AQ823" s="7"/>
      <c r="AR823" s="40"/>
      <c r="AS823" s="10"/>
      <c r="AT823" s="37"/>
      <c r="AU823" s="37"/>
      <c r="AV823" s="51"/>
      <c r="BA823" s="37"/>
      <c r="BB823" s="37"/>
      <c r="BC823" s="7"/>
      <c r="BD823" s="6"/>
      <c r="BF823" s="10"/>
      <c r="BG823" s="37"/>
      <c r="BH823" s="37"/>
      <c r="BI823" s="7"/>
      <c r="BJ823" s="6"/>
      <c r="BL823" s="10"/>
      <c r="BM823" s="37"/>
      <c r="BN823" s="37"/>
      <c r="BO823" s="7"/>
      <c r="BP823" s="40"/>
      <c r="BQ823" s="10"/>
      <c r="BR823" s="37"/>
      <c r="BS823" s="37"/>
      <c r="BT823" s="51"/>
      <c r="BY823" s="37"/>
      <c r="BZ823" s="37"/>
      <c r="CA823" s="7"/>
      <c r="CB823" s="6"/>
      <c r="CD823" s="10"/>
      <c r="CE823" s="37"/>
      <c r="CF823" s="37"/>
      <c r="CG823" s="7"/>
      <c r="CH823" s="6"/>
      <c r="CJ823" s="10"/>
      <c r="CK823" s="37"/>
      <c r="CL823" s="37"/>
      <c r="CM823" s="7"/>
      <c r="CN823" s="40"/>
      <c r="CO823" s="10"/>
      <c r="CP823" s="37"/>
      <c r="CQ823" s="37"/>
      <c r="CR823" s="51"/>
      <c r="CT823" s="40"/>
      <c r="CU823" s="10"/>
      <c r="CV823" s="37"/>
      <c r="CW823" s="37"/>
      <c r="CX823" s="51"/>
    </row>
    <row r="824" spans="5:102" x14ac:dyDescent="0.2">
      <c r="E824" s="37"/>
      <c r="F824" s="37"/>
      <c r="G824" s="7"/>
      <c r="H824" s="6"/>
      <c r="J824" s="10"/>
      <c r="K824" s="37"/>
      <c r="L824" s="37"/>
      <c r="M824" s="7"/>
      <c r="N824" s="6"/>
      <c r="P824" s="10"/>
      <c r="Q824" s="37"/>
      <c r="R824" s="37"/>
      <c r="S824" s="7"/>
      <c r="T824" s="40"/>
      <c r="U824" s="10"/>
      <c r="V824" s="37"/>
      <c r="W824" s="37"/>
      <c r="X824" s="51"/>
      <c r="AC824" s="37"/>
      <c r="AD824" s="37"/>
      <c r="AE824" s="7"/>
      <c r="AF824" s="6"/>
      <c r="AH824" s="10"/>
      <c r="AI824" s="37"/>
      <c r="AJ824" s="37"/>
      <c r="AK824" s="7"/>
      <c r="AL824" s="6"/>
      <c r="AN824" s="10"/>
      <c r="AO824" s="37"/>
      <c r="AP824" s="37"/>
      <c r="AQ824" s="7"/>
      <c r="AR824" s="40"/>
      <c r="AS824" s="10"/>
      <c r="AT824" s="37"/>
      <c r="AU824" s="37"/>
      <c r="AV824" s="51"/>
      <c r="BA824" s="37"/>
      <c r="BB824" s="37"/>
      <c r="BC824" s="7"/>
      <c r="BD824" s="6"/>
      <c r="BF824" s="10"/>
      <c r="BG824" s="37"/>
      <c r="BH824" s="37"/>
      <c r="BI824" s="7"/>
      <c r="BJ824" s="6"/>
      <c r="BL824" s="10"/>
      <c r="BM824" s="37"/>
      <c r="BN824" s="37"/>
      <c r="BO824" s="7"/>
      <c r="BP824" s="40"/>
      <c r="BQ824" s="10"/>
      <c r="BR824" s="37"/>
      <c r="BS824" s="37"/>
      <c r="BT824" s="51"/>
      <c r="BY824" s="37"/>
      <c r="BZ824" s="37"/>
      <c r="CA824" s="7"/>
      <c r="CB824" s="6"/>
      <c r="CD824" s="10"/>
      <c r="CE824" s="37"/>
      <c r="CF824" s="37"/>
      <c r="CG824" s="7"/>
      <c r="CH824" s="6"/>
      <c r="CJ824" s="10"/>
      <c r="CK824" s="37"/>
      <c r="CL824" s="37"/>
      <c r="CM824" s="7"/>
      <c r="CN824" s="40"/>
      <c r="CO824" s="10"/>
      <c r="CP824" s="37"/>
      <c r="CQ824" s="37"/>
      <c r="CR824" s="51"/>
      <c r="CT824" s="40"/>
      <c r="CU824" s="10"/>
      <c r="CV824" s="37"/>
      <c r="CW824" s="37"/>
      <c r="CX824" s="51"/>
    </row>
    <row r="825" spans="5:102" x14ac:dyDescent="0.2">
      <c r="E825" s="37"/>
      <c r="F825" s="37"/>
      <c r="G825" s="7"/>
      <c r="H825" s="6"/>
      <c r="J825" s="10"/>
      <c r="K825" s="37"/>
      <c r="L825" s="37"/>
      <c r="M825" s="7"/>
      <c r="N825" s="6"/>
      <c r="P825" s="10"/>
      <c r="Q825" s="37"/>
      <c r="R825" s="37"/>
      <c r="S825" s="7"/>
      <c r="T825" s="40"/>
      <c r="U825" s="10"/>
      <c r="V825" s="37"/>
      <c r="W825" s="37"/>
      <c r="X825" s="51"/>
      <c r="AC825" s="37"/>
      <c r="AD825" s="37"/>
      <c r="AE825" s="7"/>
      <c r="AF825" s="6"/>
      <c r="AH825" s="10"/>
      <c r="AI825" s="37"/>
      <c r="AJ825" s="37"/>
      <c r="AK825" s="7"/>
      <c r="AL825" s="6"/>
      <c r="AN825" s="10"/>
      <c r="AO825" s="37"/>
      <c r="AP825" s="37"/>
      <c r="AQ825" s="7"/>
      <c r="AR825" s="40"/>
      <c r="AS825" s="10"/>
      <c r="AT825" s="37"/>
      <c r="AU825" s="37"/>
      <c r="AV825" s="51"/>
      <c r="BA825" s="37"/>
      <c r="BB825" s="37"/>
      <c r="BC825" s="7"/>
      <c r="BD825" s="6"/>
      <c r="BF825" s="10"/>
      <c r="BG825" s="37"/>
      <c r="BH825" s="37"/>
      <c r="BI825" s="7"/>
      <c r="BJ825" s="6"/>
      <c r="BL825" s="10"/>
      <c r="BM825" s="37"/>
      <c r="BN825" s="37"/>
      <c r="BO825" s="7"/>
      <c r="BP825" s="40"/>
      <c r="BQ825" s="10"/>
      <c r="BR825" s="37"/>
      <c r="BS825" s="37"/>
      <c r="BT825" s="51"/>
      <c r="BY825" s="37"/>
      <c r="BZ825" s="37"/>
      <c r="CA825" s="7"/>
      <c r="CB825" s="6"/>
      <c r="CD825" s="10"/>
      <c r="CE825" s="37"/>
      <c r="CF825" s="37"/>
      <c r="CG825" s="7"/>
      <c r="CH825" s="6"/>
      <c r="CJ825" s="10"/>
      <c r="CK825" s="37"/>
      <c r="CL825" s="37"/>
      <c r="CM825" s="7"/>
      <c r="CN825" s="40"/>
      <c r="CO825" s="10"/>
      <c r="CP825" s="37"/>
      <c r="CQ825" s="37"/>
      <c r="CR825" s="51"/>
      <c r="CT825" s="40"/>
      <c r="CU825" s="10"/>
      <c r="CV825" s="37"/>
      <c r="CW825" s="37"/>
      <c r="CX825" s="51"/>
    </row>
    <row r="826" spans="5:102" x14ac:dyDescent="0.2">
      <c r="E826" s="37"/>
      <c r="F826" s="37"/>
      <c r="G826" s="7"/>
      <c r="H826" s="6"/>
      <c r="J826" s="10"/>
      <c r="K826" s="37"/>
      <c r="L826" s="37"/>
      <c r="M826" s="7"/>
      <c r="N826" s="6"/>
      <c r="P826" s="10"/>
      <c r="Q826" s="37"/>
      <c r="R826" s="37"/>
      <c r="S826" s="7"/>
      <c r="T826" s="40"/>
      <c r="U826" s="10"/>
      <c r="V826" s="37"/>
      <c r="W826" s="37"/>
      <c r="X826" s="51"/>
      <c r="AC826" s="37"/>
      <c r="AD826" s="37"/>
      <c r="AE826" s="7"/>
      <c r="AF826" s="6"/>
      <c r="AH826" s="10"/>
      <c r="AI826" s="37"/>
      <c r="AJ826" s="37"/>
      <c r="AK826" s="7"/>
      <c r="AL826" s="6"/>
      <c r="AN826" s="10"/>
      <c r="AO826" s="37"/>
      <c r="AP826" s="37"/>
      <c r="AQ826" s="7"/>
      <c r="AR826" s="40"/>
      <c r="AS826" s="10"/>
      <c r="AT826" s="37"/>
      <c r="AU826" s="37"/>
      <c r="AV826" s="51"/>
      <c r="BA826" s="37"/>
      <c r="BB826" s="37"/>
      <c r="BC826" s="7"/>
      <c r="BD826" s="6"/>
      <c r="BF826" s="10"/>
      <c r="BG826" s="37"/>
      <c r="BH826" s="37"/>
      <c r="BI826" s="7"/>
      <c r="BJ826" s="6"/>
      <c r="BL826" s="10"/>
      <c r="BM826" s="37"/>
      <c r="BN826" s="37"/>
      <c r="BO826" s="7"/>
      <c r="BP826" s="40"/>
      <c r="BQ826" s="10"/>
      <c r="BR826" s="37"/>
      <c r="BS826" s="37"/>
      <c r="BT826" s="51"/>
      <c r="BY826" s="37"/>
      <c r="BZ826" s="37"/>
      <c r="CA826" s="7"/>
      <c r="CB826" s="6"/>
      <c r="CD826" s="10"/>
      <c r="CE826" s="37"/>
      <c r="CF826" s="37"/>
      <c r="CG826" s="7"/>
      <c r="CH826" s="6"/>
      <c r="CJ826" s="10"/>
      <c r="CK826" s="37"/>
      <c r="CL826" s="37"/>
      <c r="CM826" s="7"/>
      <c r="CN826" s="40"/>
      <c r="CO826" s="10"/>
      <c r="CP826" s="37"/>
      <c r="CQ826" s="37"/>
      <c r="CR826" s="51"/>
      <c r="CT826" s="40"/>
      <c r="CU826" s="10"/>
      <c r="CV826" s="37"/>
      <c r="CW826" s="37"/>
      <c r="CX826" s="51"/>
    </row>
    <row r="827" spans="5:102" x14ac:dyDescent="0.2">
      <c r="E827" s="37"/>
      <c r="F827" s="37"/>
      <c r="G827" s="7"/>
      <c r="H827" s="6"/>
      <c r="J827" s="10"/>
      <c r="K827" s="37"/>
      <c r="L827" s="37"/>
      <c r="M827" s="7"/>
      <c r="N827" s="6"/>
      <c r="P827" s="10"/>
      <c r="Q827" s="37"/>
      <c r="R827" s="37"/>
      <c r="S827" s="7"/>
      <c r="T827" s="40"/>
      <c r="U827" s="10"/>
      <c r="V827" s="37"/>
      <c r="W827" s="37"/>
      <c r="X827" s="51"/>
      <c r="AC827" s="37"/>
      <c r="AD827" s="37"/>
      <c r="AE827" s="7"/>
      <c r="AF827" s="6"/>
      <c r="AH827" s="10"/>
      <c r="AI827" s="37"/>
      <c r="AJ827" s="37"/>
      <c r="AK827" s="7"/>
      <c r="AL827" s="6"/>
      <c r="AN827" s="10"/>
      <c r="AO827" s="37"/>
      <c r="AP827" s="37"/>
      <c r="AQ827" s="7"/>
      <c r="AR827" s="40"/>
      <c r="AS827" s="10"/>
      <c r="AT827" s="37"/>
      <c r="AU827" s="37"/>
      <c r="AV827" s="51"/>
      <c r="BA827" s="37"/>
      <c r="BB827" s="37"/>
      <c r="BC827" s="7"/>
      <c r="BD827" s="6"/>
      <c r="BF827" s="10"/>
      <c r="BG827" s="37"/>
      <c r="BH827" s="37"/>
      <c r="BI827" s="7"/>
      <c r="BJ827" s="6"/>
      <c r="BL827" s="10"/>
      <c r="BM827" s="37"/>
      <c r="BN827" s="37"/>
      <c r="BO827" s="7"/>
      <c r="BP827" s="40"/>
      <c r="BQ827" s="10"/>
      <c r="BR827" s="37"/>
      <c r="BS827" s="37"/>
      <c r="BT827" s="51"/>
      <c r="BY827" s="37"/>
      <c r="BZ827" s="37"/>
      <c r="CA827" s="7"/>
      <c r="CB827" s="6"/>
      <c r="CD827" s="10"/>
      <c r="CE827" s="37"/>
      <c r="CF827" s="37"/>
      <c r="CG827" s="7"/>
      <c r="CH827" s="6"/>
      <c r="CJ827" s="10"/>
      <c r="CK827" s="37"/>
      <c r="CL827" s="37"/>
      <c r="CM827" s="7"/>
      <c r="CN827" s="40"/>
      <c r="CO827" s="10"/>
      <c r="CP827" s="37"/>
      <c r="CQ827" s="37"/>
      <c r="CR827" s="51"/>
      <c r="CT827" s="40"/>
      <c r="CU827" s="10"/>
      <c r="CV827" s="37"/>
      <c r="CW827" s="37"/>
      <c r="CX827" s="51"/>
    </row>
    <row r="828" spans="5:102" x14ac:dyDescent="0.2">
      <c r="E828" s="37"/>
      <c r="F828" s="37"/>
      <c r="G828" s="7"/>
      <c r="H828" s="6"/>
      <c r="J828" s="10"/>
      <c r="K828" s="37"/>
      <c r="L828" s="37"/>
      <c r="M828" s="7"/>
      <c r="N828" s="6"/>
      <c r="P828" s="10"/>
      <c r="Q828" s="37"/>
      <c r="R828" s="37"/>
      <c r="S828" s="7"/>
      <c r="T828" s="40"/>
      <c r="U828" s="10"/>
      <c r="V828" s="37"/>
      <c r="W828" s="37"/>
      <c r="X828" s="51"/>
      <c r="AC828" s="37"/>
      <c r="AD828" s="37"/>
      <c r="AE828" s="7"/>
      <c r="AF828" s="6"/>
      <c r="AH828" s="10"/>
      <c r="AI828" s="37"/>
      <c r="AJ828" s="37"/>
      <c r="AK828" s="7"/>
      <c r="AL828" s="6"/>
      <c r="AN828" s="10"/>
      <c r="AO828" s="37"/>
      <c r="AP828" s="37"/>
      <c r="AQ828" s="7"/>
      <c r="AR828" s="40"/>
      <c r="AS828" s="10"/>
      <c r="AT828" s="37"/>
      <c r="AU828" s="37"/>
      <c r="AV828" s="51"/>
      <c r="BA828" s="37"/>
      <c r="BB828" s="37"/>
      <c r="BC828" s="7"/>
      <c r="BD828" s="6"/>
      <c r="BF828" s="10"/>
      <c r="BG828" s="37"/>
      <c r="BH828" s="37"/>
      <c r="BI828" s="7"/>
      <c r="BJ828" s="6"/>
      <c r="BL828" s="10"/>
      <c r="BM828" s="37"/>
      <c r="BN828" s="37"/>
      <c r="BO828" s="7"/>
      <c r="BP828" s="40"/>
      <c r="BQ828" s="10"/>
      <c r="BR828" s="37"/>
      <c r="BS828" s="37"/>
      <c r="BT828" s="51"/>
      <c r="BY828" s="37"/>
      <c r="BZ828" s="37"/>
      <c r="CA828" s="7"/>
      <c r="CB828" s="6"/>
      <c r="CD828" s="10"/>
      <c r="CE828" s="37"/>
      <c r="CF828" s="37"/>
      <c r="CG828" s="7"/>
      <c r="CH828" s="6"/>
      <c r="CJ828" s="10"/>
      <c r="CK828" s="37"/>
      <c r="CL828" s="37"/>
      <c r="CM828" s="7"/>
      <c r="CN828" s="40"/>
      <c r="CO828" s="10"/>
      <c r="CP828" s="37"/>
      <c r="CQ828" s="37"/>
      <c r="CR828" s="51"/>
      <c r="CT828" s="40"/>
      <c r="CU828" s="10"/>
      <c r="CV828" s="37"/>
      <c r="CW828" s="37"/>
      <c r="CX828" s="51"/>
    </row>
    <row r="829" spans="5:102" x14ac:dyDescent="0.2">
      <c r="E829" s="37"/>
      <c r="F829" s="37"/>
      <c r="G829" s="7"/>
      <c r="H829" s="6"/>
      <c r="J829" s="10"/>
      <c r="K829" s="37"/>
      <c r="L829" s="37"/>
      <c r="M829" s="7"/>
      <c r="N829" s="6"/>
      <c r="P829" s="10"/>
      <c r="Q829" s="37"/>
      <c r="R829" s="37"/>
      <c r="S829" s="7"/>
      <c r="T829" s="40"/>
      <c r="U829" s="10"/>
      <c r="V829" s="37"/>
      <c r="W829" s="37"/>
      <c r="X829" s="51"/>
      <c r="AC829" s="37"/>
      <c r="AD829" s="37"/>
      <c r="AE829" s="7"/>
      <c r="AF829" s="6"/>
      <c r="AH829" s="10"/>
      <c r="AI829" s="37"/>
      <c r="AJ829" s="37"/>
      <c r="AK829" s="7"/>
      <c r="AL829" s="6"/>
      <c r="AN829" s="10"/>
      <c r="AO829" s="37"/>
      <c r="AP829" s="37"/>
      <c r="AQ829" s="7"/>
      <c r="AR829" s="40"/>
      <c r="AS829" s="10"/>
      <c r="AT829" s="37"/>
      <c r="AU829" s="37"/>
      <c r="AV829" s="51"/>
      <c r="BA829" s="37"/>
      <c r="BB829" s="37"/>
      <c r="BC829" s="7"/>
      <c r="BD829" s="6"/>
      <c r="BF829" s="10"/>
      <c r="BG829" s="37"/>
      <c r="BH829" s="37"/>
      <c r="BI829" s="7"/>
      <c r="BJ829" s="6"/>
      <c r="BL829" s="10"/>
      <c r="BM829" s="37"/>
      <c r="BN829" s="37"/>
      <c r="BO829" s="7"/>
      <c r="BP829" s="40"/>
      <c r="BQ829" s="10"/>
      <c r="BR829" s="37"/>
      <c r="BS829" s="37"/>
      <c r="BT829" s="51"/>
      <c r="BY829" s="37"/>
      <c r="BZ829" s="37"/>
      <c r="CA829" s="7"/>
      <c r="CB829" s="6"/>
      <c r="CD829" s="10"/>
      <c r="CE829" s="37"/>
      <c r="CF829" s="37"/>
      <c r="CG829" s="7"/>
      <c r="CH829" s="6"/>
      <c r="CJ829" s="10"/>
      <c r="CK829" s="37"/>
      <c r="CL829" s="37"/>
      <c r="CM829" s="7"/>
      <c r="CN829" s="40"/>
      <c r="CO829" s="10"/>
      <c r="CP829" s="37"/>
      <c r="CQ829" s="37"/>
      <c r="CR829" s="51"/>
      <c r="CT829" s="40"/>
      <c r="CU829" s="10"/>
      <c r="CV829" s="37"/>
      <c r="CW829" s="37"/>
      <c r="CX829" s="51"/>
    </row>
    <row r="830" spans="5:102" x14ac:dyDescent="0.2">
      <c r="E830" s="37"/>
      <c r="F830" s="37"/>
      <c r="G830" s="7"/>
      <c r="H830" s="6"/>
      <c r="J830" s="10"/>
      <c r="K830" s="37"/>
      <c r="L830" s="37"/>
      <c r="M830" s="7"/>
      <c r="N830" s="6"/>
      <c r="P830" s="10"/>
      <c r="Q830" s="37"/>
      <c r="R830" s="37"/>
      <c r="S830" s="7"/>
      <c r="T830" s="40"/>
      <c r="U830" s="10"/>
      <c r="V830" s="37"/>
      <c r="W830" s="37"/>
      <c r="X830" s="51"/>
      <c r="AC830" s="37"/>
      <c r="AD830" s="37"/>
      <c r="AE830" s="7"/>
      <c r="AF830" s="6"/>
      <c r="AH830" s="10"/>
      <c r="AI830" s="37"/>
      <c r="AJ830" s="37"/>
      <c r="AK830" s="7"/>
      <c r="AL830" s="6"/>
      <c r="AN830" s="10"/>
      <c r="AO830" s="37"/>
      <c r="AP830" s="37"/>
      <c r="AQ830" s="7"/>
      <c r="AR830" s="40"/>
      <c r="AS830" s="10"/>
      <c r="AT830" s="37"/>
      <c r="AU830" s="37"/>
      <c r="AV830" s="51"/>
      <c r="BA830" s="37"/>
      <c r="BB830" s="37"/>
      <c r="BC830" s="7"/>
      <c r="BD830" s="6"/>
      <c r="BF830" s="10"/>
      <c r="BG830" s="37"/>
      <c r="BH830" s="37"/>
      <c r="BI830" s="7"/>
      <c r="BJ830" s="6"/>
      <c r="BL830" s="10"/>
      <c r="BM830" s="37"/>
      <c r="BN830" s="37"/>
      <c r="BO830" s="7"/>
      <c r="BP830" s="40"/>
      <c r="BQ830" s="10"/>
      <c r="BR830" s="37"/>
      <c r="BS830" s="37"/>
      <c r="BT830" s="51"/>
      <c r="BY830" s="37"/>
      <c r="BZ830" s="37"/>
      <c r="CA830" s="7"/>
      <c r="CB830" s="6"/>
      <c r="CD830" s="10"/>
      <c r="CE830" s="37"/>
      <c r="CF830" s="37"/>
      <c r="CG830" s="7"/>
      <c r="CH830" s="6"/>
      <c r="CJ830" s="10"/>
      <c r="CK830" s="37"/>
      <c r="CL830" s="37"/>
      <c r="CM830" s="7"/>
      <c r="CN830" s="40"/>
      <c r="CO830" s="10"/>
      <c r="CP830" s="37"/>
      <c r="CQ830" s="37"/>
      <c r="CR830" s="51"/>
      <c r="CT830" s="40"/>
      <c r="CU830" s="10"/>
      <c r="CV830" s="37"/>
      <c r="CW830" s="37"/>
      <c r="CX830" s="51"/>
    </row>
    <row r="831" spans="5:102" x14ac:dyDescent="0.2">
      <c r="E831" s="37"/>
      <c r="F831" s="37"/>
      <c r="G831" s="7"/>
      <c r="H831" s="6"/>
      <c r="J831" s="10"/>
      <c r="K831" s="37"/>
      <c r="L831" s="37"/>
      <c r="M831" s="7"/>
      <c r="N831" s="6"/>
      <c r="P831" s="10"/>
      <c r="Q831" s="37"/>
      <c r="R831" s="37"/>
      <c r="S831" s="7"/>
      <c r="T831" s="40"/>
      <c r="U831" s="10"/>
      <c r="V831" s="37"/>
      <c r="W831" s="37"/>
      <c r="X831" s="51"/>
      <c r="AC831" s="37"/>
      <c r="AD831" s="37"/>
      <c r="AE831" s="7"/>
      <c r="AF831" s="6"/>
      <c r="AH831" s="10"/>
      <c r="AI831" s="37"/>
      <c r="AJ831" s="37"/>
      <c r="AK831" s="7"/>
      <c r="AL831" s="6"/>
      <c r="AN831" s="10"/>
      <c r="AO831" s="37"/>
      <c r="AP831" s="37"/>
      <c r="AQ831" s="7"/>
      <c r="AR831" s="40"/>
      <c r="AS831" s="10"/>
      <c r="AT831" s="37"/>
      <c r="AU831" s="37"/>
      <c r="AV831" s="51"/>
      <c r="BA831" s="37"/>
      <c r="BB831" s="37"/>
      <c r="BC831" s="7"/>
      <c r="BD831" s="6"/>
      <c r="BF831" s="10"/>
      <c r="BG831" s="37"/>
      <c r="BH831" s="37"/>
      <c r="BI831" s="7"/>
      <c r="BJ831" s="6"/>
      <c r="BL831" s="10"/>
      <c r="BM831" s="37"/>
      <c r="BN831" s="37"/>
      <c r="BO831" s="7"/>
      <c r="BP831" s="40"/>
      <c r="BQ831" s="10"/>
      <c r="BR831" s="37"/>
      <c r="BS831" s="37"/>
      <c r="BT831" s="51"/>
      <c r="BY831" s="37"/>
      <c r="BZ831" s="37"/>
      <c r="CA831" s="7"/>
      <c r="CB831" s="6"/>
      <c r="CD831" s="10"/>
      <c r="CE831" s="37"/>
      <c r="CF831" s="37"/>
      <c r="CG831" s="7"/>
      <c r="CH831" s="6"/>
      <c r="CJ831" s="10"/>
      <c r="CK831" s="37"/>
      <c r="CL831" s="37"/>
      <c r="CM831" s="7"/>
      <c r="CN831" s="40"/>
      <c r="CO831" s="10"/>
      <c r="CP831" s="37"/>
      <c r="CQ831" s="37"/>
      <c r="CR831" s="51"/>
      <c r="CT831" s="40"/>
      <c r="CU831" s="10"/>
      <c r="CV831" s="37"/>
      <c r="CW831" s="37"/>
      <c r="CX831" s="51"/>
    </row>
    <row r="832" spans="5:102" x14ac:dyDescent="0.2">
      <c r="E832" s="37"/>
      <c r="F832" s="37"/>
      <c r="G832" s="7"/>
      <c r="H832" s="6"/>
      <c r="J832" s="10"/>
      <c r="K832" s="37"/>
      <c r="L832" s="37"/>
      <c r="M832" s="7"/>
      <c r="N832" s="6"/>
      <c r="P832" s="10"/>
      <c r="Q832" s="37"/>
      <c r="R832" s="37"/>
      <c r="S832" s="7"/>
      <c r="T832" s="40"/>
      <c r="U832" s="10"/>
      <c r="V832" s="37"/>
      <c r="W832" s="37"/>
      <c r="X832" s="51"/>
      <c r="AC832" s="37"/>
      <c r="AD832" s="37"/>
      <c r="AE832" s="7"/>
      <c r="AF832" s="6"/>
      <c r="AH832" s="10"/>
      <c r="AI832" s="37"/>
      <c r="AJ832" s="37"/>
      <c r="AK832" s="7"/>
      <c r="AL832" s="6"/>
      <c r="AN832" s="10"/>
      <c r="AO832" s="37"/>
      <c r="AP832" s="37"/>
      <c r="AQ832" s="7"/>
      <c r="AR832" s="40"/>
      <c r="AS832" s="10"/>
      <c r="AT832" s="37"/>
      <c r="AU832" s="37"/>
      <c r="AV832" s="51"/>
      <c r="BA832" s="37"/>
      <c r="BB832" s="37"/>
      <c r="BC832" s="7"/>
      <c r="BD832" s="6"/>
      <c r="BF832" s="10"/>
      <c r="BG832" s="37"/>
      <c r="BH832" s="37"/>
      <c r="BI832" s="7"/>
      <c r="BJ832" s="6"/>
      <c r="BL832" s="10"/>
      <c r="BM832" s="37"/>
      <c r="BN832" s="37"/>
      <c r="BO832" s="7"/>
      <c r="BP832" s="40"/>
      <c r="BQ832" s="10"/>
      <c r="BR832" s="37"/>
      <c r="BS832" s="37"/>
      <c r="BT832" s="51"/>
      <c r="BY832" s="37"/>
      <c r="BZ832" s="37"/>
      <c r="CA832" s="7"/>
      <c r="CB832" s="6"/>
      <c r="CD832" s="10"/>
      <c r="CE832" s="37"/>
      <c r="CF832" s="37"/>
      <c r="CG832" s="7"/>
      <c r="CH832" s="6"/>
      <c r="CJ832" s="10"/>
      <c r="CK832" s="37"/>
      <c r="CL832" s="37"/>
      <c r="CM832" s="7"/>
      <c r="CN832" s="40"/>
      <c r="CO832" s="10"/>
      <c r="CP832" s="37"/>
      <c r="CQ832" s="37"/>
      <c r="CR832" s="51"/>
      <c r="CT832" s="40"/>
      <c r="CU832" s="10"/>
      <c r="CV832" s="37"/>
      <c r="CW832" s="37"/>
      <c r="CX832" s="51"/>
    </row>
    <row r="833" spans="5:102" x14ac:dyDescent="0.2">
      <c r="E833" s="37"/>
      <c r="F833" s="37"/>
      <c r="G833" s="7"/>
      <c r="H833" s="6"/>
      <c r="J833" s="10"/>
      <c r="K833" s="37"/>
      <c r="L833" s="37"/>
      <c r="M833" s="7"/>
      <c r="N833" s="6"/>
      <c r="P833" s="10"/>
      <c r="Q833" s="37"/>
      <c r="R833" s="37"/>
      <c r="S833" s="7"/>
      <c r="T833" s="40"/>
      <c r="U833" s="10"/>
      <c r="V833" s="37"/>
      <c r="W833" s="37"/>
      <c r="X833" s="51"/>
      <c r="AC833" s="37"/>
      <c r="AD833" s="37"/>
      <c r="AE833" s="7"/>
      <c r="AF833" s="6"/>
      <c r="AH833" s="10"/>
      <c r="AI833" s="37"/>
      <c r="AJ833" s="37"/>
      <c r="AK833" s="7"/>
      <c r="AL833" s="6"/>
      <c r="AN833" s="10"/>
      <c r="AO833" s="37"/>
      <c r="AP833" s="37"/>
      <c r="AQ833" s="7"/>
      <c r="AR833" s="40"/>
      <c r="AS833" s="10"/>
      <c r="AT833" s="37"/>
      <c r="AU833" s="37"/>
      <c r="AV833" s="51"/>
      <c r="BA833" s="37"/>
      <c r="BB833" s="37"/>
      <c r="BC833" s="7"/>
      <c r="BD833" s="6"/>
      <c r="BF833" s="10"/>
      <c r="BG833" s="37"/>
      <c r="BH833" s="37"/>
      <c r="BI833" s="7"/>
      <c r="BJ833" s="6"/>
      <c r="BL833" s="10"/>
      <c r="BM833" s="37"/>
      <c r="BN833" s="37"/>
      <c r="BO833" s="7"/>
      <c r="BP833" s="40"/>
      <c r="BQ833" s="10"/>
      <c r="BR833" s="37"/>
      <c r="BS833" s="37"/>
      <c r="BT833" s="51"/>
      <c r="BY833" s="37"/>
      <c r="BZ833" s="37"/>
      <c r="CA833" s="7"/>
      <c r="CB833" s="6"/>
      <c r="CD833" s="10"/>
      <c r="CE833" s="37"/>
      <c r="CF833" s="37"/>
      <c r="CG833" s="7"/>
      <c r="CH833" s="6"/>
      <c r="CJ833" s="10"/>
      <c r="CK833" s="37"/>
      <c r="CL833" s="37"/>
      <c r="CM833" s="7"/>
      <c r="CN833" s="40"/>
      <c r="CO833" s="10"/>
      <c r="CP833" s="37"/>
      <c r="CQ833" s="37"/>
      <c r="CR833" s="51"/>
      <c r="CT833" s="40"/>
      <c r="CU833" s="10"/>
      <c r="CV833" s="37"/>
      <c r="CW833" s="37"/>
      <c r="CX833" s="51"/>
    </row>
    <row r="834" spans="5:102" x14ac:dyDescent="0.2">
      <c r="E834" s="37"/>
      <c r="F834" s="37"/>
      <c r="G834" s="7"/>
      <c r="H834" s="6"/>
      <c r="J834" s="10"/>
      <c r="K834" s="37"/>
      <c r="L834" s="37"/>
      <c r="M834" s="7"/>
      <c r="N834" s="6"/>
      <c r="P834" s="10"/>
      <c r="Q834" s="37"/>
      <c r="R834" s="37"/>
      <c r="S834" s="7"/>
      <c r="T834" s="40"/>
      <c r="U834" s="10"/>
      <c r="V834" s="37"/>
      <c r="W834" s="37"/>
      <c r="X834" s="51"/>
      <c r="AC834" s="37"/>
      <c r="AD834" s="37"/>
      <c r="AE834" s="7"/>
      <c r="AF834" s="6"/>
      <c r="AH834" s="10"/>
      <c r="AI834" s="37"/>
      <c r="AJ834" s="37"/>
      <c r="AK834" s="7"/>
      <c r="AL834" s="6"/>
      <c r="AN834" s="10"/>
      <c r="AO834" s="37"/>
      <c r="AP834" s="37"/>
      <c r="AQ834" s="7"/>
      <c r="AR834" s="40"/>
      <c r="AS834" s="10"/>
      <c r="AT834" s="37"/>
      <c r="AU834" s="37"/>
      <c r="AV834" s="51"/>
      <c r="BA834" s="37"/>
      <c r="BB834" s="37"/>
      <c r="BC834" s="7"/>
      <c r="BD834" s="6"/>
      <c r="BF834" s="10"/>
      <c r="BG834" s="37"/>
      <c r="BH834" s="37"/>
      <c r="BI834" s="7"/>
      <c r="BJ834" s="6"/>
      <c r="BL834" s="10"/>
      <c r="BM834" s="37"/>
      <c r="BN834" s="37"/>
      <c r="BO834" s="7"/>
      <c r="BP834" s="40"/>
      <c r="BQ834" s="10"/>
      <c r="BR834" s="37"/>
      <c r="BS834" s="37"/>
      <c r="BT834" s="51"/>
      <c r="BY834" s="37"/>
      <c r="BZ834" s="37"/>
      <c r="CA834" s="7"/>
      <c r="CB834" s="6"/>
      <c r="CD834" s="10"/>
      <c r="CE834" s="37"/>
      <c r="CF834" s="37"/>
      <c r="CG834" s="7"/>
      <c r="CH834" s="6"/>
      <c r="CJ834" s="10"/>
      <c r="CK834" s="37"/>
      <c r="CL834" s="37"/>
      <c r="CM834" s="7"/>
      <c r="CN834" s="40"/>
      <c r="CO834" s="10"/>
      <c r="CP834" s="37"/>
      <c r="CQ834" s="37"/>
      <c r="CR834" s="51"/>
      <c r="CT834" s="40"/>
      <c r="CU834" s="10"/>
      <c r="CV834" s="37"/>
      <c r="CW834" s="37"/>
      <c r="CX834" s="51"/>
    </row>
    <row r="835" spans="5:102" x14ac:dyDescent="0.2">
      <c r="E835" s="37"/>
      <c r="F835" s="37"/>
      <c r="G835" s="7"/>
      <c r="H835" s="6"/>
      <c r="J835" s="10"/>
      <c r="K835" s="37"/>
      <c r="L835" s="37"/>
      <c r="M835" s="7"/>
      <c r="N835" s="6"/>
      <c r="P835" s="10"/>
      <c r="Q835" s="37"/>
      <c r="R835" s="37"/>
      <c r="S835" s="7"/>
      <c r="T835" s="40"/>
      <c r="U835" s="10"/>
      <c r="V835" s="37"/>
      <c r="W835" s="37"/>
      <c r="X835" s="51"/>
      <c r="AC835" s="37"/>
      <c r="AD835" s="37"/>
      <c r="AE835" s="7"/>
      <c r="AF835" s="6"/>
      <c r="AH835" s="10"/>
      <c r="AI835" s="37"/>
      <c r="AJ835" s="37"/>
      <c r="AK835" s="7"/>
      <c r="AL835" s="6"/>
      <c r="AN835" s="10"/>
      <c r="AO835" s="37"/>
      <c r="AP835" s="37"/>
      <c r="AQ835" s="7"/>
      <c r="AR835" s="40"/>
      <c r="AS835" s="10"/>
      <c r="AT835" s="37"/>
      <c r="AU835" s="37"/>
      <c r="AV835" s="51"/>
      <c r="BA835" s="37"/>
      <c r="BB835" s="37"/>
      <c r="BC835" s="7"/>
      <c r="BD835" s="6"/>
      <c r="BF835" s="10"/>
      <c r="BG835" s="37"/>
      <c r="BH835" s="37"/>
      <c r="BI835" s="7"/>
      <c r="BJ835" s="6"/>
      <c r="BL835" s="10"/>
      <c r="BM835" s="37"/>
      <c r="BN835" s="37"/>
      <c r="BO835" s="7"/>
      <c r="BP835" s="40"/>
      <c r="BQ835" s="10"/>
      <c r="BR835" s="37"/>
      <c r="BS835" s="37"/>
      <c r="BT835" s="51"/>
      <c r="BY835" s="37"/>
      <c r="BZ835" s="37"/>
      <c r="CA835" s="7"/>
      <c r="CB835" s="6"/>
      <c r="CD835" s="10"/>
      <c r="CE835" s="37"/>
      <c r="CF835" s="37"/>
      <c r="CG835" s="7"/>
      <c r="CH835" s="6"/>
      <c r="CJ835" s="10"/>
      <c r="CK835" s="37"/>
      <c r="CL835" s="37"/>
      <c r="CM835" s="7"/>
      <c r="CN835" s="40"/>
      <c r="CO835" s="10"/>
      <c r="CP835" s="37"/>
      <c r="CQ835" s="37"/>
      <c r="CR835" s="51"/>
      <c r="CT835" s="40"/>
      <c r="CU835" s="10"/>
      <c r="CV835" s="37"/>
      <c r="CW835" s="37"/>
      <c r="CX835" s="51"/>
    </row>
    <row r="836" spans="5:102" x14ac:dyDescent="0.2">
      <c r="E836" s="37"/>
      <c r="F836" s="37"/>
      <c r="G836" s="7"/>
      <c r="H836" s="6"/>
      <c r="J836" s="10"/>
      <c r="K836" s="37"/>
      <c r="L836" s="37"/>
      <c r="M836" s="7"/>
      <c r="N836" s="6"/>
      <c r="P836" s="10"/>
      <c r="Q836" s="37"/>
      <c r="R836" s="37"/>
      <c r="S836" s="7"/>
      <c r="T836" s="40"/>
      <c r="U836" s="10"/>
      <c r="V836" s="37"/>
      <c r="W836" s="37"/>
      <c r="X836" s="51"/>
      <c r="AC836" s="37"/>
      <c r="AD836" s="37"/>
      <c r="AE836" s="7"/>
      <c r="AF836" s="6"/>
      <c r="AH836" s="10"/>
      <c r="AI836" s="37"/>
      <c r="AJ836" s="37"/>
      <c r="AK836" s="7"/>
      <c r="AL836" s="6"/>
      <c r="AN836" s="10"/>
      <c r="AO836" s="37"/>
      <c r="AP836" s="37"/>
      <c r="AQ836" s="7"/>
      <c r="AR836" s="40"/>
      <c r="AS836" s="10"/>
      <c r="AT836" s="37"/>
      <c r="AU836" s="37"/>
      <c r="AV836" s="51"/>
      <c r="BA836" s="37"/>
      <c r="BB836" s="37"/>
      <c r="BC836" s="7"/>
      <c r="BD836" s="6"/>
      <c r="BF836" s="10"/>
      <c r="BG836" s="37"/>
      <c r="BH836" s="37"/>
      <c r="BI836" s="7"/>
      <c r="BJ836" s="6"/>
      <c r="BL836" s="10"/>
      <c r="BM836" s="37"/>
      <c r="BN836" s="37"/>
      <c r="BO836" s="7"/>
      <c r="BP836" s="40"/>
      <c r="BQ836" s="10"/>
      <c r="BR836" s="37"/>
      <c r="BS836" s="37"/>
      <c r="BT836" s="51"/>
      <c r="BY836" s="37"/>
      <c r="BZ836" s="37"/>
      <c r="CA836" s="7"/>
      <c r="CB836" s="6"/>
      <c r="CD836" s="10"/>
      <c r="CE836" s="37"/>
      <c r="CF836" s="37"/>
      <c r="CG836" s="7"/>
      <c r="CH836" s="6"/>
      <c r="CJ836" s="10"/>
      <c r="CK836" s="37"/>
      <c r="CL836" s="37"/>
      <c r="CM836" s="7"/>
      <c r="CN836" s="40"/>
      <c r="CO836" s="10"/>
      <c r="CP836" s="37"/>
      <c r="CQ836" s="37"/>
      <c r="CR836" s="51"/>
      <c r="CT836" s="40"/>
      <c r="CU836" s="10"/>
      <c r="CV836" s="37"/>
      <c r="CW836" s="37"/>
      <c r="CX836" s="51"/>
    </row>
    <row r="837" spans="5:102" x14ac:dyDescent="0.2">
      <c r="E837" s="37"/>
      <c r="F837" s="37"/>
      <c r="G837" s="7"/>
      <c r="H837" s="6"/>
      <c r="J837" s="10"/>
      <c r="K837" s="37"/>
      <c r="L837" s="37"/>
      <c r="M837" s="7"/>
      <c r="N837" s="6"/>
      <c r="P837" s="10"/>
      <c r="Q837" s="37"/>
      <c r="R837" s="37"/>
      <c r="S837" s="7"/>
      <c r="T837" s="40"/>
      <c r="U837" s="10"/>
      <c r="V837" s="37"/>
      <c r="W837" s="37"/>
      <c r="X837" s="51"/>
      <c r="AC837" s="37"/>
      <c r="AD837" s="37"/>
      <c r="AE837" s="7"/>
      <c r="AF837" s="6"/>
      <c r="AH837" s="10"/>
      <c r="AI837" s="37"/>
      <c r="AJ837" s="37"/>
      <c r="AK837" s="7"/>
      <c r="AL837" s="6"/>
      <c r="AN837" s="10"/>
      <c r="AO837" s="37"/>
      <c r="AP837" s="37"/>
      <c r="AQ837" s="7"/>
      <c r="AR837" s="40"/>
      <c r="AS837" s="10"/>
      <c r="AT837" s="37"/>
      <c r="AU837" s="37"/>
      <c r="AV837" s="51"/>
      <c r="BA837" s="37"/>
      <c r="BB837" s="37"/>
      <c r="BC837" s="7"/>
      <c r="BD837" s="6"/>
      <c r="BF837" s="10"/>
      <c r="BG837" s="37"/>
      <c r="BH837" s="37"/>
      <c r="BI837" s="7"/>
      <c r="BJ837" s="6"/>
      <c r="BL837" s="10"/>
      <c r="BM837" s="37"/>
      <c r="BN837" s="37"/>
      <c r="BO837" s="7"/>
      <c r="BP837" s="40"/>
      <c r="BQ837" s="10"/>
      <c r="BR837" s="37"/>
      <c r="BS837" s="37"/>
      <c r="BT837" s="51"/>
      <c r="BY837" s="37"/>
      <c r="BZ837" s="37"/>
      <c r="CA837" s="7"/>
      <c r="CB837" s="6"/>
      <c r="CD837" s="10"/>
      <c r="CE837" s="37"/>
      <c r="CF837" s="37"/>
      <c r="CG837" s="7"/>
      <c r="CH837" s="6"/>
      <c r="CJ837" s="10"/>
      <c r="CK837" s="37"/>
      <c r="CL837" s="37"/>
      <c r="CM837" s="7"/>
      <c r="CN837" s="40"/>
      <c r="CO837" s="10"/>
      <c r="CP837" s="37"/>
      <c r="CQ837" s="37"/>
      <c r="CR837" s="51"/>
      <c r="CT837" s="40"/>
      <c r="CU837" s="10"/>
      <c r="CV837" s="37"/>
      <c r="CW837" s="37"/>
      <c r="CX837" s="51"/>
    </row>
    <row r="838" spans="5:102" x14ac:dyDescent="0.2">
      <c r="E838" s="37"/>
      <c r="F838" s="37"/>
      <c r="G838" s="7"/>
      <c r="H838" s="6"/>
      <c r="J838" s="10"/>
      <c r="K838" s="37"/>
      <c r="L838" s="37"/>
      <c r="M838" s="7"/>
      <c r="N838" s="6"/>
      <c r="P838" s="10"/>
      <c r="Q838" s="37"/>
      <c r="R838" s="37"/>
      <c r="S838" s="7"/>
      <c r="T838" s="40"/>
      <c r="U838" s="10"/>
      <c r="V838" s="37"/>
      <c r="W838" s="37"/>
      <c r="X838" s="51"/>
      <c r="AC838" s="37"/>
      <c r="AD838" s="37"/>
      <c r="AE838" s="7"/>
      <c r="AF838" s="6"/>
      <c r="AH838" s="10"/>
      <c r="AI838" s="37"/>
      <c r="AJ838" s="37"/>
      <c r="AK838" s="7"/>
      <c r="AL838" s="6"/>
      <c r="AN838" s="10"/>
      <c r="AO838" s="37"/>
      <c r="AP838" s="37"/>
      <c r="AQ838" s="7"/>
      <c r="AR838" s="40"/>
      <c r="AS838" s="10"/>
      <c r="AT838" s="37"/>
      <c r="AU838" s="37"/>
      <c r="AV838" s="51"/>
      <c r="BA838" s="37"/>
      <c r="BB838" s="37"/>
      <c r="BC838" s="7"/>
      <c r="BD838" s="6"/>
      <c r="BF838" s="10"/>
      <c r="BG838" s="37"/>
      <c r="BH838" s="37"/>
      <c r="BI838" s="7"/>
      <c r="BJ838" s="6"/>
      <c r="BL838" s="10"/>
      <c r="BM838" s="37"/>
      <c r="BN838" s="37"/>
      <c r="BO838" s="7"/>
      <c r="BP838" s="40"/>
      <c r="BQ838" s="10"/>
      <c r="BR838" s="37"/>
      <c r="BS838" s="37"/>
      <c r="BT838" s="51"/>
      <c r="BY838" s="37"/>
      <c r="BZ838" s="37"/>
      <c r="CA838" s="7"/>
      <c r="CB838" s="6"/>
      <c r="CD838" s="10"/>
      <c r="CE838" s="37"/>
      <c r="CF838" s="37"/>
      <c r="CG838" s="7"/>
      <c r="CH838" s="6"/>
      <c r="CJ838" s="10"/>
      <c r="CK838" s="37"/>
      <c r="CL838" s="37"/>
      <c r="CM838" s="7"/>
      <c r="CN838" s="40"/>
      <c r="CO838" s="10"/>
      <c r="CP838" s="37"/>
      <c r="CQ838" s="37"/>
      <c r="CR838" s="51"/>
      <c r="CT838" s="40"/>
      <c r="CU838" s="10"/>
      <c r="CV838" s="37"/>
      <c r="CW838" s="37"/>
      <c r="CX838" s="51"/>
    </row>
    <row r="839" spans="5:102" x14ac:dyDescent="0.2">
      <c r="E839" s="37"/>
      <c r="F839" s="37"/>
      <c r="G839" s="7"/>
      <c r="H839" s="6"/>
      <c r="J839" s="10"/>
      <c r="K839" s="37"/>
      <c r="L839" s="37"/>
      <c r="M839" s="7"/>
      <c r="N839" s="6"/>
      <c r="P839" s="10"/>
      <c r="Q839" s="37"/>
      <c r="R839" s="37"/>
      <c r="S839" s="7"/>
      <c r="T839" s="40"/>
      <c r="U839" s="10"/>
      <c r="V839" s="37"/>
      <c r="W839" s="37"/>
      <c r="X839" s="51"/>
      <c r="AC839" s="37"/>
      <c r="AD839" s="37"/>
      <c r="AE839" s="7"/>
      <c r="AF839" s="6"/>
      <c r="AH839" s="10"/>
      <c r="AI839" s="37"/>
      <c r="AJ839" s="37"/>
      <c r="AK839" s="7"/>
      <c r="AL839" s="6"/>
      <c r="AN839" s="10"/>
      <c r="AO839" s="37"/>
      <c r="AP839" s="37"/>
      <c r="AQ839" s="7"/>
      <c r="AR839" s="40"/>
      <c r="AS839" s="10"/>
      <c r="AT839" s="37"/>
      <c r="AU839" s="37"/>
      <c r="AV839" s="51"/>
      <c r="BA839" s="37"/>
      <c r="BB839" s="37"/>
      <c r="BC839" s="7"/>
      <c r="BD839" s="6"/>
      <c r="BF839" s="10"/>
      <c r="BG839" s="37"/>
      <c r="BH839" s="37"/>
      <c r="BI839" s="7"/>
      <c r="BJ839" s="6"/>
      <c r="BL839" s="10"/>
      <c r="BM839" s="37"/>
      <c r="BN839" s="37"/>
      <c r="BO839" s="7"/>
      <c r="BP839" s="40"/>
      <c r="BQ839" s="10"/>
      <c r="BR839" s="37"/>
      <c r="BS839" s="37"/>
      <c r="BT839" s="51"/>
      <c r="BY839" s="37"/>
      <c r="BZ839" s="37"/>
      <c r="CA839" s="7"/>
      <c r="CB839" s="6"/>
      <c r="CD839" s="10"/>
      <c r="CE839" s="37"/>
      <c r="CF839" s="37"/>
      <c r="CG839" s="7"/>
      <c r="CH839" s="6"/>
      <c r="CJ839" s="10"/>
      <c r="CK839" s="37"/>
      <c r="CL839" s="37"/>
      <c r="CM839" s="7"/>
      <c r="CN839" s="40"/>
      <c r="CO839" s="10"/>
      <c r="CP839" s="37"/>
      <c r="CQ839" s="37"/>
      <c r="CR839" s="51"/>
      <c r="CT839" s="40"/>
      <c r="CU839" s="10"/>
      <c r="CV839" s="37"/>
      <c r="CW839" s="37"/>
      <c r="CX839" s="51"/>
    </row>
    <row r="840" spans="5:102" x14ac:dyDescent="0.2">
      <c r="E840" s="37"/>
      <c r="F840" s="37"/>
      <c r="G840" s="7"/>
      <c r="H840" s="6"/>
      <c r="J840" s="10"/>
      <c r="K840" s="37"/>
      <c r="L840" s="37"/>
      <c r="M840" s="7"/>
      <c r="N840" s="6"/>
      <c r="P840" s="10"/>
      <c r="Q840" s="37"/>
      <c r="R840" s="37"/>
      <c r="S840" s="7"/>
      <c r="T840" s="40"/>
      <c r="U840" s="10"/>
      <c r="V840" s="37"/>
      <c r="W840" s="37"/>
      <c r="X840" s="51"/>
      <c r="AC840" s="37"/>
      <c r="AD840" s="37"/>
      <c r="AE840" s="7"/>
      <c r="AF840" s="6"/>
      <c r="AH840" s="10"/>
      <c r="AI840" s="37"/>
      <c r="AJ840" s="37"/>
      <c r="AK840" s="7"/>
      <c r="AL840" s="6"/>
      <c r="AN840" s="10"/>
      <c r="AO840" s="37"/>
      <c r="AP840" s="37"/>
      <c r="AQ840" s="7"/>
      <c r="AR840" s="40"/>
      <c r="AS840" s="10"/>
      <c r="AT840" s="37"/>
      <c r="AU840" s="37"/>
      <c r="AV840" s="51"/>
      <c r="BA840" s="37"/>
      <c r="BB840" s="37"/>
      <c r="BC840" s="7"/>
      <c r="BD840" s="6"/>
      <c r="BF840" s="10"/>
      <c r="BG840" s="37"/>
      <c r="BH840" s="37"/>
      <c r="BI840" s="7"/>
      <c r="BJ840" s="6"/>
      <c r="BL840" s="10"/>
      <c r="BM840" s="37"/>
      <c r="BN840" s="37"/>
      <c r="BO840" s="7"/>
      <c r="BP840" s="40"/>
      <c r="BQ840" s="10"/>
      <c r="BR840" s="37"/>
      <c r="BS840" s="37"/>
      <c r="BT840" s="51"/>
      <c r="BY840" s="37"/>
      <c r="BZ840" s="37"/>
      <c r="CA840" s="7"/>
      <c r="CB840" s="6"/>
      <c r="CD840" s="10"/>
      <c r="CE840" s="37"/>
      <c r="CF840" s="37"/>
      <c r="CG840" s="7"/>
      <c r="CH840" s="6"/>
      <c r="CJ840" s="10"/>
      <c r="CK840" s="37"/>
      <c r="CL840" s="37"/>
      <c r="CM840" s="7"/>
      <c r="CN840" s="40"/>
      <c r="CO840" s="10"/>
      <c r="CP840" s="37"/>
      <c r="CQ840" s="37"/>
      <c r="CR840" s="51"/>
      <c r="CT840" s="40"/>
      <c r="CU840" s="10"/>
      <c r="CV840" s="37"/>
      <c r="CW840" s="37"/>
      <c r="CX840" s="51"/>
    </row>
    <row r="841" spans="5:102" x14ac:dyDescent="0.2">
      <c r="E841" s="37"/>
      <c r="F841" s="37"/>
      <c r="G841" s="7"/>
      <c r="H841" s="6"/>
      <c r="J841" s="10"/>
      <c r="K841" s="37"/>
      <c r="L841" s="37"/>
      <c r="M841" s="7"/>
      <c r="N841" s="6"/>
      <c r="P841" s="10"/>
      <c r="Q841" s="37"/>
      <c r="R841" s="37"/>
      <c r="S841" s="7"/>
      <c r="T841" s="40"/>
      <c r="U841" s="10"/>
      <c r="V841" s="37"/>
      <c r="W841" s="37"/>
      <c r="X841" s="51"/>
      <c r="AC841" s="37"/>
      <c r="AD841" s="37"/>
      <c r="AE841" s="7"/>
      <c r="AF841" s="6"/>
      <c r="AH841" s="10"/>
      <c r="AI841" s="37"/>
      <c r="AJ841" s="37"/>
      <c r="AK841" s="7"/>
      <c r="AL841" s="6"/>
      <c r="AN841" s="10"/>
      <c r="AO841" s="37"/>
      <c r="AP841" s="37"/>
      <c r="AQ841" s="7"/>
      <c r="AR841" s="40"/>
      <c r="AS841" s="10"/>
      <c r="AT841" s="37"/>
      <c r="AU841" s="37"/>
      <c r="AV841" s="51"/>
      <c r="BA841" s="37"/>
      <c r="BB841" s="37"/>
      <c r="BC841" s="7"/>
      <c r="BD841" s="6"/>
      <c r="BF841" s="10"/>
      <c r="BG841" s="37"/>
      <c r="BH841" s="37"/>
      <c r="BI841" s="7"/>
      <c r="BJ841" s="6"/>
      <c r="BL841" s="10"/>
      <c r="BM841" s="37"/>
      <c r="BN841" s="37"/>
      <c r="BO841" s="7"/>
      <c r="BP841" s="40"/>
      <c r="BQ841" s="10"/>
      <c r="BR841" s="37"/>
      <c r="BS841" s="37"/>
      <c r="BT841" s="51"/>
      <c r="BY841" s="37"/>
      <c r="BZ841" s="37"/>
      <c r="CA841" s="7"/>
      <c r="CB841" s="6"/>
      <c r="CD841" s="10"/>
      <c r="CE841" s="37"/>
      <c r="CF841" s="37"/>
      <c r="CG841" s="7"/>
      <c r="CH841" s="6"/>
      <c r="CJ841" s="10"/>
      <c r="CK841" s="37"/>
      <c r="CL841" s="37"/>
      <c r="CM841" s="7"/>
      <c r="CN841" s="40"/>
      <c r="CO841" s="10"/>
      <c r="CP841" s="37"/>
      <c r="CQ841" s="37"/>
      <c r="CR841" s="51"/>
      <c r="CT841" s="40"/>
      <c r="CU841" s="10"/>
      <c r="CV841" s="37"/>
      <c r="CW841" s="37"/>
      <c r="CX841" s="51"/>
    </row>
    <row r="842" spans="5:102" x14ac:dyDescent="0.2">
      <c r="E842" s="37"/>
      <c r="F842" s="37"/>
      <c r="G842" s="7"/>
      <c r="H842" s="6"/>
      <c r="J842" s="10"/>
      <c r="K842" s="37"/>
      <c r="L842" s="37"/>
      <c r="M842" s="7"/>
      <c r="N842" s="6"/>
      <c r="P842" s="10"/>
      <c r="Q842" s="37"/>
      <c r="R842" s="37"/>
      <c r="S842" s="7"/>
      <c r="T842" s="40"/>
      <c r="U842" s="10"/>
      <c r="V842" s="37"/>
      <c r="W842" s="37"/>
      <c r="X842" s="51"/>
      <c r="AC842" s="37"/>
      <c r="AD842" s="37"/>
      <c r="AE842" s="7"/>
      <c r="AF842" s="6"/>
      <c r="AH842" s="10"/>
      <c r="AI842" s="37"/>
      <c r="AJ842" s="37"/>
      <c r="AK842" s="7"/>
      <c r="AL842" s="6"/>
      <c r="AN842" s="10"/>
      <c r="AO842" s="37"/>
      <c r="AP842" s="37"/>
      <c r="AQ842" s="7"/>
      <c r="AR842" s="40"/>
      <c r="AS842" s="10"/>
      <c r="AT842" s="37"/>
      <c r="AU842" s="37"/>
      <c r="AV842" s="51"/>
      <c r="BA842" s="37"/>
      <c r="BB842" s="37"/>
      <c r="BC842" s="7"/>
      <c r="BD842" s="6"/>
      <c r="BF842" s="10"/>
      <c r="BG842" s="37"/>
      <c r="BH842" s="37"/>
      <c r="BI842" s="7"/>
      <c r="BJ842" s="6"/>
      <c r="BL842" s="10"/>
      <c r="BM842" s="37"/>
      <c r="BN842" s="37"/>
      <c r="BO842" s="7"/>
      <c r="BP842" s="40"/>
      <c r="BQ842" s="10"/>
      <c r="BR842" s="37"/>
      <c r="BS842" s="37"/>
      <c r="BT842" s="51"/>
      <c r="BY842" s="37"/>
      <c r="BZ842" s="37"/>
      <c r="CA842" s="7"/>
      <c r="CB842" s="6"/>
      <c r="CD842" s="10"/>
      <c r="CE842" s="37"/>
      <c r="CF842" s="37"/>
      <c r="CG842" s="7"/>
      <c r="CH842" s="6"/>
      <c r="CJ842" s="10"/>
      <c r="CK842" s="37"/>
      <c r="CL842" s="37"/>
      <c r="CM842" s="7"/>
      <c r="CN842" s="40"/>
      <c r="CO842" s="10"/>
      <c r="CP842" s="37"/>
      <c r="CQ842" s="37"/>
      <c r="CR842" s="51"/>
      <c r="CT842" s="40"/>
      <c r="CU842" s="10"/>
      <c r="CV842" s="37"/>
      <c r="CW842" s="37"/>
      <c r="CX842" s="51"/>
    </row>
    <row r="843" spans="5:102" x14ac:dyDescent="0.2">
      <c r="E843" s="37"/>
      <c r="F843" s="37"/>
      <c r="G843" s="7"/>
      <c r="H843" s="6"/>
      <c r="J843" s="10"/>
      <c r="K843" s="37"/>
      <c r="L843" s="37"/>
      <c r="M843" s="7"/>
      <c r="N843" s="6"/>
      <c r="P843" s="10"/>
      <c r="Q843" s="37"/>
      <c r="R843" s="37"/>
      <c r="S843" s="7"/>
      <c r="T843" s="40"/>
      <c r="U843" s="10"/>
      <c r="V843" s="37"/>
      <c r="W843" s="37"/>
      <c r="X843" s="51"/>
      <c r="AC843" s="37"/>
      <c r="AD843" s="37"/>
      <c r="AE843" s="7"/>
      <c r="AF843" s="6"/>
      <c r="AH843" s="10"/>
      <c r="AI843" s="37"/>
      <c r="AJ843" s="37"/>
      <c r="AK843" s="7"/>
      <c r="AL843" s="6"/>
      <c r="AN843" s="10"/>
      <c r="AO843" s="37"/>
      <c r="AP843" s="37"/>
      <c r="AQ843" s="7"/>
      <c r="AR843" s="40"/>
      <c r="AS843" s="10"/>
      <c r="AT843" s="37"/>
      <c r="AU843" s="37"/>
      <c r="AV843" s="51"/>
      <c r="BA843" s="37"/>
      <c r="BB843" s="37"/>
      <c r="BC843" s="7"/>
      <c r="BD843" s="6"/>
      <c r="BF843" s="10"/>
      <c r="BG843" s="37"/>
      <c r="BH843" s="37"/>
      <c r="BI843" s="7"/>
      <c r="BJ843" s="6"/>
      <c r="BL843" s="10"/>
      <c r="BM843" s="37"/>
      <c r="BN843" s="37"/>
      <c r="BO843" s="7"/>
      <c r="BP843" s="40"/>
      <c r="BQ843" s="10"/>
      <c r="BR843" s="37"/>
      <c r="BS843" s="37"/>
      <c r="BT843" s="51"/>
      <c r="BY843" s="37"/>
      <c r="BZ843" s="37"/>
      <c r="CA843" s="7"/>
      <c r="CB843" s="6"/>
      <c r="CD843" s="10"/>
      <c r="CE843" s="37"/>
      <c r="CF843" s="37"/>
      <c r="CG843" s="7"/>
      <c r="CH843" s="6"/>
      <c r="CJ843" s="10"/>
      <c r="CK843" s="37"/>
      <c r="CL843" s="37"/>
      <c r="CM843" s="7"/>
      <c r="CN843" s="40"/>
      <c r="CO843" s="10"/>
      <c r="CP843" s="37"/>
      <c r="CQ843" s="37"/>
      <c r="CR843" s="51"/>
      <c r="CT843" s="40"/>
      <c r="CU843" s="10"/>
      <c r="CV843" s="37"/>
      <c r="CW843" s="37"/>
      <c r="CX843" s="51"/>
    </row>
    <row r="844" spans="5:102" x14ac:dyDescent="0.2">
      <c r="E844" s="37"/>
      <c r="F844" s="37"/>
      <c r="G844" s="7"/>
      <c r="H844" s="6"/>
      <c r="J844" s="10"/>
      <c r="K844" s="37"/>
      <c r="L844" s="37"/>
      <c r="M844" s="7"/>
      <c r="N844" s="6"/>
      <c r="P844" s="10"/>
      <c r="Q844" s="37"/>
      <c r="R844" s="37"/>
      <c r="S844" s="7"/>
      <c r="T844" s="40"/>
      <c r="U844" s="10"/>
      <c r="V844" s="37"/>
      <c r="W844" s="37"/>
      <c r="X844" s="51"/>
      <c r="AC844" s="37"/>
      <c r="AD844" s="37"/>
      <c r="AE844" s="7"/>
      <c r="AF844" s="6"/>
      <c r="AH844" s="10"/>
      <c r="AI844" s="37"/>
      <c r="AJ844" s="37"/>
      <c r="AK844" s="7"/>
      <c r="AL844" s="6"/>
      <c r="AN844" s="10"/>
      <c r="AO844" s="37"/>
      <c r="AP844" s="37"/>
      <c r="AQ844" s="7"/>
      <c r="AR844" s="40"/>
      <c r="AS844" s="10"/>
      <c r="AT844" s="37"/>
      <c r="AU844" s="37"/>
      <c r="AV844" s="51"/>
      <c r="BA844" s="37"/>
      <c r="BB844" s="37"/>
      <c r="BC844" s="7"/>
      <c r="BD844" s="6"/>
      <c r="BF844" s="10"/>
      <c r="BG844" s="37"/>
      <c r="BH844" s="37"/>
      <c r="BI844" s="7"/>
      <c r="BJ844" s="6"/>
      <c r="BL844" s="10"/>
      <c r="BM844" s="37"/>
      <c r="BN844" s="37"/>
      <c r="BO844" s="7"/>
      <c r="BP844" s="40"/>
      <c r="BQ844" s="10"/>
      <c r="BR844" s="37"/>
      <c r="BS844" s="37"/>
      <c r="BT844" s="51"/>
      <c r="BY844" s="37"/>
      <c r="BZ844" s="37"/>
      <c r="CA844" s="7"/>
      <c r="CB844" s="6"/>
      <c r="CD844" s="10"/>
      <c r="CE844" s="37"/>
      <c r="CF844" s="37"/>
      <c r="CG844" s="7"/>
      <c r="CH844" s="6"/>
      <c r="CJ844" s="10"/>
      <c r="CK844" s="37"/>
      <c r="CL844" s="37"/>
      <c r="CM844" s="7"/>
      <c r="CN844" s="40"/>
      <c r="CO844" s="10"/>
      <c r="CP844" s="37"/>
      <c r="CQ844" s="37"/>
      <c r="CR844" s="51"/>
      <c r="CT844" s="40"/>
      <c r="CU844" s="10"/>
      <c r="CV844" s="37"/>
      <c r="CW844" s="37"/>
      <c r="CX844" s="51"/>
    </row>
    <row r="845" spans="5:102" x14ac:dyDescent="0.2">
      <c r="E845" s="37"/>
      <c r="F845" s="37"/>
      <c r="G845" s="7"/>
      <c r="H845" s="6"/>
      <c r="J845" s="10"/>
      <c r="K845" s="37"/>
      <c r="L845" s="37"/>
      <c r="M845" s="7"/>
      <c r="N845" s="6"/>
      <c r="P845" s="10"/>
      <c r="Q845" s="37"/>
      <c r="R845" s="37"/>
      <c r="S845" s="7"/>
      <c r="T845" s="40"/>
      <c r="U845" s="10"/>
      <c r="V845" s="37"/>
      <c r="W845" s="37"/>
      <c r="X845" s="51"/>
      <c r="AC845" s="37"/>
      <c r="AD845" s="37"/>
      <c r="AE845" s="7"/>
      <c r="AF845" s="6"/>
      <c r="AH845" s="10"/>
      <c r="AI845" s="37"/>
      <c r="AJ845" s="37"/>
      <c r="AK845" s="7"/>
      <c r="AL845" s="6"/>
      <c r="AN845" s="10"/>
      <c r="AO845" s="37"/>
      <c r="AP845" s="37"/>
      <c r="AQ845" s="7"/>
      <c r="AR845" s="40"/>
      <c r="AS845" s="10"/>
      <c r="AT845" s="37"/>
      <c r="AU845" s="37"/>
      <c r="AV845" s="51"/>
      <c r="BA845" s="37"/>
      <c r="BB845" s="37"/>
      <c r="BC845" s="7"/>
      <c r="BD845" s="6"/>
      <c r="BF845" s="10"/>
      <c r="BG845" s="37"/>
      <c r="BH845" s="37"/>
      <c r="BI845" s="7"/>
      <c r="BJ845" s="6"/>
      <c r="BL845" s="10"/>
      <c r="BM845" s="37"/>
      <c r="BN845" s="37"/>
      <c r="BO845" s="7"/>
      <c r="BP845" s="40"/>
      <c r="BQ845" s="10"/>
      <c r="BR845" s="37"/>
      <c r="BS845" s="37"/>
      <c r="BT845" s="51"/>
      <c r="BY845" s="37"/>
      <c r="BZ845" s="37"/>
      <c r="CA845" s="7"/>
      <c r="CB845" s="6"/>
      <c r="CD845" s="10"/>
      <c r="CE845" s="37"/>
      <c r="CF845" s="37"/>
      <c r="CG845" s="7"/>
      <c r="CH845" s="6"/>
      <c r="CJ845" s="10"/>
      <c r="CK845" s="37"/>
      <c r="CL845" s="37"/>
      <c r="CM845" s="7"/>
      <c r="CN845" s="40"/>
      <c r="CO845" s="10"/>
      <c r="CP845" s="37"/>
      <c r="CQ845" s="37"/>
      <c r="CR845" s="51"/>
      <c r="CT845" s="40"/>
      <c r="CU845" s="10"/>
      <c r="CV845" s="37"/>
      <c r="CW845" s="37"/>
      <c r="CX845" s="51"/>
    </row>
    <row r="846" spans="5:102" x14ac:dyDescent="0.2">
      <c r="E846" s="37"/>
      <c r="F846" s="37"/>
      <c r="G846" s="7"/>
      <c r="H846" s="6"/>
      <c r="J846" s="10"/>
      <c r="K846" s="37"/>
      <c r="L846" s="37"/>
      <c r="M846" s="7"/>
      <c r="N846" s="6"/>
      <c r="P846" s="10"/>
      <c r="Q846" s="37"/>
      <c r="R846" s="37"/>
      <c r="S846" s="7"/>
      <c r="T846" s="40"/>
      <c r="U846" s="10"/>
      <c r="V846" s="37"/>
      <c r="W846" s="37"/>
      <c r="X846" s="51"/>
      <c r="AC846" s="37"/>
      <c r="AD846" s="37"/>
      <c r="AE846" s="7"/>
      <c r="AF846" s="6"/>
      <c r="AH846" s="10"/>
      <c r="AI846" s="37"/>
      <c r="AJ846" s="37"/>
      <c r="AK846" s="7"/>
      <c r="AL846" s="6"/>
      <c r="AN846" s="10"/>
      <c r="AO846" s="37"/>
      <c r="AP846" s="37"/>
      <c r="AQ846" s="7"/>
      <c r="AR846" s="40"/>
      <c r="AS846" s="10"/>
      <c r="AT846" s="37"/>
      <c r="AU846" s="37"/>
      <c r="AV846" s="51"/>
      <c r="BA846" s="37"/>
      <c r="BB846" s="37"/>
      <c r="BC846" s="7"/>
      <c r="BD846" s="6"/>
      <c r="BF846" s="10"/>
      <c r="BG846" s="37"/>
      <c r="BH846" s="37"/>
      <c r="BI846" s="7"/>
      <c r="BJ846" s="6"/>
      <c r="BL846" s="10"/>
      <c r="BM846" s="37"/>
      <c r="BN846" s="37"/>
      <c r="BO846" s="7"/>
      <c r="BP846" s="40"/>
      <c r="BQ846" s="10"/>
      <c r="BR846" s="37"/>
      <c r="BS846" s="37"/>
      <c r="BT846" s="51"/>
      <c r="BY846" s="37"/>
      <c r="BZ846" s="37"/>
      <c r="CA846" s="7"/>
      <c r="CB846" s="6"/>
      <c r="CD846" s="10"/>
      <c r="CE846" s="37"/>
      <c r="CF846" s="37"/>
      <c r="CG846" s="7"/>
      <c r="CH846" s="6"/>
      <c r="CJ846" s="10"/>
      <c r="CK846" s="37"/>
      <c r="CL846" s="37"/>
      <c r="CM846" s="7"/>
      <c r="CN846" s="40"/>
      <c r="CO846" s="10"/>
      <c r="CP846" s="37"/>
      <c r="CQ846" s="37"/>
      <c r="CR846" s="51"/>
      <c r="CT846" s="40"/>
      <c r="CU846" s="10"/>
      <c r="CV846" s="37"/>
      <c r="CW846" s="37"/>
      <c r="CX846" s="51"/>
    </row>
    <row r="847" spans="5:102" x14ac:dyDescent="0.2">
      <c r="E847" s="37"/>
      <c r="F847" s="37"/>
      <c r="G847" s="7"/>
      <c r="H847" s="6"/>
      <c r="J847" s="10"/>
      <c r="K847" s="37"/>
      <c r="L847" s="37"/>
      <c r="M847" s="7"/>
      <c r="N847" s="6"/>
      <c r="P847" s="10"/>
      <c r="Q847" s="37"/>
      <c r="R847" s="37"/>
      <c r="S847" s="7"/>
      <c r="T847" s="40"/>
      <c r="U847" s="10"/>
      <c r="V847" s="37"/>
      <c r="W847" s="37"/>
      <c r="X847" s="51"/>
      <c r="AC847" s="37"/>
      <c r="AD847" s="37"/>
      <c r="AE847" s="7"/>
      <c r="AF847" s="6"/>
      <c r="AH847" s="10"/>
      <c r="AI847" s="37"/>
      <c r="AJ847" s="37"/>
      <c r="AK847" s="7"/>
      <c r="AL847" s="6"/>
      <c r="AN847" s="10"/>
      <c r="AO847" s="37"/>
      <c r="AP847" s="37"/>
      <c r="AQ847" s="7"/>
      <c r="AR847" s="40"/>
      <c r="AS847" s="10"/>
      <c r="AT847" s="37"/>
      <c r="AU847" s="37"/>
      <c r="AV847" s="51"/>
      <c r="BA847" s="37"/>
      <c r="BB847" s="37"/>
      <c r="BC847" s="7"/>
      <c r="BD847" s="6"/>
      <c r="BF847" s="10"/>
      <c r="BG847" s="37"/>
      <c r="BH847" s="37"/>
      <c r="BI847" s="7"/>
      <c r="BJ847" s="6"/>
      <c r="BL847" s="10"/>
      <c r="BM847" s="37"/>
      <c r="BN847" s="37"/>
      <c r="BO847" s="7"/>
      <c r="BP847" s="40"/>
      <c r="BQ847" s="10"/>
      <c r="BR847" s="37"/>
      <c r="BS847" s="37"/>
      <c r="BT847" s="51"/>
      <c r="BY847" s="37"/>
      <c r="BZ847" s="37"/>
      <c r="CA847" s="7"/>
      <c r="CB847" s="6"/>
      <c r="CD847" s="10"/>
      <c r="CE847" s="37"/>
      <c r="CF847" s="37"/>
      <c r="CG847" s="7"/>
      <c r="CH847" s="6"/>
      <c r="CJ847" s="10"/>
      <c r="CK847" s="37"/>
      <c r="CL847" s="37"/>
      <c r="CM847" s="7"/>
      <c r="CN847" s="40"/>
      <c r="CO847" s="10"/>
      <c r="CP847" s="37"/>
      <c r="CQ847" s="37"/>
      <c r="CR847" s="51"/>
      <c r="CT847" s="40"/>
      <c r="CU847" s="10"/>
      <c r="CV847" s="37"/>
      <c r="CW847" s="37"/>
      <c r="CX847" s="51"/>
    </row>
    <row r="848" spans="5:102" x14ac:dyDescent="0.2">
      <c r="E848" s="37"/>
      <c r="F848" s="37"/>
      <c r="G848" s="7"/>
      <c r="H848" s="6"/>
      <c r="J848" s="10"/>
      <c r="K848" s="37"/>
      <c r="L848" s="37"/>
      <c r="M848" s="7"/>
      <c r="N848" s="6"/>
      <c r="P848" s="10"/>
      <c r="Q848" s="37"/>
      <c r="R848" s="37"/>
      <c r="S848" s="7"/>
      <c r="T848" s="40"/>
      <c r="U848" s="10"/>
      <c r="V848" s="37"/>
      <c r="W848" s="37"/>
      <c r="X848" s="51"/>
      <c r="AC848" s="37"/>
      <c r="AD848" s="37"/>
      <c r="AE848" s="7"/>
      <c r="AF848" s="6"/>
      <c r="AH848" s="10"/>
      <c r="AI848" s="37"/>
      <c r="AJ848" s="37"/>
      <c r="AK848" s="7"/>
      <c r="AL848" s="6"/>
      <c r="AN848" s="10"/>
      <c r="AO848" s="37"/>
      <c r="AP848" s="37"/>
      <c r="AQ848" s="7"/>
      <c r="AR848" s="40"/>
      <c r="AS848" s="10"/>
      <c r="AT848" s="37"/>
      <c r="AU848" s="37"/>
      <c r="AV848" s="51"/>
      <c r="BA848" s="37"/>
      <c r="BB848" s="37"/>
      <c r="BC848" s="7"/>
      <c r="BD848" s="6"/>
      <c r="BF848" s="10"/>
      <c r="BG848" s="37"/>
      <c r="BH848" s="37"/>
      <c r="BI848" s="7"/>
      <c r="BJ848" s="6"/>
      <c r="BL848" s="10"/>
      <c r="BM848" s="37"/>
      <c r="BN848" s="37"/>
      <c r="BO848" s="7"/>
      <c r="BP848" s="40"/>
      <c r="BQ848" s="10"/>
      <c r="BR848" s="37"/>
      <c r="BS848" s="37"/>
      <c r="BT848" s="51"/>
      <c r="BY848" s="37"/>
      <c r="BZ848" s="37"/>
      <c r="CA848" s="7"/>
      <c r="CB848" s="6"/>
      <c r="CD848" s="10"/>
      <c r="CE848" s="37"/>
      <c r="CF848" s="37"/>
      <c r="CG848" s="7"/>
      <c r="CH848" s="6"/>
      <c r="CJ848" s="10"/>
      <c r="CK848" s="37"/>
      <c r="CL848" s="37"/>
      <c r="CM848" s="7"/>
      <c r="CN848" s="40"/>
      <c r="CO848" s="10"/>
      <c r="CP848" s="37"/>
      <c r="CQ848" s="37"/>
      <c r="CR848" s="51"/>
      <c r="CT848" s="40"/>
      <c r="CU848" s="10"/>
      <c r="CV848" s="37"/>
      <c r="CW848" s="37"/>
      <c r="CX848" s="51"/>
    </row>
    <row r="849" spans="5:102" x14ac:dyDescent="0.2">
      <c r="E849" s="37"/>
      <c r="F849" s="37"/>
      <c r="G849" s="7"/>
      <c r="H849" s="6"/>
      <c r="J849" s="10"/>
      <c r="K849" s="37"/>
      <c r="L849" s="37"/>
      <c r="M849" s="7"/>
      <c r="N849" s="6"/>
      <c r="P849" s="10"/>
      <c r="Q849" s="37"/>
      <c r="R849" s="37"/>
      <c r="S849" s="7"/>
      <c r="T849" s="40"/>
      <c r="U849" s="10"/>
      <c r="V849" s="37"/>
      <c r="W849" s="37"/>
      <c r="X849" s="51"/>
      <c r="AC849" s="37"/>
      <c r="AD849" s="37"/>
      <c r="AE849" s="7"/>
      <c r="AF849" s="6"/>
      <c r="AH849" s="10"/>
      <c r="AI849" s="37"/>
      <c r="AJ849" s="37"/>
      <c r="AK849" s="7"/>
      <c r="AL849" s="6"/>
      <c r="AN849" s="10"/>
      <c r="AO849" s="37"/>
      <c r="AP849" s="37"/>
      <c r="AQ849" s="7"/>
      <c r="AR849" s="40"/>
      <c r="AS849" s="10"/>
      <c r="AT849" s="37"/>
      <c r="AU849" s="37"/>
      <c r="AV849" s="51"/>
      <c r="BA849" s="37"/>
      <c r="BB849" s="37"/>
      <c r="BC849" s="7"/>
      <c r="BD849" s="6"/>
      <c r="BF849" s="10"/>
      <c r="BG849" s="37"/>
      <c r="BH849" s="37"/>
      <c r="BI849" s="7"/>
      <c r="BJ849" s="6"/>
      <c r="BL849" s="10"/>
      <c r="BM849" s="37"/>
      <c r="BN849" s="37"/>
      <c r="BO849" s="7"/>
      <c r="BP849" s="40"/>
      <c r="BQ849" s="10"/>
      <c r="BR849" s="37"/>
      <c r="BS849" s="37"/>
      <c r="BT849" s="51"/>
      <c r="BY849" s="37"/>
      <c r="BZ849" s="37"/>
      <c r="CA849" s="7"/>
      <c r="CB849" s="6"/>
      <c r="CD849" s="10"/>
      <c r="CE849" s="37"/>
      <c r="CF849" s="37"/>
      <c r="CG849" s="7"/>
      <c r="CH849" s="6"/>
      <c r="CJ849" s="10"/>
      <c r="CK849" s="37"/>
      <c r="CL849" s="37"/>
      <c r="CM849" s="7"/>
      <c r="CN849" s="40"/>
      <c r="CO849" s="10"/>
      <c r="CP849" s="37"/>
      <c r="CQ849" s="37"/>
      <c r="CR849" s="51"/>
      <c r="CT849" s="40"/>
      <c r="CU849" s="10"/>
      <c r="CV849" s="37"/>
      <c r="CW849" s="37"/>
      <c r="CX849" s="51"/>
    </row>
    <row r="850" spans="5:102" x14ac:dyDescent="0.2">
      <c r="E850" s="37"/>
      <c r="F850" s="37"/>
      <c r="G850" s="7"/>
      <c r="H850" s="6"/>
      <c r="J850" s="10"/>
      <c r="K850" s="37"/>
      <c r="L850" s="37"/>
      <c r="M850" s="7"/>
      <c r="N850" s="6"/>
      <c r="P850" s="10"/>
      <c r="Q850" s="37"/>
      <c r="R850" s="37"/>
      <c r="S850" s="7"/>
      <c r="T850" s="40"/>
      <c r="U850" s="10"/>
      <c r="V850" s="37"/>
      <c r="W850" s="37"/>
      <c r="X850" s="51"/>
      <c r="AC850" s="37"/>
      <c r="AD850" s="37"/>
      <c r="AE850" s="7"/>
      <c r="AF850" s="6"/>
      <c r="AH850" s="10"/>
      <c r="AI850" s="37"/>
      <c r="AJ850" s="37"/>
      <c r="AK850" s="7"/>
      <c r="AL850" s="6"/>
      <c r="AN850" s="10"/>
      <c r="AO850" s="37"/>
      <c r="AP850" s="37"/>
      <c r="AQ850" s="7"/>
      <c r="AR850" s="40"/>
      <c r="AS850" s="10"/>
      <c r="AT850" s="37"/>
      <c r="AU850" s="37"/>
      <c r="AV850" s="51"/>
      <c r="BA850" s="37"/>
      <c r="BB850" s="37"/>
      <c r="BC850" s="7"/>
      <c r="BD850" s="6"/>
      <c r="BF850" s="10"/>
      <c r="BG850" s="37"/>
      <c r="BH850" s="37"/>
      <c r="BI850" s="7"/>
      <c r="BJ850" s="6"/>
      <c r="BL850" s="10"/>
      <c r="BM850" s="37"/>
      <c r="BN850" s="37"/>
      <c r="BO850" s="7"/>
      <c r="BP850" s="40"/>
      <c r="BQ850" s="10"/>
      <c r="BR850" s="37"/>
      <c r="BS850" s="37"/>
      <c r="BT850" s="51"/>
      <c r="BY850" s="37"/>
      <c r="BZ850" s="37"/>
      <c r="CA850" s="7"/>
      <c r="CB850" s="6"/>
      <c r="CD850" s="10"/>
      <c r="CE850" s="37"/>
      <c r="CF850" s="37"/>
      <c r="CG850" s="7"/>
      <c r="CH850" s="6"/>
      <c r="CJ850" s="10"/>
      <c r="CK850" s="37"/>
      <c r="CL850" s="37"/>
      <c r="CM850" s="7"/>
      <c r="CN850" s="40"/>
      <c r="CO850" s="10"/>
      <c r="CP850" s="37"/>
      <c r="CQ850" s="37"/>
      <c r="CR850" s="51"/>
      <c r="CT850" s="40"/>
      <c r="CU850" s="10"/>
      <c r="CV850" s="37"/>
      <c r="CW850" s="37"/>
      <c r="CX850" s="51"/>
    </row>
    <row r="851" spans="5:102" x14ac:dyDescent="0.2">
      <c r="E851" s="37"/>
      <c r="F851" s="37"/>
      <c r="G851" s="7"/>
      <c r="H851" s="6"/>
      <c r="J851" s="10"/>
      <c r="K851" s="37"/>
      <c r="L851" s="37"/>
      <c r="M851" s="7"/>
      <c r="N851" s="6"/>
      <c r="P851" s="10"/>
      <c r="Q851" s="37"/>
      <c r="R851" s="37"/>
      <c r="S851" s="7"/>
      <c r="T851" s="40"/>
      <c r="U851" s="10"/>
      <c r="V851" s="37"/>
      <c r="W851" s="37"/>
      <c r="X851" s="51"/>
      <c r="AC851" s="37"/>
      <c r="AD851" s="37"/>
      <c r="AE851" s="7"/>
      <c r="AF851" s="6"/>
      <c r="AH851" s="10"/>
      <c r="AI851" s="37"/>
      <c r="AJ851" s="37"/>
      <c r="AK851" s="7"/>
      <c r="AL851" s="6"/>
      <c r="AN851" s="10"/>
      <c r="AO851" s="37"/>
      <c r="AP851" s="37"/>
      <c r="AQ851" s="7"/>
      <c r="AR851" s="40"/>
      <c r="AS851" s="10"/>
      <c r="AT851" s="37"/>
      <c r="AU851" s="37"/>
      <c r="AV851" s="51"/>
      <c r="BA851" s="37"/>
      <c r="BB851" s="37"/>
      <c r="BC851" s="7"/>
      <c r="BD851" s="6"/>
      <c r="BF851" s="10"/>
      <c r="BG851" s="37"/>
      <c r="BH851" s="37"/>
      <c r="BI851" s="7"/>
      <c r="BJ851" s="6"/>
      <c r="BL851" s="10"/>
      <c r="BM851" s="37"/>
      <c r="BN851" s="37"/>
      <c r="BO851" s="7"/>
      <c r="BP851" s="40"/>
      <c r="BQ851" s="10"/>
      <c r="BR851" s="37"/>
      <c r="BS851" s="37"/>
      <c r="BT851" s="51"/>
      <c r="BY851" s="37"/>
      <c r="BZ851" s="37"/>
      <c r="CA851" s="7"/>
      <c r="CB851" s="6"/>
      <c r="CD851" s="10"/>
      <c r="CE851" s="37"/>
      <c r="CF851" s="37"/>
      <c r="CG851" s="7"/>
      <c r="CH851" s="6"/>
      <c r="CJ851" s="10"/>
      <c r="CK851" s="37"/>
      <c r="CL851" s="37"/>
      <c r="CM851" s="7"/>
      <c r="CN851" s="40"/>
      <c r="CO851" s="10"/>
      <c r="CP851" s="37"/>
      <c r="CQ851" s="37"/>
      <c r="CR851" s="51"/>
      <c r="CT851" s="40"/>
      <c r="CU851" s="10"/>
      <c r="CV851" s="37"/>
      <c r="CW851" s="37"/>
      <c r="CX851" s="51"/>
    </row>
    <row r="852" spans="5:102" x14ac:dyDescent="0.2">
      <c r="E852" s="37"/>
      <c r="F852" s="37"/>
      <c r="G852" s="7"/>
      <c r="H852" s="6"/>
      <c r="J852" s="10"/>
      <c r="K852" s="37"/>
      <c r="L852" s="37"/>
      <c r="M852" s="7"/>
      <c r="N852" s="6"/>
      <c r="P852" s="10"/>
      <c r="Q852" s="37"/>
      <c r="R852" s="37"/>
      <c r="S852" s="7"/>
      <c r="T852" s="40"/>
      <c r="U852" s="10"/>
      <c r="V852" s="37"/>
      <c r="W852" s="37"/>
      <c r="X852" s="51"/>
      <c r="AC852" s="37"/>
      <c r="AD852" s="37"/>
      <c r="AE852" s="7"/>
      <c r="AF852" s="6"/>
      <c r="AH852" s="10"/>
      <c r="AI852" s="37"/>
      <c r="AJ852" s="37"/>
      <c r="AK852" s="7"/>
      <c r="AL852" s="6"/>
      <c r="AN852" s="10"/>
      <c r="AO852" s="37"/>
      <c r="AP852" s="37"/>
      <c r="AQ852" s="7"/>
      <c r="AR852" s="40"/>
      <c r="AS852" s="10"/>
      <c r="AT852" s="37"/>
      <c r="AU852" s="37"/>
      <c r="AV852" s="51"/>
      <c r="BA852" s="37"/>
      <c r="BB852" s="37"/>
      <c r="BC852" s="7"/>
      <c r="BD852" s="6"/>
      <c r="BF852" s="10"/>
      <c r="BG852" s="37"/>
      <c r="BH852" s="37"/>
      <c r="BI852" s="7"/>
      <c r="BJ852" s="6"/>
      <c r="BL852" s="10"/>
      <c r="BM852" s="37"/>
      <c r="BN852" s="37"/>
      <c r="BO852" s="7"/>
      <c r="BP852" s="40"/>
      <c r="BQ852" s="10"/>
      <c r="BR852" s="37"/>
      <c r="BS852" s="37"/>
      <c r="BT852" s="51"/>
      <c r="BY852" s="37"/>
      <c r="BZ852" s="37"/>
      <c r="CA852" s="7"/>
      <c r="CB852" s="6"/>
      <c r="CD852" s="10"/>
      <c r="CE852" s="37"/>
      <c r="CF852" s="37"/>
      <c r="CG852" s="7"/>
      <c r="CH852" s="6"/>
      <c r="CJ852" s="10"/>
      <c r="CK852" s="37"/>
      <c r="CL852" s="37"/>
      <c r="CM852" s="7"/>
      <c r="CN852" s="40"/>
      <c r="CO852" s="10"/>
      <c r="CP852" s="37"/>
      <c r="CQ852" s="37"/>
      <c r="CR852" s="51"/>
      <c r="CT852" s="40"/>
      <c r="CU852" s="10"/>
      <c r="CV852" s="37"/>
      <c r="CW852" s="37"/>
      <c r="CX852" s="51"/>
    </row>
    <row r="853" spans="5:102" x14ac:dyDescent="0.2">
      <c r="E853" s="37"/>
      <c r="F853" s="37"/>
      <c r="G853" s="7"/>
      <c r="H853" s="6"/>
      <c r="J853" s="10"/>
      <c r="K853" s="37"/>
      <c r="L853" s="37"/>
      <c r="M853" s="7"/>
      <c r="N853" s="6"/>
      <c r="P853" s="10"/>
      <c r="Q853" s="37"/>
      <c r="R853" s="37"/>
      <c r="S853" s="7"/>
      <c r="T853" s="40"/>
      <c r="U853" s="10"/>
      <c r="V853" s="37"/>
      <c r="W853" s="37"/>
      <c r="X853" s="51"/>
      <c r="AC853" s="37"/>
      <c r="AD853" s="37"/>
      <c r="AE853" s="7"/>
      <c r="AF853" s="6"/>
      <c r="AH853" s="10"/>
      <c r="AI853" s="37"/>
      <c r="AJ853" s="37"/>
      <c r="AK853" s="7"/>
      <c r="AL853" s="6"/>
      <c r="AN853" s="10"/>
      <c r="AO853" s="37"/>
      <c r="AP853" s="37"/>
      <c r="AQ853" s="7"/>
      <c r="AR853" s="40"/>
      <c r="AS853" s="10"/>
      <c r="AT853" s="37"/>
      <c r="AU853" s="37"/>
      <c r="AV853" s="51"/>
      <c r="BA853" s="37"/>
      <c r="BB853" s="37"/>
      <c r="BC853" s="7"/>
      <c r="BD853" s="6"/>
      <c r="BF853" s="10"/>
      <c r="BG853" s="37"/>
      <c r="BH853" s="37"/>
      <c r="BI853" s="7"/>
      <c r="BJ853" s="6"/>
      <c r="BL853" s="10"/>
      <c r="BM853" s="37"/>
      <c r="BN853" s="37"/>
      <c r="BO853" s="7"/>
      <c r="BP853" s="40"/>
      <c r="BQ853" s="10"/>
      <c r="BR853" s="37"/>
      <c r="BS853" s="37"/>
      <c r="BT853" s="51"/>
      <c r="BY853" s="37"/>
      <c r="BZ853" s="37"/>
      <c r="CA853" s="7"/>
      <c r="CB853" s="6"/>
      <c r="CD853" s="10"/>
      <c r="CE853" s="37"/>
      <c r="CF853" s="37"/>
      <c r="CG853" s="7"/>
      <c r="CH853" s="6"/>
      <c r="CJ853" s="10"/>
      <c r="CK853" s="37"/>
      <c r="CL853" s="37"/>
      <c r="CM853" s="7"/>
      <c r="CN853" s="40"/>
      <c r="CO853" s="10"/>
      <c r="CP853" s="37"/>
      <c r="CQ853" s="37"/>
      <c r="CR853" s="51"/>
      <c r="CT853" s="40"/>
      <c r="CU853" s="10"/>
      <c r="CV853" s="37"/>
      <c r="CW853" s="37"/>
      <c r="CX853" s="51"/>
    </row>
    <row r="854" spans="5:102" x14ac:dyDescent="0.2">
      <c r="E854" s="37"/>
      <c r="F854" s="37"/>
      <c r="G854" s="7"/>
      <c r="H854" s="6"/>
      <c r="J854" s="10"/>
      <c r="K854" s="37"/>
      <c r="L854" s="37"/>
      <c r="M854" s="7"/>
      <c r="N854" s="6"/>
      <c r="P854" s="10"/>
      <c r="Q854" s="37"/>
      <c r="R854" s="37"/>
      <c r="S854" s="7"/>
      <c r="T854" s="40"/>
      <c r="U854" s="10"/>
      <c r="V854" s="37"/>
      <c r="W854" s="37"/>
      <c r="X854" s="51"/>
      <c r="AC854" s="37"/>
      <c r="AD854" s="37"/>
      <c r="AE854" s="7"/>
      <c r="AF854" s="6"/>
      <c r="AH854" s="10"/>
      <c r="AI854" s="37"/>
      <c r="AJ854" s="37"/>
      <c r="AK854" s="7"/>
      <c r="AL854" s="6"/>
      <c r="AN854" s="10"/>
      <c r="AO854" s="37"/>
      <c r="AP854" s="37"/>
      <c r="AQ854" s="7"/>
      <c r="AR854" s="40"/>
      <c r="AS854" s="10"/>
      <c r="AT854" s="37"/>
      <c r="AU854" s="37"/>
      <c r="AV854" s="51"/>
      <c r="BA854" s="37"/>
      <c r="BB854" s="37"/>
      <c r="BC854" s="7"/>
      <c r="BD854" s="6"/>
      <c r="BF854" s="10"/>
      <c r="BG854" s="37"/>
      <c r="BH854" s="37"/>
      <c r="BI854" s="7"/>
      <c r="BJ854" s="6"/>
      <c r="BL854" s="10"/>
      <c r="BM854" s="37"/>
      <c r="BN854" s="37"/>
      <c r="BO854" s="7"/>
      <c r="BP854" s="40"/>
      <c r="BQ854" s="10"/>
      <c r="BR854" s="37"/>
      <c r="BS854" s="37"/>
      <c r="BT854" s="51"/>
      <c r="BY854" s="37"/>
      <c r="BZ854" s="37"/>
      <c r="CA854" s="7"/>
      <c r="CB854" s="6"/>
      <c r="CD854" s="10"/>
      <c r="CE854" s="37"/>
      <c r="CF854" s="37"/>
      <c r="CG854" s="7"/>
      <c r="CH854" s="6"/>
      <c r="CJ854" s="10"/>
      <c r="CK854" s="37"/>
      <c r="CL854" s="37"/>
      <c r="CM854" s="7"/>
      <c r="CN854" s="40"/>
      <c r="CO854" s="10"/>
      <c r="CP854" s="37"/>
      <c r="CQ854" s="37"/>
      <c r="CR854" s="51"/>
      <c r="CT854" s="40"/>
      <c r="CU854" s="10"/>
      <c r="CV854" s="37"/>
      <c r="CW854" s="37"/>
      <c r="CX854" s="51"/>
    </row>
    <row r="855" spans="5:102" x14ac:dyDescent="0.2">
      <c r="E855" s="37"/>
      <c r="F855" s="37"/>
      <c r="G855" s="7"/>
      <c r="H855" s="6"/>
      <c r="J855" s="10"/>
      <c r="K855" s="37"/>
      <c r="L855" s="37"/>
      <c r="M855" s="7"/>
      <c r="N855" s="6"/>
      <c r="P855" s="10"/>
      <c r="Q855" s="37"/>
      <c r="R855" s="37"/>
      <c r="S855" s="7"/>
      <c r="T855" s="40"/>
      <c r="U855" s="10"/>
      <c r="V855" s="37"/>
      <c r="W855" s="37"/>
      <c r="X855" s="51"/>
      <c r="AC855" s="37"/>
      <c r="AD855" s="37"/>
      <c r="AE855" s="7"/>
      <c r="AF855" s="6"/>
      <c r="AH855" s="10"/>
      <c r="AI855" s="37"/>
      <c r="AJ855" s="37"/>
      <c r="AK855" s="7"/>
      <c r="AL855" s="6"/>
      <c r="AN855" s="10"/>
      <c r="AO855" s="37"/>
      <c r="AP855" s="37"/>
      <c r="AQ855" s="7"/>
      <c r="AR855" s="40"/>
      <c r="AS855" s="10"/>
      <c r="AT855" s="37"/>
      <c r="AU855" s="37"/>
      <c r="AV855" s="51"/>
      <c r="BA855" s="37"/>
      <c r="BB855" s="37"/>
      <c r="BC855" s="7"/>
      <c r="BD855" s="6"/>
      <c r="BF855" s="10"/>
      <c r="BG855" s="37"/>
      <c r="BH855" s="37"/>
      <c r="BI855" s="7"/>
      <c r="BJ855" s="6"/>
      <c r="BL855" s="10"/>
      <c r="BM855" s="37"/>
      <c r="BN855" s="37"/>
      <c r="BO855" s="7"/>
      <c r="BP855" s="40"/>
      <c r="BQ855" s="10"/>
      <c r="BR855" s="37"/>
      <c r="BS855" s="37"/>
      <c r="BT855" s="51"/>
      <c r="BY855" s="37"/>
      <c r="BZ855" s="37"/>
      <c r="CA855" s="7"/>
      <c r="CB855" s="6"/>
      <c r="CD855" s="10"/>
      <c r="CE855" s="37"/>
      <c r="CF855" s="37"/>
      <c r="CG855" s="7"/>
      <c r="CH855" s="6"/>
      <c r="CJ855" s="10"/>
      <c r="CK855" s="37"/>
      <c r="CL855" s="37"/>
      <c r="CM855" s="7"/>
      <c r="CN855" s="40"/>
      <c r="CO855" s="10"/>
      <c r="CP855" s="37"/>
      <c r="CQ855" s="37"/>
      <c r="CR855" s="51"/>
      <c r="CT855" s="40"/>
      <c r="CU855" s="10"/>
      <c r="CV855" s="37"/>
      <c r="CW855" s="37"/>
      <c r="CX855" s="51"/>
    </row>
    <row r="856" spans="5:102" x14ac:dyDescent="0.2">
      <c r="E856" s="37"/>
      <c r="F856" s="37"/>
      <c r="G856" s="7"/>
      <c r="H856" s="6"/>
      <c r="J856" s="10"/>
      <c r="K856" s="37"/>
      <c r="L856" s="37"/>
      <c r="M856" s="7"/>
      <c r="N856" s="6"/>
      <c r="P856" s="10"/>
      <c r="Q856" s="37"/>
      <c r="R856" s="37"/>
      <c r="S856" s="7"/>
      <c r="T856" s="40"/>
      <c r="U856" s="10"/>
      <c r="V856" s="37"/>
      <c r="W856" s="37"/>
      <c r="X856" s="51"/>
      <c r="AC856" s="37"/>
      <c r="AD856" s="37"/>
      <c r="AE856" s="7"/>
      <c r="AF856" s="6"/>
      <c r="AH856" s="10"/>
      <c r="AI856" s="37"/>
      <c r="AJ856" s="37"/>
      <c r="AK856" s="7"/>
      <c r="AL856" s="6"/>
      <c r="AN856" s="10"/>
      <c r="AO856" s="37"/>
      <c r="AP856" s="37"/>
      <c r="AQ856" s="7"/>
      <c r="AR856" s="40"/>
      <c r="AS856" s="10"/>
      <c r="AT856" s="37"/>
      <c r="AU856" s="37"/>
      <c r="AV856" s="51"/>
      <c r="BA856" s="37"/>
      <c r="BB856" s="37"/>
      <c r="BC856" s="7"/>
      <c r="BD856" s="6"/>
      <c r="BF856" s="10"/>
      <c r="BG856" s="37"/>
      <c r="BH856" s="37"/>
      <c r="BI856" s="7"/>
      <c r="BJ856" s="6"/>
      <c r="BL856" s="10"/>
      <c r="BM856" s="37"/>
      <c r="BN856" s="37"/>
      <c r="BO856" s="7"/>
      <c r="BP856" s="40"/>
      <c r="BQ856" s="10"/>
      <c r="BR856" s="37"/>
      <c r="BS856" s="37"/>
      <c r="BT856" s="51"/>
      <c r="BY856" s="37"/>
      <c r="BZ856" s="37"/>
      <c r="CA856" s="7"/>
      <c r="CB856" s="6"/>
      <c r="CD856" s="10"/>
      <c r="CE856" s="37"/>
      <c r="CF856" s="37"/>
      <c r="CG856" s="7"/>
      <c r="CH856" s="6"/>
      <c r="CJ856" s="10"/>
      <c r="CK856" s="37"/>
      <c r="CL856" s="37"/>
      <c r="CM856" s="7"/>
      <c r="CN856" s="40"/>
      <c r="CO856" s="10"/>
      <c r="CP856" s="37"/>
      <c r="CQ856" s="37"/>
      <c r="CR856" s="51"/>
      <c r="CT856" s="40"/>
      <c r="CU856" s="10"/>
      <c r="CV856" s="37"/>
      <c r="CW856" s="37"/>
      <c r="CX856" s="51"/>
    </row>
    <row r="857" spans="5:102" x14ac:dyDescent="0.2">
      <c r="E857" s="37"/>
      <c r="F857" s="37"/>
      <c r="G857" s="7"/>
      <c r="H857" s="6"/>
      <c r="J857" s="10"/>
      <c r="K857" s="37"/>
      <c r="L857" s="37"/>
      <c r="M857" s="7"/>
      <c r="N857" s="6"/>
      <c r="P857" s="10"/>
      <c r="Q857" s="37"/>
      <c r="R857" s="37"/>
      <c r="S857" s="7"/>
      <c r="T857" s="40"/>
      <c r="U857" s="10"/>
      <c r="V857" s="37"/>
      <c r="W857" s="37"/>
      <c r="X857" s="51"/>
      <c r="AC857" s="37"/>
      <c r="AD857" s="37"/>
      <c r="AE857" s="7"/>
      <c r="AF857" s="6"/>
      <c r="AH857" s="10"/>
      <c r="AI857" s="37"/>
      <c r="AJ857" s="37"/>
      <c r="AK857" s="7"/>
      <c r="AL857" s="6"/>
      <c r="AN857" s="10"/>
      <c r="AO857" s="37"/>
      <c r="AP857" s="37"/>
      <c r="AQ857" s="7"/>
      <c r="AR857" s="40"/>
      <c r="AS857" s="10"/>
      <c r="AT857" s="37"/>
      <c r="AU857" s="37"/>
      <c r="AV857" s="51"/>
      <c r="BA857" s="37"/>
      <c r="BB857" s="37"/>
      <c r="BC857" s="7"/>
      <c r="BD857" s="6"/>
      <c r="BF857" s="10"/>
      <c r="BG857" s="37"/>
      <c r="BH857" s="37"/>
      <c r="BI857" s="7"/>
      <c r="BJ857" s="6"/>
      <c r="BL857" s="10"/>
      <c r="BM857" s="37"/>
      <c r="BN857" s="37"/>
      <c r="BO857" s="7"/>
      <c r="BP857" s="40"/>
      <c r="BQ857" s="10"/>
      <c r="BR857" s="37"/>
      <c r="BS857" s="37"/>
      <c r="BT857" s="51"/>
      <c r="BY857" s="37"/>
      <c r="BZ857" s="37"/>
      <c r="CA857" s="7"/>
      <c r="CB857" s="6"/>
      <c r="CD857" s="10"/>
      <c r="CE857" s="37"/>
      <c r="CF857" s="37"/>
      <c r="CG857" s="7"/>
      <c r="CH857" s="6"/>
      <c r="CJ857" s="10"/>
      <c r="CK857" s="37"/>
      <c r="CL857" s="37"/>
      <c r="CM857" s="7"/>
      <c r="CN857" s="40"/>
      <c r="CO857" s="10"/>
      <c r="CP857" s="37"/>
      <c r="CQ857" s="37"/>
      <c r="CR857" s="51"/>
      <c r="CT857" s="40"/>
      <c r="CU857" s="10"/>
      <c r="CV857" s="37"/>
      <c r="CW857" s="37"/>
      <c r="CX857" s="51"/>
    </row>
    <row r="858" spans="5:102" x14ac:dyDescent="0.2">
      <c r="E858" s="37"/>
      <c r="F858" s="37"/>
      <c r="G858" s="7"/>
      <c r="H858" s="6"/>
      <c r="J858" s="10"/>
      <c r="K858" s="37"/>
      <c r="L858" s="37"/>
      <c r="M858" s="7"/>
      <c r="N858" s="6"/>
      <c r="P858" s="10"/>
      <c r="Q858" s="37"/>
      <c r="R858" s="37"/>
      <c r="S858" s="7"/>
      <c r="T858" s="40"/>
      <c r="U858" s="10"/>
      <c r="V858" s="37"/>
      <c r="W858" s="37"/>
      <c r="X858" s="51"/>
      <c r="AC858" s="37"/>
      <c r="AD858" s="37"/>
      <c r="AE858" s="7"/>
      <c r="AF858" s="6"/>
      <c r="AH858" s="10"/>
      <c r="AI858" s="37"/>
      <c r="AJ858" s="37"/>
      <c r="AK858" s="7"/>
      <c r="AL858" s="6"/>
      <c r="AN858" s="10"/>
      <c r="AO858" s="37"/>
      <c r="AP858" s="37"/>
      <c r="AQ858" s="7"/>
      <c r="AR858" s="40"/>
      <c r="AS858" s="10"/>
      <c r="AT858" s="37"/>
      <c r="AU858" s="37"/>
      <c r="AV858" s="51"/>
      <c r="BA858" s="37"/>
      <c r="BB858" s="37"/>
      <c r="BC858" s="7"/>
      <c r="BD858" s="6"/>
      <c r="BF858" s="10"/>
      <c r="BG858" s="37"/>
      <c r="BH858" s="37"/>
      <c r="BI858" s="7"/>
      <c r="BJ858" s="6"/>
      <c r="BL858" s="10"/>
      <c r="BM858" s="37"/>
      <c r="BN858" s="37"/>
      <c r="BO858" s="7"/>
      <c r="BP858" s="40"/>
      <c r="BQ858" s="10"/>
      <c r="BR858" s="37"/>
      <c r="BS858" s="37"/>
      <c r="BT858" s="51"/>
      <c r="BY858" s="37"/>
      <c r="BZ858" s="37"/>
      <c r="CA858" s="7"/>
      <c r="CB858" s="6"/>
      <c r="CD858" s="10"/>
      <c r="CE858" s="37"/>
      <c r="CF858" s="37"/>
      <c r="CG858" s="7"/>
      <c r="CH858" s="6"/>
      <c r="CJ858" s="10"/>
      <c r="CK858" s="37"/>
      <c r="CL858" s="37"/>
      <c r="CM858" s="7"/>
      <c r="CN858" s="40"/>
      <c r="CO858" s="10"/>
      <c r="CP858" s="37"/>
      <c r="CQ858" s="37"/>
      <c r="CR858" s="51"/>
      <c r="CT858" s="40"/>
      <c r="CU858" s="10"/>
      <c r="CV858" s="37"/>
      <c r="CW858" s="37"/>
      <c r="CX858" s="51"/>
    </row>
    <row r="859" spans="5:102" x14ac:dyDescent="0.2">
      <c r="E859" s="37"/>
      <c r="F859" s="37"/>
      <c r="G859" s="7"/>
      <c r="H859" s="6"/>
      <c r="J859" s="10"/>
      <c r="K859" s="37"/>
      <c r="L859" s="37"/>
      <c r="M859" s="7"/>
      <c r="N859" s="6"/>
      <c r="P859" s="10"/>
      <c r="Q859" s="37"/>
      <c r="R859" s="37"/>
      <c r="S859" s="7"/>
      <c r="T859" s="40"/>
      <c r="U859" s="10"/>
      <c r="V859" s="37"/>
      <c r="W859" s="37"/>
      <c r="X859" s="51"/>
      <c r="AC859" s="37"/>
      <c r="AD859" s="37"/>
      <c r="AE859" s="7"/>
      <c r="AF859" s="6"/>
      <c r="AH859" s="10"/>
      <c r="AI859" s="37"/>
      <c r="AJ859" s="37"/>
      <c r="AK859" s="7"/>
      <c r="AL859" s="6"/>
      <c r="AN859" s="10"/>
      <c r="AO859" s="37"/>
      <c r="AP859" s="37"/>
      <c r="AQ859" s="7"/>
      <c r="AR859" s="40"/>
      <c r="AS859" s="10"/>
      <c r="AT859" s="37"/>
      <c r="AU859" s="37"/>
      <c r="AV859" s="51"/>
      <c r="BA859" s="37"/>
      <c r="BB859" s="37"/>
      <c r="BC859" s="7"/>
      <c r="BD859" s="6"/>
      <c r="BF859" s="10"/>
      <c r="BG859" s="37"/>
      <c r="BH859" s="37"/>
      <c r="BI859" s="7"/>
      <c r="BJ859" s="6"/>
      <c r="BL859" s="10"/>
      <c r="BM859" s="37"/>
      <c r="BN859" s="37"/>
      <c r="BO859" s="7"/>
      <c r="BP859" s="40"/>
      <c r="BQ859" s="10"/>
      <c r="BR859" s="37"/>
      <c r="BS859" s="37"/>
      <c r="BT859" s="51"/>
      <c r="BY859" s="37"/>
      <c r="BZ859" s="37"/>
      <c r="CA859" s="7"/>
      <c r="CB859" s="6"/>
      <c r="CD859" s="10"/>
      <c r="CE859" s="37"/>
      <c r="CF859" s="37"/>
      <c r="CG859" s="7"/>
      <c r="CH859" s="6"/>
      <c r="CJ859" s="10"/>
      <c r="CK859" s="37"/>
      <c r="CL859" s="37"/>
      <c r="CM859" s="7"/>
      <c r="CN859" s="40"/>
      <c r="CO859" s="10"/>
      <c r="CP859" s="37"/>
      <c r="CQ859" s="37"/>
      <c r="CR859" s="51"/>
      <c r="CT859" s="40"/>
      <c r="CU859" s="10"/>
      <c r="CV859" s="37"/>
      <c r="CW859" s="37"/>
      <c r="CX859" s="51"/>
    </row>
    <row r="860" spans="5:102" x14ac:dyDescent="0.2">
      <c r="E860" s="37"/>
      <c r="F860" s="37"/>
      <c r="G860" s="7"/>
      <c r="H860" s="6"/>
      <c r="J860" s="10"/>
      <c r="K860" s="37"/>
      <c r="L860" s="37"/>
      <c r="M860" s="7"/>
      <c r="N860" s="6"/>
      <c r="P860" s="10"/>
      <c r="Q860" s="37"/>
      <c r="R860" s="37"/>
      <c r="S860" s="7"/>
      <c r="T860" s="40"/>
      <c r="U860" s="10"/>
      <c r="V860" s="37"/>
      <c r="W860" s="37"/>
      <c r="X860" s="51"/>
      <c r="AC860" s="37"/>
      <c r="AD860" s="37"/>
      <c r="AE860" s="7"/>
      <c r="AF860" s="6"/>
      <c r="AH860" s="10"/>
      <c r="AI860" s="37"/>
      <c r="AJ860" s="37"/>
      <c r="AK860" s="7"/>
      <c r="AL860" s="6"/>
      <c r="AN860" s="10"/>
      <c r="AO860" s="37"/>
      <c r="AP860" s="37"/>
      <c r="AQ860" s="7"/>
      <c r="AR860" s="40"/>
      <c r="AS860" s="10"/>
      <c r="AT860" s="37"/>
      <c r="AU860" s="37"/>
      <c r="AV860" s="51"/>
      <c r="BA860" s="37"/>
      <c r="BB860" s="37"/>
      <c r="BC860" s="7"/>
      <c r="BD860" s="6"/>
      <c r="BF860" s="10"/>
      <c r="BG860" s="37"/>
      <c r="BH860" s="37"/>
      <c r="BI860" s="7"/>
      <c r="BJ860" s="6"/>
      <c r="BL860" s="10"/>
      <c r="BM860" s="37"/>
      <c r="BN860" s="37"/>
      <c r="BO860" s="7"/>
      <c r="BP860" s="40"/>
      <c r="BQ860" s="10"/>
      <c r="BR860" s="37"/>
      <c r="BS860" s="37"/>
      <c r="BT860" s="51"/>
      <c r="BY860" s="37"/>
      <c r="BZ860" s="37"/>
      <c r="CA860" s="7"/>
      <c r="CB860" s="6"/>
      <c r="CD860" s="10"/>
      <c r="CE860" s="37"/>
      <c r="CF860" s="37"/>
      <c r="CG860" s="7"/>
      <c r="CH860" s="6"/>
      <c r="CJ860" s="10"/>
      <c r="CK860" s="37"/>
      <c r="CL860" s="37"/>
      <c r="CM860" s="7"/>
      <c r="CN860" s="40"/>
      <c r="CO860" s="10"/>
      <c r="CP860" s="37"/>
      <c r="CQ860" s="37"/>
      <c r="CR860" s="51"/>
      <c r="CT860" s="40"/>
      <c r="CU860" s="10"/>
      <c r="CV860" s="37"/>
      <c r="CW860" s="37"/>
      <c r="CX860" s="51"/>
    </row>
    <row r="861" spans="5:102" x14ac:dyDescent="0.2">
      <c r="E861" s="37"/>
      <c r="F861" s="37"/>
      <c r="G861" s="7"/>
      <c r="H861" s="6"/>
      <c r="J861" s="10"/>
      <c r="K861" s="37"/>
      <c r="L861" s="37"/>
      <c r="M861" s="7"/>
      <c r="N861" s="6"/>
      <c r="P861" s="10"/>
      <c r="Q861" s="37"/>
      <c r="R861" s="37"/>
      <c r="S861" s="7"/>
      <c r="T861" s="40"/>
      <c r="U861" s="10"/>
      <c r="V861" s="37"/>
      <c r="W861" s="37"/>
      <c r="X861" s="51"/>
      <c r="AC861" s="37"/>
      <c r="AD861" s="37"/>
      <c r="AE861" s="7"/>
      <c r="AF861" s="6"/>
      <c r="AH861" s="10"/>
      <c r="AI861" s="37"/>
      <c r="AJ861" s="37"/>
      <c r="AK861" s="7"/>
      <c r="AL861" s="6"/>
      <c r="AN861" s="10"/>
      <c r="AO861" s="37"/>
      <c r="AP861" s="37"/>
      <c r="AQ861" s="7"/>
      <c r="AR861" s="40"/>
      <c r="AS861" s="10"/>
      <c r="AT861" s="37"/>
      <c r="AU861" s="37"/>
      <c r="AV861" s="51"/>
      <c r="BA861" s="37"/>
      <c r="BB861" s="37"/>
      <c r="BC861" s="7"/>
      <c r="BD861" s="6"/>
      <c r="BF861" s="10"/>
      <c r="BG861" s="37"/>
      <c r="BH861" s="37"/>
      <c r="BI861" s="7"/>
      <c r="BJ861" s="6"/>
      <c r="BL861" s="10"/>
      <c r="BM861" s="37"/>
      <c r="BN861" s="37"/>
      <c r="BO861" s="7"/>
      <c r="BP861" s="40"/>
      <c r="BQ861" s="10"/>
      <c r="BR861" s="37"/>
      <c r="BS861" s="37"/>
      <c r="BT861" s="51"/>
      <c r="BY861" s="37"/>
      <c r="BZ861" s="37"/>
      <c r="CA861" s="7"/>
      <c r="CB861" s="6"/>
      <c r="CD861" s="10"/>
      <c r="CE861" s="37"/>
      <c r="CF861" s="37"/>
      <c r="CG861" s="7"/>
      <c r="CH861" s="6"/>
      <c r="CJ861" s="10"/>
      <c r="CK861" s="37"/>
      <c r="CL861" s="37"/>
      <c r="CM861" s="7"/>
      <c r="CN861" s="40"/>
      <c r="CO861" s="10"/>
      <c r="CP861" s="37"/>
      <c r="CQ861" s="37"/>
      <c r="CR861" s="51"/>
      <c r="CT861" s="40"/>
      <c r="CU861" s="10"/>
      <c r="CV861" s="37"/>
      <c r="CW861" s="37"/>
      <c r="CX861" s="51"/>
    </row>
    <row r="862" spans="5:102" x14ac:dyDescent="0.2">
      <c r="E862" s="37"/>
      <c r="F862" s="37"/>
      <c r="G862" s="7"/>
      <c r="H862" s="6"/>
      <c r="J862" s="10"/>
      <c r="K862" s="37"/>
      <c r="L862" s="37"/>
      <c r="M862" s="7"/>
      <c r="N862" s="6"/>
      <c r="P862" s="10"/>
      <c r="Q862" s="37"/>
      <c r="R862" s="37"/>
      <c r="S862" s="7"/>
      <c r="T862" s="40"/>
      <c r="U862" s="10"/>
      <c r="V862" s="37"/>
      <c r="W862" s="37"/>
      <c r="X862" s="51"/>
      <c r="AC862" s="37"/>
      <c r="AD862" s="37"/>
      <c r="AE862" s="7"/>
      <c r="AF862" s="6"/>
      <c r="AH862" s="10"/>
      <c r="AI862" s="37"/>
      <c r="AJ862" s="37"/>
      <c r="AK862" s="7"/>
      <c r="AL862" s="6"/>
      <c r="AN862" s="10"/>
      <c r="AO862" s="37"/>
      <c r="AP862" s="37"/>
      <c r="AQ862" s="7"/>
      <c r="AR862" s="40"/>
      <c r="AS862" s="10"/>
      <c r="AT862" s="37"/>
      <c r="AU862" s="37"/>
      <c r="AV862" s="51"/>
      <c r="BA862" s="37"/>
      <c r="BB862" s="37"/>
      <c r="BC862" s="7"/>
      <c r="BD862" s="6"/>
      <c r="BF862" s="10"/>
      <c r="BG862" s="37"/>
      <c r="BH862" s="37"/>
      <c r="BI862" s="7"/>
      <c r="BJ862" s="6"/>
      <c r="BL862" s="10"/>
      <c r="BM862" s="37"/>
      <c r="BN862" s="37"/>
      <c r="BO862" s="7"/>
      <c r="BP862" s="40"/>
      <c r="BQ862" s="10"/>
      <c r="BR862" s="37"/>
      <c r="BS862" s="37"/>
      <c r="BT862" s="51"/>
      <c r="BY862" s="37"/>
      <c r="BZ862" s="37"/>
      <c r="CA862" s="7"/>
      <c r="CB862" s="6"/>
      <c r="CD862" s="10"/>
      <c r="CE862" s="37"/>
      <c r="CF862" s="37"/>
      <c r="CG862" s="7"/>
      <c r="CH862" s="6"/>
      <c r="CJ862" s="10"/>
      <c r="CK862" s="37"/>
      <c r="CL862" s="37"/>
      <c r="CM862" s="7"/>
      <c r="CN862" s="40"/>
      <c r="CO862" s="10"/>
      <c r="CP862" s="37"/>
      <c r="CQ862" s="37"/>
      <c r="CR862" s="51"/>
      <c r="CT862" s="40"/>
      <c r="CU862" s="10"/>
      <c r="CV862" s="37"/>
      <c r="CW862" s="37"/>
      <c r="CX862" s="51"/>
    </row>
    <row r="863" spans="5:102" x14ac:dyDescent="0.2">
      <c r="E863" s="37"/>
      <c r="F863" s="37"/>
      <c r="G863" s="7"/>
      <c r="H863" s="6"/>
      <c r="J863" s="10"/>
      <c r="K863" s="37"/>
      <c r="L863" s="37"/>
      <c r="M863" s="7"/>
      <c r="N863" s="6"/>
      <c r="P863" s="10"/>
      <c r="Q863" s="37"/>
      <c r="R863" s="37"/>
      <c r="S863" s="7"/>
      <c r="T863" s="40"/>
      <c r="U863" s="10"/>
      <c r="V863" s="37"/>
      <c r="W863" s="37"/>
      <c r="X863" s="51"/>
      <c r="AC863" s="37"/>
      <c r="AD863" s="37"/>
      <c r="AE863" s="7"/>
      <c r="AF863" s="6"/>
      <c r="AH863" s="10"/>
      <c r="AI863" s="37"/>
      <c r="AJ863" s="37"/>
      <c r="AK863" s="7"/>
      <c r="AL863" s="6"/>
      <c r="AN863" s="10"/>
      <c r="AO863" s="37"/>
      <c r="AP863" s="37"/>
      <c r="AQ863" s="7"/>
      <c r="AR863" s="40"/>
      <c r="AS863" s="10"/>
      <c r="AT863" s="37"/>
      <c r="AU863" s="37"/>
      <c r="AV863" s="51"/>
      <c r="BA863" s="37"/>
      <c r="BB863" s="37"/>
      <c r="BC863" s="7"/>
      <c r="BD863" s="6"/>
      <c r="BF863" s="10"/>
      <c r="BG863" s="37"/>
      <c r="BH863" s="37"/>
      <c r="BI863" s="7"/>
      <c r="BJ863" s="6"/>
      <c r="BL863" s="10"/>
      <c r="BM863" s="37"/>
      <c r="BN863" s="37"/>
      <c r="BO863" s="7"/>
      <c r="BP863" s="40"/>
      <c r="BQ863" s="10"/>
      <c r="BR863" s="37"/>
      <c r="BS863" s="37"/>
      <c r="BT863" s="51"/>
      <c r="BY863" s="37"/>
      <c r="BZ863" s="37"/>
      <c r="CA863" s="7"/>
      <c r="CB863" s="6"/>
      <c r="CD863" s="10"/>
      <c r="CE863" s="37"/>
      <c r="CF863" s="37"/>
      <c r="CG863" s="7"/>
      <c r="CH863" s="6"/>
      <c r="CJ863" s="10"/>
      <c r="CK863" s="37"/>
      <c r="CL863" s="37"/>
      <c r="CM863" s="7"/>
      <c r="CN863" s="40"/>
      <c r="CO863" s="10"/>
      <c r="CP863" s="37"/>
      <c r="CQ863" s="37"/>
      <c r="CR863" s="51"/>
      <c r="CT863" s="40"/>
      <c r="CU863" s="10"/>
      <c r="CV863" s="37"/>
      <c r="CW863" s="37"/>
      <c r="CX863" s="51"/>
    </row>
    <row r="864" spans="5:102" x14ac:dyDescent="0.2">
      <c r="E864" s="37"/>
      <c r="F864" s="37"/>
      <c r="G864" s="7"/>
      <c r="H864" s="6"/>
      <c r="J864" s="10"/>
      <c r="K864" s="37"/>
      <c r="L864" s="37"/>
      <c r="M864" s="7"/>
      <c r="N864" s="6"/>
      <c r="P864" s="10"/>
      <c r="Q864" s="37"/>
      <c r="R864" s="37"/>
      <c r="S864" s="7"/>
      <c r="T864" s="40"/>
      <c r="U864" s="10"/>
      <c r="V864" s="37"/>
      <c r="W864" s="37"/>
      <c r="X864" s="51"/>
      <c r="AC864" s="37"/>
      <c r="AD864" s="37"/>
      <c r="AE864" s="7"/>
      <c r="AF864" s="6"/>
      <c r="AH864" s="10"/>
      <c r="AI864" s="37"/>
      <c r="AJ864" s="37"/>
      <c r="AK864" s="7"/>
      <c r="AL864" s="6"/>
      <c r="AN864" s="10"/>
      <c r="AO864" s="37"/>
      <c r="AP864" s="37"/>
      <c r="AQ864" s="7"/>
      <c r="AR864" s="40"/>
      <c r="AS864" s="10"/>
      <c r="AT864" s="37"/>
      <c r="AU864" s="37"/>
      <c r="AV864" s="51"/>
      <c r="BA864" s="37"/>
      <c r="BB864" s="37"/>
      <c r="BC864" s="7"/>
      <c r="BD864" s="6"/>
      <c r="BF864" s="10"/>
      <c r="BG864" s="37"/>
      <c r="BH864" s="37"/>
      <c r="BI864" s="7"/>
      <c r="BJ864" s="6"/>
      <c r="BL864" s="10"/>
      <c r="BM864" s="37"/>
      <c r="BN864" s="37"/>
      <c r="BO864" s="7"/>
      <c r="BP864" s="40"/>
      <c r="BQ864" s="10"/>
      <c r="BR864" s="37"/>
      <c r="BS864" s="37"/>
      <c r="BT864" s="51"/>
      <c r="BY864" s="37"/>
      <c r="BZ864" s="37"/>
      <c r="CA864" s="7"/>
      <c r="CB864" s="6"/>
      <c r="CD864" s="10"/>
      <c r="CE864" s="37"/>
      <c r="CF864" s="37"/>
      <c r="CG864" s="7"/>
      <c r="CH864" s="6"/>
      <c r="CJ864" s="10"/>
      <c r="CK864" s="37"/>
      <c r="CL864" s="37"/>
      <c r="CM864" s="7"/>
      <c r="CN864" s="40"/>
      <c r="CO864" s="10"/>
      <c r="CP864" s="37"/>
      <c r="CQ864" s="37"/>
      <c r="CR864" s="51"/>
      <c r="CT864" s="40"/>
      <c r="CU864" s="10"/>
      <c r="CV864" s="37"/>
      <c r="CW864" s="37"/>
      <c r="CX864" s="51"/>
    </row>
    <row r="865" spans="5:102" x14ac:dyDescent="0.2">
      <c r="E865" s="37"/>
      <c r="F865" s="37"/>
      <c r="G865" s="7"/>
      <c r="H865" s="6"/>
      <c r="J865" s="10"/>
      <c r="K865" s="37"/>
      <c r="L865" s="37"/>
      <c r="M865" s="7"/>
      <c r="N865" s="6"/>
      <c r="P865" s="10"/>
      <c r="Q865" s="37"/>
      <c r="R865" s="37"/>
      <c r="S865" s="7"/>
      <c r="T865" s="40"/>
      <c r="U865" s="10"/>
      <c r="V865" s="37"/>
      <c r="W865" s="37"/>
      <c r="X865" s="51"/>
      <c r="AC865" s="37"/>
      <c r="AD865" s="37"/>
      <c r="AE865" s="7"/>
      <c r="AF865" s="6"/>
      <c r="AH865" s="10"/>
      <c r="AI865" s="37"/>
      <c r="AJ865" s="37"/>
      <c r="AK865" s="7"/>
      <c r="AL865" s="6"/>
      <c r="AN865" s="10"/>
      <c r="AO865" s="37"/>
      <c r="AP865" s="37"/>
      <c r="AQ865" s="7"/>
      <c r="AR865" s="40"/>
      <c r="AS865" s="10"/>
      <c r="AT865" s="37"/>
      <c r="AU865" s="37"/>
      <c r="AV865" s="51"/>
      <c r="BA865" s="37"/>
      <c r="BB865" s="37"/>
      <c r="BC865" s="7"/>
      <c r="BD865" s="6"/>
      <c r="BF865" s="10"/>
      <c r="BG865" s="37"/>
      <c r="BH865" s="37"/>
      <c r="BI865" s="7"/>
      <c r="BJ865" s="6"/>
      <c r="BL865" s="10"/>
      <c r="BM865" s="37"/>
      <c r="BN865" s="37"/>
      <c r="BO865" s="7"/>
      <c r="BP865" s="40"/>
      <c r="BQ865" s="10"/>
      <c r="BR865" s="37"/>
      <c r="BS865" s="37"/>
      <c r="BT865" s="51"/>
      <c r="BY865" s="37"/>
      <c r="BZ865" s="37"/>
      <c r="CA865" s="7"/>
      <c r="CB865" s="6"/>
      <c r="CD865" s="10"/>
      <c r="CE865" s="37"/>
      <c r="CF865" s="37"/>
      <c r="CG865" s="7"/>
      <c r="CH865" s="6"/>
      <c r="CJ865" s="10"/>
      <c r="CK865" s="37"/>
      <c r="CL865" s="37"/>
      <c r="CM865" s="7"/>
      <c r="CN865" s="40"/>
      <c r="CO865" s="10"/>
      <c r="CP865" s="37"/>
      <c r="CQ865" s="37"/>
      <c r="CR865" s="51"/>
      <c r="CT865" s="40"/>
      <c r="CU865" s="10"/>
      <c r="CV865" s="37"/>
      <c r="CW865" s="37"/>
      <c r="CX865" s="51"/>
    </row>
    <row r="866" spans="5:102" x14ac:dyDescent="0.2">
      <c r="E866" s="37"/>
      <c r="F866" s="37"/>
      <c r="G866" s="7"/>
      <c r="H866" s="6"/>
      <c r="J866" s="10"/>
      <c r="K866" s="37"/>
      <c r="L866" s="37"/>
      <c r="M866" s="7"/>
      <c r="N866" s="6"/>
      <c r="P866" s="10"/>
      <c r="Q866" s="37"/>
      <c r="R866" s="37"/>
      <c r="S866" s="7"/>
      <c r="T866" s="40"/>
      <c r="U866" s="10"/>
      <c r="V866" s="37"/>
      <c r="W866" s="37"/>
      <c r="X866" s="51"/>
      <c r="AC866" s="37"/>
      <c r="AD866" s="37"/>
      <c r="AE866" s="7"/>
      <c r="AF866" s="6"/>
      <c r="AH866" s="10"/>
      <c r="AI866" s="37"/>
      <c r="AJ866" s="37"/>
      <c r="AK866" s="7"/>
      <c r="AL866" s="6"/>
      <c r="AN866" s="10"/>
      <c r="AO866" s="37"/>
      <c r="AP866" s="37"/>
      <c r="AQ866" s="7"/>
      <c r="AR866" s="40"/>
      <c r="AS866" s="10"/>
      <c r="AT866" s="37"/>
      <c r="AU866" s="37"/>
      <c r="AV866" s="51"/>
      <c r="BA866" s="37"/>
      <c r="BB866" s="37"/>
      <c r="BC866" s="7"/>
      <c r="BD866" s="6"/>
      <c r="BF866" s="10"/>
      <c r="BG866" s="37"/>
      <c r="BH866" s="37"/>
      <c r="BI866" s="7"/>
      <c r="BJ866" s="6"/>
      <c r="BL866" s="10"/>
      <c r="BM866" s="37"/>
      <c r="BN866" s="37"/>
      <c r="BO866" s="7"/>
      <c r="BP866" s="40"/>
      <c r="BQ866" s="10"/>
      <c r="BR866" s="37"/>
      <c r="BS866" s="37"/>
      <c r="BT866" s="51"/>
      <c r="BY866" s="37"/>
      <c r="BZ866" s="37"/>
      <c r="CA866" s="7"/>
      <c r="CB866" s="6"/>
      <c r="CD866" s="10"/>
      <c r="CE866" s="37"/>
      <c r="CF866" s="37"/>
      <c r="CG866" s="7"/>
      <c r="CH866" s="6"/>
      <c r="CJ866" s="10"/>
      <c r="CK866" s="37"/>
      <c r="CL866" s="37"/>
      <c r="CM866" s="7"/>
      <c r="CN866" s="40"/>
      <c r="CO866" s="10"/>
      <c r="CP866" s="37"/>
      <c r="CQ866" s="37"/>
      <c r="CR866" s="51"/>
      <c r="CT866" s="40"/>
      <c r="CU866" s="10"/>
      <c r="CV866" s="37"/>
      <c r="CW866" s="37"/>
      <c r="CX866" s="51"/>
    </row>
    <row r="867" spans="5:102" x14ac:dyDescent="0.2">
      <c r="E867" s="37"/>
      <c r="F867" s="37"/>
      <c r="G867" s="7"/>
      <c r="H867" s="6"/>
      <c r="J867" s="10"/>
      <c r="K867" s="37"/>
      <c r="L867" s="37"/>
      <c r="M867" s="7"/>
      <c r="N867" s="6"/>
      <c r="P867" s="10"/>
      <c r="Q867" s="37"/>
      <c r="R867" s="37"/>
      <c r="S867" s="7"/>
      <c r="T867" s="40"/>
      <c r="U867" s="10"/>
      <c r="V867" s="37"/>
      <c r="W867" s="37"/>
      <c r="X867" s="51"/>
      <c r="AC867" s="37"/>
      <c r="AD867" s="37"/>
      <c r="AE867" s="7"/>
      <c r="AF867" s="6"/>
      <c r="AH867" s="10"/>
      <c r="AI867" s="37"/>
      <c r="AJ867" s="37"/>
      <c r="AK867" s="7"/>
      <c r="AL867" s="6"/>
      <c r="AN867" s="10"/>
      <c r="AO867" s="37"/>
      <c r="AP867" s="37"/>
      <c r="AQ867" s="7"/>
      <c r="AR867" s="40"/>
      <c r="AS867" s="10"/>
      <c r="AT867" s="37"/>
      <c r="AU867" s="37"/>
      <c r="AV867" s="51"/>
      <c r="BA867" s="37"/>
      <c r="BB867" s="37"/>
      <c r="BC867" s="7"/>
      <c r="BD867" s="6"/>
      <c r="BF867" s="10"/>
      <c r="BG867" s="37"/>
      <c r="BH867" s="37"/>
      <c r="BI867" s="7"/>
      <c r="BJ867" s="6"/>
      <c r="BL867" s="10"/>
      <c r="BM867" s="37"/>
      <c r="BN867" s="37"/>
      <c r="BO867" s="7"/>
      <c r="BP867" s="40"/>
      <c r="BQ867" s="10"/>
      <c r="BR867" s="37"/>
      <c r="BS867" s="37"/>
      <c r="BT867" s="51"/>
      <c r="BY867" s="37"/>
      <c r="BZ867" s="37"/>
      <c r="CA867" s="7"/>
      <c r="CB867" s="6"/>
      <c r="CD867" s="10"/>
      <c r="CE867" s="37"/>
      <c r="CF867" s="37"/>
      <c r="CG867" s="7"/>
      <c r="CH867" s="6"/>
      <c r="CJ867" s="10"/>
      <c r="CK867" s="37"/>
      <c r="CL867" s="37"/>
      <c r="CM867" s="7"/>
      <c r="CN867" s="40"/>
      <c r="CO867" s="10"/>
      <c r="CP867" s="37"/>
      <c r="CQ867" s="37"/>
      <c r="CR867" s="51"/>
      <c r="CT867" s="40"/>
      <c r="CU867" s="10"/>
      <c r="CV867" s="37"/>
      <c r="CW867" s="37"/>
      <c r="CX867" s="51"/>
    </row>
    <row r="868" spans="5:102" x14ac:dyDescent="0.2">
      <c r="E868" s="37"/>
      <c r="F868" s="37"/>
      <c r="G868" s="7"/>
      <c r="H868" s="6"/>
      <c r="J868" s="10"/>
      <c r="K868" s="37"/>
      <c r="L868" s="37"/>
      <c r="M868" s="7"/>
      <c r="N868" s="6"/>
      <c r="P868" s="10"/>
      <c r="Q868" s="37"/>
      <c r="R868" s="37"/>
      <c r="S868" s="7"/>
      <c r="T868" s="40"/>
      <c r="U868" s="10"/>
      <c r="V868" s="37"/>
      <c r="W868" s="37"/>
      <c r="X868" s="51"/>
      <c r="AC868" s="37"/>
      <c r="AD868" s="37"/>
      <c r="AE868" s="7"/>
      <c r="AF868" s="6"/>
      <c r="AH868" s="10"/>
      <c r="AI868" s="37"/>
      <c r="AJ868" s="37"/>
      <c r="AK868" s="7"/>
      <c r="AL868" s="6"/>
      <c r="AN868" s="10"/>
      <c r="AO868" s="37"/>
      <c r="AP868" s="37"/>
      <c r="AQ868" s="7"/>
      <c r="AR868" s="40"/>
      <c r="AS868" s="10"/>
      <c r="AT868" s="37"/>
      <c r="AU868" s="37"/>
      <c r="AV868" s="51"/>
      <c r="BA868" s="37"/>
      <c r="BB868" s="37"/>
      <c r="BC868" s="7"/>
      <c r="BD868" s="6"/>
      <c r="BF868" s="10"/>
      <c r="BG868" s="37"/>
      <c r="BH868" s="37"/>
      <c r="BI868" s="7"/>
      <c r="BJ868" s="6"/>
      <c r="BL868" s="10"/>
      <c r="BM868" s="37"/>
      <c r="BN868" s="37"/>
      <c r="BO868" s="7"/>
      <c r="BP868" s="40"/>
      <c r="BQ868" s="10"/>
      <c r="BR868" s="37"/>
      <c r="BS868" s="37"/>
      <c r="BT868" s="51"/>
      <c r="BY868" s="37"/>
      <c r="BZ868" s="37"/>
      <c r="CA868" s="7"/>
      <c r="CB868" s="6"/>
      <c r="CD868" s="10"/>
      <c r="CE868" s="37"/>
      <c r="CF868" s="37"/>
      <c r="CG868" s="7"/>
      <c r="CH868" s="6"/>
      <c r="CJ868" s="10"/>
      <c r="CK868" s="37"/>
      <c r="CL868" s="37"/>
      <c r="CM868" s="7"/>
      <c r="CN868" s="40"/>
      <c r="CO868" s="10"/>
      <c r="CP868" s="37"/>
      <c r="CQ868" s="37"/>
      <c r="CR868" s="51"/>
      <c r="CT868" s="40"/>
      <c r="CU868" s="10"/>
      <c r="CV868" s="37"/>
      <c r="CW868" s="37"/>
      <c r="CX868" s="51"/>
    </row>
    <row r="869" spans="5:102" x14ac:dyDescent="0.2">
      <c r="E869" s="37"/>
      <c r="F869" s="37"/>
      <c r="G869" s="7"/>
      <c r="H869" s="6"/>
      <c r="J869" s="10"/>
      <c r="K869" s="37"/>
      <c r="L869" s="37"/>
      <c r="M869" s="7"/>
      <c r="N869" s="6"/>
      <c r="P869" s="10"/>
      <c r="Q869" s="37"/>
      <c r="R869" s="37"/>
      <c r="S869" s="7"/>
      <c r="T869" s="40"/>
      <c r="U869" s="10"/>
      <c r="V869" s="37"/>
      <c r="W869" s="37"/>
      <c r="X869" s="51"/>
      <c r="AC869" s="37"/>
      <c r="AD869" s="37"/>
      <c r="AE869" s="7"/>
      <c r="AF869" s="6"/>
      <c r="AH869" s="10"/>
      <c r="AI869" s="37"/>
      <c r="AJ869" s="37"/>
      <c r="AK869" s="7"/>
      <c r="AL869" s="6"/>
      <c r="AN869" s="10"/>
      <c r="AO869" s="37"/>
      <c r="AP869" s="37"/>
      <c r="AQ869" s="7"/>
      <c r="AR869" s="40"/>
      <c r="AS869" s="10"/>
      <c r="AT869" s="37"/>
      <c r="AU869" s="37"/>
      <c r="AV869" s="51"/>
      <c r="BA869" s="37"/>
      <c r="BB869" s="37"/>
      <c r="BC869" s="7"/>
      <c r="BD869" s="6"/>
      <c r="BF869" s="10"/>
      <c r="BG869" s="37"/>
      <c r="BH869" s="37"/>
      <c r="BI869" s="7"/>
      <c r="BJ869" s="6"/>
      <c r="BL869" s="10"/>
      <c r="BM869" s="37"/>
      <c r="BN869" s="37"/>
      <c r="BO869" s="7"/>
      <c r="BP869" s="40"/>
      <c r="BQ869" s="10"/>
      <c r="BR869" s="37"/>
      <c r="BS869" s="37"/>
      <c r="BT869" s="51"/>
      <c r="BY869" s="37"/>
      <c r="BZ869" s="37"/>
      <c r="CA869" s="7"/>
      <c r="CB869" s="6"/>
      <c r="CD869" s="10"/>
      <c r="CE869" s="37"/>
      <c r="CF869" s="37"/>
      <c r="CG869" s="7"/>
      <c r="CH869" s="6"/>
      <c r="CJ869" s="10"/>
      <c r="CK869" s="37"/>
      <c r="CL869" s="37"/>
      <c r="CM869" s="7"/>
      <c r="CN869" s="40"/>
      <c r="CO869" s="10"/>
      <c r="CP869" s="37"/>
      <c r="CQ869" s="37"/>
      <c r="CR869" s="51"/>
      <c r="CT869" s="40"/>
      <c r="CU869" s="10"/>
      <c r="CV869" s="37"/>
      <c r="CW869" s="37"/>
      <c r="CX869" s="51"/>
    </row>
    <row r="870" spans="5:102" x14ac:dyDescent="0.2">
      <c r="E870" s="37"/>
      <c r="F870" s="37"/>
      <c r="G870" s="7"/>
      <c r="H870" s="6"/>
      <c r="J870" s="10"/>
      <c r="K870" s="37"/>
      <c r="L870" s="37"/>
      <c r="M870" s="7"/>
      <c r="N870" s="6"/>
      <c r="P870" s="10"/>
      <c r="Q870" s="37"/>
      <c r="R870" s="37"/>
      <c r="S870" s="7"/>
      <c r="T870" s="40"/>
      <c r="U870" s="10"/>
      <c r="V870" s="37"/>
      <c r="W870" s="37"/>
      <c r="X870" s="51"/>
      <c r="AC870" s="37"/>
      <c r="AD870" s="37"/>
      <c r="AE870" s="7"/>
      <c r="AF870" s="6"/>
      <c r="AH870" s="10"/>
      <c r="AI870" s="37"/>
      <c r="AJ870" s="37"/>
      <c r="AK870" s="7"/>
      <c r="AL870" s="6"/>
      <c r="AN870" s="10"/>
      <c r="AO870" s="37"/>
      <c r="AP870" s="37"/>
      <c r="AQ870" s="7"/>
      <c r="AR870" s="40"/>
      <c r="AS870" s="10"/>
      <c r="AT870" s="37"/>
      <c r="AU870" s="37"/>
      <c r="AV870" s="51"/>
      <c r="BA870" s="37"/>
      <c r="BB870" s="37"/>
      <c r="BC870" s="7"/>
      <c r="BD870" s="6"/>
      <c r="BF870" s="10"/>
      <c r="BG870" s="37"/>
      <c r="BH870" s="37"/>
      <c r="BI870" s="7"/>
      <c r="BJ870" s="6"/>
      <c r="BL870" s="10"/>
      <c r="BM870" s="37"/>
      <c r="BN870" s="37"/>
      <c r="BO870" s="7"/>
      <c r="BP870" s="40"/>
      <c r="BQ870" s="10"/>
      <c r="BR870" s="37"/>
      <c r="BS870" s="37"/>
      <c r="BT870" s="51"/>
      <c r="BY870" s="37"/>
      <c r="BZ870" s="37"/>
      <c r="CA870" s="7"/>
      <c r="CB870" s="6"/>
      <c r="CD870" s="10"/>
      <c r="CE870" s="37"/>
      <c r="CF870" s="37"/>
      <c r="CG870" s="7"/>
      <c r="CH870" s="6"/>
      <c r="CJ870" s="10"/>
      <c r="CK870" s="37"/>
      <c r="CL870" s="37"/>
      <c r="CM870" s="7"/>
      <c r="CN870" s="40"/>
      <c r="CO870" s="10"/>
      <c r="CP870" s="37"/>
      <c r="CQ870" s="37"/>
      <c r="CR870" s="51"/>
      <c r="CT870" s="40"/>
      <c r="CU870" s="10"/>
      <c r="CV870" s="37"/>
      <c r="CW870" s="37"/>
      <c r="CX870" s="51"/>
    </row>
    <row r="871" spans="5:102" x14ac:dyDescent="0.2">
      <c r="E871" s="37"/>
      <c r="F871" s="37"/>
      <c r="G871" s="7"/>
      <c r="H871" s="6"/>
      <c r="J871" s="10"/>
      <c r="K871" s="37"/>
      <c r="L871" s="37"/>
      <c r="M871" s="7"/>
      <c r="N871" s="6"/>
      <c r="P871" s="10"/>
      <c r="Q871" s="37"/>
      <c r="R871" s="37"/>
      <c r="S871" s="7"/>
      <c r="T871" s="40"/>
      <c r="U871" s="10"/>
      <c r="V871" s="37"/>
      <c r="W871" s="37"/>
      <c r="X871" s="51"/>
      <c r="AC871" s="37"/>
      <c r="AD871" s="37"/>
      <c r="AE871" s="7"/>
      <c r="AF871" s="6"/>
      <c r="AH871" s="10"/>
      <c r="AI871" s="37"/>
      <c r="AJ871" s="37"/>
      <c r="AK871" s="7"/>
      <c r="AL871" s="6"/>
      <c r="AN871" s="10"/>
      <c r="AO871" s="37"/>
      <c r="AP871" s="37"/>
      <c r="AQ871" s="7"/>
      <c r="AR871" s="40"/>
      <c r="AS871" s="10"/>
      <c r="AT871" s="37"/>
      <c r="AU871" s="37"/>
      <c r="AV871" s="51"/>
      <c r="BA871" s="37"/>
      <c r="BB871" s="37"/>
      <c r="BC871" s="7"/>
      <c r="BD871" s="6"/>
      <c r="BF871" s="10"/>
      <c r="BG871" s="37"/>
      <c r="BH871" s="37"/>
      <c r="BI871" s="7"/>
      <c r="BJ871" s="6"/>
      <c r="BL871" s="10"/>
      <c r="BM871" s="37"/>
      <c r="BN871" s="37"/>
      <c r="BO871" s="7"/>
      <c r="BP871" s="40"/>
      <c r="BQ871" s="10"/>
      <c r="BR871" s="37"/>
      <c r="BS871" s="37"/>
      <c r="BT871" s="51"/>
      <c r="BY871" s="37"/>
      <c r="BZ871" s="37"/>
      <c r="CA871" s="7"/>
      <c r="CB871" s="6"/>
      <c r="CD871" s="10"/>
      <c r="CE871" s="37"/>
      <c r="CF871" s="37"/>
      <c r="CG871" s="7"/>
      <c r="CH871" s="6"/>
      <c r="CJ871" s="10"/>
      <c r="CK871" s="37"/>
      <c r="CL871" s="37"/>
      <c r="CM871" s="7"/>
      <c r="CN871" s="40"/>
      <c r="CO871" s="10"/>
      <c r="CP871" s="37"/>
      <c r="CQ871" s="37"/>
      <c r="CR871" s="51"/>
      <c r="CT871" s="40"/>
      <c r="CU871" s="10"/>
      <c r="CV871" s="37"/>
      <c r="CW871" s="37"/>
      <c r="CX871" s="51"/>
    </row>
    <row r="872" spans="5:102" x14ac:dyDescent="0.2">
      <c r="E872" s="37"/>
      <c r="F872" s="37"/>
      <c r="G872" s="7"/>
      <c r="H872" s="6"/>
      <c r="J872" s="10"/>
      <c r="K872" s="37"/>
      <c r="L872" s="37"/>
      <c r="M872" s="7"/>
      <c r="N872" s="6"/>
      <c r="P872" s="10"/>
      <c r="Q872" s="37"/>
      <c r="R872" s="37"/>
      <c r="S872" s="7"/>
      <c r="T872" s="40"/>
      <c r="U872" s="10"/>
      <c r="V872" s="37"/>
      <c r="W872" s="37"/>
      <c r="X872" s="51"/>
      <c r="AC872" s="37"/>
      <c r="AD872" s="37"/>
      <c r="AE872" s="7"/>
      <c r="AF872" s="6"/>
      <c r="AH872" s="10"/>
      <c r="AI872" s="37"/>
      <c r="AJ872" s="37"/>
      <c r="AK872" s="7"/>
      <c r="AL872" s="6"/>
      <c r="AN872" s="10"/>
      <c r="AO872" s="37"/>
      <c r="AP872" s="37"/>
      <c r="AQ872" s="7"/>
      <c r="AR872" s="40"/>
      <c r="AS872" s="10"/>
      <c r="AT872" s="37"/>
      <c r="AU872" s="37"/>
      <c r="AV872" s="51"/>
      <c r="BA872" s="37"/>
      <c r="BB872" s="37"/>
      <c r="BC872" s="7"/>
      <c r="BD872" s="6"/>
      <c r="BF872" s="10"/>
      <c r="BG872" s="37"/>
      <c r="BH872" s="37"/>
      <c r="BI872" s="7"/>
      <c r="BJ872" s="6"/>
      <c r="BL872" s="10"/>
      <c r="BM872" s="37"/>
      <c r="BN872" s="37"/>
      <c r="BO872" s="7"/>
      <c r="BP872" s="40"/>
      <c r="BQ872" s="10"/>
      <c r="BR872" s="37"/>
      <c r="BS872" s="37"/>
      <c r="BT872" s="51"/>
      <c r="BY872" s="37"/>
      <c r="BZ872" s="37"/>
      <c r="CA872" s="7"/>
      <c r="CB872" s="6"/>
      <c r="CD872" s="10"/>
      <c r="CE872" s="37"/>
      <c r="CF872" s="37"/>
      <c r="CG872" s="7"/>
      <c r="CH872" s="6"/>
      <c r="CJ872" s="10"/>
      <c r="CK872" s="37"/>
      <c r="CL872" s="37"/>
      <c r="CM872" s="7"/>
      <c r="CN872" s="40"/>
      <c r="CO872" s="10"/>
      <c r="CP872" s="37"/>
      <c r="CQ872" s="37"/>
      <c r="CR872" s="51"/>
      <c r="CT872" s="40"/>
      <c r="CU872" s="10"/>
      <c r="CV872" s="37"/>
      <c r="CW872" s="37"/>
      <c r="CX872" s="51"/>
    </row>
    <row r="873" spans="5:102" x14ac:dyDescent="0.2">
      <c r="E873" s="37"/>
      <c r="F873" s="37"/>
      <c r="G873" s="7"/>
      <c r="H873" s="6"/>
      <c r="J873" s="10"/>
      <c r="K873" s="37"/>
      <c r="L873" s="37"/>
      <c r="M873" s="7"/>
      <c r="N873" s="6"/>
      <c r="P873" s="10"/>
      <c r="Q873" s="37"/>
      <c r="R873" s="37"/>
      <c r="S873" s="7"/>
      <c r="T873" s="40"/>
      <c r="U873" s="10"/>
      <c r="V873" s="37"/>
      <c r="W873" s="37"/>
      <c r="X873" s="51"/>
      <c r="AC873" s="37"/>
      <c r="AD873" s="37"/>
      <c r="AE873" s="7"/>
      <c r="AF873" s="6"/>
      <c r="AH873" s="10"/>
      <c r="AI873" s="37"/>
      <c r="AJ873" s="37"/>
      <c r="AK873" s="7"/>
      <c r="AL873" s="6"/>
      <c r="AN873" s="10"/>
      <c r="AO873" s="37"/>
      <c r="AP873" s="37"/>
      <c r="AQ873" s="7"/>
      <c r="AR873" s="40"/>
      <c r="AS873" s="10"/>
      <c r="AT873" s="37"/>
      <c r="AU873" s="37"/>
      <c r="AV873" s="51"/>
      <c r="BA873" s="37"/>
      <c r="BB873" s="37"/>
      <c r="BC873" s="7"/>
      <c r="BD873" s="6"/>
      <c r="BF873" s="10"/>
      <c r="BG873" s="37"/>
      <c r="BH873" s="37"/>
      <c r="BI873" s="7"/>
      <c r="BJ873" s="6"/>
      <c r="BL873" s="10"/>
      <c r="BM873" s="37"/>
      <c r="BN873" s="37"/>
      <c r="BO873" s="7"/>
      <c r="BP873" s="40"/>
      <c r="BQ873" s="10"/>
      <c r="BR873" s="37"/>
      <c r="BS873" s="37"/>
      <c r="BT873" s="51"/>
      <c r="BY873" s="37"/>
      <c r="BZ873" s="37"/>
      <c r="CA873" s="7"/>
      <c r="CB873" s="6"/>
      <c r="CD873" s="10"/>
      <c r="CE873" s="37"/>
      <c r="CF873" s="37"/>
      <c r="CG873" s="7"/>
      <c r="CH873" s="6"/>
      <c r="CJ873" s="10"/>
      <c r="CK873" s="37"/>
      <c r="CL873" s="37"/>
      <c r="CM873" s="7"/>
      <c r="CN873" s="40"/>
      <c r="CO873" s="10"/>
      <c r="CP873" s="37"/>
      <c r="CQ873" s="37"/>
      <c r="CR873" s="51"/>
      <c r="CT873" s="40"/>
      <c r="CU873" s="10"/>
      <c r="CV873" s="37"/>
      <c r="CW873" s="37"/>
      <c r="CX873" s="51"/>
    </row>
    <row r="874" spans="5:102" x14ac:dyDescent="0.2">
      <c r="E874" s="37"/>
      <c r="F874" s="37"/>
      <c r="G874" s="7"/>
      <c r="H874" s="6"/>
      <c r="J874" s="10"/>
      <c r="K874" s="37"/>
      <c r="L874" s="37"/>
      <c r="M874" s="7"/>
      <c r="N874" s="6"/>
      <c r="P874" s="10"/>
      <c r="Q874" s="37"/>
      <c r="R874" s="37"/>
      <c r="S874" s="7"/>
      <c r="T874" s="40"/>
      <c r="U874" s="10"/>
      <c r="V874" s="37"/>
      <c r="W874" s="37"/>
      <c r="X874" s="51"/>
      <c r="AC874" s="37"/>
      <c r="AD874" s="37"/>
      <c r="AE874" s="7"/>
      <c r="AF874" s="6"/>
      <c r="AH874" s="10"/>
      <c r="AI874" s="37"/>
      <c r="AJ874" s="37"/>
      <c r="AK874" s="7"/>
      <c r="AL874" s="6"/>
      <c r="AN874" s="10"/>
      <c r="AO874" s="37"/>
      <c r="AP874" s="37"/>
      <c r="AQ874" s="7"/>
      <c r="AR874" s="40"/>
      <c r="AS874" s="10"/>
      <c r="AT874" s="37"/>
      <c r="AU874" s="37"/>
      <c r="AV874" s="51"/>
      <c r="BA874" s="37"/>
      <c r="BB874" s="37"/>
      <c r="BC874" s="7"/>
      <c r="BD874" s="6"/>
      <c r="BF874" s="10"/>
      <c r="BG874" s="37"/>
      <c r="BH874" s="37"/>
      <c r="BI874" s="7"/>
      <c r="BJ874" s="6"/>
      <c r="BL874" s="10"/>
      <c r="BM874" s="37"/>
      <c r="BN874" s="37"/>
      <c r="BO874" s="7"/>
      <c r="BP874" s="40"/>
      <c r="BQ874" s="10"/>
      <c r="BR874" s="37"/>
      <c r="BS874" s="37"/>
      <c r="BT874" s="51"/>
      <c r="BY874" s="37"/>
      <c r="BZ874" s="37"/>
      <c r="CA874" s="7"/>
      <c r="CB874" s="6"/>
      <c r="CD874" s="10"/>
      <c r="CE874" s="37"/>
      <c r="CF874" s="37"/>
      <c r="CG874" s="7"/>
      <c r="CH874" s="6"/>
      <c r="CJ874" s="10"/>
      <c r="CK874" s="37"/>
      <c r="CL874" s="37"/>
      <c r="CM874" s="7"/>
      <c r="CN874" s="40"/>
      <c r="CO874" s="10"/>
      <c r="CP874" s="37"/>
      <c r="CQ874" s="37"/>
      <c r="CR874" s="51"/>
      <c r="CT874" s="40"/>
      <c r="CU874" s="10"/>
      <c r="CV874" s="37"/>
      <c r="CW874" s="37"/>
      <c r="CX874" s="51"/>
    </row>
    <row r="875" spans="5:102" x14ac:dyDescent="0.2">
      <c r="E875" s="37"/>
      <c r="F875" s="37"/>
      <c r="G875" s="7"/>
      <c r="H875" s="6"/>
      <c r="J875" s="10"/>
      <c r="K875" s="37"/>
      <c r="L875" s="37"/>
      <c r="M875" s="7"/>
      <c r="N875" s="6"/>
      <c r="P875" s="10"/>
      <c r="Q875" s="37"/>
      <c r="R875" s="37"/>
      <c r="S875" s="7"/>
      <c r="T875" s="40"/>
      <c r="U875" s="10"/>
      <c r="V875" s="37"/>
      <c r="W875" s="37"/>
      <c r="X875" s="51"/>
      <c r="AC875" s="37"/>
      <c r="AD875" s="37"/>
      <c r="AE875" s="7"/>
      <c r="AF875" s="6"/>
      <c r="AH875" s="10"/>
      <c r="AI875" s="37"/>
      <c r="AJ875" s="37"/>
      <c r="AK875" s="7"/>
      <c r="AL875" s="6"/>
      <c r="AN875" s="10"/>
      <c r="AO875" s="37"/>
      <c r="AP875" s="37"/>
      <c r="AQ875" s="7"/>
      <c r="AR875" s="40"/>
      <c r="AS875" s="10"/>
      <c r="AT875" s="37"/>
      <c r="AU875" s="37"/>
      <c r="AV875" s="51"/>
      <c r="BA875" s="37"/>
      <c r="BB875" s="37"/>
      <c r="BC875" s="7"/>
      <c r="BD875" s="6"/>
      <c r="BF875" s="10"/>
      <c r="BG875" s="37"/>
      <c r="BH875" s="37"/>
      <c r="BI875" s="7"/>
      <c r="BJ875" s="6"/>
      <c r="BL875" s="10"/>
      <c r="BM875" s="37"/>
      <c r="BN875" s="37"/>
      <c r="BO875" s="7"/>
      <c r="BP875" s="40"/>
      <c r="BQ875" s="10"/>
      <c r="BR875" s="37"/>
      <c r="BS875" s="37"/>
      <c r="BT875" s="51"/>
      <c r="BY875" s="37"/>
      <c r="BZ875" s="37"/>
      <c r="CA875" s="7"/>
      <c r="CB875" s="6"/>
      <c r="CD875" s="10"/>
      <c r="CE875" s="37"/>
      <c r="CF875" s="37"/>
      <c r="CG875" s="7"/>
      <c r="CH875" s="6"/>
      <c r="CJ875" s="10"/>
      <c r="CK875" s="37"/>
      <c r="CL875" s="37"/>
      <c r="CM875" s="7"/>
      <c r="CN875" s="40"/>
      <c r="CO875" s="10"/>
      <c r="CP875" s="37"/>
      <c r="CQ875" s="37"/>
      <c r="CR875" s="51"/>
      <c r="CT875" s="40"/>
      <c r="CU875" s="10"/>
      <c r="CV875" s="37"/>
      <c r="CW875" s="37"/>
      <c r="CX875" s="51"/>
    </row>
    <row r="876" spans="5:102" x14ac:dyDescent="0.2">
      <c r="E876" s="37"/>
      <c r="F876" s="37"/>
      <c r="G876" s="7"/>
      <c r="H876" s="6"/>
      <c r="J876" s="10"/>
      <c r="K876" s="37"/>
      <c r="L876" s="37"/>
      <c r="M876" s="7"/>
      <c r="N876" s="6"/>
      <c r="P876" s="10"/>
      <c r="Q876" s="37"/>
      <c r="R876" s="37"/>
      <c r="S876" s="7"/>
      <c r="T876" s="40"/>
      <c r="U876" s="10"/>
      <c r="V876" s="37"/>
      <c r="W876" s="37"/>
      <c r="X876" s="51"/>
      <c r="AC876" s="37"/>
      <c r="AD876" s="37"/>
      <c r="AE876" s="7"/>
      <c r="AF876" s="6"/>
      <c r="AH876" s="10"/>
      <c r="AI876" s="37"/>
      <c r="AJ876" s="37"/>
      <c r="AK876" s="7"/>
      <c r="AL876" s="6"/>
      <c r="AN876" s="10"/>
      <c r="AO876" s="37"/>
      <c r="AP876" s="37"/>
      <c r="AQ876" s="7"/>
      <c r="AR876" s="40"/>
      <c r="AS876" s="10"/>
      <c r="AT876" s="37"/>
      <c r="AU876" s="37"/>
      <c r="AV876" s="51"/>
      <c r="BA876" s="37"/>
      <c r="BB876" s="37"/>
      <c r="BC876" s="7"/>
      <c r="BD876" s="6"/>
      <c r="BF876" s="10"/>
      <c r="BG876" s="37"/>
      <c r="BH876" s="37"/>
      <c r="BI876" s="7"/>
      <c r="BJ876" s="6"/>
      <c r="BL876" s="10"/>
      <c r="BM876" s="37"/>
      <c r="BN876" s="37"/>
      <c r="BO876" s="7"/>
      <c r="BP876" s="40"/>
      <c r="BQ876" s="10"/>
      <c r="BR876" s="37"/>
      <c r="BS876" s="37"/>
      <c r="BT876" s="51"/>
      <c r="BY876" s="37"/>
      <c r="BZ876" s="37"/>
      <c r="CA876" s="7"/>
      <c r="CB876" s="6"/>
      <c r="CD876" s="10"/>
      <c r="CE876" s="37"/>
      <c r="CF876" s="37"/>
      <c r="CG876" s="7"/>
      <c r="CH876" s="6"/>
      <c r="CJ876" s="10"/>
      <c r="CK876" s="37"/>
      <c r="CL876" s="37"/>
      <c r="CM876" s="7"/>
      <c r="CN876" s="40"/>
      <c r="CO876" s="10"/>
      <c r="CP876" s="37"/>
      <c r="CQ876" s="37"/>
      <c r="CR876" s="51"/>
      <c r="CT876" s="40"/>
      <c r="CU876" s="10"/>
      <c r="CV876" s="37"/>
      <c r="CW876" s="37"/>
      <c r="CX876" s="51"/>
    </row>
    <row r="877" spans="5:102" x14ac:dyDescent="0.2">
      <c r="E877" s="37"/>
      <c r="F877" s="37"/>
      <c r="G877" s="7"/>
      <c r="H877" s="6"/>
      <c r="J877" s="10"/>
      <c r="K877" s="37"/>
      <c r="L877" s="37"/>
      <c r="M877" s="7"/>
      <c r="N877" s="6"/>
      <c r="P877" s="10"/>
      <c r="Q877" s="37"/>
      <c r="R877" s="37"/>
      <c r="S877" s="7"/>
      <c r="T877" s="40"/>
      <c r="U877" s="10"/>
      <c r="V877" s="37"/>
      <c r="W877" s="37"/>
      <c r="X877" s="51"/>
      <c r="AC877" s="37"/>
      <c r="AD877" s="37"/>
      <c r="AE877" s="7"/>
      <c r="AF877" s="6"/>
      <c r="AH877" s="10"/>
      <c r="AI877" s="37"/>
      <c r="AJ877" s="37"/>
      <c r="AK877" s="7"/>
      <c r="AL877" s="6"/>
      <c r="AN877" s="10"/>
      <c r="AO877" s="37"/>
      <c r="AP877" s="37"/>
      <c r="AQ877" s="7"/>
      <c r="AR877" s="40"/>
      <c r="AS877" s="10"/>
      <c r="AT877" s="37"/>
      <c r="AU877" s="37"/>
      <c r="AV877" s="51"/>
      <c r="BA877" s="37"/>
      <c r="BB877" s="37"/>
      <c r="BC877" s="7"/>
      <c r="BD877" s="6"/>
      <c r="BF877" s="10"/>
      <c r="BG877" s="37"/>
      <c r="BH877" s="37"/>
      <c r="BI877" s="7"/>
      <c r="BJ877" s="6"/>
      <c r="BL877" s="10"/>
      <c r="BM877" s="37"/>
      <c r="BN877" s="37"/>
      <c r="BO877" s="7"/>
      <c r="BP877" s="40"/>
      <c r="BQ877" s="10"/>
      <c r="BR877" s="37"/>
      <c r="BS877" s="37"/>
      <c r="BT877" s="51"/>
      <c r="BY877" s="37"/>
      <c r="BZ877" s="37"/>
      <c r="CA877" s="7"/>
      <c r="CB877" s="6"/>
      <c r="CD877" s="10"/>
      <c r="CE877" s="37"/>
      <c r="CF877" s="37"/>
      <c r="CG877" s="7"/>
      <c r="CH877" s="6"/>
      <c r="CJ877" s="10"/>
      <c r="CK877" s="37"/>
      <c r="CL877" s="37"/>
      <c r="CM877" s="7"/>
      <c r="CN877" s="40"/>
      <c r="CO877" s="10"/>
      <c r="CP877" s="37"/>
      <c r="CQ877" s="37"/>
      <c r="CR877" s="51"/>
      <c r="CT877" s="40"/>
      <c r="CU877" s="10"/>
      <c r="CV877" s="37"/>
      <c r="CW877" s="37"/>
      <c r="CX877" s="51"/>
    </row>
    <row r="878" spans="5:102" x14ac:dyDescent="0.2">
      <c r="E878" s="37"/>
      <c r="F878" s="37"/>
      <c r="G878" s="7"/>
      <c r="H878" s="6"/>
      <c r="J878" s="10"/>
      <c r="K878" s="37"/>
      <c r="L878" s="37"/>
      <c r="M878" s="7"/>
      <c r="N878" s="6"/>
      <c r="P878" s="10"/>
      <c r="Q878" s="37"/>
      <c r="R878" s="37"/>
      <c r="S878" s="7"/>
      <c r="T878" s="40"/>
      <c r="U878" s="10"/>
      <c r="V878" s="37"/>
      <c r="W878" s="37"/>
      <c r="X878" s="51"/>
      <c r="AC878" s="37"/>
      <c r="AD878" s="37"/>
      <c r="AE878" s="7"/>
      <c r="AF878" s="6"/>
      <c r="AH878" s="10"/>
      <c r="AI878" s="37"/>
      <c r="AJ878" s="37"/>
      <c r="AK878" s="7"/>
      <c r="AL878" s="6"/>
      <c r="AN878" s="10"/>
      <c r="AO878" s="37"/>
      <c r="AP878" s="37"/>
      <c r="AQ878" s="7"/>
      <c r="AR878" s="40"/>
      <c r="AS878" s="10"/>
      <c r="AT878" s="37"/>
      <c r="AU878" s="37"/>
      <c r="AV878" s="51"/>
      <c r="BA878" s="37"/>
      <c r="BB878" s="37"/>
      <c r="BC878" s="7"/>
      <c r="BD878" s="6"/>
      <c r="BF878" s="10"/>
      <c r="BG878" s="37"/>
      <c r="BH878" s="37"/>
      <c r="BI878" s="7"/>
      <c r="BJ878" s="6"/>
      <c r="BL878" s="10"/>
      <c r="BM878" s="37"/>
      <c r="BN878" s="37"/>
      <c r="BO878" s="7"/>
      <c r="BP878" s="40"/>
      <c r="BQ878" s="10"/>
      <c r="BR878" s="37"/>
      <c r="BS878" s="37"/>
      <c r="BT878" s="51"/>
      <c r="BY878" s="37"/>
      <c r="BZ878" s="37"/>
      <c r="CA878" s="7"/>
      <c r="CB878" s="6"/>
      <c r="CD878" s="10"/>
      <c r="CE878" s="37"/>
      <c r="CF878" s="37"/>
      <c r="CG878" s="7"/>
      <c r="CH878" s="6"/>
      <c r="CJ878" s="10"/>
      <c r="CK878" s="37"/>
      <c r="CL878" s="37"/>
      <c r="CM878" s="7"/>
      <c r="CN878" s="40"/>
      <c r="CO878" s="10"/>
      <c r="CP878" s="37"/>
      <c r="CQ878" s="37"/>
      <c r="CR878" s="51"/>
      <c r="CT878" s="40"/>
      <c r="CU878" s="10"/>
      <c r="CV878" s="37"/>
      <c r="CW878" s="37"/>
      <c r="CX878" s="51"/>
    </row>
    <row r="879" spans="5:102" x14ac:dyDescent="0.2">
      <c r="E879" s="37"/>
      <c r="F879" s="37"/>
      <c r="G879" s="7"/>
      <c r="H879" s="6"/>
      <c r="J879" s="10"/>
      <c r="K879" s="37"/>
      <c r="L879" s="37"/>
      <c r="M879" s="7"/>
      <c r="N879" s="6"/>
      <c r="P879" s="10"/>
      <c r="Q879" s="37"/>
      <c r="R879" s="37"/>
      <c r="S879" s="7"/>
      <c r="T879" s="40"/>
      <c r="U879" s="10"/>
      <c r="V879" s="37"/>
      <c r="W879" s="37"/>
      <c r="X879" s="51"/>
      <c r="AC879" s="37"/>
      <c r="AD879" s="37"/>
      <c r="AE879" s="7"/>
      <c r="AF879" s="6"/>
      <c r="AH879" s="10"/>
      <c r="AI879" s="37"/>
      <c r="AJ879" s="37"/>
      <c r="AK879" s="7"/>
      <c r="AL879" s="6"/>
      <c r="AN879" s="10"/>
      <c r="AO879" s="37"/>
      <c r="AP879" s="37"/>
      <c r="AQ879" s="7"/>
      <c r="AR879" s="40"/>
      <c r="AS879" s="10"/>
      <c r="AT879" s="37"/>
      <c r="AU879" s="37"/>
      <c r="AV879" s="51"/>
      <c r="BA879" s="37"/>
      <c r="BB879" s="37"/>
      <c r="BC879" s="7"/>
      <c r="BD879" s="6"/>
      <c r="BF879" s="10"/>
      <c r="BG879" s="37"/>
      <c r="BH879" s="37"/>
      <c r="BI879" s="7"/>
      <c r="BJ879" s="6"/>
      <c r="BL879" s="10"/>
      <c r="BM879" s="37"/>
      <c r="BN879" s="37"/>
      <c r="BO879" s="7"/>
      <c r="BP879" s="40"/>
      <c r="BQ879" s="10"/>
      <c r="BR879" s="37"/>
      <c r="BS879" s="37"/>
      <c r="BT879" s="51"/>
      <c r="BY879" s="37"/>
      <c r="BZ879" s="37"/>
      <c r="CA879" s="7"/>
      <c r="CB879" s="6"/>
      <c r="CD879" s="10"/>
      <c r="CE879" s="37"/>
      <c r="CF879" s="37"/>
      <c r="CG879" s="7"/>
      <c r="CH879" s="6"/>
      <c r="CJ879" s="10"/>
      <c r="CK879" s="37"/>
      <c r="CL879" s="37"/>
      <c r="CM879" s="7"/>
      <c r="CN879" s="40"/>
      <c r="CO879" s="10"/>
      <c r="CP879" s="37"/>
      <c r="CQ879" s="37"/>
      <c r="CR879" s="51"/>
      <c r="CT879" s="40"/>
      <c r="CU879" s="10"/>
      <c r="CV879" s="37"/>
      <c r="CW879" s="37"/>
      <c r="CX879" s="51"/>
    </row>
    <row r="880" spans="5:102" x14ac:dyDescent="0.2">
      <c r="E880" s="37"/>
      <c r="F880" s="37"/>
      <c r="G880" s="7"/>
      <c r="H880" s="6"/>
      <c r="J880" s="10"/>
      <c r="K880" s="37"/>
      <c r="L880" s="37"/>
      <c r="M880" s="7"/>
      <c r="N880" s="6"/>
      <c r="P880" s="10"/>
      <c r="Q880" s="37"/>
      <c r="R880" s="37"/>
      <c r="S880" s="7"/>
      <c r="T880" s="40"/>
      <c r="U880" s="10"/>
      <c r="V880" s="37"/>
      <c r="W880" s="37"/>
      <c r="X880" s="51"/>
      <c r="AC880" s="37"/>
      <c r="AD880" s="37"/>
      <c r="AE880" s="7"/>
      <c r="AF880" s="6"/>
      <c r="AH880" s="10"/>
      <c r="AI880" s="37"/>
      <c r="AJ880" s="37"/>
      <c r="AK880" s="7"/>
      <c r="AL880" s="6"/>
      <c r="AN880" s="10"/>
      <c r="AO880" s="37"/>
      <c r="AP880" s="37"/>
      <c r="AQ880" s="7"/>
      <c r="AR880" s="40"/>
      <c r="AS880" s="10"/>
      <c r="AT880" s="37"/>
      <c r="AU880" s="37"/>
      <c r="AV880" s="51"/>
      <c r="BA880" s="37"/>
      <c r="BB880" s="37"/>
      <c r="BC880" s="7"/>
      <c r="BD880" s="6"/>
      <c r="BF880" s="10"/>
      <c r="BG880" s="37"/>
      <c r="BH880" s="37"/>
      <c r="BI880" s="7"/>
      <c r="BJ880" s="6"/>
      <c r="BL880" s="10"/>
      <c r="BM880" s="37"/>
      <c r="BN880" s="37"/>
      <c r="BO880" s="7"/>
      <c r="BP880" s="40"/>
      <c r="BQ880" s="10"/>
      <c r="BR880" s="37"/>
      <c r="BS880" s="37"/>
      <c r="BT880" s="51"/>
      <c r="BY880" s="37"/>
      <c r="BZ880" s="37"/>
      <c r="CA880" s="7"/>
      <c r="CB880" s="6"/>
      <c r="CD880" s="10"/>
      <c r="CE880" s="37"/>
      <c r="CF880" s="37"/>
      <c r="CG880" s="7"/>
      <c r="CH880" s="6"/>
      <c r="CJ880" s="10"/>
      <c r="CK880" s="37"/>
      <c r="CL880" s="37"/>
      <c r="CM880" s="7"/>
      <c r="CN880" s="40"/>
      <c r="CO880" s="10"/>
      <c r="CP880" s="37"/>
      <c r="CQ880" s="37"/>
      <c r="CR880" s="51"/>
      <c r="CT880" s="40"/>
      <c r="CU880" s="10"/>
      <c r="CV880" s="37"/>
      <c r="CW880" s="37"/>
      <c r="CX880" s="51"/>
    </row>
    <row r="881" spans="5:102" x14ac:dyDescent="0.2">
      <c r="E881" s="37"/>
      <c r="F881" s="37"/>
      <c r="G881" s="7"/>
      <c r="H881" s="6"/>
      <c r="J881" s="10"/>
      <c r="K881" s="37"/>
      <c r="L881" s="37"/>
      <c r="M881" s="7"/>
      <c r="N881" s="6"/>
      <c r="P881" s="10"/>
      <c r="Q881" s="37"/>
      <c r="R881" s="37"/>
      <c r="S881" s="7"/>
      <c r="T881" s="40"/>
      <c r="U881" s="10"/>
      <c r="V881" s="37"/>
      <c r="W881" s="37"/>
      <c r="X881" s="51"/>
      <c r="AC881" s="37"/>
      <c r="AD881" s="37"/>
      <c r="AE881" s="7"/>
      <c r="AF881" s="6"/>
      <c r="AH881" s="10"/>
      <c r="AI881" s="37"/>
      <c r="AJ881" s="37"/>
      <c r="AK881" s="7"/>
      <c r="AL881" s="6"/>
      <c r="AN881" s="10"/>
      <c r="AO881" s="37"/>
      <c r="AP881" s="37"/>
      <c r="AQ881" s="7"/>
      <c r="AR881" s="40"/>
      <c r="AS881" s="10"/>
      <c r="AT881" s="37"/>
      <c r="AU881" s="37"/>
      <c r="AV881" s="51"/>
      <c r="BA881" s="37"/>
      <c r="BB881" s="37"/>
      <c r="BC881" s="7"/>
      <c r="BD881" s="6"/>
      <c r="BF881" s="10"/>
      <c r="BG881" s="37"/>
      <c r="BH881" s="37"/>
      <c r="BI881" s="7"/>
      <c r="BJ881" s="6"/>
      <c r="BL881" s="10"/>
      <c r="BM881" s="37"/>
      <c r="BN881" s="37"/>
      <c r="BO881" s="7"/>
      <c r="BP881" s="40"/>
      <c r="BQ881" s="10"/>
      <c r="BR881" s="37"/>
      <c r="BS881" s="37"/>
      <c r="BT881" s="51"/>
      <c r="BY881" s="37"/>
      <c r="BZ881" s="37"/>
      <c r="CA881" s="7"/>
      <c r="CB881" s="6"/>
      <c r="CD881" s="10"/>
      <c r="CE881" s="37"/>
      <c r="CF881" s="37"/>
      <c r="CG881" s="7"/>
      <c r="CH881" s="6"/>
      <c r="CJ881" s="10"/>
      <c r="CK881" s="37"/>
      <c r="CL881" s="37"/>
      <c r="CM881" s="7"/>
      <c r="CN881" s="40"/>
      <c r="CO881" s="10"/>
      <c r="CP881" s="37"/>
      <c r="CQ881" s="37"/>
      <c r="CR881" s="51"/>
      <c r="CT881" s="40"/>
      <c r="CU881" s="10"/>
      <c r="CV881" s="37"/>
      <c r="CW881" s="37"/>
      <c r="CX881" s="51"/>
    </row>
    <row r="882" spans="5:102" x14ac:dyDescent="0.2">
      <c r="E882" s="37"/>
      <c r="F882" s="37"/>
      <c r="G882" s="7"/>
      <c r="H882" s="6"/>
      <c r="J882" s="10"/>
      <c r="K882" s="37"/>
      <c r="L882" s="37"/>
      <c r="M882" s="7"/>
      <c r="N882" s="6"/>
      <c r="P882" s="10"/>
      <c r="Q882" s="37"/>
      <c r="R882" s="37"/>
      <c r="S882" s="7"/>
      <c r="T882" s="40"/>
      <c r="U882" s="10"/>
      <c r="V882" s="37"/>
      <c r="W882" s="37"/>
      <c r="X882" s="51"/>
      <c r="AC882" s="37"/>
      <c r="AD882" s="37"/>
      <c r="AE882" s="7"/>
      <c r="AF882" s="6"/>
      <c r="AH882" s="10"/>
      <c r="AI882" s="37"/>
      <c r="AJ882" s="37"/>
      <c r="AK882" s="7"/>
      <c r="AL882" s="6"/>
      <c r="AN882" s="10"/>
      <c r="AO882" s="37"/>
      <c r="AP882" s="37"/>
      <c r="AQ882" s="7"/>
      <c r="AR882" s="40"/>
      <c r="AS882" s="10"/>
      <c r="AT882" s="37"/>
      <c r="AU882" s="37"/>
      <c r="AV882" s="51"/>
      <c r="BA882" s="37"/>
      <c r="BB882" s="37"/>
      <c r="BC882" s="7"/>
      <c r="BD882" s="6"/>
      <c r="BF882" s="10"/>
      <c r="BG882" s="37"/>
      <c r="BH882" s="37"/>
      <c r="BI882" s="7"/>
      <c r="BJ882" s="6"/>
      <c r="BL882" s="10"/>
      <c r="BM882" s="37"/>
      <c r="BN882" s="37"/>
      <c r="BO882" s="7"/>
      <c r="BP882" s="40"/>
      <c r="BQ882" s="10"/>
      <c r="BR882" s="37"/>
      <c r="BS882" s="37"/>
      <c r="BT882" s="51"/>
      <c r="BY882" s="37"/>
      <c r="BZ882" s="37"/>
      <c r="CA882" s="7"/>
      <c r="CB882" s="6"/>
      <c r="CD882" s="10"/>
      <c r="CE882" s="37"/>
      <c r="CF882" s="37"/>
      <c r="CG882" s="7"/>
      <c r="CH882" s="6"/>
      <c r="CJ882" s="10"/>
      <c r="CK882" s="37"/>
      <c r="CL882" s="37"/>
      <c r="CM882" s="7"/>
      <c r="CN882" s="40"/>
      <c r="CO882" s="10"/>
      <c r="CP882" s="37"/>
      <c r="CQ882" s="37"/>
      <c r="CR882" s="51"/>
      <c r="CT882" s="40"/>
      <c r="CU882" s="10"/>
      <c r="CV882" s="37"/>
      <c r="CW882" s="37"/>
      <c r="CX882" s="51"/>
    </row>
    <row r="883" spans="5:102" x14ac:dyDescent="0.2">
      <c r="E883" s="37"/>
      <c r="F883" s="37"/>
      <c r="G883" s="7"/>
      <c r="H883" s="6"/>
      <c r="J883" s="10"/>
      <c r="K883" s="37"/>
      <c r="L883" s="37"/>
      <c r="M883" s="7"/>
      <c r="N883" s="6"/>
      <c r="P883" s="10"/>
      <c r="Q883" s="37"/>
      <c r="R883" s="37"/>
      <c r="S883" s="7"/>
      <c r="T883" s="40"/>
      <c r="U883" s="10"/>
      <c r="V883" s="37"/>
      <c r="W883" s="37"/>
      <c r="X883" s="51"/>
      <c r="AC883" s="37"/>
      <c r="AD883" s="37"/>
      <c r="AE883" s="7"/>
      <c r="AF883" s="6"/>
      <c r="AH883" s="10"/>
      <c r="AI883" s="37"/>
      <c r="AJ883" s="37"/>
      <c r="AK883" s="7"/>
      <c r="AL883" s="6"/>
      <c r="AN883" s="10"/>
      <c r="AO883" s="37"/>
      <c r="AP883" s="37"/>
      <c r="AQ883" s="7"/>
      <c r="AR883" s="40"/>
      <c r="AS883" s="10"/>
      <c r="AT883" s="37"/>
      <c r="AU883" s="37"/>
      <c r="AV883" s="51"/>
      <c r="BA883" s="37"/>
      <c r="BB883" s="37"/>
      <c r="BC883" s="7"/>
      <c r="BD883" s="6"/>
      <c r="BF883" s="10"/>
      <c r="BG883" s="37"/>
      <c r="BH883" s="37"/>
      <c r="BI883" s="7"/>
      <c r="BJ883" s="6"/>
      <c r="BL883" s="10"/>
      <c r="BM883" s="37"/>
      <c r="BN883" s="37"/>
      <c r="BO883" s="7"/>
      <c r="BP883" s="40"/>
      <c r="BQ883" s="10"/>
      <c r="BR883" s="37"/>
      <c r="BS883" s="37"/>
      <c r="BT883" s="51"/>
      <c r="BY883" s="37"/>
      <c r="BZ883" s="37"/>
      <c r="CA883" s="7"/>
      <c r="CB883" s="6"/>
      <c r="CD883" s="10"/>
      <c r="CE883" s="37"/>
      <c r="CF883" s="37"/>
      <c r="CG883" s="7"/>
      <c r="CH883" s="6"/>
      <c r="CJ883" s="10"/>
      <c r="CK883" s="37"/>
      <c r="CL883" s="37"/>
      <c r="CM883" s="7"/>
      <c r="CN883" s="40"/>
      <c r="CO883" s="10"/>
      <c r="CP883" s="37"/>
      <c r="CQ883" s="37"/>
      <c r="CR883" s="51"/>
      <c r="CT883" s="40"/>
      <c r="CU883" s="10"/>
      <c r="CV883" s="37"/>
      <c r="CW883" s="37"/>
      <c r="CX883" s="51"/>
    </row>
    <row r="884" spans="5:102" x14ac:dyDescent="0.2">
      <c r="E884" s="37"/>
      <c r="F884" s="37"/>
      <c r="G884" s="7"/>
      <c r="H884" s="6"/>
      <c r="J884" s="10"/>
      <c r="K884" s="37"/>
      <c r="L884" s="37"/>
      <c r="M884" s="7"/>
      <c r="N884" s="6"/>
      <c r="P884" s="10"/>
      <c r="Q884" s="37"/>
      <c r="R884" s="37"/>
      <c r="S884" s="7"/>
      <c r="T884" s="40"/>
      <c r="U884" s="10"/>
      <c r="V884" s="37"/>
      <c r="W884" s="37"/>
      <c r="X884" s="51"/>
      <c r="AC884" s="37"/>
      <c r="AD884" s="37"/>
      <c r="AE884" s="7"/>
      <c r="AF884" s="6"/>
      <c r="AH884" s="10"/>
      <c r="AI884" s="37"/>
      <c r="AJ884" s="37"/>
      <c r="AK884" s="7"/>
      <c r="AL884" s="6"/>
      <c r="AN884" s="10"/>
      <c r="AO884" s="37"/>
      <c r="AP884" s="37"/>
      <c r="AQ884" s="7"/>
      <c r="AR884" s="40"/>
      <c r="AS884" s="10"/>
      <c r="AT884" s="37"/>
      <c r="AU884" s="37"/>
      <c r="AV884" s="51"/>
      <c r="BA884" s="37"/>
      <c r="BB884" s="37"/>
      <c r="BC884" s="7"/>
      <c r="BD884" s="6"/>
      <c r="BF884" s="10"/>
      <c r="BG884" s="37"/>
      <c r="BH884" s="37"/>
      <c r="BI884" s="7"/>
      <c r="BJ884" s="6"/>
      <c r="BL884" s="10"/>
      <c r="BM884" s="37"/>
      <c r="BN884" s="37"/>
      <c r="BO884" s="7"/>
      <c r="BP884" s="40"/>
      <c r="BQ884" s="10"/>
      <c r="BR884" s="37"/>
      <c r="BS884" s="37"/>
      <c r="BT884" s="51"/>
      <c r="BY884" s="37"/>
      <c r="BZ884" s="37"/>
      <c r="CA884" s="7"/>
      <c r="CB884" s="6"/>
      <c r="CD884" s="10"/>
      <c r="CE884" s="37"/>
      <c r="CF884" s="37"/>
      <c r="CG884" s="7"/>
      <c r="CH884" s="6"/>
      <c r="CJ884" s="10"/>
      <c r="CK884" s="37"/>
      <c r="CL884" s="37"/>
      <c r="CM884" s="7"/>
      <c r="CN884" s="40"/>
      <c r="CO884" s="10"/>
      <c r="CP884" s="37"/>
      <c r="CQ884" s="37"/>
      <c r="CR884" s="51"/>
      <c r="CT884" s="40"/>
      <c r="CU884" s="10"/>
      <c r="CV884" s="37"/>
      <c r="CW884" s="37"/>
      <c r="CX884" s="51"/>
    </row>
    <row r="885" spans="5:102" x14ac:dyDescent="0.2">
      <c r="E885" s="37"/>
      <c r="F885" s="37"/>
      <c r="G885" s="7"/>
      <c r="H885" s="6"/>
      <c r="J885" s="10"/>
      <c r="K885" s="37"/>
      <c r="L885" s="37"/>
      <c r="M885" s="7"/>
      <c r="N885" s="6"/>
      <c r="P885" s="10"/>
      <c r="Q885" s="37"/>
      <c r="R885" s="37"/>
      <c r="S885" s="7"/>
      <c r="T885" s="40"/>
      <c r="U885" s="10"/>
      <c r="V885" s="37"/>
      <c r="W885" s="37"/>
      <c r="X885" s="51"/>
      <c r="AC885" s="37"/>
      <c r="AD885" s="37"/>
      <c r="AE885" s="7"/>
      <c r="AF885" s="6"/>
      <c r="AH885" s="10"/>
      <c r="AI885" s="37"/>
      <c r="AJ885" s="37"/>
      <c r="AK885" s="7"/>
      <c r="AL885" s="6"/>
      <c r="AN885" s="10"/>
      <c r="AO885" s="37"/>
      <c r="AP885" s="37"/>
      <c r="AQ885" s="7"/>
      <c r="AR885" s="40"/>
      <c r="AS885" s="10"/>
      <c r="AT885" s="37"/>
      <c r="AU885" s="37"/>
      <c r="AV885" s="51"/>
      <c r="BA885" s="37"/>
      <c r="BB885" s="37"/>
      <c r="BC885" s="7"/>
      <c r="BD885" s="6"/>
      <c r="BF885" s="10"/>
      <c r="BG885" s="37"/>
      <c r="BH885" s="37"/>
      <c r="BI885" s="7"/>
      <c r="BJ885" s="6"/>
      <c r="BL885" s="10"/>
      <c r="BM885" s="37"/>
      <c r="BN885" s="37"/>
      <c r="BO885" s="7"/>
      <c r="BP885" s="40"/>
      <c r="BQ885" s="10"/>
      <c r="BR885" s="37"/>
      <c r="BS885" s="37"/>
      <c r="BT885" s="51"/>
      <c r="BY885" s="37"/>
      <c r="BZ885" s="37"/>
      <c r="CA885" s="7"/>
      <c r="CB885" s="6"/>
      <c r="CD885" s="10"/>
      <c r="CE885" s="37"/>
      <c r="CF885" s="37"/>
      <c r="CG885" s="7"/>
      <c r="CH885" s="6"/>
      <c r="CJ885" s="10"/>
      <c r="CK885" s="37"/>
      <c r="CL885" s="37"/>
      <c r="CM885" s="7"/>
      <c r="CN885" s="40"/>
      <c r="CO885" s="10"/>
      <c r="CP885" s="37"/>
      <c r="CQ885" s="37"/>
      <c r="CR885" s="51"/>
      <c r="CT885" s="40"/>
      <c r="CU885" s="10"/>
      <c r="CV885" s="37"/>
      <c r="CW885" s="37"/>
      <c r="CX885" s="51"/>
    </row>
    <row r="886" spans="5:102" x14ac:dyDescent="0.2">
      <c r="E886" s="37"/>
      <c r="F886" s="37"/>
      <c r="G886" s="7"/>
      <c r="H886" s="6"/>
      <c r="J886" s="10"/>
      <c r="K886" s="37"/>
      <c r="L886" s="37"/>
      <c r="M886" s="7"/>
      <c r="N886" s="6"/>
      <c r="P886" s="10"/>
      <c r="Q886" s="37"/>
      <c r="R886" s="37"/>
      <c r="S886" s="7"/>
      <c r="T886" s="40"/>
      <c r="U886" s="10"/>
      <c r="V886" s="37"/>
      <c r="W886" s="37"/>
      <c r="X886" s="51"/>
      <c r="AC886" s="37"/>
      <c r="AD886" s="37"/>
      <c r="AE886" s="7"/>
      <c r="AF886" s="6"/>
      <c r="AH886" s="10"/>
      <c r="AI886" s="37"/>
      <c r="AJ886" s="37"/>
      <c r="AK886" s="7"/>
      <c r="AL886" s="6"/>
      <c r="AN886" s="10"/>
      <c r="AO886" s="37"/>
      <c r="AP886" s="37"/>
      <c r="AQ886" s="7"/>
      <c r="AR886" s="40"/>
      <c r="AS886" s="10"/>
      <c r="AT886" s="37"/>
      <c r="AU886" s="37"/>
      <c r="AV886" s="51"/>
      <c r="BA886" s="37"/>
      <c r="BB886" s="37"/>
      <c r="BC886" s="7"/>
      <c r="BD886" s="6"/>
      <c r="BF886" s="10"/>
      <c r="BG886" s="37"/>
      <c r="BH886" s="37"/>
      <c r="BI886" s="7"/>
      <c r="BJ886" s="6"/>
      <c r="BL886" s="10"/>
      <c r="BM886" s="37"/>
      <c r="BN886" s="37"/>
      <c r="BO886" s="7"/>
      <c r="BP886" s="40"/>
      <c r="BQ886" s="10"/>
      <c r="BR886" s="37"/>
      <c r="BS886" s="37"/>
      <c r="BT886" s="51"/>
      <c r="BY886" s="37"/>
      <c r="BZ886" s="37"/>
      <c r="CA886" s="7"/>
      <c r="CB886" s="6"/>
      <c r="CD886" s="10"/>
      <c r="CE886" s="37"/>
      <c r="CF886" s="37"/>
      <c r="CG886" s="7"/>
      <c r="CH886" s="6"/>
      <c r="CJ886" s="10"/>
      <c r="CK886" s="37"/>
      <c r="CL886" s="37"/>
      <c r="CM886" s="7"/>
      <c r="CN886" s="40"/>
      <c r="CO886" s="10"/>
      <c r="CP886" s="37"/>
      <c r="CQ886" s="37"/>
      <c r="CR886" s="51"/>
      <c r="CT886" s="40"/>
      <c r="CU886" s="10"/>
      <c r="CV886" s="37"/>
      <c r="CW886" s="37"/>
      <c r="CX886" s="51"/>
    </row>
    <row r="887" spans="5:102" x14ac:dyDescent="0.2">
      <c r="E887" s="37"/>
      <c r="F887" s="37"/>
      <c r="G887" s="7"/>
      <c r="H887" s="6"/>
      <c r="J887" s="10"/>
      <c r="K887" s="37"/>
      <c r="L887" s="37"/>
      <c r="M887" s="7"/>
      <c r="N887" s="6"/>
      <c r="P887" s="10"/>
      <c r="Q887" s="37"/>
      <c r="R887" s="37"/>
      <c r="S887" s="7"/>
      <c r="T887" s="40"/>
      <c r="U887" s="10"/>
      <c r="V887" s="37"/>
      <c r="W887" s="37"/>
      <c r="X887" s="51"/>
      <c r="AC887" s="37"/>
      <c r="AD887" s="37"/>
      <c r="AE887" s="7"/>
      <c r="AF887" s="6"/>
      <c r="AH887" s="10"/>
      <c r="AI887" s="37"/>
      <c r="AJ887" s="37"/>
      <c r="AK887" s="7"/>
      <c r="AL887" s="6"/>
      <c r="AN887" s="10"/>
      <c r="AO887" s="37"/>
      <c r="AP887" s="37"/>
      <c r="AQ887" s="7"/>
      <c r="AR887" s="40"/>
      <c r="AS887" s="10"/>
      <c r="AT887" s="37"/>
      <c r="AU887" s="37"/>
      <c r="AV887" s="51"/>
      <c r="BA887" s="37"/>
      <c r="BB887" s="37"/>
      <c r="BC887" s="7"/>
      <c r="BD887" s="6"/>
      <c r="BF887" s="10"/>
      <c r="BG887" s="37"/>
      <c r="BH887" s="37"/>
      <c r="BI887" s="7"/>
      <c r="BJ887" s="6"/>
      <c r="BL887" s="10"/>
      <c r="BM887" s="37"/>
      <c r="BN887" s="37"/>
      <c r="BO887" s="7"/>
      <c r="BP887" s="40"/>
      <c r="BQ887" s="10"/>
      <c r="BR887" s="37"/>
      <c r="BS887" s="37"/>
      <c r="BT887" s="51"/>
      <c r="BY887" s="37"/>
      <c r="BZ887" s="37"/>
      <c r="CA887" s="7"/>
      <c r="CB887" s="6"/>
      <c r="CD887" s="10"/>
      <c r="CE887" s="37"/>
      <c r="CF887" s="37"/>
      <c r="CG887" s="7"/>
      <c r="CH887" s="6"/>
      <c r="CJ887" s="10"/>
      <c r="CK887" s="37"/>
      <c r="CL887" s="37"/>
      <c r="CM887" s="7"/>
      <c r="CN887" s="40"/>
      <c r="CO887" s="10"/>
      <c r="CP887" s="37"/>
      <c r="CQ887" s="37"/>
      <c r="CR887" s="51"/>
      <c r="CT887" s="40"/>
      <c r="CU887" s="10"/>
      <c r="CV887" s="37"/>
      <c r="CW887" s="37"/>
      <c r="CX887" s="51"/>
    </row>
    <row r="888" spans="5:102" x14ac:dyDescent="0.2">
      <c r="E888" s="37"/>
      <c r="F888" s="37"/>
      <c r="G888" s="7"/>
      <c r="H888" s="6"/>
      <c r="J888" s="10"/>
      <c r="K888" s="37"/>
      <c r="L888" s="37"/>
      <c r="M888" s="7"/>
      <c r="N888" s="6"/>
      <c r="P888" s="10"/>
      <c r="Q888" s="37"/>
      <c r="R888" s="37"/>
      <c r="S888" s="7"/>
      <c r="T888" s="40"/>
      <c r="U888" s="10"/>
      <c r="V888" s="37"/>
      <c r="W888" s="37"/>
      <c r="X888" s="51"/>
      <c r="AC888" s="37"/>
      <c r="AD888" s="37"/>
      <c r="AE888" s="7"/>
      <c r="AF888" s="6"/>
      <c r="AH888" s="10"/>
      <c r="AI888" s="37"/>
      <c r="AJ888" s="37"/>
      <c r="AK888" s="7"/>
      <c r="AL888" s="6"/>
      <c r="AN888" s="10"/>
      <c r="AO888" s="37"/>
      <c r="AP888" s="37"/>
      <c r="AQ888" s="7"/>
      <c r="AR888" s="40"/>
      <c r="AS888" s="10"/>
      <c r="AT888" s="37"/>
      <c r="AU888" s="37"/>
      <c r="AV888" s="51"/>
      <c r="BA888" s="37"/>
      <c r="BB888" s="37"/>
      <c r="BC888" s="7"/>
      <c r="BD888" s="6"/>
      <c r="BF888" s="10"/>
      <c r="BG888" s="37"/>
      <c r="BH888" s="37"/>
      <c r="BI888" s="7"/>
      <c r="BJ888" s="6"/>
      <c r="BL888" s="10"/>
      <c r="BM888" s="37"/>
      <c r="BN888" s="37"/>
      <c r="BO888" s="7"/>
      <c r="BP888" s="40"/>
      <c r="BQ888" s="10"/>
      <c r="BR888" s="37"/>
      <c r="BS888" s="37"/>
      <c r="BT888" s="51"/>
      <c r="BY888" s="37"/>
      <c r="BZ888" s="37"/>
      <c r="CA888" s="7"/>
      <c r="CB888" s="6"/>
      <c r="CD888" s="10"/>
      <c r="CE888" s="37"/>
      <c r="CF888" s="37"/>
      <c r="CG888" s="7"/>
      <c r="CH888" s="6"/>
      <c r="CJ888" s="10"/>
      <c r="CK888" s="37"/>
      <c r="CL888" s="37"/>
      <c r="CM888" s="7"/>
      <c r="CN888" s="40"/>
      <c r="CO888" s="10"/>
      <c r="CP888" s="37"/>
      <c r="CQ888" s="37"/>
      <c r="CR888" s="51"/>
      <c r="CT888" s="40"/>
      <c r="CU888" s="10"/>
      <c r="CV888" s="37"/>
      <c r="CW888" s="37"/>
      <c r="CX888" s="51"/>
    </row>
    <row r="889" spans="5:102" x14ac:dyDescent="0.2">
      <c r="E889" s="37"/>
      <c r="F889" s="37"/>
      <c r="G889" s="7"/>
      <c r="H889" s="6"/>
      <c r="J889" s="10"/>
      <c r="K889" s="37"/>
      <c r="L889" s="37"/>
      <c r="M889" s="7"/>
      <c r="N889" s="6"/>
      <c r="P889" s="10"/>
      <c r="Q889" s="37"/>
      <c r="R889" s="37"/>
      <c r="S889" s="7"/>
      <c r="T889" s="40"/>
      <c r="U889" s="10"/>
      <c r="V889" s="37"/>
      <c r="W889" s="37"/>
      <c r="X889" s="51"/>
      <c r="AC889" s="37"/>
      <c r="AD889" s="37"/>
      <c r="AE889" s="7"/>
      <c r="AF889" s="6"/>
      <c r="AH889" s="10"/>
      <c r="AI889" s="37"/>
      <c r="AJ889" s="37"/>
      <c r="AK889" s="7"/>
      <c r="AL889" s="6"/>
      <c r="AN889" s="10"/>
      <c r="AO889" s="37"/>
      <c r="AP889" s="37"/>
      <c r="AQ889" s="7"/>
      <c r="AR889" s="40"/>
      <c r="AS889" s="10"/>
      <c r="AT889" s="37"/>
      <c r="AU889" s="37"/>
      <c r="AV889" s="51"/>
      <c r="BA889" s="37"/>
      <c r="BB889" s="37"/>
      <c r="BC889" s="7"/>
      <c r="BD889" s="6"/>
      <c r="BF889" s="10"/>
      <c r="BG889" s="37"/>
      <c r="BH889" s="37"/>
      <c r="BI889" s="7"/>
      <c r="BJ889" s="6"/>
      <c r="BL889" s="10"/>
      <c r="BM889" s="37"/>
      <c r="BN889" s="37"/>
      <c r="BO889" s="7"/>
      <c r="BP889" s="40"/>
      <c r="BQ889" s="10"/>
      <c r="BR889" s="37"/>
      <c r="BS889" s="37"/>
      <c r="BT889" s="51"/>
      <c r="BY889" s="37"/>
      <c r="BZ889" s="37"/>
      <c r="CA889" s="7"/>
      <c r="CB889" s="6"/>
      <c r="CD889" s="10"/>
      <c r="CE889" s="37"/>
      <c r="CF889" s="37"/>
      <c r="CG889" s="7"/>
      <c r="CH889" s="6"/>
      <c r="CJ889" s="10"/>
      <c r="CK889" s="37"/>
      <c r="CL889" s="37"/>
      <c r="CM889" s="7"/>
      <c r="CN889" s="40"/>
      <c r="CO889" s="10"/>
      <c r="CP889" s="37"/>
      <c r="CQ889" s="37"/>
      <c r="CR889" s="51"/>
      <c r="CT889" s="40"/>
      <c r="CU889" s="10"/>
      <c r="CV889" s="37"/>
      <c r="CW889" s="37"/>
      <c r="CX889" s="51"/>
    </row>
    <row r="890" spans="5:102" x14ac:dyDescent="0.2">
      <c r="E890" s="37"/>
      <c r="F890" s="37"/>
      <c r="G890" s="7"/>
      <c r="H890" s="6"/>
      <c r="J890" s="10"/>
      <c r="K890" s="37"/>
      <c r="L890" s="37"/>
      <c r="M890" s="7"/>
      <c r="N890" s="6"/>
      <c r="P890" s="10"/>
      <c r="Q890" s="37"/>
      <c r="R890" s="37"/>
      <c r="S890" s="7"/>
      <c r="T890" s="40"/>
      <c r="U890" s="10"/>
      <c r="V890" s="37"/>
      <c r="W890" s="37"/>
      <c r="X890" s="51"/>
      <c r="AC890" s="37"/>
      <c r="AD890" s="37"/>
      <c r="AE890" s="7"/>
      <c r="AF890" s="6"/>
      <c r="AH890" s="10"/>
      <c r="AI890" s="37"/>
      <c r="AJ890" s="37"/>
      <c r="AK890" s="7"/>
      <c r="AL890" s="6"/>
      <c r="AN890" s="10"/>
      <c r="AO890" s="37"/>
      <c r="AP890" s="37"/>
      <c r="AQ890" s="7"/>
      <c r="AR890" s="40"/>
      <c r="AS890" s="10"/>
      <c r="AT890" s="37"/>
      <c r="AU890" s="37"/>
      <c r="AV890" s="51"/>
      <c r="BA890" s="37"/>
      <c r="BB890" s="37"/>
      <c r="BC890" s="7"/>
      <c r="BD890" s="6"/>
      <c r="BF890" s="10"/>
      <c r="BG890" s="37"/>
      <c r="BH890" s="37"/>
      <c r="BI890" s="7"/>
      <c r="BJ890" s="6"/>
      <c r="BL890" s="10"/>
      <c r="BM890" s="37"/>
      <c r="BN890" s="37"/>
      <c r="BO890" s="7"/>
      <c r="BP890" s="40"/>
      <c r="BQ890" s="10"/>
      <c r="BR890" s="37"/>
      <c r="BS890" s="37"/>
      <c r="BT890" s="51"/>
      <c r="BY890" s="37"/>
      <c r="BZ890" s="37"/>
      <c r="CA890" s="7"/>
      <c r="CB890" s="6"/>
      <c r="CD890" s="10"/>
      <c r="CE890" s="37"/>
      <c r="CF890" s="37"/>
      <c r="CG890" s="7"/>
      <c r="CH890" s="6"/>
      <c r="CJ890" s="10"/>
      <c r="CK890" s="37"/>
      <c r="CL890" s="37"/>
      <c r="CM890" s="7"/>
      <c r="CN890" s="40"/>
      <c r="CO890" s="10"/>
      <c r="CP890" s="37"/>
      <c r="CQ890" s="37"/>
      <c r="CR890" s="51"/>
      <c r="CT890" s="40"/>
      <c r="CU890" s="10"/>
      <c r="CV890" s="37"/>
      <c r="CW890" s="37"/>
      <c r="CX890" s="51"/>
    </row>
    <row r="891" spans="5:102" x14ac:dyDescent="0.2">
      <c r="E891" s="37"/>
      <c r="F891" s="37"/>
      <c r="G891" s="7"/>
      <c r="H891" s="6"/>
      <c r="J891" s="10"/>
      <c r="K891" s="37"/>
      <c r="L891" s="37"/>
      <c r="M891" s="7"/>
      <c r="N891" s="6"/>
      <c r="P891" s="10"/>
      <c r="Q891" s="37"/>
      <c r="R891" s="37"/>
      <c r="S891" s="7"/>
      <c r="T891" s="40"/>
      <c r="U891" s="10"/>
      <c r="V891" s="37"/>
      <c r="W891" s="37"/>
      <c r="X891" s="51"/>
      <c r="AC891" s="37"/>
      <c r="AD891" s="37"/>
      <c r="AE891" s="7"/>
      <c r="AF891" s="6"/>
      <c r="AH891" s="10"/>
      <c r="AI891" s="37"/>
      <c r="AJ891" s="37"/>
      <c r="AK891" s="7"/>
      <c r="AL891" s="6"/>
      <c r="AN891" s="10"/>
      <c r="AO891" s="37"/>
      <c r="AP891" s="37"/>
      <c r="AQ891" s="7"/>
      <c r="AR891" s="40"/>
      <c r="AS891" s="10"/>
      <c r="AT891" s="37"/>
      <c r="AU891" s="37"/>
      <c r="AV891" s="51"/>
      <c r="BA891" s="37"/>
      <c r="BB891" s="37"/>
      <c r="BC891" s="7"/>
      <c r="BD891" s="6"/>
      <c r="BF891" s="10"/>
      <c r="BG891" s="37"/>
      <c r="BH891" s="37"/>
      <c r="BI891" s="7"/>
      <c r="BJ891" s="6"/>
      <c r="BL891" s="10"/>
      <c r="BM891" s="37"/>
      <c r="BN891" s="37"/>
      <c r="BO891" s="7"/>
      <c r="BP891" s="40"/>
      <c r="BQ891" s="10"/>
      <c r="BR891" s="37"/>
      <c r="BS891" s="37"/>
      <c r="BT891" s="51"/>
      <c r="BY891" s="37"/>
      <c r="BZ891" s="37"/>
      <c r="CA891" s="7"/>
      <c r="CB891" s="6"/>
      <c r="CD891" s="10"/>
      <c r="CE891" s="37"/>
      <c r="CF891" s="37"/>
      <c r="CG891" s="7"/>
      <c r="CH891" s="6"/>
      <c r="CJ891" s="10"/>
      <c r="CK891" s="37"/>
      <c r="CL891" s="37"/>
      <c r="CM891" s="7"/>
      <c r="CN891" s="40"/>
      <c r="CO891" s="10"/>
      <c r="CP891" s="37"/>
      <c r="CQ891" s="37"/>
      <c r="CR891" s="51"/>
      <c r="CT891" s="40"/>
      <c r="CU891" s="10"/>
      <c r="CV891" s="37"/>
      <c r="CW891" s="37"/>
      <c r="CX891" s="51"/>
    </row>
    <row r="892" spans="5:102" x14ac:dyDescent="0.2">
      <c r="E892" s="37"/>
      <c r="F892" s="37"/>
      <c r="G892" s="7"/>
      <c r="H892" s="6"/>
      <c r="J892" s="10"/>
      <c r="K892" s="37"/>
      <c r="L892" s="37"/>
      <c r="M892" s="7"/>
      <c r="N892" s="6"/>
      <c r="P892" s="10"/>
      <c r="Q892" s="37"/>
      <c r="R892" s="37"/>
      <c r="S892" s="7"/>
      <c r="T892" s="40"/>
      <c r="U892" s="10"/>
      <c r="V892" s="37"/>
      <c r="W892" s="37"/>
      <c r="X892" s="51"/>
      <c r="AC892" s="37"/>
      <c r="AD892" s="37"/>
      <c r="AE892" s="7"/>
      <c r="AF892" s="6"/>
      <c r="AH892" s="10"/>
      <c r="AI892" s="37"/>
      <c r="AJ892" s="37"/>
      <c r="AK892" s="7"/>
      <c r="AL892" s="6"/>
      <c r="AN892" s="10"/>
      <c r="AO892" s="37"/>
      <c r="AP892" s="37"/>
      <c r="AQ892" s="7"/>
      <c r="AR892" s="40"/>
      <c r="AS892" s="10"/>
      <c r="AT892" s="37"/>
      <c r="AU892" s="37"/>
      <c r="AV892" s="51"/>
      <c r="BA892" s="37"/>
      <c r="BB892" s="37"/>
      <c r="BC892" s="7"/>
      <c r="BD892" s="6"/>
      <c r="BF892" s="10"/>
      <c r="BG892" s="37"/>
      <c r="BH892" s="37"/>
      <c r="BI892" s="7"/>
      <c r="BJ892" s="6"/>
      <c r="BL892" s="10"/>
      <c r="BM892" s="37"/>
      <c r="BN892" s="37"/>
      <c r="BO892" s="7"/>
      <c r="BP892" s="40"/>
      <c r="BQ892" s="10"/>
      <c r="BR892" s="37"/>
      <c r="BS892" s="37"/>
      <c r="BT892" s="51"/>
      <c r="BY892" s="37"/>
      <c r="BZ892" s="37"/>
      <c r="CA892" s="7"/>
      <c r="CB892" s="6"/>
      <c r="CD892" s="10"/>
      <c r="CE892" s="37"/>
      <c r="CF892" s="37"/>
      <c r="CG892" s="7"/>
      <c r="CH892" s="6"/>
      <c r="CJ892" s="10"/>
      <c r="CK892" s="37"/>
      <c r="CL892" s="37"/>
      <c r="CM892" s="7"/>
      <c r="CN892" s="40"/>
      <c r="CO892" s="10"/>
      <c r="CP892" s="37"/>
      <c r="CQ892" s="37"/>
      <c r="CR892" s="51"/>
      <c r="CT892" s="40"/>
      <c r="CU892" s="10"/>
      <c r="CV892" s="37"/>
      <c r="CW892" s="37"/>
      <c r="CX892" s="51"/>
    </row>
    <row r="893" spans="5:102" x14ac:dyDescent="0.2">
      <c r="E893" s="37"/>
      <c r="F893" s="37"/>
      <c r="G893" s="7"/>
      <c r="H893" s="6"/>
      <c r="J893" s="10"/>
      <c r="K893" s="37"/>
      <c r="L893" s="37"/>
      <c r="M893" s="7"/>
      <c r="N893" s="6"/>
      <c r="P893" s="10"/>
      <c r="Q893" s="37"/>
      <c r="R893" s="37"/>
      <c r="S893" s="7"/>
      <c r="T893" s="40"/>
      <c r="U893" s="10"/>
      <c r="V893" s="37"/>
      <c r="W893" s="37"/>
      <c r="X893" s="51"/>
      <c r="AC893" s="37"/>
      <c r="AD893" s="37"/>
      <c r="AE893" s="7"/>
      <c r="AF893" s="6"/>
      <c r="AH893" s="10"/>
      <c r="AI893" s="37"/>
      <c r="AJ893" s="37"/>
      <c r="AK893" s="7"/>
      <c r="AL893" s="6"/>
      <c r="AN893" s="10"/>
      <c r="AO893" s="37"/>
      <c r="AP893" s="37"/>
      <c r="AQ893" s="7"/>
      <c r="AR893" s="40"/>
      <c r="AS893" s="10"/>
      <c r="AT893" s="37"/>
      <c r="AU893" s="37"/>
      <c r="AV893" s="51"/>
      <c r="BA893" s="37"/>
      <c r="BB893" s="37"/>
      <c r="BC893" s="7"/>
      <c r="BD893" s="6"/>
      <c r="BF893" s="10"/>
      <c r="BG893" s="37"/>
      <c r="BH893" s="37"/>
      <c r="BI893" s="7"/>
      <c r="BJ893" s="6"/>
      <c r="BL893" s="10"/>
      <c r="BM893" s="37"/>
      <c r="BN893" s="37"/>
      <c r="BO893" s="7"/>
      <c r="BP893" s="40"/>
      <c r="BQ893" s="10"/>
      <c r="BR893" s="37"/>
      <c r="BS893" s="37"/>
      <c r="BT893" s="51"/>
      <c r="BY893" s="37"/>
      <c r="BZ893" s="37"/>
      <c r="CA893" s="7"/>
      <c r="CB893" s="6"/>
      <c r="CD893" s="10"/>
      <c r="CE893" s="37"/>
      <c r="CF893" s="37"/>
      <c r="CG893" s="7"/>
      <c r="CH893" s="6"/>
      <c r="CJ893" s="10"/>
      <c r="CK893" s="37"/>
      <c r="CL893" s="37"/>
      <c r="CM893" s="7"/>
      <c r="CN893" s="40"/>
      <c r="CO893" s="10"/>
      <c r="CP893" s="37"/>
      <c r="CQ893" s="37"/>
      <c r="CR893" s="51"/>
      <c r="CT893" s="40"/>
      <c r="CU893" s="10"/>
      <c r="CV893" s="37"/>
      <c r="CW893" s="37"/>
      <c r="CX893" s="51"/>
    </row>
    <row r="894" spans="5:102" x14ac:dyDescent="0.2">
      <c r="E894" s="37"/>
      <c r="F894" s="37"/>
      <c r="G894" s="7"/>
      <c r="H894" s="6"/>
      <c r="J894" s="10"/>
      <c r="K894" s="37"/>
      <c r="L894" s="37"/>
      <c r="M894" s="7"/>
      <c r="N894" s="6"/>
      <c r="P894" s="10"/>
      <c r="Q894" s="37"/>
      <c r="R894" s="37"/>
      <c r="S894" s="7"/>
      <c r="T894" s="40"/>
      <c r="U894" s="10"/>
      <c r="V894" s="37"/>
      <c r="W894" s="37"/>
      <c r="X894" s="51"/>
      <c r="AC894" s="37"/>
      <c r="AD894" s="37"/>
      <c r="AE894" s="7"/>
      <c r="AF894" s="6"/>
      <c r="AH894" s="10"/>
      <c r="AI894" s="37"/>
      <c r="AJ894" s="37"/>
      <c r="AK894" s="7"/>
      <c r="AL894" s="6"/>
      <c r="AN894" s="10"/>
      <c r="AO894" s="37"/>
      <c r="AP894" s="37"/>
      <c r="AQ894" s="7"/>
      <c r="AR894" s="40"/>
      <c r="AS894" s="10"/>
      <c r="AT894" s="37"/>
      <c r="AU894" s="37"/>
      <c r="AV894" s="51"/>
      <c r="BA894" s="37"/>
      <c r="BB894" s="37"/>
      <c r="BC894" s="7"/>
      <c r="BD894" s="6"/>
      <c r="BF894" s="10"/>
      <c r="BG894" s="37"/>
      <c r="BH894" s="37"/>
      <c r="BI894" s="7"/>
      <c r="BJ894" s="6"/>
      <c r="BL894" s="10"/>
      <c r="BM894" s="37"/>
      <c r="BN894" s="37"/>
      <c r="BO894" s="7"/>
      <c r="BP894" s="40"/>
      <c r="BQ894" s="10"/>
      <c r="BR894" s="37"/>
      <c r="BS894" s="37"/>
      <c r="BT894" s="51"/>
      <c r="BY894" s="37"/>
      <c r="BZ894" s="37"/>
      <c r="CA894" s="7"/>
      <c r="CB894" s="6"/>
      <c r="CD894" s="10"/>
      <c r="CE894" s="37"/>
      <c r="CF894" s="37"/>
      <c r="CG894" s="7"/>
      <c r="CH894" s="6"/>
      <c r="CJ894" s="10"/>
      <c r="CK894" s="37"/>
      <c r="CL894" s="37"/>
      <c r="CM894" s="7"/>
      <c r="CN894" s="40"/>
      <c r="CO894" s="10"/>
      <c r="CP894" s="37"/>
      <c r="CQ894" s="37"/>
      <c r="CR894" s="51"/>
      <c r="CT894" s="40"/>
      <c r="CU894" s="10"/>
      <c r="CV894" s="37"/>
      <c r="CW894" s="37"/>
      <c r="CX894" s="51"/>
    </row>
    <row r="895" spans="5:102" x14ac:dyDescent="0.2">
      <c r="E895" s="37"/>
      <c r="F895" s="37"/>
      <c r="G895" s="7"/>
      <c r="H895" s="6"/>
      <c r="J895" s="10"/>
      <c r="K895" s="37"/>
      <c r="L895" s="37"/>
      <c r="M895" s="7"/>
      <c r="N895" s="6"/>
      <c r="P895" s="10"/>
      <c r="Q895" s="37"/>
      <c r="R895" s="37"/>
      <c r="S895" s="7"/>
      <c r="T895" s="40"/>
      <c r="U895" s="10"/>
      <c r="V895" s="37"/>
      <c r="W895" s="37"/>
      <c r="X895" s="51"/>
      <c r="AC895" s="37"/>
      <c r="AD895" s="37"/>
      <c r="AE895" s="7"/>
      <c r="AF895" s="6"/>
      <c r="AH895" s="10"/>
      <c r="AI895" s="37"/>
      <c r="AJ895" s="37"/>
      <c r="AK895" s="7"/>
      <c r="AL895" s="6"/>
      <c r="AN895" s="10"/>
      <c r="AO895" s="37"/>
      <c r="AP895" s="37"/>
      <c r="AQ895" s="7"/>
      <c r="AR895" s="40"/>
      <c r="AS895" s="10"/>
      <c r="AT895" s="37"/>
      <c r="AU895" s="37"/>
      <c r="AV895" s="51"/>
      <c r="BA895" s="37"/>
      <c r="BB895" s="37"/>
      <c r="BC895" s="7"/>
      <c r="BD895" s="6"/>
      <c r="BF895" s="10"/>
      <c r="BG895" s="37"/>
      <c r="BH895" s="37"/>
      <c r="BI895" s="7"/>
      <c r="BJ895" s="6"/>
      <c r="BL895" s="10"/>
      <c r="BM895" s="37"/>
      <c r="BN895" s="37"/>
      <c r="BO895" s="7"/>
      <c r="BP895" s="40"/>
      <c r="BQ895" s="10"/>
      <c r="BR895" s="37"/>
      <c r="BS895" s="37"/>
      <c r="BT895" s="51"/>
      <c r="BY895" s="37"/>
      <c r="BZ895" s="37"/>
      <c r="CA895" s="7"/>
      <c r="CB895" s="6"/>
      <c r="CD895" s="10"/>
      <c r="CE895" s="37"/>
      <c r="CF895" s="37"/>
      <c r="CG895" s="7"/>
      <c r="CH895" s="6"/>
      <c r="CJ895" s="10"/>
      <c r="CK895" s="37"/>
      <c r="CL895" s="37"/>
      <c r="CM895" s="7"/>
      <c r="CN895" s="40"/>
      <c r="CO895" s="10"/>
      <c r="CP895" s="37"/>
      <c r="CQ895" s="37"/>
      <c r="CR895" s="51"/>
      <c r="CT895" s="40"/>
      <c r="CU895" s="10"/>
      <c r="CV895" s="37"/>
      <c r="CW895" s="37"/>
      <c r="CX895" s="51"/>
    </row>
    <row r="896" spans="5:102" x14ac:dyDescent="0.2">
      <c r="E896" s="37"/>
      <c r="F896" s="37"/>
      <c r="G896" s="7"/>
      <c r="H896" s="6"/>
      <c r="J896" s="10"/>
      <c r="K896" s="37"/>
      <c r="L896" s="37"/>
      <c r="M896" s="7"/>
      <c r="N896" s="6"/>
      <c r="P896" s="10"/>
      <c r="Q896" s="37"/>
      <c r="R896" s="37"/>
      <c r="S896" s="7"/>
      <c r="T896" s="40"/>
      <c r="U896" s="10"/>
      <c r="V896" s="37"/>
      <c r="W896" s="37"/>
      <c r="X896" s="51"/>
      <c r="AC896" s="37"/>
      <c r="AD896" s="37"/>
      <c r="AE896" s="7"/>
      <c r="AF896" s="6"/>
      <c r="AH896" s="10"/>
      <c r="AI896" s="37"/>
      <c r="AJ896" s="37"/>
      <c r="AK896" s="7"/>
      <c r="AL896" s="6"/>
      <c r="AN896" s="10"/>
      <c r="AO896" s="37"/>
      <c r="AP896" s="37"/>
      <c r="AQ896" s="7"/>
      <c r="AR896" s="40"/>
      <c r="AS896" s="10"/>
      <c r="AT896" s="37"/>
      <c r="AU896" s="37"/>
      <c r="AV896" s="51"/>
      <c r="BA896" s="37"/>
      <c r="BB896" s="37"/>
      <c r="BC896" s="7"/>
      <c r="BD896" s="6"/>
      <c r="BF896" s="10"/>
      <c r="BG896" s="37"/>
      <c r="BH896" s="37"/>
      <c r="BI896" s="7"/>
      <c r="BJ896" s="6"/>
      <c r="BL896" s="10"/>
      <c r="BM896" s="37"/>
      <c r="BN896" s="37"/>
      <c r="BO896" s="7"/>
      <c r="BP896" s="40"/>
      <c r="BQ896" s="10"/>
      <c r="BR896" s="37"/>
      <c r="BS896" s="37"/>
      <c r="BT896" s="51"/>
      <c r="BY896" s="37"/>
      <c r="BZ896" s="37"/>
      <c r="CA896" s="7"/>
      <c r="CB896" s="6"/>
      <c r="CD896" s="10"/>
      <c r="CE896" s="37"/>
      <c r="CF896" s="37"/>
      <c r="CG896" s="7"/>
      <c r="CH896" s="6"/>
      <c r="CJ896" s="10"/>
      <c r="CK896" s="37"/>
      <c r="CL896" s="37"/>
      <c r="CM896" s="7"/>
      <c r="CN896" s="40"/>
      <c r="CO896" s="10"/>
      <c r="CP896" s="37"/>
      <c r="CQ896" s="37"/>
      <c r="CR896" s="51"/>
      <c r="CT896" s="40"/>
      <c r="CU896" s="10"/>
      <c r="CV896" s="37"/>
      <c r="CW896" s="37"/>
      <c r="CX896" s="51"/>
    </row>
    <row r="897" spans="5:102" x14ac:dyDescent="0.2">
      <c r="E897" s="37"/>
      <c r="F897" s="37"/>
      <c r="G897" s="7"/>
      <c r="H897" s="6"/>
      <c r="J897" s="10"/>
      <c r="K897" s="37"/>
      <c r="L897" s="37"/>
      <c r="M897" s="7"/>
      <c r="N897" s="6"/>
      <c r="P897" s="10"/>
      <c r="Q897" s="37"/>
      <c r="R897" s="37"/>
      <c r="S897" s="7"/>
      <c r="T897" s="40"/>
      <c r="U897" s="10"/>
      <c r="V897" s="37"/>
      <c r="W897" s="37"/>
      <c r="X897" s="51"/>
      <c r="AC897" s="37"/>
      <c r="AD897" s="37"/>
      <c r="AE897" s="7"/>
      <c r="AF897" s="6"/>
      <c r="AH897" s="10"/>
      <c r="AI897" s="37"/>
      <c r="AJ897" s="37"/>
      <c r="AK897" s="7"/>
      <c r="AL897" s="6"/>
      <c r="AN897" s="10"/>
      <c r="AO897" s="37"/>
      <c r="AP897" s="37"/>
      <c r="AQ897" s="7"/>
      <c r="AR897" s="40"/>
      <c r="AS897" s="10"/>
      <c r="AT897" s="37"/>
      <c r="AU897" s="37"/>
      <c r="AV897" s="51"/>
      <c r="BA897" s="37"/>
      <c r="BB897" s="37"/>
      <c r="BC897" s="7"/>
      <c r="BD897" s="6"/>
      <c r="BF897" s="10"/>
      <c r="BG897" s="37"/>
      <c r="BH897" s="37"/>
      <c r="BI897" s="7"/>
      <c r="BJ897" s="6"/>
      <c r="BL897" s="10"/>
      <c r="BM897" s="37"/>
      <c r="BN897" s="37"/>
      <c r="BO897" s="7"/>
      <c r="BP897" s="40"/>
      <c r="BQ897" s="10"/>
      <c r="BR897" s="37"/>
      <c r="BS897" s="37"/>
      <c r="BT897" s="51"/>
      <c r="BY897" s="37"/>
      <c r="BZ897" s="37"/>
      <c r="CA897" s="7"/>
      <c r="CB897" s="6"/>
      <c r="CD897" s="10"/>
      <c r="CE897" s="37"/>
      <c r="CF897" s="37"/>
      <c r="CG897" s="7"/>
      <c r="CH897" s="6"/>
      <c r="CJ897" s="10"/>
      <c r="CK897" s="37"/>
      <c r="CL897" s="37"/>
      <c r="CM897" s="7"/>
      <c r="CN897" s="40"/>
      <c r="CO897" s="10"/>
      <c r="CP897" s="37"/>
      <c r="CQ897" s="37"/>
      <c r="CR897" s="51"/>
      <c r="CT897" s="40"/>
      <c r="CU897" s="10"/>
      <c r="CV897" s="37"/>
      <c r="CW897" s="37"/>
      <c r="CX897" s="51"/>
    </row>
    <row r="898" spans="5:102" x14ac:dyDescent="0.2">
      <c r="E898" s="37"/>
      <c r="F898" s="37"/>
      <c r="G898" s="7"/>
      <c r="H898" s="6"/>
      <c r="J898" s="10"/>
      <c r="K898" s="37"/>
      <c r="L898" s="37"/>
      <c r="M898" s="7"/>
      <c r="N898" s="6"/>
      <c r="P898" s="10"/>
      <c r="Q898" s="37"/>
      <c r="R898" s="37"/>
      <c r="S898" s="7"/>
      <c r="T898" s="40"/>
      <c r="U898" s="10"/>
      <c r="V898" s="37"/>
      <c r="W898" s="37"/>
      <c r="X898" s="51"/>
      <c r="AC898" s="37"/>
      <c r="AD898" s="37"/>
      <c r="AE898" s="7"/>
      <c r="AF898" s="6"/>
      <c r="AH898" s="10"/>
      <c r="AI898" s="37"/>
      <c r="AJ898" s="37"/>
      <c r="AK898" s="7"/>
      <c r="AL898" s="6"/>
      <c r="AN898" s="10"/>
      <c r="AO898" s="37"/>
      <c r="AP898" s="37"/>
      <c r="AQ898" s="7"/>
      <c r="AR898" s="40"/>
      <c r="AS898" s="10"/>
      <c r="AT898" s="37"/>
      <c r="AU898" s="37"/>
      <c r="AV898" s="51"/>
      <c r="BA898" s="37"/>
      <c r="BB898" s="37"/>
      <c r="BC898" s="7"/>
      <c r="BD898" s="6"/>
      <c r="BF898" s="10"/>
      <c r="BG898" s="37"/>
      <c r="BH898" s="37"/>
      <c r="BI898" s="7"/>
      <c r="BJ898" s="6"/>
      <c r="BL898" s="10"/>
      <c r="BM898" s="37"/>
      <c r="BN898" s="37"/>
      <c r="BO898" s="7"/>
      <c r="BP898" s="40"/>
      <c r="BQ898" s="10"/>
      <c r="BR898" s="37"/>
      <c r="BS898" s="37"/>
      <c r="BT898" s="51"/>
      <c r="BY898" s="37"/>
      <c r="BZ898" s="37"/>
      <c r="CA898" s="7"/>
      <c r="CB898" s="6"/>
      <c r="CD898" s="10"/>
      <c r="CE898" s="37"/>
      <c r="CF898" s="37"/>
      <c r="CG898" s="7"/>
      <c r="CH898" s="6"/>
      <c r="CJ898" s="10"/>
      <c r="CK898" s="37"/>
      <c r="CL898" s="37"/>
      <c r="CM898" s="7"/>
      <c r="CN898" s="40"/>
      <c r="CO898" s="10"/>
      <c r="CP898" s="37"/>
      <c r="CQ898" s="37"/>
      <c r="CR898" s="51"/>
      <c r="CT898" s="40"/>
      <c r="CU898" s="10"/>
      <c r="CV898" s="37"/>
      <c r="CW898" s="37"/>
      <c r="CX898" s="51"/>
    </row>
    <row r="899" spans="5:102" x14ac:dyDescent="0.2">
      <c r="E899" s="37"/>
      <c r="F899" s="37"/>
      <c r="G899" s="7"/>
      <c r="H899" s="6"/>
      <c r="J899" s="10"/>
      <c r="K899" s="37"/>
      <c r="L899" s="37"/>
      <c r="M899" s="7"/>
      <c r="N899" s="6"/>
      <c r="P899" s="10"/>
      <c r="Q899" s="37"/>
      <c r="R899" s="37"/>
      <c r="S899" s="7"/>
      <c r="T899" s="40"/>
      <c r="U899" s="10"/>
      <c r="V899" s="37"/>
      <c r="W899" s="37"/>
      <c r="X899" s="51"/>
      <c r="AC899" s="37"/>
      <c r="AD899" s="37"/>
      <c r="AE899" s="7"/>
      <c r="AF899" s="6"/>
      <c r="AH899" s="10"/>
      <c r="AI899" s="37"/>
      <c r="AJ899" s="37"/>
      <c r="AK899" s="7"/>
      <c r="AL899" s="6"/>
      <c r="AN899" s="10"/>
      <c r="AO899" s="37"/>
      <c r="AP899" s="37"/>
      <c r="AQ899" s="7"/>
      <c r="AR899" s="40"/>
      <c r="AS899" s="10"/>
      <c r="AT899" s="37"/>
      <c r="AU899" s="37"/>
      <c r="AV899" s="51"/>
      <c r="BA899" s="37"/>
      <c r="BB899" s="37"/>
      <c r="BC899" s="7"/>
      <c r="BD899" s="6"/>
      <c r="BF899" s="10"/>
      <c r="BG899" s="37"/>
      <c r="BH899" s="37"/>
      <c r="BI899" s="7"/>
      <c r="BJ899" s="6"/>
      <c r="BL899" s="10"/>
      <c r="BM899" s="37"/>
      <c r="BN899" s="37"/>
      <c r="BO899" s="7"/>
      <c r="BP899" s="40"/>
      <c r="BQ899" s="10"/>
      <c r="BR899" s="37"/>
      <c r="BS899" s="37"/>
      <c r="BT899" s="51"/>
      <c r="BY899" s="37"/>
      <c r="BZ899" s="37"/>
      <c r="CA899" s="7"/>
      <c r="CB899" s="6"/>
      <c r="CD899" s="10"/>
      <c r="CE899" s="37"/>
      <c r="CF899" s="37"/>
      <c r="CG899" s="7"/>
      <c r="CH899" s="6"/>
      <c r="CJ899" s="10"/>
      <c r="CK899" s="37"/>
      <c r="CL899" s="37"/>
      <c r="CM899" s="7"/>
      <c r="CN899" s="40"/>
      <c r="CO899" s="10"/>
      <c r="CP899" s="37"/>
      <c r="CQ899" s="37"/>
      <c r="CR899" s="51"/>
      <c r="CT899" s="40"/>
      <c r="CU899" s="10"/>
      <c r="CV899" s="37"/>
      <c r="CW899" s="37"/>
      <c r="CX899" s="51"/>
    </row>
    <row r="900" spans="5:102" x14ac:dyDescent="0.2">
      <c r="E900" s="37"/>
      <c r="F900" s="37"/>
      <c r="G900" s="7"/>
      <c r="H900" s="6"/>
      <c r="J900" s="10"/>
      <c r="K900" s="37"/>
      <c r="L900" s="37"/>
      <c r="M900" s="7"/>
      <c r="N900" s="6"/>
      <c r="P900" s="10"/>
      <c r="Q900" s="37"/>
      <c r="R900" s="37"/>
      <c r="S900" s="7"/>
      <c r="T900" s="40"/>
      <c r="U900" s="10"/>
      <c r="V900" s="37"/>
      <c r="W900" s="37"/>
      <c r="X900" s="51"/>
      <c r="AC900" s="37"/>
      <c r="AD900" s="37"/>
      <c r="AE900" s="7"/>
      <c r="AF900" s="6"/>
      <c r="AH900" s="10"/>
      <c r="AI900" s="37"/>
      <c r="AJ900" s="37"/>
      <c r="AK900" s="7"/>
      <c r="AL900" s="6"/>
      <c r="AN900" s="10"/>
      <c r="AO900" s="37"/>
      <c r="AP900" s="37"/>
      <c r="AQ900" s="7"/>
      <c r="AR900" s="40"/>
      <c r="AS900" s="10"/>
      <c r="AT900" s="37"/>
      <c r="AU900" s="37"/>
      <c r="AV900" s="51"/>
      <c r="BA900" s="37"/>
      <c r="BB900" s="37"/>
      <c r="BC900" s="7"/>
      <c r="BD900" s="6"/>
      <c r="BF900" s="10"/>
      <c r="BG900" s="37"/>
      <c r="BH900" s="37"/>
      <c r="BI900" s="7"/>
      <c r="BJ900" s="6"/>
      <c r="BL900" s="10"/>
      <c r="BM900" s="37"/>
      <c r="BN900" s="37"/>
      <c r="BO900" s="7"/>
      <c r="BP900" s="40"/>
      <c r="BQ900" s="10"/>
      <c r="BR900" s="37"/>
      <c r="BS900" s="37"/>
      <c r="BT900" s="51"/>
      <c r="BY900" s="37"/>
      <c r="BZ900" s="37"/>
      <c r="CA900" s="7"/>
      <c r="CB900" s="6"/>
      <c r="CD900" s="10"/>
      <c r="CE900" s="37"/>
      <c r="CF900" s="37"/>
      <c r="CG900" s="7"/>
      <c r="CH900" s="6"/>
      <c r="CJ900" s="10"/>
      <c r="CK900" s="37"/>
      <c r="CL900" s="37"/>
      <c r="CM900" s="7"/>
      <c r="CN900" s="40"/>
      <c r="CO900" s="10"/>
      <c r="CP900" s="37"/>
      <c r="CQ900" s="37"/>
      <c r="CR900" s="51"/>
      <c r="CT900" s="40"/>
      <c r="CU900" s="10"/>
      <c r="CV900" s="37"/>
      <c r="CW900" s="37"/>
      <c r="CX900" s="51"/>
    </row>
    <row r="901" spans="5:102" x14ac:dyDescent="0.2">
      <c r="E901" s="37"/>
      <c r="F901" s="37"/>
      <c r="G901" s="7"/>
      <c r="H901" s="6"/>
      <c r="J901" s="10"/>
      <c r="K901" s="37"/>
      <c r="L901" s="37"/>
      <c r="M901" s="7"/>
      <c r="N901" s="6"/>
      <c r="P901" s="10"/>
      <c r="Q901" s="37"/>
      <c r="R901" s="37"/>
      <c r="S901" s="7"/>
      <c r="T901" s="40"/>
      <c r="U901" s="10"/>
      <c r="V901" s="37"/>
      <c r="W901" s="37"/>
      <c r="X901" s="51"/>
      <c r="AC901" s="37"/>
      <c r="AD901" s="37"/>
      <c r="AE901" s="7"/>
      <c r="AF901" s="6"/>
      <c r="AH901" s="10"/>
      <c r="AI901" s="37"/>
      <c r="AJ901" s="37"/>
      <c r="AK901" s="7"/>
      <c r="AL901" s="6"/>
      <c r="AN901" s="10"/>
      <c r="AO901" s="37"/>
      <c r="AP901" s="37"/>
      <c r="AQ901" s="7"/>
      <c r="AR901" s="40"/>
      <c r="AS901" s="10"/>
      <c r="AT901" s="37"/>
      <c r="AU901" s="37"/>
      <c r="AV901" s="51"/>
      <c r="BA901" s="37"/>
      <c r="BB901" s="37"/>
      <c r="BC901" s="7"/>
      <c r="BD901" s="6"/>
      <c r="BF901" s="10"/>
      <c r="BG901" s="37"/>
      <c r="BH901" s="37"/>
      <c r="BI901" s="7"/>
      <c r="BJ901" s="6"/>
      <c r="BL901" s="10"/>
      <c r="BM901" s="37"/>
      <c r="BN901" s="37"/>
      <c r="BO901" s="7"/>
      <c r="BP901" s="40"/>
      <c r="BQ901" s="10"/>
      <c r="BR901" s="37"/>
      <c r="BS901" s="37"/>
      <c r="BT901" s="51"/>
      <c r="BY901" s="37"/>
      <c r="BZ901" s="37"/>
      <c r="CA901" s="7"/>
      <c r="CB901" s="6"/>
      <c r="CD901" s="10"/>
      <c r="CE901" s="37"/>
      <c r="CF901" s="37"/>
      <c r="CG901" s="7"/>
      <c r="CH901" s="6"/>
      <c r="CJ901" s="10"/>
      <c r="CK901" s="37"/>
      <c r="CL901" s="37"/>
      <c r="CM901" s="7"/>
      <c r="CN901" s="40"/>
      <c r="CO901" s="10"/>
      <c r="CP901" s="37"/>
      <c r="CQ901" s="37"/>
      <c r="CR901" s="51"/>
      <c r="CT901" s="40"/>
      <c r="CU901" s="10"/>
      <c r="CV901" s="37"/>
      <c r="CW901" s="37"/>
      <c r="CX901" s="51"/>
    </row>
    <row r="902" spans="5:102" x14ac:dyDescent="0.2">
      <c r="E902" s="37"/>
      <c r="F902" s="37"/>
      <c r="G902" s="7"/>
      <c r="H902" s="6"/>
      <c r="J902" s="10"/>
      <c r="K902" s="37"/>
      <c r="L902" s="37"/>
      <c r="M902" s="7"/>
      <c r="N902" s="6"/>
      <c r="P902" s="10"/>
      <c r="Q902" s="37"/>
      <c r="R902" s="37"/>
      <c r="S902" s="7"/>
      <c r="T902" s="40"/>
      <c r="U902" s="10"/>
      <c r="V902" s="37"/>
      <c r="W902" s="37"/>
      <c r="X902" s="51"/>
      <c r="AC902" s="37"/>
      <c r="AD902" s="37"/>
      <c r="AE902" s="7"/>
      <c r="AF902" s="6"/>
      <c r="AH902" s="10"/>
      <c r="AI902" s="37"/>
      <c r="AJ902" s="37"/>
      <c r="AK902" s="7"/>
      <c r="AL902" s="6"/>
      <c r="AN902" s="10"/>
      <c r="AO902" s="37"/>
      <c r="AP902" s="37"/>
      <c r="AQ902" s="7"/>
      <c r="AR902" s="40"/>
      <c r="AS902" s="10"/>
      <c r="AT902" s="37"/>
      <c r="AU902" s="37"/>
      <c r="AV902" s="51"/>
      <c r="BA902" s="37"/>
      <c r="BB902" s="37"/>
      <c r="BC902" s="7"/>
      <c r="BD902" s="6"/>
      <c r="BF902" s="10"/>
      <c r="BG902" s="37"/>
      <c r="BH902" s="37"/>
      <c r="BI902" s="7"/>
      <c r="BJ902" s="6"/>
      <c r="BL902" s="10"/>
      <c r="BM902" s="37"/>
      <c r="BN902" s="37"/>
      <c r="BO902" s="7"/>
      <c r="BP902" s="40"/>
      <c r="BQ902" s="10"/>
      <c r="BR902" s="37"/>
      <c r="BS902" s="37"/>
      <c r="BT902" s="51"/>
      <c r="BY902" s="37"/>
      <c r="BZ902" s="37"/>
      <c r="CA902" s="7"/>
      <c r="CB902" s="6"/>
      <c r="CD902" s="10"/>
      <c r="CE902" s="37"/>
      <c r="CF902" s="37"/>
      <c r="CG902" s="7"/>
      <c r="CH902" s="6"/>
      <c r="CJ902" s="10"/>
      <c r="CK902" s="37"/>
      <c r="CL902" s="37"/>
      <c r="CM902" s="7"/>
      <c r="CN902" s="40"/>
      <c r="CO902" s="10"/>
      <c r="CP902" s="37"/>
      <c r="CQ902" s="37"/>
      <c r="CR902" s="51"/>
      <c r="CT902" s="40"/>
      <c r="CU902" s="10"/>
      <c r="CV902" s="37"/>
      <c r="CW902" s="37"/>
      <c r="CX902" s="51"/>
    </row>
    <row r="903" spans="5:102" x14ac:dyDescent="0.2">
      <c r="E903" s="37"/>
      <c r="F903" s="37"/>
      <c r="G903" s="7"/>
      <c r="H903" s="6"/>
      <c r="J903" s="10"/>
      <c r="K903" s="37"/>
      <c r="L903" s="37"/>
      <c r="M903" s="7"/>
      <c r="N903" s="6"/>
      <c r="P903" s="10"/>
      <c r="Q903" s="37"/>
      <c r="R903" s="37"/>
      <c r="S903" s="7"/>
      <c r="T903" s="40"/>
      <c r="U903" s="10"/>
      <c r="V903" s="37"/>
      <c r="W903" s="37"/>
      <c r="X903" s="51"/>
      <c r="AC903" s="37"/>
      <c r="AD903" s="37"/>
      <c r="AE903" s="7"/>
      <c r="AF903" s="6"/>
      <c r="AH903" s="10"/>
      <c r="AI903" s="37"/>
      <c r="AJ903" s="37"/>
      <c r="AK903" s="7"/>
      <c r="AL903" s="6"/>
      <c r="AN903" s="10"/>
      <c r="AO903" s="37"/>
      <c r="AP903" s="37"/>
      <c r="AQ903" s="7"/>
      <c r="AR903" s="40"/>
      <c r="AS903" s="10"/>
      <c r="AT903" s="37"/>
      <c r="AU903" s="37"/>
      <c r="AV903" s="51"/>
      <c r="BA903" s="37"/>
      <c r="BB903" s="37"/>
      <c r="BC903" s="7"/>
      <c r="BD903" s="6"/>
      <c r="BF903" s="10"/>
      <c r="BG903" s="37"/>
      <c r="BH903" s="37"/>
      <c r="BI903" s="7"/>
      <c r="BJ903" s="6"/>
      <c r="BL903" s="10"/>
      <c r="BM903" s="37"/>
      <c r="BN903" s="37"/>
      <c r="BO903" s="7"/>
      <c r="BP903" s="40"/>
      <c r="BQ903" s="10"/>
      <c r="BR903" s="37"/>
      <c r="BS903" s="37"/>
      <c r="BT903" s="51"/>
      <c r="BY903" s="37"/>
      <c r="BZ903" s="37"/>
      <c r="CA903" s="7"/>
      <c r="CB903" s="6"/>
      <c r="CD903" s="10"/>
      <c r="CE903" s="37"/>
      <c r="CF903" s="37"/>
      <c r="CG903" s="7"/>
      <c r="CH903" s="6"/>
      <c r="CJ903" s="10"/>
      <c r="CK903" s="37"/>
      <c r="CL903" s="37"/>
      <c r="CM903" s="7"/>
      <c r="CN903" s="40"/>
      <c r="CO903" s="10"/>
      <c r="CP903" s="37"/>
      <c r="CQ903" s="37"/>
      <c r="CR903" s="51"/>
      <c r="CT903" s="40"/>
      <c r="CU903" s="10"/>
      <c r="CV903" s="37"/>
      <c r="CW903" s="37"/>
      <c r="CX903" s="51"/>
    </row>
    <row r="904" spans="5:102" x14ac:dyDescent="0.2">
      <c r="E904" s="37"/>
      <c r="F904" s="37"/>
      <c r="G904" s="7"/>
      <c r="H904" s="6"/>
      <c r="J904" s="10"/>
      <c r="K904" s="37"/>
      <c r="L904" s="37"/>
      <c r="M904" s="7"/>
      <c r="N904" s="6"/>
      <c r="P904" s="10"/>
      <c r="Q904" s="37"/>
      <c r="R904" s="37"/>
      <c r="S904" s="7"/>
      <c r="T904" s="40"/>
      <c r="U904" s="10"/>
      <c r="V904" s="37"/>
      <c r="W904" s="37"/>
      <c r="X904" s="51"/>
      <c r="AC904" s="37"/>
      <c r="AD904" s="37"/>
      <c r="AE904" s="7"/>
      <c r="AF904" s="6"/>
      <c r="AH904" s="10"/>
      <c r="AI904" s="37"/>
      <c r="AJ904" s="37"/>
      <c r="AK904" s="7"/>
      <c r="AL904" s="6"/>
      <c r="AN904" s="10"/>
      <c r="AO904" s="37"/>
      <c r="AP904" s="37"/>
      <c r="AQ904" s="7"/>
      <c r="AR904" s="40"/>
      <c r="AS904" s="10"/>
      <c r="AT904" s="37"/>
      <c r="AU904" s="37"/>
      <c r="AV904" s="51"/>
      <c r="BA904" s="37"/>
      <c r="BB904" s="37"/>
      <c r="BC904" s="7"/>
      <c r="BD904" s="6"/>
      <c r="BF904" s="10"/>
      <c r="BG904" s="37"/>
      <c r="BH904" s="37"/>
      <c r="BI904" s="7"/>
      <c r="BJ904" s="6"/>
      <c r="BL904" s="10"/>
      <c r="BM904" s="37"/>
      <c r="BN904" s="37"/>
      <c r="BO904" s="7"/>
      <c r="BP904" s="40"/>
      <c r="BQ904" s="10"/>
      <c r="BR904" s="37"/>
      <c r="BS904" s="37"/>
      <c r="BT904" s="51"/>
      <c r="BY904" s="37"/>
      <c r="BZ904" s="37"/>
      <c r="CA904" s="7"/>
      <c r="CB904" s="6"/>
      <c r="CD904" s="10"/>
      <c r="CE904" s="37"/>
      <c r="CF904" s="37"/>
      <c r="CG904" s="7"/>
      <c r="CH904" s="6"/>
      <c r="CJ904" s="10"/>
      <c r="CK904" s="37"/>
      <c r="CL904" s="37"/>
      <c r="CM904" s="7"/>
      <c r="CN904" s="40"/>
      <c r="CO904" s="10"/>
      <c r="CP904" s="37"/>
      <c r="CQ904" s="37"/>
      <c r="CR904" s="51"/>
      <c r="CT904" s="40"/>
      <c r="CU904" s="10"/>
      <c r="CV904" s="37"/>
      <c r="CW904" s="37"/>
      <c r="CX904" s="51"/>
    </row>
    <row r="905" spans="5:102" x14ac:dyDescent="0.2">
      <c r="E905" s="37"/>
      <c r="F905" s="37"/>
      <c r="G905" s="7"/>
      <c r="H905" s="6"/>
      <c r="J905" s="10"/>
      <c r="K905" s="37"/>
      <c r="L905" s="37"/>
      <c r="M905" s="7"/>
      <c r="N905" s="6"/>
      <c r="P905" s="10"/>
      <c r="Q905" s="37"/>
      <c r="R905" s="37"/>
      <c r="S905" s="7"/>
      <c r="T905" s="40"/>
      <c r="U905" s="10"/>
      <c r="V905" s="37"/>
      <c r="W905" s="37"/>
      <c r="X905" s="51"/>
      <c r="AC905" s="37"/>
      <c r="AD905" s="37"/>
      <c r="AE905" s="7"/>
      <c r="AF905" s="6"/>
      <c r="AH905" s="10"/>
      <c r="AI905" s="37"/>
      <c r="AJ905" s="37"/>
      <c r="AK905" s="7"/>
      <c r="AL905" s="6"/>
      <c r="AN905" s="10"/>
      <c r="AO905" s="37"/>
      <c r="AP905" s="37"/>
      <c r="AQ905" s="7"/>
      <c r="AR905" s="40"/>
      <c r="AS905" s="10"/>
      <c r="AT905" s="37"/>
      <c r="AU905" s="37"/>
      <c r="AV905" s="51"/>
      <c r="BA905" s="37"/>
      <c r="BB905" s="37"/>
      <c r="BC905" s="7"/>
      <c r="BD905" s="6"/>
      <c r="BF905" s="10"/>
      <c r="BG905" s="37"/>
      <c r="BH905" s="37"/>
      <c r="BI905" s="7"/>
      <c r="BJ905" s="6"/>
      <c r="BL905" s="10"/>
      <c r="BM905" s="37"/>
      <c r="BN905" s="37"/>
      <c r="BO905" s="7"/>
      <c r="BP905" s="40"/>
      <c r="BQ905" s="10"/>
      <c r="BR905" s="37"/>
      <c r="BS905" s="37"/>
      <c r="BT905" s="51"/>
      <c r="BY905" s="37"/>
      <c r="BZ905" s="37"/>
      <c r="CA905" s="7"/>
      <c r="CB905" s="6"/>
      <c r="CD905" s="10"/>
      <c r="CE905" s="37"/>
      <c r="CF905" s="37"/>
      <c r="CG905" s="7"/>
      <c r="CH905" s="6"/>
      <c r="CJ905" s="10"/>
      <c r="CK905" s="37"/>
      <c r="CL905" s="37"/>
      <c r="CM905" s="7"/>
      <c r="CN905" s="40"/>
      <c r="CO905" s="10"/>
      <c r="CP905" s="37"/>
      <c r="CQ905" s="37"/>
      <c r="CR905" s="51"/>
      <c r="CT905" s="40"/>
      <c r="CU905" s="10"/>
      <c r="CV905" s="37"/>
      <c r="CW905" s="37"/>
      <c r="CX905" s="51"/>
    </row>
    <row r="906" spans="5:102" x14ac:dyDescent="0.2">
      <c r="E906" s="37"/>
      <c r="F906" s="37"/>
      <c r="G906" s="7"/>
      <c r="H906" s="6"/>
      <c r="J906" s="10"/>
      <c r="K906" s="37"/>
      <c r="L906" s="37"/>
      <c r="M906" s="7"/>
      <c r="N906" s="6"/>
      <c r="P906" s="10"/>
      <c r="Q906" s="37"/>
      <c r="R906" s="37"/>
      <c r="S906" s="7"/>
      <c r="T906" s="40"/>
      <c r="U906" s="10"/>
      <c r="V906" s="37"/>
      <c r="W906" s="37"/>
      <c r="X906" s="51"/>
      <c r="AC906" s="37"/>
      <c r="AD906" s="37"/>
      <c r="AE906" s="7"/>
      <c r="AF906" s="6"/>
      <c r="AH906" s="10"/>
      <c r="AI906" s="37"/>
      <c r="AJ906" s="37"/>
      <c r="AK906" s="7"/>
      <c r="AL906" s="6"/>
      <c r="AN906" s="10"/>
      <c r="AO906" s="37"/>
      <c r="AP906" s="37"/>
      <c r="AQ906" s="7"/>
      <c r="AR906" s="40"/>
      <c r="AS906" s="10"/>
      <c r="AT906" s="37"/>
      <c r="AU906" s="37"/>
      <c r="AV906" s="51"/>
      <c r="BA906" s="37"/>
      <c r="BB906" s="37"/>
      <c r="BC906" s="7"/>
      <c r="BD906" s="6"/>
      <c r="BF906" s="10"/>
      <c r="BG906" s="37"/>
      <c r="BH906" s="37"/>
      <c r="BI906" s="7"/>
      <c r="BJ906" s="6"/>
      <c r="BL906" s="10"/>
      <c r="BM906" s="37"/>
      <c r="BN906" s="37"/>
      <c r="BO906" s="7"/>
      <c r="BP906" s="40"/>
      <c r="BQ906" s="10"/>
      <c r="BR906" s="37"/>
      <c r="BS906" s="37"/>
      <c r="BT906" s="51"/>
      <c r="BY906" s="37"/>
      <c r="BZ906" s="37"/>
      <c r="CA906" s="7"/>
      <c r="CB906" s="6"/>
      <c r="CD906" s="10"/>
      <c r="CE906" s="37"/>
      <c r="CF906" s="37"/>
      <c r="CG906" s="7"/>
      <c r="CH906" s="6"/>
      <c r="CJ906" s="10"/>
      <c r="CK906" s="37"/>
      <c r="CL906" s="37"/>
      <c r="CM906" s="7"/>
      <c r="CN906" s="40"/>
      <c r="CO906" s="10"/>
      <c r="CP906" s="37"/>
      <c r="CQ906" s="37"/>
      <c r="CR906" s="51"/>
      <c r="CT906" s="40"/>
      <c r="CU906" s="10"/>
      <c r="CV906" s="37"/>
      <c r="CW906" s="37"/>
      <c r="CX906" s="51"/>
    </row>
    <row r="907" spans="5:102" x14ac:dyDescent="0.2">
      <c r="E907" s="37"/>
      <c r="F907" s="37"/>
      <c r="G907" s="7"/>
      <c r="H907" s="6"/>
      <c r="J907" s="10"/>
      <c r="K907" s="37"/>
      <c r="L907" s="37"/>
      <c r="M907" s="7"/>
      <c r="N907" s="6"/>
      <c r="P907" s="10"/>
      <c r="Q907" s="37"/>
      <c r="R907" s="37"/>
      <c r="S907" s="7"/>
      <c r="T907" s="40"/>
      <c r="U907" s="10"/>
      <c r="V907" s="37"/>
      <c r="W907" s="37"/>
      <c r="X907" s="51"/>
      <c r="AC907" s="37"/>
      <c r="AD907" s="37"/>
      <c r="AE907" s="7"/>
      <c r="AF907" s="6"/>
      <c r="AH907" s="10"/>
      <c r="AI907" s="37"/>
      <c r="AJ907" s="37"/>
      <c r="AK907" s="7"/>
      <c r="AL907" s="6"/>
      <c r="AN907" s="10"/>
      <c r="AO907" s="37"/>
      <c r="AP907" s="37"/>
      <c r="AQ907" s="7"/>
      <c r="AR907" s="40"/>
      <c r="AS907" s="10"/>
      <c r="AT907" s="37"/>
      <c r="AU907" s="37"/>
      <c r="AV907" s="51"/>
      <c r="BA907" s="37"/>
      <c r="BB907" s="37"/>
      <c r="BC907" s="7"/>
      <c r="BD907" s="6"/>
      <c r="BF907" s="10"/>
      <c r="BG907" s="37"/>
      <c r="BH907" s="37"/>
      <c r="BI907" s="7"/>
      <c r="BJ907" s="6"/>
      <c r="BL907" s="10"/>
      <c r="BM907" s="37"/>
      <c r="BN907" s="37"/>
      <c r="BO907" s="7"/>
      <c r="BP907" s="40"/>
      <c r="BQ907" s="10"/>
      <c r="BR907" s="37"/>
      <c r="BS907" s="37"/>
      <c r="BT907" s="51"/>
      <c r="BY907" s="37"/>
      <c r="BZ907" s="37"/>
      <c r="CA907" s="7"/>
      <c r="CB907" s="6"/>
      <c r="CD907" s="10"/>
      <c r="CE907" s="37"/>
      <c r="CF907" s="37"/>
      <c r="CG907" s="7"/>
      <c r="CH907" s="6"/>
      <c r="CJ907" s="10"/>
      <c r="CK907" s="37"/>
      <c r="CL907" s="37"/>
      <c r="CM907" s="7"/>
      <c r="CN907" s="40"/>
      <c r="CO907" s="10"/>
      <c r="CP907" s="37"/>
      <c r="CQ907" s="37"/>
      <c r="CR907" s="51"/>
      <c r="CT907" s="40"/>
      <c r="CU907" s="10"/>
      <c r="CV907" s="37"/>
      <c r="CW907" s="37"/>
      <c r="CX907" s="51"/>
    </row>
    <row r="908" spans="5:102" x14ac:dyDescent="0.2">
      <c r="E908" s="37"/>
      <c r="F908" s="37"/>
      <c r="G908" s="7"/>
      <c r="H908" s="6"/>
      <c r="J908" s="10"/>
      <c r="K908" s="37"/>
      <c r="L908" s="37"/>
      <c r="M908" s="7"/>
      <c r="N908" s="6"/>
      <c r="P908" s="10"/>
      <c r="Q908" s="37"/>
      <c r="R908" s="37"/>
      <c r="S908" s="7"/>
      <c r="T908" s="40"/>
      <c r="U908" s="10"/>
      <c r="V908" s="37"/>
      <c r="W908" s="37"/>
      <c r="X908" s="51"/>
      <c r="AC908" s="37"/>
      <c r="AD908" s="37"/>
      <c r="AE908" s="7"/>
      <c r="AF908" s="6"/>
      <c r="AH908" s="10"/>
      <c r="AI908" s="37"/>
      <c r="AJ908" s="37"/>
      <c r="AK908" s="7"/>
      <c r="AL908" s="6"/>
      <c r="AN908" s="10"/>
      <c r="AO908" s="37"/>
      <c r="AP908" s="37"/>
      <c r="AQ908" s="7"/>
      <c r="AR908" s="40"/>
      <c r="AS908" s="10"/>
      <c r="AT908" s="37"/>
      <c r="AU908" s="37"/>
      <c r="AV908" s="51"/>
      <c r="BA908" s="37"/>
      <c r="BB908" s="37"/>
      <c r="BC908" s="7"/>
      <c r="BD908" s="6"/>
      <c r="BF908" s="10"/>
      <c r="BG908" s="37"/>
      <c r="BH908" s="37"/>
      <c r="BI908" s="7"/>
      <c r="BJ908" s="6"/>
      <c r="BL908" s="10"/>
      <c r="BM908" s="37"/>
      <c r="BN908" s="37"/>
      <c r="BO908" s="7"/>
      <c r="BP908" s="40"/>
      <c r="BQ908" s="10"/>
      <c r="BR908" s="37"/>
      <c r="BS908" s="37"/>
      <c r="BT908" s="51"/>
      <c r="BY908" s="37"/>
      <c r="BZ908" s="37"/>
      <c r="CA908" s="7"/>
      <c r="CB908" s="6"/>
      <c r="CD908" s="10"/>
      <c r="CE908" s="37"/>
      <c r="CF908" s="37"/>
      <c r="CG908" s="7"/>
      <c r="CH908" s="6"/>
      <c r="CJ908" s="10"/>
      <c r="CK908" s="37"/>
      <c r="CL908" s="37"/>
      <c r="CM908" s="7"/>
      <c r="CN908" s="40"/>
      <c r="CO908" s="10"/>
      <c r="CP908" s="37"/>
      <c r="CQ908" s="37"/>
      <c r="CR908" s="51"/>
      <c r="CT908" s="40"/>
      <c r="CU908" s="10"/>
      <c r="CV908" s="37"/>
      <c r="CW908" s="37"/>
      <c r="CX908" s="51"/>
    </row>
    <row r="909" spans="5:102" x14ac:dyDescent="0.2">
      <c r="E909" s="37"/>
      <c r="F909" s="37"/>
      <c r="G909" s="7"/>
      <c r="H909" s="6"/>
      <c r="J909" s="10"/>
      <c r="K909" s="37"/>
      <c r="L909" s="37"/>
      <c r="M909" s="7"/>
      <c r="N909" s="6"/>
      <c r="P909" s="10"/>
      <c r="Q909" s="37"/>
      <c r="R909" s="37"/>
      <c r="S909" s="7"/>
      <c r="T909" s="40"/>
      <c r="U909" s="10"/>
      <c r="V909" s="37"/>
      <c r="W909" s="37"/>
      <c r="X909" s="51"/>
      <c r="AC909" s="37"/>
      <c r="AD909" s="37"/>
      <c r="AE909" s="7"/>
      <c r="AF909" s="6"/>
      <c r="AH909" s="10"/>
      <c r="AI909" s="37"/>
      <c r="AJ909" s="37"/>
      <c r="AK909" s="7"/>
      <c r="AL909" s="6"/>
      <c r="AN909" s="10"/>
      <c r="AO909" s="37"/>
      <c r="AP909" s="37"/>
      <c r="AQ909" s="7"/>
      <c r="AR909" s="40"/>
      <c r="AS909" s="10"/>
      <c r="AT909" s="37"/>
      <c r="AU909" s="37"/>
      <c r="AV909" s="51"/>
      <c r="BA909" s="37"/>
      <c r="BB909" s="37"/>
      <c r="BC909" s="7"/>
      <c r="BD909" s="6"/>
      <c r="BF909" s="10"/>
      <c r="BG909" s="37"/>
      <c r="BH909" s="37"/>
      <c r="BI909" s="7"/>
      <c r="BJ909" s="6"/>
      <c r="BL909" s="10"/>
      <c r="BM909" s="37"/>
      <c r="BN909" s="37"/>
      <c r="BO909" s="7"/>
      <c r="BP909" s="40"/>
      <c r="BQ909" s="10"/>
      <c r="BR909" s="37"/>
      <c r="BS909" s="37"/>
      <c r="BT909" s="51"/>
      <c r="BY909" s="37"/>
      <c r="BZ909" s="37"/>
      <c r="CA909" s="7"/>
      <c r="CB909" s="6"/>
      <c r="CD909" s="10"/>
      <c r="CE909" s="37"/>
      <c r="CF909" s="37"/>
      <c r="CG909" s="7"/>
      <c r="CH909" s="6"/>
      <c r="CJ909" s="10"/>
      <c r="CK909" s="37"/>
      <c r="CL909" s="37"/>
      <c r="CM909" s="7"/>
      <c r="CN909" s="40"/>
      <c r="CO909" s="10"/>
      <c r="CP909" s="37"/>
      <c r="CQ909" s="37"/>
      <c r="CR909" s="51"/>
      <c r="CT909" s="40"/>
      <c r="CU909" s="10"/>
      <c r="CV909" s="37"/>
      <c r="CW909" s="37"/>
      <c r="CX909" s="51"/>
    </row>
    <row r="910" spans="5:102" x14ac:dyDescent="0.2">
      <c r="E910" s="37"/>
      <c r="F910" s="37"/>
      <c r="G910" s="7"/>
      <c r="H910" s="6"/>
      <c r="J910" s="10"/>
      <c r="K910" s="37"/>
      <c r="L910" s="37"/>
      <c r="M910" s="7"/>
      <c r="N910" s="6"/>
      <c r="P910" s="10"/>
      <c r="Q910" s="37"/>
      <c r="R910" s="37"/>
      <c r="S910" s="7"/>
      <c r="T910" s="40"/>
      <c r="U910" s="10"/>
      <c r="V910" s="37"/>
      <c r="W910" s="37"/>
      <c r="X910" s="51"/>
      <c r="AC910" s="37"/>
      <c r="AD910" s="37"/>
      <c r="AE910" s="7"/>
      <c r="AF910" s="6"/>
      <c r="AH910" s="10"/>
      <c r="AI910" s="37"/>
      <c r="AJ910" s="37"/>
      <c r="AK910" s="7"/>
      <c r="AL910" s="6"/>
      <c r="AN910" s="10"/>
      <c r="AO910" s="37"/>
      <c r="AP910" s="37"/>
      <c r="AQ910" s="7"/>
      <c r="AR910" s="40"/>
      <c r="AS910" s="10"/>
      <c r="AT910" s="37"/>
      <c r="AU910" s="37"/>
      <c r="AV910" s="51"/>
      <c r="BA910" s="37"/>
      <c r="BB910" s="37"/>
      <c r="BC910" s="7"/>
      <c r="BD910" s="6"/>
      <c r="BF910" s="10"/>
      <c r="BG910" s="37"/>
      <c r="BH910" s="37"/>
      <c r="BI910" s="7"/>
      <c r="BJ910" s="6"/>
      <c r="BL910" s="10"/>
      <c r="BM910" s="37"/>
      <c r="BN910" s="37"/>
      <c r="BO910" s="7"/>
      <c r="BP910" s="40"/>
      <c r="BQ910" s="10"/>
      <c r="BR910" s="37"/>
      <c r="BS910" s="37"/>
      <c r="BT910" s="51"/>
      <c r="BY910" s="37"/>
      <c r="BZ910" s="37"/>
      <c r="CA910" s="7"/>
      <c r="CB910" s="6"/>
      <c r="CD910" s="10"/>
      <c r="CE910" s="37"/>
      <c r="CF910" s="37"/>
      <c r="CG910" s="7"/>
      <c r="CH910" s="6"/>
      <c r="CJ910" s="10"/>
      <c r="CK910" s="37"/>
      <c r="CL910" s="37"/>
      <c r="CM910" s="7"/>
      <c r="CN910" s="40"/>
      <c r="CO910" s="10"/>
      <c r="CP910" s="37"/>
      <c r="CQ910" s="37"/>
      <c r="CR910" s="51"/>
      <c r="CT910" s="40"/>
      <c r="CU910" s="10"/>
      <c r="CV910" s="37"/>
      <c r="CW910" s="37"/>
      <c r="CX910" s="51"/>
    </row>
    <row r="911" spans="5:102" x14ac:dyDescent="0.2">
      <c r="E911" s="37"/>
      <c r="F911" s="37"/>
      <c r="G911" s="7"/>
      <c r="H911" s="6"/>
      <c r="J911" s="10"/>
      <c r="K911" s="37"/>
      <c r="L911" s="37"/>
      <c r="M911" s="7"/>
      <c r="N911" s="6"/>
      <c r="P911" s="10"/>
      <c r="Q911" s="37"/>
      <c r="R911" s="37"/>
      <c r="S911" s="7"/>
      <c r="T911" s="40"/>
      <c r="U911" s="10"/>
      <c r="V911" s="37"/>
      <c r="W911" s="37"/>
      <c r="X911" s="51"/>
      <c r="AC911" s="37"/>
      <c r="AD911" s="37"/>
      <c r="AE911" s="7"/>
      <c r="AF911" s="6"/>
      <c r="AH911" s="10"/>
      <c r="AI911" s="37"/>
      <c r="AJ911" s="37"/>
      <c r="AK911" s="7"/>
      <c r="AL911" s="6"/>
      <c r="AN911" s="10"/>
      <c r="AO911" s="37"/>
      <c r="AP911" s="37"/>
      <c r="AQ911" s="7"/>
      <c r="AR911" s="40"/>
      <c r="AS911" s="10"/>
      <c r="AT911" s="37"/>
      <c r="AU911" s="37"/>
      <c r="AV911" s="51"/>
      <c r="BA911" s="37"/>
      <c r="BB911" s="37"/>
      <c r="BC911" s="7"/>
      <c r="BD911" s="6"/>
      <c r="BF911" s="10"/>
      <c r="BG911" s="37"/>
      <c r="BH911" s="37"/>
      <c r="BI911" s="7"/>
      <c r="BJ911" s="6"/>
      <c r="BL911" s="10"/>
      <c r="BM911" s="37"/>
      <c r="BN911" s="37"/>
      <c r="BO911" s="7"/>
      <c r="BP911" s="40"/>
      <c r="BQ911" s="10"/>
      <c r="BR911" s="37"/>
      <c r="BS911" s="37"/>
      <c r="BT911" s="51"/>
      <c r="BY911" s="37"/>
      <c r="BZ911" s="37"/>
      <c r="CA911" s="7"/>
      <c r="CB911" s="6"/>
      <c r="CD911" s="10"/>
      <c r="CE911" s="37"/>
      <c r="CF911" s="37"/>
      <c r="CG911" s="7"/>
      <c r="CH911" s="6"/>
      <c r="CJ911" s="10"/>
      <c r="CK911" s="37"/>
      <c r="CL911" s="37"/>
      <c r="CM911" s="7"/>
      <c r="CN911" s="40"/>
      <c r="CO911" s="10"/>
      <c r="CP911" s="37"/>
      <c r="CQ911" s="37"/>
      <c r="CR911" s="51"/>
      <c r="CT911" s="40"/>
      <c r="CU911" s="10"/>
      <c r="CV911" s="37"/>
      <c r="CW911" s="37"/>
      <c r="CX911" s="51"/>
    </row>
    <row r="912" spans="5:102" x14ac:dyDescent="0.2">
      <c r="E912" s="37"/>
      <c r="F912" s="37"/>
      <c r="G912" s="7"/>
      <c r="H912" s="6"/>
      <c r="J912" s="10"/>
      <c r="K912" s="37"/>
      <c r="L912" s="37"/>
      <c r="M912" s="7"/>
      <c r="N912" s="6"/>
      <c r="P912" s="10"/>
      <c r="Q912" s="37"/>
      <c r="R912" s="37"/>
      <c r="S912" s="7"/>
      <c r="T912" s="40"/>
      <c r="U912" s="10"/>
      <c r="V912" s="37"/>
      <c r="W912" s="37"/>
      <c r="X912" s="51"/>
      <c r="AC912" s="37"/>
      <c r="AD912" s="37"/>
      <c r="AE912" s="7"/>
      <c r="AF912" s="6"/>
      <c r="AH912" s="10"/>
      <c r="AI912" s="37"/>
      <c r="AJ912" s="37"/>
      <c r="AK912" s="7"/>
      <c r="AL912" s="6"/>
      <c r="AN912" s="10"/>
      <c r="AO912" s="37"/>
      <c r="AP912" s="37"/>
      <c r="AQ912" s="7"/>
      <c r="AR912" s="40"/>
      <c r="AS912" s="10"/>
      <c r="AT912" s="37"/>
      <c r="AU912" s="37"/>
      <c r="AV912" s="51"/>
      <c r="BA912" s="37"/>
      <c r="BB912" s="37"/>
      <c r="BC912" s="7"/>
      <c r="BD912" s="6"/>
      <c r="BF912" s="10"/>
      <c r="BG912" s="37"/>
      <c r="BH912" s="37"/>
      <c r="BI912" s="7"/>
      <c r="BJ912" s="6"/>
      <c r="BL912" s="10"/>
      <c r="BM912" s="37"/>
      <c r="BN912" s="37"/>
      <c r="BO912" s="7"/>
      <c r="BP912" s="40"/>
      <c r="BQ912" s="10"/>
      <c r="BR912" s="37"/>
      <c r="BS912" s="37"/>
      <c r="BT912" s="51"/>
      <c r="BY912" s="37"/>
      <c r="BZ912" s="37"/>
      <c r="CA912" s="7"/>
      <c r="CB912" s="6"/>
      <c r="CD912" s="10"/>
      <c r="CE912" s="37"/>
      <c r="CF912" s="37"/>
      <c r="CG912" s="7"/>
      <c r="CH912" s="6"/>
      <c r="CJ912" s="10"/>
      <c r="CK912" s="37"/>
      <c r="CL912" s="37"/>
      <c r="CM912" s="7"/>
      <c r="CN912" s="40"/>
      <c r="CO912" s="10"/>
      <c r="CP912" s="37"/>
      <c r="CQ912" s="37"/>
      <c r="CR912" s="51"/>
      <c r="CT912" s="40"/>
      <c r="CU912" s="10"/>
      <c r="CV912" s="37"/>
      <c r="CW912" s="37"/>
      <c r="CX912" s="51"/>
    </row>
    <row r="913" spans="5:102" x14ac:dyDescent="0.2">
      <c r="E913" s="37"/>
      <c r="F913" s="37"/>
      <c r="G913" s="7"/>
      <c r="H913" s="6"/>
      <c r="J913" s="10"/>
      <c r="K913" s="37"/>
      <c r="L913" s="37"/>
      <c r="M913" s="7"/>
      <c r="N913" s="6"/>
      <c r="P913" s="10"/>
      <c r="Q913" s="37"/>
      <c r="R913" s="37"/>
      <c r="S913" s="7"/>
      <c r="T913" s="40"/>
      <c r="U913" s="10"/>
      <c r="V913" s="37"/>
      <c r="W913" s="37"/>
      <c r="X913" s="51"/>
      <c r="AC913" s="37"/>
      <c r="AD913" s="37"/>
      <c r="AE913" s="7"/>
      <c r="AF913" s="6"/>
      <c r="AH913" s="10"/>
      <c r="AI913" s="37"/>
      <c r="AJ913" s="37"/>
      <c r="AK913" s="7"/>
      <c r="AL913" s="6"/>
      <c r="AN913" s="10"/>
      <c r="AO913" s="37"/>
      <c r="AP913" s="37"/>
      <c r="AQ913" s="7"/>
      <c r="AR913" s="40"/>
      <c r="AS913" s="10"/>
      <c r="AT913" s="37"/>
      <c r="AU913" s="37"/>
      <c r="AV913" s="51"/>
      <c r="BA913" s="37"/>
      <c r="BB913" s="37"/>
      <c r="BC913" s="7"/>
      <c r="BD913" s="6"/>
      <c r="BF913" s="10"/>
      <c r="BG913" s="37"/>
      <c r="BH913" s="37"/>
      <c r="BI913" s="7"/>
      <c r="BJ913" s="6"/>
      <c r="BL913" s="10"/>
      <c r="BM913" s="37"/>
      <c r="BN913" s="37"/>
      <c r="BO913" s="7"/>
      <c r="BP913" s="40"/>
      <c r="BQ913" s="10"/>
      <c r="BR913" s="37"/>
      <c r="BS913" s="37"/>
      <c r="BT913" s="51"/>
      <c r="BY913" s="37"/>
      <c r="BZ913" s="37"/>
      <c r="CA913" s="7"/>
      <c r="CB913" s="6"/>
      <c r="CD913" s="10"/>
      <c r="CE913" s="37"/>
      <c r="CF913" s="37"/>
      <c r="CG913" s="7"/>
      <c r="CH913" s="6"/>
      <c r="CJ913" s="10"/>
      <c r="CK913" s="37"/>
      <c r="CL913" s="37"/>
      <c r="CM913" s="7"/>
      <c r="CN913" s="40"/>
      <c r="CO913" s="10"/>
      <c r="CP913" s="37"/>
      <c r="CQ913" s="37"/>
      <c r="CR913" s="51"/>
      <c r="CT913" s="40"/>
      <c r="CU913" s="10"/>
      <c r="CV913" s="37"/>
      <c r="CW913" s="37"/>
      <c r="CX913" s="51"/>
    </row>
    <row r="914" spans="5:102" x14ac:dyDescent="0.2">
      <c r="E914" s="37"/>
      <c r="F914" s="37"/>
      <c r="G914" s="7"/>
      <c r="H914" s="6"/>
      <c r="J914" s="10"/>
      <c r="K914" s="37"/>
      <c r="L914" s="37"/>
      <c r="M914" s="7"/>
      <c r="N914" s="6"/>
      <c r="P914" s="10"/>
      <c r="Q914" s="37"/>
      <c r="R914" s="37"/>
      <c r="S914" s="7"/>
      <c r="T914" s="40"/>
      <c r="U914" s="10"/>
      <c r="V914" s="37"/>
      <c r="W914" s="37"/>
      <c r="X914" s="51"/>
      <c r="AC914" s="37"/>
      <c r="AD914" s="37"/>
      <c r="AE914" s="7"/>
      <c r="AF914" s="6"/>
      <c r="AH914" s="10"/>
      <c r="AI914" s="37"/>
      <c r="AJ914" s="37"/>
      <c r="AK914" s="7"/>
      <c r="AL914" s="6"/>
      <c r="AN914" s="10"/>
      <c r="AO914" s="37"/>
      <c r="AP914" s="37"/>
      <c r="AQ914" s="7"/>
      <c r="AR914" s="40"/>
      <c r="AS914" s="10"/>
      <c r="AT914" s="37"/>
      <c r="AU914" s="37"/>
      <c r="AV914" s="51"/>
      <c r="BA914" s="37"/>
      <c r="BB914" s="37"/>
      <c r="BC914" s="7"/>
      <c r="BD914" s="6"/>
      <c r="BF914" s="10"/>
      <c r="BG914" s="37"/>
      <c r="BH914" s="37"/>
      <c r="BI914" s="7"/>
      <c r="BJ914" s="6"/>
      <c r="BL914" s="10"/>
      <c r="BM914" s="37"/>
      <c r="BN914" s="37"/>
      <c r="BO914" s="7"/>
      <c r="BP914" s="40"/>
      <c r="BQ914" s="10"/>
      <c r="BR914" s="37"/>
      <c r="BS914" s="37"/>
      <c r="BT914" s="51"/>
      <c r="BY914" s="37"/>
      <c r="BZ914" s="37"/>
      <c r="CA914" s="7"/>
      <c r="CB914" s="6"/>
      <c r="CD914" s="10"/>
      <c r="CE914" s="37"/>
      <c r="CF914" s="37"/>
      <c r="CG914" s="7"/>
      <c r="CH914" s="6"/>
      <c r="CJ914" s="10"/>
      <c r="CK914" s="37"/>
      <c r="CL914" s="37"/>
      <c r="CM914" s="7"/>
      <c r="CN914" s="40"/>
      <c r="CO914" s="10"/>
      <c r="CP914" s="37"/>
      <c r="CQ914" s="37"/>
      <c r="CR914" s="51"/>
      <c r="CT914" s="40"/>
      <c r="CU914" s="10"/>
      <c r="CV914" s="37"/>
      <c r="CW914" s="37"/>
      <c r="CX914" s="51"/>
    </row>
    <row r="915" spans="5:102" x14ac:dyDescent="0.2">
      <c r="E915" s="37"/>
      <c r="F915" s="37"/>
      <c r="G915" s="7"/>
      <c r="H915" s="6"/>
      <c r="J915" s="10"/>
      <c r="K915" s="37"/>
      <c r="L915" s="37"/>
      <c r="M915" s="7"/>
      <c r="N915" s="6"/>
      <c r="P915" s="10"/>
      <c r="Q915" s="37"/>
      <c r="R915" s="37"/>
      <c r="S915" s="7"/>
      <c r="T915" s="40"/>
      <c r="U915" s="10"/>
      <c r="V915" s="37"/>
      <c r="W915" s="37"/>
      <c r="X915" s="51"/>
      <c r="AC915" s="37"/>
      <c r="AD915" s="37"/>
      <c r="AE915" s="7"/>
      <c r="AF915" s="6"/>
      <c r="AH915" s="10"/>
      <c r="AI915" s="37"/>
      <c r="AJ915" s="37"/>
      <c r="AK915" s="7"/>
      <c r="AL915" s="6"/>
      <c r="AN915" s="10"/>
      <c r="AO915" s="37"/>
      <c r="AP915" s="37"/>
      <c r="AQ915" s="7"/>
      <c r="AR915" s="40"/>
      <c r="AS915" s="10"/>
      <c r="AT915" s="37"/>
      <c r="AU915" s="37"/>
      <c r="AV915" s="51"/>
      <c r="BA915" s="37"/>
      <c r="BB915" s="37"/>
      <c r="BC915" s="7"/>
      <c r="BD915" s="6"/>
      <c r="BF915" s="10"/>
      <c r="BG915" s="37"/>
      <c r="BH915" s="37"/>
      <c r="BI915" s="7"/>
      <c r="BJ915" s="6"/>
      <c r="BL915" s="10"/>
      <c r="BM915" s="37"/>
      <c r="BN915" s="37"/>
      <c r="BO915" s="7"/>
      <c r="BP915" s="40"/>
      <c r="BQ915" s="10"/>
      <c r="BR915" s="37"/>
      <c r="BS915" s="37"/>
      <c r="BT915" s="51"/>
      <c r="BY915" s="37"/>
      <c r="BZ915" s="37"/>
      <c r="CA915" s="7"/>
      <c r="CB915" s="6"/>
      <c r="CD915" s="10"/>
      <c r="CE915" s="37"/>
      <c r="CF915" s="37"/>
      <c r="CG915" s="7"/>
      <c r="CH915" s="6"/>
      <c r="CJ915" s="10"/>
      <c r="CK915" s="37"/>
      <c r="CL915" s="37"/>
      <c r="CM915" s="7"/>
      <c r="CN915" s="40"/>
      <c r="CO915" s="10"/>
      <c r="CP915" s="37"/>
      <c r="CQ915" s="37"/>
      <c r="CR915" s="51"/>
      <c r="CT915" s="40"/>
      <c r="CU915" s="10"/>
      <c r="CV915" s="37"/>
      <c r="CW915" s="37"/>
      <c r="CX915" s="51"/>
    </row>
    <row r="916" spans="5:102" x14ac:dyDescent="0.2">
      <c r="E916" s="37"/>
      <c r="F916" s="37"/>
      <c r="G916" s="7"/>
      <c r="H916" s="6"/>
      <c r="J916" s="10"/>
      <c r="K916" s="37"/>
      <c r="L916" s="37"/>
      <c r="M916" s="7"/>
      <c r="N916" s="6"/>
      <c r="P916" s="10"/>
      <c r="Q916" s="37"/>
      <c r="R916" s="37"/>
      <c r="S916" s="7"/>
      <c r="T916" s="40"/>
      <c r="U916" s="10"/>
      <c r="V916" s="37"/>
      <c r="W916" s="37"/>
      <c r="X916" s="51"/>
      <c r="AC916" s="37"/>
      <c r="AD916" s="37"/>
      <c r="AE916" s="7"/>
      <c r="AF916" s="6"/>
      <c r="AH916" s="10"/>
      <c r="AI916" s="37"/>
      <c r="AJ916" s="37"/>
      <c r="AK916" s="7"/>
      <c r="AL916" s="6"/>
      <c r="AN916" s="10"/>
      <c r="AO916" s="37"/>
      <c r="AP916" s="37"/>
      <c r="AQ916" s="7"/>
      <c r="AR916" s="40"/>
      <c r="AS916" s="10"/>
      <c r="AT916" s="37"/>
      <c r="AU916" s="37"/>
      <c r="AV916" s="51"/>
      <c r="BA916" s="37"/>
      <c r="BB916" s="37"/>
      <c r="BC916" s="7"/>
      <c r="BD916" s="6"/>
      <c r="BF916" s="10"/>
      <c r="BG916" s="37"/>
      <c r="BH916" s="37"/>
      <c r="BI916" s="7"/>
      <c r="BJ916" s="6"/>
      <c r="BL916" s="10"/>
      <c r="BM916" s="37"/>
      <c r="BN916" s="37"/>
      <c r="BO916" s="7"/>
      <c r="BP916" s="40"/>
      <c r="BQ916" s="10"/>
      <c r="BR916" s="37"/>
      <c r="BS916" s="37"/>
      <c r="BT916" s="51"/>
      <c r="BY916" s="37"/>
      <c r="BZ916" s="37"/>
      <c r="CA916" s="7"/>
      <c r="CB916" s="6"/>
      <c r="CD916" s="10"/>
      <c r="CE916" s="37"/>
      <c r="CF916" s="37"/>
      <c r="CG916" s="7"/>
      <c r="CH916" s="6"/>
      <c r="CJ916" s="10"/>
      <c r="CK916" s="37"/>
      <c r="CL916" s="37"/>
      <c r="CM916" s="7"/>
      <c r="CN916" s="40"/>
      <c r="CO916" s="10"/>
      <c r="CP916" s="37"/>
      <c r="CQ916" s="37"/>
      <c r="CR916" s="51"/>
      <c r="CT916" s="40"/>
      <c r="CU916" s="10"/>
      <c r="CV916" s="37"/>
      <c r="CW916" s="37"/>
      <c r="CX916" s="51"/>
    </row>
    <row r="917" spans="5:102" x14ac:dyDescent="0.2">
      <c r="E917" s="37"/>
      <c r="F917" s="37"/>
      <c r="G917" s="7"/>
      <c r="H917" s="6"/>
      <c r="J917" s="10"/>
      <c r="K917" s="37"/>
      <c r="L917" s="37"/>
      <c r="M917" s="7"/>
      <c r="N917" s="6"/>
      <c r="P917" s="10"/>
      <c r="Q917" s="37"/>
      <c r="R917" s="37"/>
      <c r="S917" s="7"/>
      <c r="T917" s="40"/>
      <c r="U917" s="10"/>
      <c r="V917" s="37"/>
      <c r="W917" s="37"/>
      <c r="X917" s="51"/>
      <c r="AC917" s="37"/>
      <c r="AD917" s="37"/>
      <c r="AE917" s="7"/>
      <c r="AF917" s="6"/>
      <c r="AH917" s="10"/>
      <c r="AI917" s="37"/>
      <c r="AJ917" s="37"/>
      <c r="AK917" s="7"/>
      <c r="AL917" s="6"/>
      <c r="AN917" s="10"/>
      <c r="AO917" s="37"/>
      <c r="AP917" s="37"/>
      <c r="AQ917" s="7"/>
      <c r="AR917" s="40"/>
      <c r="AS917" s="10"/>
      <c r="AT917" s="37"/>
      <c r="AU917" s="37"/>
      <c r="AV917" s="51"/>
      <c r="BA917" s="37"/>
      <c r="BB917" s="37"/>
      <c r="BC917" s="7"/>
      <c r="BD917" s="6"/>
      <c r="BF917" s="10"/>
      <c r="BG917" s="37"/>
      <c r="BH917" s="37"/>
      <c r="BI917" s="7"/>
      <c r="BJ917" s="6"/>
      <c r="BL917" s="10"/>
      <c r="BM917" s="37"/>
      <c r="BN917" s="37"/>
      <c r="BO917" s="7"/>
      <c r="BP917" s="40"/>
      <c r="BQ917" s="10"/>
      <c r="BR917" s="37"/>
      <c r="BS917" s="37"/>
      <c r="BT917" s="51"/>
      <c r="BY917" s="37"/>
      <c r="BZ917" s="37"/>
      <c r="CA917" s="7"/>
      <c r="CB917" s="6"/>
      <c r="CD917" s="10"/>
      <c r="CE917" s="37"/>
      <c r="CF917" s="37"/>
      <c r="CG917" s="7"/>
      <c r="CH917" s="6"/>
      <c r="CJ917" s="10"/>
      <c r="CK917" s="37"/>
      <c r="CL917" s="37"/>
      <c r="CM917" s="7"/>
      <c r="CN917" s="40"/>
      <c r="CO917" s="10"/>
      <c r="CP917" s="37"/>
      <c r="CQ917" s="37"/>
      <c r="CR917" s="51"/>
      <c r="CT917" s="40"/>
      <c r="CU917" s="10"/>
      <c r="CV917" s="37"/>
      <c r="CW917" s="37"/>
      <c r="CX917" s="51"/>
    </row>
    <row r="918" spans="5:102" x14ac:dyDescent="0.2">
      <c r="E918" s="37"/>
      <c r="F918" s="37"/>
      <c r="G918" s="7"/>
      <c r="H918" s="6"/>
      <c r="J918" s="10"/>
      <c r="K918" s="37"/>
      <c r="L918" s="37"/>
      <c r="M918" s="7"/>
      <c r="N918" s="6"/>
      <c r="P918" s="10"/>
      <c r="Q918" s="37"/>
      <c r="R918" s="37"/>
      <c r="S918" s="7"/>
      <c r="T918" s="40"/>
      <c r="U918" s="10"/>
      <c r="V918" s="37"/>
      <c r="W918" s="37"/>
      <c r="X918" s="51"/>
      <c r="AC918" s="37"/>
      <c r="AD918" s="37"/>
      <c r="AE918" s="7"/>
      <c r="AF918" s="6"/>
      <c r="AH918" s="10"/>
      <c r="AI918" s="37"/>
      <c r="AJ918" s="37"/>
      <c r="AK918" s="7"/>
      <c r="AL918" s="6"/>
      <c r="AN918" s="10"/>
      <c r="AO918" s="37"/>
      <c r="AP918" s="37"/>
      <c r="AQ918" s="7"/>
      <c r="AR918" s="40"/>
      <c r="AS918" s="10"/>
      <c r="AT918" s="37"/>
      <c r="AU918" s="37"/>
      <c r="AV918" s="51"/>
      <c r="BA918" s="37"/>
      <c r="BB918" s="37"/>
      <c r="BC918" s="7"/>
      <c r="BD918" s="6"/>
      <c r="BF918" s="10"/>
      <c r="BG918" s="37"/>
      <c r="BH918" s="37"/>
      <c r="BI918" s="7"/>
      <c r="BJ918" s="6"/>
      <c r="BL918" s="10"/>
      <c r="BM918" s="37"/>
      <c r="BN918" s="37"/>
      <c r="BO918" s="7"/>
      <c r="BP918" s="40"/>
      <c r="BQ918" s="10"/>
      <c r="BR918" s="37"/>
      <c r="BS918" s="37"/>
      <c r="BT918" s="51"/>
      <c r="BY918" s="37"/>
      <c r="BZ918" s="37"/>
      <c r="CA918" s="7"/>
      <c r="CB918" s="6"/>
      <c r="CD918" s="10"/>
      <c r="CE918" s="37"/>
      <c r="CF918" s="37"/>
      <c r="CG918" s="7"/>
      <c r="CH918" s="6"/>
      <c r="CJ918" s="10"/>
      <c r="CK918" s="37"/>
      <c r="CL918" s="37"/>
      <c r="CM918" s="7"/>
      <c r="CN918" s="40"/>
      <c r="CO918" s="10"/>
      <c r="CP918" s="37"/>
      <c r="CQ918" s="37"/>
      <c r="CR918" s="51"/>
      <c r="CT918" s="40"/>
      <c r="CU918" s="10"/>
      <c r="CV918" s="37"/>
      <c r="CW918" s="37"/>
      <c r="CX918" s="51"/>
    </row>
    <row r="919" spans="5:102" x14ac:dyDescent="0.2">
      <c r="E919" s="37"/>
      <c r="F919" s="37"/>
      <c r="G919" s="7"/>
      <c r="H919" s="6"/>
      <c r="J919" s="10"/>
      <c r="K919" s="37"/>
      <c r="L919" s="37"/>
      <c r="M919" s="7"/>
      <c r="N919" s="6"/>
      <c r="P919" s="10"/>
      <c r="Q919" s="37"/>
      <c r="R919" s="37"/>
      <c r="S919" s="7"/>
      <c r="T919" s="40"/>
      <c r="U919" s="10"/>
      <c r="V919" s="37"/>
      <c r="W919" s="37"/>
      <c r="X919" s="51"/>
      <c r="AC919" s="37"/>
      <c r="AD919" s="37"/>
      <c r="AE919" s="7"/>
      <c r="AF919" s="6"/>
      <c r="AH919" s="10"/>
      <c r="AI919" s="37"/>
      <c r="AJ919" s="37"/>
      <c r="AK919" s="7"/>
      <c r="AL919" s="6"/>
      <c r="AN919" s="10"/>
      <c r="AO919" s="37"/>
      <c r="AP919" s="37"/>
      <c r="AQ919" s="7"/>
      <c r="AR919" s="40"/>
      <c r="AS919" s="10"/>
      <c r="AT919" s="37"/>
      <c r="AU919" s="37"/>
      <c r="AV919" s="51"/>
      <c r="BA919" s="37"/>
      <c r="BB919" s="37"/>
      <c r="BC919" s="7"/>
      <c r="BD919" s="6"/>
      <c r="BF919" s="10"/>
      <c r="BG919" s="37"/>
      <c r="BH919" s="37"/>
      <c r="BI919" s="7"/>
      <c r="BJ919" s="6"/>
      <c r="BL919" s="10"/>
      <c r="BM919" s="37"/>
      <c r="BN919" s="37"/>
      <c r="BO919" s="7"/>
      <c r="BP919" s="40"/>
      <c r="BQ919" s="10"/>
      <c r="BR919" s="37"/>
      <c r="BS919" s="37"/>
      <c r="BT919" s="51"/>
      <c r="BY919" s="37"/>
      <c r="BZ919" s="37"/>
      <c r="CA919" s="7"/>
      <c r="CB919" s="6"/>
      <c r="CD919" s="10"/>
      <c r="CE919" s="37"/>
      <c r="CF919" s="37"/>
      <c r="CG919" s="7"/>
      <c r="CH919" s="6"/>
      <c r="CJ919" s="10"/>
      <c r="CK919" s="37"/>
      <c r="CL919" s="37"/>
      <c r="CM919" s="7"/>
      <c r="CN919" s="40"/>
      <c r="CO919" s="10"/>
      <c r="CP919" s="37"/>
      <c r="CQ919" s="37"/>
      <c r="CR919" s="51"/>
      <c r="CT919" s="40"/>
      <c r="CU919" s="10"/>
      <c r="CV919" s="37"/>
      <c r="CW919" s="37"/>
      <c r="CX919" s="51"/>
    </row>
    <row r="920" spans="5:102" x14ac:dyDescent="0.2">
      <c r="E920" s="37"/>
      <c r="F920" s="37"/>
      <c r="G920" s="7"/>
      <c r="H920" s="6"/>
      <c r="J920" s="10"/>
      <c r="K920" s="37"/>
      <c r="L920" s="37"/>
      <c r="M920" s="7"/>
      <c r="N920" s="6"/>
      <c r="P920" s="10"/>
      <c r="Q920" s="37"/>
      <c r="R920" s="37"/>
      <c r="S920" s="7"/>
      <c r="T920" s="40"/>
      <c r="U920" s="10"/>
      <c r="V920" s="37"/>
      <c r="W920" s="37"/>
      <c r="X920" s="51"/>
      <c r="AC920" s="37"/>
      <c r="AD920" s="37"/>
      <c r="AE920" s="7"/>
      <c r="AF920" s="6"/>
      <c r="AH920" s="10"/>
      <c r="AI920" s="37"/>
      <c r="AJ920" s="37"/>
      <c r="AK920" s="7"/>
      <c r="AL920" s="6"/>
      <c r="AN920" s="10"/>
      <c r="AO920" s="37"/>
      <c r="AP920" s="37"/>
      <c r="AQ920" s="7"/>
      <c r="AR920" s="40"/>
      <c r="AS920" s="10"/>
      <c r="AT920" s="37"/>
      <c r="AU920" s="37"/>
      <c r="AV920" s="51"/>
      <c r="BA920" s="37"/>
      <c r="BB920" s="37"/>
      <c r="BC920" s="7"/>
      <c r="BD920" s="6"/>
      <c r="BF920" s="10"/>
      <c r="BG920" s="37"/>
      <c r="BH920" s="37"/>
      <c r="BI920" s="7"/>
      <c r="BJ920" s="6"/>
      <c r="BL920" s="10"/>
      <c r="BM920" s="37"/>
      <c r="BN920" s="37"/>
      <c r="BO920" s="7"/>
      <c r="BP920" s="40"/>
      <c r="BQ920" s="10"/>
      <c r="BR920" s="37"/>
      <c r="BS920" s="37"/>
      <c r="BT920" s="51"/>
      <c r="BY920" s="37"/>
      <c r="BZ920" s="37"/>
      <c r="CA920" s="7"/>
      <c r="CB920" s="6"/>
      <c r="CD920" s="10"/>
      <c r="CE920" s="37"/>
      <c r="CF920" s="37"/>
      <c r="CG920" s="7"/>
      <c r="CH920" s="6"/>
      <c r="CJ920" s="10"/>
      <c r="CK920" s="37"/>
      <c r="CL920" s="37"/>
      <c r="CM920" s="7"/>
      <c r="CN920" s="40"/>
      <c r="CO920" s="10"/>
      <c r="CP920" s="37"/>
      <c r="CQ920" s="37"/>
      <c r="CR920" s="51"/>
      <c r="CT920" s="40"/>
      <c r="CU920" s="10"/>
      <c r="CV920" s="37"/>
      <c r="CW920" s="37"/>
      <c r="CX920" s="51"/>
    </row>
    <row r="921" spans="5:102" x14ac:dyDescent="0.2">
      <c r="E921" s="37"/>
      <c r="F921" s="37"/>
      <c r="G921" s="7"/>
      <c r="H921" s="6"/>
      <c r="J921" s="10"/>
      <c r="K921" s="37"/>
      <c r="L921" s="37"/>
      <c r="M921" s="7"/>
      <c r="N921" s="6"/>
      <c r="P921" s="10"/>
      <c r="Q921" s="37"/>
      <c r="R921" s="37"/>
      <c r="S921" s="7"/>
      <c r="T921" s="40"/>
      <c r="U921" s="10"/>
      <c r="V921" s="37"/>
      <c r="W921" s="37"/>
      <c r="X921" s="51"/>
      <c r="AC921" s="37"/>
      <c r="AD921" s="37"/>
      <c r="AE921" s="7"/>
      <c r="AF921" s="6"/>
      <c r="AH921" s="10"/>
      <c r="AI921" s="37"/>
      <c r="AJ921" s="37"/>
      <c r="AK921" s="7"/>
      <c r="AL921" s="6"/>
      <c r="AN921" s="10"/>
      <c r="AO921" s="37"/>
      <c r="AP921" s="37"/>
      <c r="AQ921" s="7"/>
      <c r="AR921" s="40"/>
      <c r="AS921" s="10"/>
      <c r="AT921" s="37"/>
      <c r="AU921" s="37"/>
      <c r="AV921" s="51"/>
      <c r="BA921" s="37"/>
      <c r="BB921" s="37"/>
      <c r="BC921" s="7"/>
      <c r="BD921" s="6"/>
      <c r="BF921" s="10"/>
      <c r="BG921" s="37"/>
      <c r="BH921" s="37"/>
      <c r="BI921" s="7"/>
      <c r="BJ921" s="6"/>
      <c r="BL921" s="10"/>
      <c r="BM921" s="37"/>
      <c r="BN921" s="37"/>
      <c r="BO921" s="7"/>
      <c r="BP921" s="40"/>
      <c r="BQ921" s="10"/>
      <c r="BR921" s="37"/>
      <c r="BS921" s="37"/>
      <c r="BT921" s="51"/>
      <c r="BY921" s="37"/>
      <c r="BZ921" s="37"/>
      <c r="CA921" s="7"/>
      <c r="CB921" s="6"/>
      <c r="CD921" s="10"/>
      <c r="CE921" s="37"/>
      <c r="CF921" s="37"/>
      <c r="CG921" s="7"/>
      <c r="CH921" s="6"/>
      <c r="CJ921" s="10"/>
      <c r="CK921" s="37"/>
      <c r="CL921" s="37"/>
      <c r="CM921" s="7"/>
      <c r="CN921" s="40"/>
      <c r="CO921" s="10"/>
      <c r="CP921" s="37"/>
      <c r="CQ921" s="37"/>
      <c r="CR921" s="51"/>
      <c r="CT921" s="40"/>
      <c r="CU921" s="10"/>
      <c r="CV921" s="37"/>
      <c r="CW921" s="37"/>
      <c r="CX921" s="51"/>
    </row>
    <row r="922" spans="5:102" x14ac:dyDescent="0.2">
      <c r="E922" s="37"/>
      <c r="F922" s="37"/>
      <c r="G922" s="7"/>
      <c r="H922" s="6"/>
      <c r="J922" s="10"/>
      <c r="K922" s="37"/>
      <c r="L922" s="37"/>
      <c r="M922" s="7"/>
      <c r="N922" s="6"/>
      <c r="P922" s="10"/>
      <c r="Q922" s="37"/>
      <c r="R922" s="37"/>
      <c r="S922" s="7"/>
      <c r="T922" s="40"/>
      <c r="U922" s="10"/>
      <c r="V922" s="37"/>
      <c r="W922" s="37"/>
      <c r="X922" s="51"/>
      <c r="AC922" s="37"/>
      <c r="AD922" s="37"/>
      <c r="AE922" s="7"/>
      <c r="AF922" s="6"/>
      <c r="AH922" s="10"/>
      <c r="AI922" s="37"/>
      <c r="AJ922" s="37"/>
      <c r="AK922" s="7"/>
      <c r="AL922" s="6"/>
      <c r="AN922" s="10"/>
      <c r="AO922" s="37"/>
      <c r="AP922" s="37"/>
      <c r="AQ922" s="7"/>
      <c r="AR922" s="40"/>
      <c r="AS922" s="10"/>
      <c r="AT922" s="37"/>
      <c r="AU922" s="37"/>
      <c r="AV922" s="51"/>
      <c r="BA922" s="37"/>
      <c r="BB922" s="37"/>
      <c r="BC922" s="7"/>
      <c r="BD922" s="6"/>
      <c r="BF922" s="10"/>
      <c r="BG922" s="37"/>
      <c r="BH922" s="37"/>
      <c r="BI922" s="7"/>
      <c r="BJ922" s="6"/>
      <c r="BL922" s="10"/>
      <c r="BM922" s="37"/>
      <c r="BN922" s="37"/>
      <c r="BO922" s="7"/>
      <c r="BP922" s="40"/>
      <c r="BQ922" s="10"/>
      <c r="BR922" s="37"/>
      <c r="BS922" s="37"/>
      <c r="BT922" s="51"/>
      <c r="BY922" s="37"/>
      <c r="BZ922" s="37"/>
      <c r="CA922" s="7"/>
      <c r="CB922" s="6"/>
      <c r="CD922" s="10"/>
      <c r="CE922" s="37"/>
      <c r="CF922" s="37"/>
      <c r="CG922" s="7"/>
      <c r="CH922" s="6"/>
      <c r="CJ922" s="10"/>
      <c r="CK922" s="37"/>
      <c r="CL922" s="37"/>
      <c r="CM922" s="7"/>
      <c r="CN922" s="40"/>
      <c r="CO922" s="10"/>
      <c r="CP922" s="37"/>
      <c r="CQ922" s="37"/>
      <c r="CR922" s="51"/>
      <c r="CT922" s="40"/>
      <c r="CU922" s="10"/>
      <c r="CV922" s="37"/>
      <c r="CW922" s="37"/>
      <c r="CX922" s="51"/>
    </row>
    <row r="923" spans="5:102" x14ac:dyDescent="0.2">
      <c r="E923" s="37"/>
      <c r="F923" s="37"/>
      <c r="G923" s="7"/>
      <c r="H923" s="6"/>
      <c r="J923" s="10"/>
      <c r="K923" s="37"/>
      <c r="L923" s="37"/>
      <c r="M923" s="7"/>
      <c r="N923" s="6"/>
      <c r="P923" s="10"/>
      <c r="Q923" s="37"/>
      <c r="R923" s="37"/>
      <c r="S923" s="7"/>
      <c r="T923" s="40"/>
      <c r="U923" s="10"/>
      <c r="V923" s="37"/>
      <c r="W923" s="37"/>
      <c r="X923" s="51"/>
      <c r="AC923" s="37"/>
      <c r="AD923" s="37"/>
      <c r="AE923" s="7"/>
      <c r="AF923" s="6"/>
      <c r="AH923" s="10"/>
      <c r="AI923" s="37"/>
      <c r="AJ923" s="37"/>
      <c r="AK923" s="7"/>
      <c r="AL923" s="6"/>
      <c r="AN923" s="10"/>
      <c r="AO923" s="37"/>
      <c r="AP923" s="37"/>
      <c r="AQ923" s="7"/>
      <c r="AR923" s="40"/>
      <c r="AS923" s="10"/>
      <c r="AT923" s="37"/>
      <c r="AU923" s="37"/>
      <c r="AV923" s="51"/>
      <c r="BA923" s="37"/>
      <c r="BB923" s="37"/>
      <c r="BC923" s="7"/>
      <c r="BD923" s="6"/>
      <c r="BF923" s="10"/>
      <c r="BG923" s="37"/>
      <c r="BH923" s="37"/>
      <c r="BI923" s="7"/>
      <c r="BJ923" s="6"/>
      <c r="BL923" s="10"/>
      <c r="BM923" s="37"/>
      <c r="BN923" s="37"/>
      <c r="BO923" s="7"/>
      <c r="BP923" s="40"/>
      <c r="BQ923" s="10"/>
      <c r="BR923" s="37"/>
      <c r="BS923" s="37"/>
      <c r="BT923" s="51"/>
      <c r="BY923" s="37"/>
      <c r="BZ923" s="37"/>
      <c r="CA923" s="7"/>
      <c r="CB923" s="6"/>
      <c r="CD923" s="10"/>
      <c r="CE923" s="37"/>
      <c r="CF923" s="37"/>
      <c r="CG923" s="7"/>
      <c r="CH923" s="6"/>
      <c r="CJ923" s="10"/>
      <c r="CK923" s="37"/>
      <c r="CL923" s="37"/>
      <c r="CM923" s="7"/>
      <c r="CN923" s="40"/>
      <c r="CO923" s="10"/>
      <c r="CP923" s="37"/>
      <c r="CQ923" s="37"/>
      <c r="CR923" s="51"/>
      <c r="CT923" s="40"/>
      <c r="CU923" s="10"/>
      <c r="CV923" s="37"/>
      <c r="CW923" s="37"/>
      <c r="CX923" s="51"/>
    </row>
    <row r="924" spans="5:102" x14ac:dyDescent="0.2">
      <c r="E924" s="37"/>
      <c r="F924" s="37"/>
      <c r="G924" s="7"/>
      <c r="H924" s="6"/>
      <c r="J924" s="10"/>
      <c r="K924" s="37"/>
      <c r="L924" s="37"/>
      <c r="M924" s="7"/>
      <c r="N924" s="6"/>
      <c r="P924" s="10"/>
      <c r="Q924" s="37"/>
      <c r="R924" s="37"/>
      <c r="S924" s="7"/>
      <c r="T924" s="40"/>
      <c r="U924" s="10"/>
      <c r="V924" s="37"/>
      <c r="W924" s="37"/>
      <c r="X924" s="51"/>
      <c r="AC924" s="37"/>
      <c r="AD924" s="37"/>
      <c r="AE924" s="7"/>
      <c r="AF924" s="6"/>
      <c r="AH924" s="10"/>
      <c r="AI924" s="37"/>
      <c r="AJ924" s="37"/>
      <c r="AK924" s="7"/>
      <c r="AL924" s="6"/>
      <c r="AN924" s="10"/>
      <c r="AO924" s="37"/>
      <c r="AP924" s="37"/>
      <c r="AQ924" s="7"/>
      <c r="AR924" s="40"/>
      <c r="AS924" s="10"/>
      <c r="AT924" s="37"/>
      <c r="AU924" s="37"/>
      <c r="AV924" s="51"/>
      <c r="BA924" s="37"/>
      <c r="BB924" s="37"/>
      <c r="BC924" s="7"/>
      <c r="BD924" s="6"/>
      <c r="BF924" s="10"/>
      <c r="BG924" s="37"/>
      <c r="BH924" s="37"/>
      <c r="BI924" s="7"/>
      <c r="BJ924" s="6"/>
      <c r="BL924" s="10"/>
      <c r="BM924" s="37"/>
      <c r="BN924" s="37"/>
      <c r="BO924" s="7"/>
      <c r="BP924" s="40"/>
      <c r="BQ924" s="10"/>
      <c r="BR924" s="37"/>
      <c r="BS924" s="37"/>
      <c r="BT924" s="51"/>
      <c r="BY924" s="37"/>
      <c r="BZ924" s="37"/>
      <c r="CA924" s="7"/>
      <c r="CB924" s="6"/>
      <c r="CD924" s="10"/>
      <c r="CE924" s="37"/>
      <c r="CF924" s="37"/>
      <c r="CG924" s="7"/>
      <c r="CH924" s="6"/>
      <c r="CJ924" s="10"/>
      <c r="CK924" s="37"/>
      <c r="CL924" s="37"/>
      <c r="CM924" s="7"/>
      <c r="CN924" s="40"/>
      <c r="CO924" s="10"/>
      <c r="CP924" s="37"/>
      <c r="CQ924" s="37"/>
      <c r="CR924" s="51"/>
      <c r="CT924" s="40"/>
      <c r="CU924" s="10"/>
      <c r="CV924" s="37"/>
      <c r="CW924" s="37"/>
      <c r="CX924" s="51"/>
    </row>
    <row r="925" spans="5:102" x14ac:dyDescent="0.2">
      <c r="E925" s="37"/>
      <c r="F925" s="37"/>
      <c r="G925" s="7"/>
      <c r="H925" s="6"/>
      <c r="J925" s="10"/>
      <c r="K925" s="37"/>
      <c r="L925" s="37"/>
      <c r="M925" s="7"/>
      <c r="N925" s="6"/>
      <c r="P925" s="10"/>
      <c r="Q925" s="37"/>
      <c r="R925" s="37"/>
      <c r="S925" s="7"/>
      <c r="T925" s="40"/>
      <c r="U925" s="10"/>
      <c r="V925" s="37"/>
      <c r="W925" s="37"/>
      <c r="X925" s="51"/>
      <c r="AC925" s="37"/>
      <c r="AD925" s="37"/>
      <c r="AE925" s="7"/>
      <c r="AF925" s="6"/>
      <c r="AH925" s="10"/>
      <c r="AI925" s="37"/>
      <c r="AJ925" s="37"/>
      <c r="AK925" s="7"/>
      <c r="AL925" s="6"/>
      <c r="AN925" s="10"/>
      <c r="AO925" s="37"/>
      <c r="AP925" s="37"/>
      <c r="AQ925" s="7"/>
      <c r="AR925" s="40"/>
      <c r="AS925" s="10"/>
      <c r="AT925" s="37"/>
      <c r="AU925" s="37"/>
      <c r="AV925" s="51"/>
      <c r="BA925" s="37"/>
      <c r="BB925" s="37"/>
      <c r="BC925" s="7"/>
      <c r="BD925" s="6"/>
      <c r="BF925" s="10"/>
      <c r="BG925" s="37"/>
      <c r="BH925" s="37"/>
      <c r="BI925" s="7"/>
      <c r="BJ925" s="6"/>
      <c r="BL925" s="10"/>
      <c r="BM925" s="37"/>
      <c r="BN925" s="37"/>
      <c r="BO925" s="7"/>
      <c r="BP925" s="40"/>
      <c r="BQ925" s="10"/>
      <c r="BR925" s="37"/>
      <c r="BS925" s="37"/>
      <c r="BT925" s="51"/>
      <c r="BY925" s="37"/>
      <c r="BZ925" s="37"/>
      <c r="CA925" s="7"/>
      <c r="CB925" s="6"/>
      <c r="CD925" s="10"/>
      <c r="CE925" s="37"/>
      <c r="CF925" s="37"/>
      <c r="CG925" s="7"/>
      <c r="CH925" s="6"/>
      <c r="CJ925" s="10"/>
      <c r="CK925" s="37"/>
      <c r="CL925" s="37"/>
      <c r="CM925" s="7"/>
      <c r="CN925" s="40"/>
      <c r="CO925" s="10"/>
      <c r="CP925" s="37"/>
      <c r="CQ925" s="37"/>
      <c r="CR925" s="51"/>
      <c r="CT925" s="40"/>
      <c r="CU925" s="10"/>
      <c r="CV925" s="37"/>
      <c r="CW925" s="37"/>
      <c r="CX925" s="51"/>
    </row>
    <row r="926" spans="5:102" x14ac:dyDescent="0.2">
      <c r="E926" s="37"/>
      <c r="F926" s="37"/>
      <c r="G926" s="7"/>
      <c r="H926" s="6"/>
      <c r="J926" s="10"/>
      <c r="K926" s="37"/>
      <c r="L926" s="37"/>
      <c r="M926" s="7"/>
      <c r="N926" s="6"/>
      <c r="P926" s="10"/>
      <c r="Q926" s="37"/>
      <c r="R926" s="37"/>
      <c r="S926" s="7"/>
      <c r="T926" s="40"/>
      <c r="U926" s="10"/>
      <c r="V926" s="37"/>
      <c r="W926" s="37"/>
      <c r="X926" s="51"/>
      <c r="AC926" s="37"/>
      <c r="AD926" s="37"/>
      <c r="AE926" s="7"/>
      <c r="AF926" s="6"/>
      <c r="AH926" s="10"/>
      <c r="AI926" s="37"/>
      <c r="AJ926" s="37"/>
      <c r="AK926" s="7"/>
      <c r="AL926" s="6"/>
      <c r="AN926" s="10"/>
      <c r="AO926" s="37"/>
      <c r="AP926" s="37"/>
      <c r="AQ926" s="7"/>
      <c r="AR926" s="40"/>
      <c r="AS926" s="10"/>
      <c r="AT926" s="37"/>
      <c r="AU926" s="37"/>
      <c r="AV926" s="51"/>
      <c r="BA926" s="37"/>
      <c r="BB926" s="37"/>
      <c r="BC926" s="7"/>
      <c r="BD926" s="6"/>
      <c r="BF926" s="10"/>
      <c r="BG926" s="37"/>
      <c r="BH926" s="37"/>
      <c r="BI926" s="7"/>
      <c r="BJ926" s="6"/>
      <c r="BL926" s="10"/>
      <c r="BM926" s="37"/>
      <c r="BN926" s="37"/>
      <c r="BO926" s="7"/>
      <c r="BP926" s="40"/>
      <c r="BQ926" s="10"/>
      <c r="BR926" s="37"/>
      <c r="BS926" s="37"/>
      <c r="BT926" s="51"/>
      <c r="BY926" s="37"/>
      <c r="BZ926" s="37"/>
      <c r="CA926" s="7"/>
      <c r="CB926" s="6"/>
      <c r="CD926" s="10"/>
      <c r="CE926" s="37"/>
      <c r="CF926" s="37"/>
      <c r="CG926" s="7"/>
      <c r="CH926" s="6"/>
      <c r="CJ926" s="10"/>
      <c r="CK926" s="37"/>
      <c r="CL926" s="37"/>
      <c r="CM926" s="7"/>
      <c r="CN926" s="40"/>
      <c r="CO926" s="10"/>
      <c r="CP926" s="37"/>
      <c r="CQ926" s="37"/>
      <c r="CR926" s="51"/>
      <c r="CT926" s="40"/>
      <c r="CU926" s="10"/>
      <c r="CV926" s="37"/>
      <c r="CW926" s="37"/>
      <c r="CX926" s="51"/>
    </row>
    <row r="927" spans="5:102" x14ac:dyDescent="0.2">
      <c r="E927" s="37"/>
      <c r="F927" s="37"/>
      <c r="G927" s="7"/>
      <c r="H927" s="6"/>
      <c r="J927" s="10"/>
      <c r="K927" s="37"/>
      <c r="L927" s="37"/>
      <c r="M927" s="7"/>
      <c r="N927" s="6"/>
      <c r="P927" s="10"/>
      <c r="Q927" s="37"/>
      <c r="R927" s="37"/>
      <c r="S927" s="7"/>
      <c r="T927" s="40"/>
      <c r="U927" s="10"/>
      <c r="V927" s="37"/>
      <c r="W927" s="37"/>
      <c r="X927" s="51"/>
      <c r="AC927" s="37"/>
      <c r="AD927" s="37"/>
      <c r="AE927" s="7"/>
      <c r="AF927" s="6"/>
      <c r="AH927" s="10"/>
      <c r="AI927" s="37"/>
      <c r="AJ927" s="37"/>
      <c r="AK927" s="7"/>
      <c r="AL927" s="6"/>
      <c r="AN927" s="10"/>
      <c r="AO927" s="37"/>
      <c r="AP927" s="37"/>
      <c r="AQ927" s="7"/>
      <c r="AR927" s="40"/>
      <c r="AS927" s="10"/>
      <c r="AT927" s="37"/>
      <c r="AU927" s="37"/>
      <c r="AV927" s="51"/>
      <c r="BA927" s="37"/>
      <c r="BB927" s="37"/>
      <c r="BC927" s="7"/>
      <c r="BD927" s="6"/>
      <c r="BF927" s="10"/>
      <c r="BG927" s="37"/>
      <c r="BH927" s="37"/>
      <c r="BI927" s="7"/>
      <c r="BJ927" s="6"/>
      <c r="BL927" s="10"/>
      <c r="BM927" s="37"/>
      <c r="BN927" s="37"/>
      <c r="BO927" s="7"/>
      <c r="BP927" s="40"/>
      <c r="BQ927" s="10"/>
      <c r="BR927" s="37"/>
      <c r="BS927" s="37"/>
      <c r="BT927" s="51"/>
      <c r="BY927" s="37"/>
      <c r="BZ927" s="37"/>
      <c r="CA927" s="7"/>
      <c r="CB927" s="6"/>
      <c r="CD927" s="10"/>
      <c r="CE927" s="37"/>
      <c r="CF927" s="37"/>
      <c r="CG927" s="7"/>
      <c r="CH927" s="6"/>
      <c r="CJ927" s="10"/>
      <c r="CK927" s="37"/>
      <c r="CL927" s="37"/>
      <c r="CM927" s="7"/>
      <c r="CN927" s="40"/>
      <c r="CO927" s="10"/>
      <c r="CP927" s="37"/>
      <c r="CQ927" s="37"/>
      <c r="CR927" s="51"/>
      <c r="CT927" s="40"/>
      <c r="CU927" s="10"/>
      <c r="CV927" s="37"/>
      <c r="CW927" s="37"/>
      <c r="CX927" s="51"/>
    </row>
    <row r="928" spans="5:102" x14ac:dyDescent="0.2">
      <c r="E928" s="37"/>
      <c r="F928" s="37"/>
      <c r="G928" s="7"/>
      <c r="H928" s="6"/>
      <c r="J928" s="10"/>
      <c r="K928" s="37"/>
      <c r="L928" s="37"/>
      <c r="M928" s="7"/>
      <c r="N928" s="6"/>
      <c r="P928" s="10"/>
      <c r="Q928" s="37"/>
      <c r="R928" s="37"/>
      <c r="S928" s="7"/>
      <c r="T928" s="40"/>
      <c r="U928" s="10"/>
      <c r="V928" s="37"/>
      <c r="W928" s="37"/>
      <c r="X928" s="51"/>
      <c r="AC928" s="37"/>
      <c r="AD928" s="37"/>
      <c r="AE928" s="7"/>
      <c r="AF928" s="6"/>
      <c r="AH928" s="10"/>
      <c r="AI928" s="37"/>
      <c r="AJ928" s="37"/>
      <c r="AK928" s="7"/>
      <c r="AL928" s="6"/>
      <c r="AN928" s="10"/>
      <c r="AO928" s="37"/>
      <c r="AP928" s="37"/>
      <c r="AQ928" s="7"/>
      <c r="AR928" s="40"/>
      <c r="AS928" s="10"/>
      <c r="AT928" s="37"/>
      <c r="AU928" s="37"/>
      <c r="AV928" s="51"/>
      <c r="BA928" s="37"/>
      <c r="BB928" s="37"/>
      <c r="BC928" s="7"/>
      <c r="BD928" s="6"/>
      <c r="BF928" s="10"/>
      <c r="BG928" s="37"/>
      <c r="BH928" s="37"/>
      <c r="BI928" s="7"/>
      <c r="BJ928" s="6"/>
      <c r="BL928" s="10"/>
      <c r="BM928" s="37"/>
      <c r="BN928" s="37"/>
      <c r="BO928" s="7"/>
      <c r="BP928" s="40"/>
      <c r="BQ928" s="10"/>
      <c r="BR928" s="37"/>
      <c r="BS928" s="37"/>
      <c r="BT928" s="51"/>
      <c r="BY928" s="37"/>
      <c r="BZ928" s="37"/>
      <c r="CA928" s="7"/>
      <c r="CB928" s="6"/>
      <c r="CD928" s="10"/>
      <c r="CE928" s="37"/>
      <c r="CF928" s="37"/>
      <c r="CG928" s="7"/>
      <c r="CH928" s="6"/>
      <c r="CJ928" s="10"/>
      <c r="CK928" s="37"/>
      <c r="CL928" s="37"/>
      <c r="CM928" s="7"/>
      <c r="CN928" s="40"/>
      <c r="CO928" s="10"/>
      <c r="CP928" s="37"/>
      <c r="CQ928" s="37"/>
      <c r="CR928" s="51"/>
      <c r="CT928" s="40"/>
      <c r="CU928" s="10"/>
      <c r="CV928" s="37"/>
      <c r="CW928" s="37"/>
      <c r="CX928" s="51"/>
    </row>
    <row r="929" spans="5:102" x14ac:dyDescent="0.2">
      <c r="E929" s="37"/>
      <c r="F929" s="37"/>
      <c r="G929" s="7"/>
      <c r="H929" s="6"/>
      <c r="J929" s="10"/>
      <c r="K929" s="37"/>
      <c r="L929" s="37"/>
      <c r="M929" s="7"/>
      <c r="N929" s="6"/>
      <c r="P929" s="10"/>
      <c r="Q929" s="37"/>
      <c r="R929" s="37"/>
      <c r="S929" s="7"/>
      <c r="T929" s="40"/>
      <c r="U929" s="10"/>
      <c r="V929" s="37"/>
      <c r="W929" s="37"/>
      <c r="X929" s="51"/>
      <c r="AC929" s="37"/>
      <c r="AD929" s="37"/>
      <c r="AE929" s="7"/>
      <c r="AF929" s="6"/>
      <c r="AH929" s="10"/>
      <c r="AI929" s="37"/>
      <c r="AJ929" s="37"/>
      <c r="AK929" s="7"/>
      <c r="AL929" s="6"/>
      <c r="AN929" s="10"/>
      <c r="AO929" s="37"/>
      <c r="AP929" s="37"/>
      <c r="AQ929" s="7"/>
      <c r="AR929" s="40"/>
      <c r="AS929" s="10"/>
      <c r="AT929" s="37"/>
      <c r="AU929" s="37"/>
      <c r="AV929" s="51"/>
      <c r="BA929" s="37"/>
      <c r="BB929" s="37"/>
      <c r="BC929" s="7"/>
      <c r="BD929" s="6"/>
      <c r="BF929" s="10"/>
      <c r="BG929" s="37"/>
      <c r="BH929" s="37"/>
      <c r="BI929" s="7"/>
      <c r="BJ929" s="6"/>
      <c r="BL929" s="10"/>
      <c r="BM929" s="37"/>
      <c r="BN929" s="37"/>
      <c r="BO929" s="7"/>
      <c r="BP929" s="40"/>
      <c r="BQ929" s="10"/>
      <c r="BR929" s="37"/>
      <c r="BS929" s="37"/>
      <c r="BT929" s="51"/>
      <c r="BY929" s="37"/>
      <c r="BZ929" s="37"/>
      <c r="CA929" s="7"/>
      <c r="CB929" s="6"/>
      <c r="CD929" s="10"/>
      <c r="CE929" s="37"/>
      <c r="CF929" s="37"/>
      <c r="CG929" s="7"/>
      <c r="CH929" s="6"/>
      <c r="CJ929" s="10"/>
      <c r="CK929" s="37"/>
      <c r="CL929" s="37"/>
      <c r="CM929" s="7"/>
      <c r="CN929" s="40"/>
      <c r="CO929" s="10"/>
      <c r="CP929" s="37"/>
      <c r="CQ929" s="37"/>
      <c r="CR929" s="51"/>
      <c r="CT929" s="40"/>
      <c r="CU929" s="10"/>
      <c r="CV929" s="37"/>
      <c r="CW929" s="37"/>
      <c r="CX929" s="51"/>
    </row>
    <row r="930" spans="5:102" x14ac:dyDescent="0.2">
      <c r="E930" s="37"/>
      <c r="F930" s="37"/>
      <c r="G930" s="7"/>
      <c r="H930" s="6"/>
      <c r="J930" s="10"/>
      <c r="K930" s="37"/>
      <c r="L930" s="37"/>
      <c r="M930" s="7"/>
      <c r="N930" s="6"/>
      <c r="P930" s="10"/>
      <c r="Q930" s="37"/>
      <c r="R930" s="37"/>
      <c r="S930" s="7"/>
      <c r="T930" s="40"/>
      <c r="U930" s="10"/>
      <c r="V930" s="37"/>
      <c r="W930" s="37"/>
      <c r="X930" s="51"/>
      <c r="AC930" s="37"/>
      <c r="AD930" s="37"/>
      <c r="AE930" s="7"/>
      <c r="AF930" s="6"/>
      <c r="AH930" s="10"/>
      <c r="AI930" s="37"/>
      <c r="AJ930" s="37"/>
      <c r="AK930" s="7"/>
      <c r="AL930" s="6"/>
      <c r="AN930" s="10"/>
      <c r="AO930" s="37"/>
      <c r="AP930" s="37"/>
      <c r="AQ930" s="7"/>
      <c r="AR930" s="40"/>
      <c r="AS930" s="10"/>
      <c r="AT930" s="37"/>
      <c r="AU930" s="37"/>
      <c r="AV930" s="51"/>
      <c r="BA930" s="37"/>
      <c r="BB930" s="37"/>
      <c r="BC930" s="7"/>
      <c r="BD930" s="6"/>
      <c r="BF930" s="10"/>
      <c r="BG930" s="37"/>
      <c r="BH930" s="37"/>
      <c r="BI930" s="7"/>
      <c r="BJ930" s="6"/>
      <c r="BL930" s="10"/>
      <c r="BM930" s="37"/>
      <c r="BN930" s="37"/>
      <c r="BO930" s="7"/>
      <c r="BP930" s="40"/>
      <c r="BQ930" s="10"/>
      <c r="BR930" s="37"/>
      <c r="BS930" s="37"/>
      <c r="BT930" s="51"/>
      <c r="BY930" s="37"/>
      <c r="BZ930" s="37"/>
      <c r="CA930" s="7"/>
      <c r="CB930" s="6"/>
      <c r="CD930" s="10"/>
      <c r="CE930" s="37"/>
      <c r="CF930" s="37"/>
      <c r="CG930" s="7"/>
      <c r="CH930" s="6"/>
      <c r="CJ930" s="10"/>
      <c r="CK930" s="37"/>
      <c r="CL930" s="37"/>
      <c r="CM930" s="7"/>
      <c r="CN930" s="40"/>
      <c r="CO930" s="10"/>
      <c r="CP930" s="37"/>
      <c r="CQ930" s="37"/>
      <c r="CR930" s="51"/>
      <c r="CT930" s="40"/>
      <c r="CU930" s="10"/>
      <c r="CV930" s="37"/>
      <c r="CW930" s="37"/>
      <c r="CX930" s="51"/>
    </row>
    <row r="931" spans="5:102" x14ac:dyDescent="0.2">
      <c r="E931" s="37"/>
      <c r="F931" s="37"/>
      <c r="G931" s="7"/>
      <c r="H931" s="6"/>
      <c r="J931" s="10"/>
      <c r="K931" s="37"/>
      <c r="L931" s="37"/>
      <c r="M931" s="7"/>
      <c r="N931" s="6"/>
      <c r="P931" s="10"/>
      <c r="Q931" s="37"/>
      <c r="R931" s="37"/>
      <c r="S931" s="7"/>
      <c r="T931" s="40"/>
      <c r="U931" s="10"/>
      <c r="V931" s="37"/>
      <c r="W931" s="37"/>
      <c r="X931" s="51"/>
      <c r="AC931" s="37"/>
      <c r="AD931" s="37"/>
      <c r="AE931" s="7"/>
      <c r="AF931" s="6"/>
      <c r="AH931" s="10"/>
      <c r="AI931" s="37"/>
      <c r="AJ931" s="37"/>
      <c r="AK931" s="7"/>
      <c r="AL931" s="6"/>
      <c r="AN931" s="10"/>
      <c r="AO931" s="37"/>
      <c r="AP931" s="37"/>
      <c r="AQ931" s="7"/>
      <c r="AR931" s="40"/>
      <c r="AS931" s="10"/>
      <c r="AT931" s="37"/>
      <c r="AU931" s="37"/>
      <c r="AV931" s="51"/>
      <c r="BA931" s="37"/>
      <c r="BB931" s="37"/>
      <c r="BC931" s="7"/>
      <c r="BD931" s="6"/>
      <c r="BF931" s="10"/>
      <c r="BG931" s="37"/>
      <c r="BH931" s="37"/>
      <c r="BI931" s="7"/>
      <c r="BJ931" s="6"/>
      <c r="BL931" s="10"/>
      <c r="BM931" s="37"/>
      <c r="BN931" s="37"/>
      <c r="BO931" s="7"/>
      <c r="BP931" s="40"/>
      <c r="BQ931" s="10"/>
      <c r="BR931" s="37"/>
      <c r="BS931" s="37"/>
      <c r="BT931" s="51"/>
      <c r="BY931" s="37"/>
      <c r="BZ931" s="37"/>
      <c r="CA931" s="7"/>
      <c r="CB931" s="6"/>
      <c r="CD931" s="10"/>
      <c r="CE931" s="37"/>
      <c r="CF931" s="37"/>
      <c r="CG931" s="7"/>
      <c r="CH931" s="6"/>
      <c r="CJ931" s="10"/>
      <c r="CK931" s="37"/>
      <c r="CL931" s="37"/>
      <c r="CM931" s="7"/>
      <c r="CN931" s="40"/>
      <c r="CO931" s="10"/>
      <c r="CP931" s="37"/>
      <c r="CQ931" s="37"/>
      <c r="CR931" s="51"/>
      <c r="CT931" s="40"/>
      <c r="CU931" s="10"/>
      <c r="CV931" s="37"/>
      <c r="CW931" s="37"/>
      <c r="CX931" s="51"/>
    </row>
    <row r="932" spans="5:102" x14ac:dyDescent="0.2">
      <c r="E932" s="37"/>
      <c r="F932" s="37"/>
      <c r="G932" s="7"/>
      <c r="H932" s="6"/>
      <c r="J932" s="10"/>
      <c r="K932" s="37"/>
      <c r="L932" s="37"/>
      <c r="M932" s="7"/>
      <c r="N932" s="6"/>
      <c r="P932" s="10"/>
      <c r="Q932" s="37"/>
      <c r="R932" s="37"/>
      <c r="S932" s="7"/>
      <c r="T932" s="40"/>
      <c r="U932" s="10"/>
      <c r="V932" s="37"/>
      <c r="W932" s="37"/>
      <c r="X932" s="51"/>
      <c r="AC932" s="37"/>
      <c r="AD932" s="37"/>
      <c r="AE932" s="7"/>
      <c r="AF932" s="6"/>
      <c r="AH932" s="10"/>
      <c r="AI932" s="37"/>
      <c r="AJ932" s="37"/>
      <c r="AK932" s="7"/>
      <c r="AL932" s="6"/>
      <c r="AN932" s="10"/>
      <c r="AO932" s="37"/>
      <c r="AP932" s="37"/>
      <c r="AQ932" s="7"/>
      <c r="AR932" s="40"/>
      <c r="AS932" s="10"/>
      <c r="AT932" s="37"/>
      <c r="AU932" s="37"/>
      <c r="AV932" s="51"/>
      <c r="BA932" s="37"/>
      <c r="BB932" s="37"/>
      <c r="BC932" s="7"/>
      <c r="BD932" s="6"/>
      <c r="BF932" s="10"/>
      <c r="BG932" s="37"/>
      <c r="BH932" s="37"/>
      <c r="BI932" s="7"/>
      <c r="BJ932" s="6"/>
      <c r="BL932" s="10"/>
      <c r="BM932" s="37"/>
      <c r="BN932" s="37"/>
      <c r="BO932" s="7"/>
      <c r="BP932" s="40"/>
      <c r="BQ932" s="10"/>
      <c r="BR932" s="37"/>
      <c r="BS932" s="37"/>
      <c r="BT932" s="51"/>
      <c r="BY932" s="37"/>
      <c r="BZ932" s="37"/>
      <c r="CA932" s="7"/>
      <c r="CB932" s="6"/>
      <c r="CD932" s="10"/>
      <c r="CE932" s="37"/>
      <c r="CF932" s="37"/>
      <c r="CG932" s="7"/>
      <c r="CH932" s="6"/>
      <c r="CJ932" s="10"/>
      <c r="CK932" s="37"/>
      <c r="CL932" s="37"/>
      <c r="CM932" s="7"/>
      <c r="CN932" s="40"/>
      <c r="CO932" s="10"/>
      <c r="CP932" s="37"/>
      <c r="CQ932" s="37"/>
      <c r="CR932" s="51"/>
      <c r="CT932" s="40"/>
      <c r="CU932" s="10"/>
      <c r="CV932" s="37"/>
      <c r="CW932" s="37"/>
      <c r="CX932" s="51"/>
    </row>
    <row r="933" spans="5:102" x14ac:dyDescent="0.2">
      <c r="E933" s="37"/>
      <c r="F933" s="37"/>
      <c r="G933" s="7"/>
      <c r="H933" s="6"/>
      <c r="J933" s="10"/>
      <c r="K933" s="37"/>
      <c r="L933" s="37"/>
      <c r="M933" s="7"/>
      <c r="N933" s="6"/>
      <c r="P933" s="10"/>
      <c r="Q933" s="37"/>
      <c r="R933" s="37"/>
      <c r="S933" s="7"/>
      <c r="T933" s="40"/>
      <c r="U933" s="10"/>
      <c r="V933" s="37"/>
      <c r="W933" s="37"/>
      <c r="X933" s="51"/>
      <c r="AC933" s="37"/>
      <c r="AD933" s="37"/>
      <c r="AE933" s="7"/>
      <c r="AF933" s="6"/>
      <c r="AH933" s="10"/>
      <c r="AI933" s="37"/>
      <c r="AJ933" s="37"/>
      <c r="AK933" s="7"/>
      <c r="AL933" s="6"/>
      <c r="AN933" s="10"/>
      <c r="AO933" s="37"/>
      <c r="AP933" s="37"/>
      <c r="AQ933" s="7"/>
      <c r="AR933" s="40"/>
      <c r="AS933" s="10"/>
      <c r="AT933" s="37"/>
      <c r="AU933" s="37"/>
      <c r="AV933" s="51"/>
      <c r="BA933" s="37"/>
      <c r="BB933" s="37"/>
      <c r="BC933" s="7"/>
      <c r="BD933" s="6"/>
      <c r="BF933" s="10"/>
      <c r="BG933" s="37"/>
      <c r="BH933" s="37"/>
      <c r="BI933" s="7"/>
      <c r="BJ933" s="6"/>
      <c r="BL933" s="10"/>
      <c r="BM933" s="37"/>
      <c r="BN933" s="37"/>
      <c r="BO933" s="7"/>
      <c r="BP933" s="40"/>
      <c r="BQ933" s="10"/>
      <c r="BR933" s="37"/>
      <c r="BS933" s="37"/>
      <c r="BT933" s="51"/>
      <c r="BY933" s="37"/>
      <c r="BZ933" s="37"/>
      <c r="CA933" s="7"/>
      <c r="CB933" s="6"/>
      <c r="CD933" s="10"/>
      <c r="CE933" s="37"/>
      <c r="CF933" s="37"/>
      <c r="CG933" s="7"/>
      <c r="CH933" s="6"/>
      <c r="CJ933" s="10"/>
      <c r="CK933" s="37"/>
      <c r="CL933" s="37"/>
      <c r="CM933" s="7"/>
      <c r="CN933" s="40"/>
      <c r="CO933" s="10"/>
      <c r="CP933" s="37"/>
      <c r="CQ933" s="37"/>
      <c r="CR933" s="51"/>
      <c r="CT933" s="40"/>
      <c r="CU933" s="10"/>
      <c r="CV933" s="37"/>
      <c r="CW933" s="37"/>
      <c r="CX933" s="51"/>
    </row>
    <row r="934" spans="5:102" x14ac:dyDescent="0.2">
      <c r="E934" s="37"/>
      <c r="F934" s="37"/>
      <c r="G934" s="7"/>
      <c r="H934" s="6"/>
      <c r="J934" s="10"/>
      <c r="K934" s="37"/>
      <c r="L934" s="37"/>
      <c r="M934" s="7"/>
      <c r="N934" s="6"/>
      <c r="P934" s="10"/>
      <c r="Q934" s="37"/>
      <c r="R934" s="37"/>
      <c r="S934" s="7"/>
      <c r="T934" s="40"/>
      <c r="U934" s="10"/>
      <c r="V934" s="37"/>
      <c r="W934" s="37"/>
      <c r="X934" s="51"/>
      <c r="AC934" s="37"/>
      <c r="AD934" s="37"/>
      <c r="AE934" s="7"/>
      <c r="AF934" s="6"/>
      <c r="AH934" s="10"/>
      <c r="AI934" s="37"/>
      <c r="AJ934" s="37"/>
      <c r="AK934" s="7"/>
      <c r="AL934" s="6"/>
      <c r="AN934" s="10"/>
      <c r="AO934" s="37"/>
      <c r="AP934" s="37"/>
      <c r="AQ934" s="7"/>
      <c r="AR934" s="40"/>
      <c r="AS934" s="10"/>
      <c r="AT934" s="37"/>
      <c r="AU934" s="37"/>
      <c r="AV934" s="51"/>
      <c r="BA934" s="37"/>
      <c r="BB934" s="37"/>
      <c r="BC934" s="7"/>
      <c r="BD934" s="6"/>
      <c r="BF934" s="10"/>
      <c r="BG934" s="37"/>
      <c r="BH934" s="37"/>
      <c r="BI934" s="7"/>
      <c r="BJ934" s="6"/>
      <c r="BL934" s="10"/>
      <c r="BM934" s="37"/>
      <c r="BN934" s="37"/>
      <c r="BO934" s="7"/>
      <c r="BP934" s="40"/>
      <c r="BQ934" s="10"/>
      <c r="BR934" s="37"/>
      <c r="BS934" s="37"/>
      <c r="BT934" s="51"/>
      <c r="BY934" s="37"/>
      <c r="BZ934" s="37"/>
      <c r="CA934" s="7"/>
      <c r="CB934" s="6"/>
      <c r="CD934" s="10"/>
      <c r="CE934" s="37"/>
      <c r="CF934" s="37"/>
      <c r="CG934" s="7"/>
      <c r="CH934" s="6"/>
      <c r="CJ934" s="10"/>
      <c r="CK934" s="37"/>
      <c r="CL934" s="37"/>
      <c r="CM934" s="7"/>
      <c r="CN934" s="40"/>
      <c r="CO934" s="10"/>
      <c r="CP934" s="37"/>
      <c r="CQ934" s="37"/>
      <c r="CR934" s="51"/>
      <c r="CT934" s="40"/>
      <c r="CU934" s="10"/>
      <c r="CV934" s="37"/>
      <c r="CW934" s="37"/>
      <c r="CX934" s="51"/>
    </row>
    <row r="935" spans="5:102" x14ac:dyDescent="0.2">
      <c r="E935" s="37"/>
      <c r="F935" s="37"/>
      <c r="G935" s="7"/>
      <c r="H935" s="6"/>
      <c r="J935" s="10"/>
      <c r="K935" s="37"/>
      <c r="L935" s="37"/>
      <c r="M935" s="7"/>
      <c r="N935" s="6"/>
      <c r="P935" s="10"/>
      <c r="Q935" s="37"/>
      <c r="R935" s="37"/>
      <c r="S935" s="7"/>
      <c r="T935" s="40"/>
      <c r="U935" s="10"/>
      <c r="V935" s="37"/>
      <c r="W935" s="37"/>
      <c r="X935" s="51"/>
      <c r="AC935" s="37"/>
      <c r="AD935" s="37"/>
      <c r="AE935" s="7"/>
      <c r="AF935" s="6"/>
      <c r="AH935" s="10"/>
      <c r="AI935" s="37"/>
      <c r="AJ935" s="37"/>
      <c r="AK935" s="7"/>
      <c r="AL935" s="6"/>
      <c r="AN935" s="10"/>
      <c r="AO935" s="37"/>
      <c r="AP935" s="37"/>
      <c r="AQ935" s="7"/>
      <c r="AR935" s="40"/>
      <c r="AS935" s="10"/>
      <c r="AT935" s="37"/>
      <c r="AU935" s="37"/>
      <c r="AV935" s="51"/>
      <c r="BA935" s="37"/>
      <c r="BB935" s="37"/>
      <c r="BC935" s="7"/>
      <c r="BD935" s="6"/>
      <c r="BF935" s="10"/>
      <c r="BG935" s="37"/>
      <c r="BH935" s="37"/>
      <c r="BI935" s="7"/>
      <c r="BJ935" s="6"/>
      <c r="BL935" s="10"/>
      <c r="BM935" s="37"/>
      <c r="BN935" s="37"/>
      <c r="BO935" s="7"/>
      <c r="BP935" s="40"/>
      <c r="BQ935" s="10"/>
      <c r="BR935" s="37"/>
      <c r="BS935" s="37"/>
      <c r="BT935" s="51"/>
      <c r="BY935" s="37"/>
      <c r="BZ935" s="37"/>
      <c r="CA935" s="7"/>
      <c r="CB935" s="6"/>
      <c r="CD935" s="10"/>
      <c r="CE935" s="37"/>
      <c r="CF935" s="37"/>
      <c r="CG935" s="7"/>
      <c r="CH935" s="6"/>
      <c r="CJ935" s="10"/>
      <c r="CK935" s="37"/>
      <c r="CL935" s="37"/>
      <c r="CM935" s="7"/>
      <c r="CN935" s="40"/>
      <c r="CO935" s="10"/>
      <c r="CP935" s="37"/>
      <c r="CQ935" s="37"/>
      <c r="CR935" s="51"/>
      <c r="CT935" s="40"/>
      <c r="CU935" s="10"/>
      <c r="CV935" s="37"/>
      <c r="CW935" s="37"/>
      <c r="CX935" s="51"/>
    </row>
    <row r="936" spans="5:102" x14ac:dyDescent="0.2">
      <c r="E936" s="37"/>
      <c r="F936" s="37"/>
      <c r="G936" s="7"/>
      <c r="H936" s="6"/>
      <c r="J936" s="10"/>
      <c r="K936" s="37"/>
      <c r="L936" s="37"/>
      <c r="M936" s="7"/>
      <c r="N936" s="6"/>
      <c r="P936" s="10"/>
      <c r="Q936" s="37"/>
      <c r="R936" s="37"/>
      <c r="S936" s="7"/>
      <c r="T936" s="40"/>
      <c r="U936" s="10"/>
      <c r="V936" s="37"/>
      <c r="W936" s="37"/>
      <c r="X936" s="51"/>
      <c r="AC936" s="37"/>
      <c r="AD936" s="37"/>
      <c r="AE936" s="7"/>
      <c r="AF936" s="6"/>
      <c r="AH936" s="10"/>
      <c r="AI936" s="37"/>
      <c r="AJ936" s="37"/>
      <c r="AK936" s="7"/>
      <c r="AL936" s="6"/>
      <c r="AN936" s="10"/>
      <c r="AO936" s="37"/>
      <c r="AP936" s="37"/>
      <c r="AQ936" s="7"/>
      <c r="AR936" s="40"/>
      <c r="AS936" s="10"/>
      <c r="AT936" s="37"/>
      <c r="AU936" s="37"/>
      <c r="AV936" s="51"/>
      <c r="BA936" s="37"/>
      <c r="BB936" s="37"/>
      <c r="BC936" s="7"/>
      <c r="BD936" s="6"/>
      <c r="BF936" s="10"/>
      <c r="BG936" s="37"/>
      <c r="BH936" s="37"/>
      <c r="BI936" s="7"/>
      <c r="BJ936" s="6"/>
      <c r="BL936" s="10"/>
      <c r="BM936" s="37"/>
      <c r="BN936" s="37"/>
      <c r="BO936" s="7"/>
      <c r="BP936" s="40"/>
      <c r="BQ936" s="10"/>
      <c r="BR936" s="37"/>
      <c r="BS936" s="37"/>
      <c r="BT936" s="51"/>
      <c r="BY936" s="37"/>
      <c r="BZ936" s="37"/>
      <c r="CA936" s="7"/>
      <c r="CB936" s="6"/>
      <c r="CD936" s="10"/>
      <c r="CE936" s="37"/>
      <c r="CF936" s="37"/>
      <c r="CG936" s="7"/>
      <c r="CH936" s="6"/>
      <c r="CJ936" s="10"/>
      <c r="CK936" s="37"/>
      <c r="CL936" s="37"/>
      <c r="CM936" s="7"/>
      <c r="CN936" s="40"/>
      <c r="CO936" s="10"/>
      <c r="CP936" s="37"/>
      <c r="CQ936" s="37"/>
      <c r="CR936" s="51"/>
      <c r="CT936" s="40"/>
      <c r="CU936" s="10"/>
      <c r="CV936" s="37"/>
      <c r="CW936" s="37"/>
      <c r="CX936" s="51"/>
    </row>
    <row r="937" spans="5:102" x14ac:dyDescent="0.2">
      <c r="E937" s="37"/>
      <c r="F937" s="37"/>
      <c r="G937" s="7"/>
      <c r="H937" s="6"/>
      <c r="J937" s="10"/>
      <c r="K937" s="37"/>
      <c r="L937" s="37"/>
      <c r="M937" s="7"/>
      <c r="N937" s="6"/>
      <c r="P937" s="10"/>
      <c r="Q937" s="37"/>
      <c r="R937" s="37"/>
      <c r="S937" s="7"/>
      <c r="T937" s="40"/>
      <c r="U937" s="10"/>
      <c r="V937" s="37"/>
      <c r="W937" s="37"/>
      <c r="X937" s="51"/>
      <c r="AC937" s="37"/>
      <c r="AD937" s="37"/>
      <c r="AE937" s="7"/>
      <c r="AF937" s="6"/>
      <c r="AH937" s="10"/>
      <c r="AI937" s="37"/>
      <c r="AJ937" s="37"/>
      <c r="AK937" s="7"/>
      <c r="AL937" s="6"/>
      <c r="AN937" s="10"/>
      <c r="AO937" s="37"/>
      <c r="AP937" s="37"/>
      <c r="AQ937" s="7"/>
      <c r="AR937" s="40"/>
      <c r="AS937" s="10"/>
      <c r="AT937" s="37"/>
      <c r="AU937" s="37"/>
      <c r="AV937" s="51"/>
      <c r="BA937" s="37"/>
      <c r="BB937" s="37"/>
      <c r="BC937" s="7"/>
      <c r="BD937" s="6"/>
      <c r="BF937" s="10"/>
      <c r="BG937" s="37"/>
      <c r="BH937" s="37"/>
      <c r="BI937" s="7"/>
      <c r="BJ937" s="6"/>
      <c r="BL937" s="10"/>
      <c r="BM937" s="37"/>
      <c r="BN937" s="37"/>
      <c r="BO937" s="7"/>
      <c r="BP937" s="40"/>
      <c r="BQ937" s="10"/>
      <c r="BR937" s="37"/>
      <c r="BS937" s="37"/>
      <c r="BT937" s="51"/>
      <c r="BY937" s="37"/>
      <c r="BZ937" s="37"/>
      <c r="CA937" s="7"/>
      <c r="CB937" s="6"/>
      <c r="CD937" s="10"/>
      <c r="CE937" s="37"/>
      <c r="CF937" s="37"/>
      <c r="CG937" s="7"/>
      <c r="CH937" s="6"/>
      <c r="CJ937" s="10"/>
      <c r="CK937" s="37"/>
      <c r="CL937" s="37"/>
      <c r="CM937" s="7"/>
      <c r="CN937" s="40"/>
      <c r="CO937" s="10"/>
      <c r="CP937" s="37"/>
      <c r="CQ937" s="37"/>
      <c r="CR937" s="51"/>
      <c r="CT937" s="40"/>
      <c r="CU937" s="10"/>
      <c r="CV937" s="37"/>
      <c r="CW937" s="37"/>
      <c r="CX937" s="51"/>
    </row>
    <row r="938" spans="5:102" x14ac:dyDescent="0.2">
      <c r="E938" s="37"/>
      <c r="F938" s="37"/>
      <c r="G938" s="7"/>
      <c r="H938" s="6"/>
      <c r="J938" s="10"/>
      <c r="K938" s="37"/>
      <c r="L938" s="37"/>
      <c r="M938" s="7"/>
      <c r="N938" s="6"/>
      <c r="P938" s="10"/>
      <c r="Q938" s="37"/>
      <c r="R938" s="37"/>
      <c r="S938" s="7"/>
      <c r="T938" s="40"/>
      <c r="U938" s="10"/>
      <c r="V938" s="37"/>
      <c r="W938" s="37"/>
      <c r="X938" s="51"/>
      <c r="AC938" s="37"/>
      <c r="AD938" s="37"/>
      <c r="AE938" s="7"/>
      <c r="AF938" s="6"/>
      <c r="AH938" s="10"/>
      <c r="AI938" s="37"/>
      <c r="AJ938" s="37"/>
      <c r="AK938" s="7"/>
      <c r="AL938" s="6"/>
      <c r="AN938" s="10"/>
      <c r="AO938" s="37"/>
      <c r="AP938" s="37"/>
      <c r="AQ938" s="7"/>
      <c r="AR938" s="40"/>
      <c r="AS938" s="10"/>
      <c r="AT938" s="37"/>
      <c r="AU938" s="37"/>
      <c r="AV938" s="51"/>
      <c r="BA938" s="37"/>
      <c r="BB938" s="37"/>
      <c r="BC938" s="7"/>
      <c r="BD938" s="6"/>
      <c r="BF938" s="10"/>
      <c r="BG938" s="37"/>
      <c r="BH938" s="37"/>
      <c r="BI938" s="7"/>
      <c r="BJ938" s="6"/>
      <c r="BL938" s="10"/>
      <c r="BM938" s="37"/>
      <c r="BN938" s="37"/>
      <c r="BO938" s="7"/>
      <c r="BP938" s="40"/>
      <c r="BQ938" s="10"/>
      <c r="BR938" s="37"/>
      <c r="BS938" s="37"/>
      <c r="BT938" s="51"/>
      <c r="BY938" s="37"/>
      <c r="BZ938" s="37"/>
      <c r="CA938" s="7"/>
      <c r="CB938" s="6"/>
      <c r="CD938" s="10"/>
      <c r="CE938" s="37"/>
      <c r="CF938" s="37"/>
      <c r="CG938" s="7"/>
      <c r="CH938" s="6"/>
      <c r="CJ938" s="10"/>
      <c r="CK938" s="37"/>
      <c r="CL938" s="37"/>
      <c r="CM938" s="7"/>
      <c r="CN938" s="40"/>
      <c r="CO938" s="10"/>
      <c r="CP938" s="37"/>
      <c r="CQ938" s="37"/>
      <c r="CR938" s="51"/>
      <c r="CT938" s="40"/>
      <c r="CU938" s="10"/>
      <c r="CV938" s="37"/>
      <c r="CW938" s="37"/>
      <c r="CX938" s="51"/>
    </row>
    <row r="939" spans="5:102" x14ac:dyDescent="0.2">
      <c r="E939" s="37"/>
      <c r="F939" s="37"/>
      <c r="G939" s="7"/>
      <c r="H939" s="6"/>
      <c r="J939" s="10"/>
      <c r="K939" s="37"/>
      <c r="L939" s="37"/>
      <c r="M939" s="7"/>
      <c r="N939" s="6"/>
      <c r="P939" s="10"/>
      <c r="Q939" s="37"/>
      <c r="R939" s="37"/>
      <c r="S939" s="7"/>
      <c r="T939" s="40"/>
      <c r="U939" s="10"/>
      <c r="V939" s="37"/>
      <c r="W939" s="37"/>
      <c r="X939" s="51"/>
      <c r="AC939" s="37"/>
      <c r="AD939" s="37"/>
      <c r="AE939" s="7"/>
      <c r="AF939" s="6"/>
      <c r="AH939" s="10"/>
      <c r="AI939" s="37"/>
      <c r="AJ939" s="37"/>
      <c r="AK939" s="7"/>
      <c r="AL939" s="6"/>
      <c r="AN939" s="10"/>
      <c r="AO939" s="37"/>
      <c r="AP939" s="37"/>
      <c r="AQ939" s="7"/>
      <c r="AR939" s="40"/>
      <c r="AS939" s="10"/>
      <c r="AT939" s="37"/>
      <c r="AU939" s="37"/>
      <c r="AV939" s="51"/>
      <c r="BA939" s="37"/>
      <c r="BB939" s="37"/>
      <c r="BC939" s="7"/>
      <c r="BD939" s="6"/>
      <c r="BF939" s="10"/>
      <c r="BG939" s="37"/>
      <c r="BH939" s="37"/>
      <c r="BI939" s="7"/>
      <c r="BJ939" s="6"/>
      <c r="BL939" s="10"/>
      <c r="BM939" s="37"/>
      <c r="BN939" s="37"/>
      <c r="BO939" s="7"/>
      <c r="BP939" s="40"/>
      <c r="BQ939" s="10"/>
      <c r="BR939" s="37"/>
      <c r="BS939" s="37"/>
      <c r="BT939" s="51"/>
      <c r="BY939" s="37"/>
      <c r="BZ939" s="37"/>
      <c r="CA939" s="7"/>
      <c r="CB939" s="6"/>
      <c r="CD939" s="10"/>
      <c r="CE939" s="37"/>
      <c r="CF939" s="37"/>
      <c r="CG939" s="7"/>
      <c r="CH939" s="6"/>
      <c r="CJ939" s="10"/>
      <c r="CK939" s="37"/>
      <c r="CL939" s="37"/>
      <c r="CM939" s="7"/>
      <c r="CN939" s="40"/>
      <c r="CO939" s="10"/>
      <c r="CP939" s="37"/>
      <c r="CQ939" s="37"/>
      <c r="CR939" s="51"/>
      <c r="CT939" s="40"/>
      <c r="CU939" s="10"/>
      <c r="CV939" s="37"/>
      <c r="CW939" s="37"/>
      <c r="CX939" s="51"/>
    </row>
    <row r="940" spans="5:102" x14ac:dyDescent="0.2">
      <c r="E940" s="37"/>
      <c r="F940" s="37"/>
      <c r="G940" s="7"/>
      <c r="H940" s="6"/>
      <c r="J940" s="10"/>
      <c r="K940" s="37"/>
      <c r="L940" s="37"/>
      <c r="M940" s="7"/>
      <c r="N940" s="6"/>
      <c r="P940" s="10"/>
      <c r="Q940" s="37"/>
      <c r="R940" s="37"/>
      <c r="S940" s="7"/>
      <c r="T940" s="40"/>
      <c r="U940" s="10"/>
      <c r="V940" s="37"/>
      <c r="W940" s="37"/>
      <c r="X940" s="51"/>
      <c r="AC940" s="37"/>
      <c r="AD940" s="37"/>
      <c r="AE940" s="7"/>
      <c r="AF940" s="6"/>
      <c r="AH940" s="10"/>
      <c r="AI940" s="37"/>
      <c r="AJ940" s="37"/>
      <c r="AK940" s="7"/>
      <c r="AL940" s="6"/>
      <c r="AN940" s="10"/>
      <c r="AO940" s="37"/>
      <c r="AP940" s="37"/>
      <c r="AQ940" s="7"/>
      <c r="AR940" s="40"/>
      <c r="AS940" s="10"/>
      <c r="AT940" s="37"/>
      <c r="AU940" s="37"/>
      <c r="AV940" s="51"/>
      <c r="BA940" s="37"/>
      <c r="BB940" s="37"/>
      <c r="BC940" s="7"/>
      <c r="BD940" s="6"/>
      <c r="BF940" s="10"/>
      <c r="BG940" s="37"/>
      <c r="BH940" s="37"/>
      <c r="BI940" s="7"/>
      <c r="BJ940" s="6"/>
      <c r="BL940" s="10"/>
      <c r="BM940" s="37"/>
      <c r="BN940" s="37"/>
      <c r="BO940" s="7"/>
      <c r="BP940" s="40"/>
      <c r="BQ940" s="10"/>
      <c r="BR940" s="37"/>
      <c r="BS940" s="37"/>
      <c r="BT940" s="51"/>
      <c r="BY940" s="37"/>
      <c r="BZ940" s="37"/>
      <c r="CA940" s="7"/>
      <c r="CB940" s="6"/>
      <c r="CD940" s="10"/>
      <c r="CE940" s="37"/>
      <c r="CF940" s="37"/>
      <c r="CG940" s="7"/>
      <c r="CH940" s="6"/>
      <c r="CJ940" s="10"/>
      <c r="CK940" s="37"/>
      <c r="CL940" s="37"/>
      <c r="CM940" s="7"/>
      <c r="CN940" s="40"/>
      <c r="CO940" s="10"/>
      <c r="CP940" s="37"/>
      <c r="CQ940" s="37"/>
      <c r="CR940" s="51"/>
      <c r="CT940" s="40"/>
      <c r="CU940" s="10"/>
      <c r="CV940" s="37"/>
      <c r="CW940" s="37"/>
      <c r="CX940" s="51"/>
    </row>
    <row r="941" spans="5:102" x14ac:dyDescent="0.2">
      <c r="E941" s="37"/>
      <c r="F941" s="37"/>
      <c r="G941" s="7"/>
      <c r="H941" s="6"/>
      <c r="J941" s="10"/>
      <c r="K941" s="37"/>
      <c r="L941" s="37"/>
      <c r="M941" s="7"/>
      <c r="N941" s="6"/>
      <c r="P941" s="10"/>
      <c r="Q941" s="37"/>
      <c r="R941" s="37"/>
      <c r="S941" s="7"/>
      <c r="T941" s="40"/>
      <c r="U941" s="10"/>
      <c r="V941" s="37"/>
      <c r="W941" s="37"/>
      <c r="X941" s="51"/>
      <c r="AC941" s="37"/>
      <c r="AD941" s="37"/>
      <c r="AE941" s="7"/>
      <c r="AF941" s="6"/>
      <c r="AH941" s="10"/>
      <c r="AI941" s="37"/>
      <c r="AJ941" s="37"/>
      <c r="AK941" s="7"/>
      <c r="AL941" s="6"/>
      <c r="AN941" s="10"/>
      <c r="AO941" s="37"/>
      <c r="AP941" s="37"/>
      <c r="AQ941" s="7"/>
      <c r="AR941" s="40"/>
      <c r="AS941" s="10"/>
      <c r="AT941" s="37"/>
      <c r="AU941" s="37"/>
      <c r="AV941" s="51"/>
      <c r="BA941" s="37"/>
      <c r="BB941" s="37"/>
      <c r="BC941" s="7"/>
      <c r="BD941" s="6"/>
      <c r="BF941" s="10"/>
      <c r="BG941" s="37"/>
      <c r="BH941" s="37"/>
      <c r="BI941" s="7"/>
      <c r="BJ941" s="6"/>
      <c r="BL941" s="10"/>
      <c r="BM941" s="37"/>
      <c r="BN941" s="37"/>
      <c r="BO941" s="7"/>
      <c r="BP941" s="40"/>
      <c r="BQ941" s="10"/>
      <c r="BR941" s="37"/>
      <c r="BS941" s="37"/>
      <c r="BT941" s="51"/>
      <c r="BY941" s="37"/>
      <c r="BZ941" s="37"/>
      <c r="CA941" s="7"/>
      <c r="CB941" s="6"/>
      <c r="CD941" s="10"/>
      <c r="CE941" s="37"/>
      <c r="CF941" s="37"/>
      <c r="CG941" s="7"/>
      <c r="CH941" s="6"/>
      <c r="CJ941" s="10"/>
      <c r="CK941" s="37"/>
      <c r="CL941" s="37"/>
      <c r="CM941" s="7"/>
      <c r="CN941" s="40"/>
      <c r="CO941" s="10"/>
      <c r="CP941" s="37"/>
      <c r="CQ941" s="37"/>
      <c r="CR941" s="51"/>
      <c r="CT941" s="40"/>
      <c r="CU941" s="10"/>
      <c r="CV941" s="37"/>
      <c r="CW941" s="37"/>
      <c r="CX941" s="51"/>
    </row>
    <row r="942" spans="5:102" x14ac:dyDescent="0.2">
      <c r="E942" s="37"/>
      <c r="F942" s="37"/>
      <c r="G942" s="7"/>
      <c r="H942" s="6"/>
      <c r="J942" s="10"/>
      <c r="K942" s="37"/>
      <c r="L942" s="37"/>
      <c r="M942" s="7"/>
      <c r="N942" s="6"/>
      <c r="P942" s="10"/>
      <c r="Q942" s="37"/>
      <c r="R942" s="37"/>
      <c r="S942" s="7"/>
      <c r="T942" s="40"/>
      <c r="U942" s="10"/>
      <c r="V942" s="37"/>
      <c r="W942" s="37"/>
      <c r="X942" s="51"/>
      <c r="AC942" s="37"/>
      <c r="AD942" s="37"/>
      <c r="AE942" s="7"/>
      <c r="AF942" s="6"/>
      <c r="AH942" s="10"/>
      <c r="AI942" s="37"/>
      <c r="AJ942" s="37"/>
      <c r="AK942" s="7"/>
      <c r="AL942" s="6"/>
      <c r="AN942" s="10"/>
      <c r="AO942" s="37"/>
      <c r="AP942" s="37"/>
      <c r="AQ942" s="7"/>
      <c r="AR942" s="40"/>
      <c r="AS942" s="10"/>
      <c r="AT942" s="37"/>
      <c r="AU942" s="37"/>
      <c r="AV942" s="51"/>
      <c r="BA942" s="37"/>
      <c r="BB942" s="37"/>
      <c r="BC942" s="7"/>
      <c r="BD942" s="6"/>
      <c r="BF942" s="10"/>
      <c r="BG942" s="37"/>
      <c r="BH942" s="37"/>
      <c r="BI942" s="7"/>
      <c r="BJ942" s="6"/>
      <c r="BL942" s="10"/>
      <c r="BM942" s="37"/>
      <c r="BN942" s="37"/>
      <c r="BO942" s="7"/>
      <c r="BP942" s="40"/>
      <c r="BQ942" s="10"/>
      <c r="BR942" s="37"/>
      <c r="BS942" s="37"/>
      <c r="BT942" s="51"/>
      <c r="BY942" s="37"/>
      <c r="BZ942" s="37"/>
      <c r="CA942" s="7"/>
      <c r="CB942" s="6"/>
      <c r="CD942" s="10"/>
      <c r="CE942" s="37"/>
      <c r="CF942" s="37"/>
      <c r="CG942" s="7"/>
      <c r="CH942" s="6"/>
      <c r="CJ942" s="10"/>
      <c r="CK942" s="37"/>
      <c r="CL942" s="37"/>
      <c r="CM942" s="7"/>
      <c r="CN942" s="40"/>
      <c r="CO942" s="10"/>
      <c r="CP942" s="37"/>
      <c r="CQ942" s="37"/>
      <c r="CR942" s="51"/>
      <c r="CT942" s="40"/>
      <c r="CU942" s="10"/>
      <c r="CV942" s="37"/>
      <c r="CW942" s="37"/>
      <c r="CX942" s="51"/>
    </row>
    <row r="943" spans="5:102" x14ac:dyDescent="0.2">
      <c r="E943" s="37"/>
      <c r="F943" s="37"/>
      <c r="G943" s="7"/>
      <c r="H943" s="6"/>
      <c r="J943" s="10"/>
      <c r="K943" s="37"/>
      <c r="L943" s="37"/>
      <c r="M943" s="7"/>
      <c r="N943" s="6"/>
      <c r="P943" s="10"/>
      <c r="Q943" s="37"/>
      <c r="R943" s="37"/>
      <c r="S943" s="7"/>
      <c r="T943" s="40"/>
      <c r="U943" s="10"/>
      <c r="V943" s="37"/>
      <c r="W943" s="37"/>
      <c r="X943" s="51"/>
      <c r="AC943" s="37"/>
      <c r="AD943" s="37"/>
      <c r="AE943" s="7"/>
      <c r="AF943" s="6"/>
      <c r="AH943" s="10"/>
      <c r="AI943" s="37"/>
      <c r="AJ943" s="37"/>
      <c r="AK943" s="7"/>
      <c r="AL943" s="6"/>
      <c r="AN943" s="10"/>
      <c r="AO943" s="37"/>
      <c r="AP943" s="37"/>
      <c r="AQ943" s="7"/>
      <c r="AR943" s="40"/>
      <c r="AS943" s="10"/>
      <c r="AT943" s="37"/>
      <c r="AU943" s="37"/>
      <c r="AV943" s="51"/>
      <c r="BA943" s="37"/>
      <c r="BB943" s="37"/>
      <c r="BC943" s="7"/>
      <c r="BD943" s="6"/>
      <c r="BF943" s="10"/>
      <c r="BG943" s="37"/>
      <c r="BH943" s="37"/>
      <c r="BI943" s="7"/>
      <c r="BJ943" s="6"/>
      <c r="BL943" s="10"/>
      <c r="BM943" s="37"/>
      <c r="BN943" s="37"/>
      <c r="BO943" s="7"/>
      <c r="BP943" s="40"/>
      <c r="BQ943" s="10"/>
      <c r="BR943" s="37"/>
      <c r="BS943" s="37"/>
      <c r="BT943" s="51"/>
      <c r="BY943" s="37"/>
      <c r="BZ943" s="37"/>
      <c r="CA943" s="7"/>
      <c r="CB943" s="6"/>
      <c r="CD943" s="10"/>
      <c r="CE943" s="37"/>
      <c r="CF943" s="37"/>
      <c r="CG943" s="7"/>
      <c r="CH943" s="6"/>
      <c r="CJ943" s="10"/>
      <c r="CK943" s="37"/>
      <c r="CL943" s="37"/>
      <c r="CM943" s="7"/>
      <c r="CN943" s="40"/>
      <c r="CO943" s="10"/>
      <c r="CP943" s="37"/>
      <c r="CQ943" s="37"/>
      <c r="CR943" s="51"/>
      <c r="CT943" s="40"/>
      <c r="CU943" s="10"/>
      <c r="CV943" s="37"/>
      <c r="CW943" s="37"/>
      <c r="CX943" s="51"/>
    </row>
    <row r="944" spans="5:102" x14ac:dyDescent="0.2">
      <c r="E944" s="37"/>
      <c r="F944" s="37"/>
      <c r="G944" s="7"/>
      <c r="H944" s="6"/>
      <c r="J944" s="10"/>
      <c r="K944" s="37"/>
      <c r="L944" s="37"/>
      <c r="M944" s="7"/>
      <c r="N944" s="6"/>
      <c r="P944" s="10"/>
      <c r="Q944" s="37"/>
      <c r="R944" s="37"/>
      <c r="S944" s="7"/>
      <c r="T944" s="40"/>
      <c r="U944" s="10"/>
      <c r="V944" s="37"/>
      <c r="W944" s="37"/>
      <c r="X944" s="51"/>
      <c r="AC944" s="37"/>
      <c r="AD944" s="37"/>
      <c r="AE944" s="7"/>
      <c r="AF944" s="6"/>
      <c r="AH944" s="10"/>
      <c r="AI944" s="37"/>
      <c r="AJ944" s="37"/>
      <c r="AK944" s="7"/>
      <c r="AL944" s="6"/>
      <c r="AN944" s="10"/>
      <c r="AO944" s="37"/>
      <c r="AP944" s="37"/>
      <c r="AQ944" s="7"/>
      <c r="AR944" s="40"/>
      <c r="AS944" s="10"/>
      <c r="AT944" s="37"/>
      <c r="AU944" s="37"/>
      <c r="AV944" s="51"/>
      <c r="BA944" s="37"/>
      <c r="BB944" s="37"/>
      <c r="BC944" s="7"/>
      <c r="BD944" s="6"/>
      <c r="BF944" s="10"/>
      <c r="BG944" s="37"/>
      <c r="BH944" s="37"/>
      <c r="BI944" s="7"/>
      <c r="BJ944" s="6"/>
      <c r="BL944" s="10"/>
      <c r="BM944" s="37"/>
      <c r="BN944" s="37"/>
      <c r="BO944" s="7"/>
      <c r="BP944" s="40"/>
      <c r="BQ944" s="10"/>
      <c r="BR944" s="37"/>
      <c r="BS944" s="37"/>
      <c r="BT944" s="51"/>
      <c r="BY944" s="37"/>
      <c r="BZ944" s="37"/>
      <c r="CA944" s="7"/>
      <c r="CB944" s="6"/>
      <c r="CD944" s="10"/>
      <c r="CE944" s="37"/>
      <c r="CF944" s="37"/>
      <c r="CG944" s="7"/>
      <c r="CH944" s="6"/>
      <c r="CJ944" s="10"/>
      <c r="CK944" s="37"/>
      <c r="CL944" s="37"/>
      <c r="CM944" s="7"/>
      <c r="CN944" s="40"/>
      <c r="CO944" s="10"/>
      <c r="CP944" s="37"/>
      <c r="CQ944" s="37"/>
      <c r="CR944" s="51"/>
      <c r="CT944" s="40"/>
      <c r="CU944" s="10"/>
      <c r="CV944" s="37"/>
      <c r="CW944" s="37"/>
      <c r="CX944" s="51"/>
    </row>
    <row r="945" spans="5:102" x14ac:dyDescent="0.2">
      <c r="E945" s="37"/>
      <c r="F945" s="37"/>
      <c r="G945" s="7"/>
      <c r="H945" s="6"/>
      <c r="J945" s="10"/>
      <c r="K945" s="37"/>
      <c r="L945" s="37"/>
      <c r="M945" s="7"/>
      <c r="N945" s="6"/>
      <c r="P945" s="10"/>
      <c r="Q945" s="37"/>
      <c r="R945" s="37"/>
      <c r="S945" s="7"/>
      <c r="T945" s="40"/>
      <c r="U945" s="10"/>
      <c r="V945" s="37"/>
      <c r="W945" s="37"/>
      <c r="X945" s="51"/>
      <c r="AC945" s="37"/>
      <c r="AD945" s="37"/>
      <c r="AE945" s="7"/>
      <c r="AF945" s="6"/>
      <c r="AH945" s="10"/>
      <c r="AI945" s="37"/>
      <c r="AJ945" s="37"/>
      <c r="AK945" s="7"/>
      <c r="AL945" s="6"/>
      <c r="AN945" s="10"/>
      <c r="AO945" s="37"/>
      <c r="AP945" s="37"/>
      <c r="AQ945" s="7"/>
      <c r="AR945" s="40"/>
      <c r="AS945" s="10"/>
      <c r="AT945" s="37"/>
      <c r="AU945" s="37"/>
      <c r="AV945" s="51"/>
      <c r="BA945" s="37"/>
      <c r="BB945" s="37"/>
      <c r="BC945" s="7"/>
      <c r="BD945" s="6"/>
      <c r="BF945" s="10"/>
      <c r="BG945" s="37"/>
      <c r="BH945" s="37"/>
      <c r="BI945" s="7"/>
      <c r="BJ945" s="6"/>
      <c r="BL945" s="10"/>
      <c r="BM945" s="37"/>
      <c r="BN945" s="37"/>
      <c r="BO945" s="7"/>
      <c r="BP945" s="40"/>
      <c r="BQ945" s="10"/>
      <c r="BR945" s="37"/>
      <c r="BS945" s="37"/>
      <c r="BT945" s="51"/>
      <c r="BY945" s="37"/>
      <c r="BZ945" s="37"/>
      <c r="CA945" s="7"/>
      <c r="CB945" s="6"/>
      <c r="CD945" s="10"/>
      <c r="CE945" s="37"/>
      <c r="CF945" s="37"/>
      <c r="CG945" s="7"/>
      <c r="CH945" s="6"/>
      <c r="CJ945" s="10"/>
      <c r="CK945" s="37"/>
      <c r="CL945" s="37"/>
      <c r="CM945" s="7"/>
      <c r="CN945" s="40"/>
      <c r="CO945" s="10"/>
      <c r="CP945" s="37"/>
      <c r="CQ945" s="37"/>
      <c r="CR945" s="51"/>
      <c r="CT945" s="40"/>
      <c r="CU945" s="10"/>
      <c r="CV945" s="37"/>
      <c r="CW945" s="37"/>
      <c r="CX945" s="51"/>
    </row>
    <row r="946" spans="5:102" x14ac:dyDescent="0.2">
      <c r="E946" s="37"/>
      <c r="F946" s="37"/>
      <c r="G946" s="7"/>
      <c r="H946" s="6"/>
      <c r="J946" s="10"/>
      <c r="K946" s="37"/>
      <c r="L946" s="37"/>
      <c r="M946" s="7"/>
      <c r="N946" s="6"/>
      <c r="P946" s="10"/>
      <c r="Q946" s="37"/>
      <c r="R946" s="37"/>
      <c r="S946" s="7"/>
      <c r="T946" s="40"/>
      <c r="U946" s="10"/>
      <c r="V946" s="37"/>
      <c r="W946" s="37"/>
      <c r="X946" s="51"/>
      <c r="AC946" s="37"/>
      <c r="AD946" s="37"/>
      <c r="AE946" s="7"/>
      <c r="AF946" s="6"/>
      <c r="AH946" s="10"/>
      <c r="AI946" s="37"/>
      <c r="AJ946" s="37"/>
      <c r="AK946" s="7"/>
      <c r="AL946" s="6"/>
      <c r="AN946" s="10"/>
      <c r="AO946" s="37"/>
      <c r="AP946" s="37"/>
      <c r="AQ946" s="7"/>
      <c r="AR946" s="40"/>
      <c r="AS946" s="10"/>
      <c r="AT946" s="37"/>
      <c r="AU946" s="37"/>
      <c r="AV946" s="51"/>
      <c r="BA946" s="37"/>
      <c r="BB946" s="37"/>
      <c r="BC946" s="7"/>
      <c r="BD946" s="6"/>
      <c r="BF946" s="10"/>
      <c r="BG946" s="37"/>
      <c r="BH946" s="37"/>
      <c r="BI946" s="7"/>
      <c r="BJ946" s="6"/>
      <c r="BL946" s="10"/>
      <c r="BM946" s="37"/>
      <c r="BN946" s="37"/>
      <c r="BO946" s="7"/>
      <c r="BP946" s="40"/>
      <c r="BQ946" s="10"/>
      <c r="BR946" s="37"/>
      <c r="BS946" s="37"/>
      <c r="BT946" s="51"/>
      <c r="BY946" s="37"/>
      <c r="BZ946" s="37"/>
      <c r="CA946" s="7"/>
      <c r="CB946" s="6"/>
      <c r="CD946" s="10"/>
      <c r="CE946" s="37"/>
      <c r="CF946" s="37"/>
      <c r="CG946" s="7"/>
      <c r="CH946" s="6"/>
      <c r="CJ946" s="10"/>
      <c r="CK946" s="37"/>
      <c r="CL946" s="37"/>
      <c r="CM946" s="7"/>
      <c r="CN946" s="40"/>
      <c r="CO946" s="10"/>
      <c r="CP946" s="37"/>
      <c r="CQ946" s="37"/>
      <c r="CR946" s="51"/>
      <c r="CT946" s="40"/>
      <c r="CU946" s="10"/>
      <c r="CV946" s="37"/>
      <c r="CW946" s="37"/>
      <c r="CX946" s="51"/>
    </row>
    <row r="947" spans="5:102" x14ac:dyDescent="0.2">
      <c r="E947" s="37"/>
      <c r="F947" s="37"/>
      <c r="G947" s="7"/>
      <c r="H947" s="6"/>
      <c r="J947" s="10"/>
      <c r="K947" s="37"/>
      <c r="L947" s="37"/>
      <c r="M947" s="7"/>
      <c r="N947" s="6"/>
      <c r="P947" s="10"/>
      <c r="Q947" s="37"/>
      <c r="R947" s="37"/>
      <c r="S947" s="7"/>
      <c r="T947" s="40"/>
      <c r="U947" s="10"/>
      <c r="V947" s="37"/>
      <c r="W947" s="37"/>
      <c r="X947" s="51"/>
      <c r="AC947" s="37"/>
      <c r="AD947" s="37"/>
      <c r="AE947" s="7"/>
      <c r="AF947" s="6"/>
      <c r="AH947" s="10"/>
      <c r="AI947" s="37"/>
      <c r="AJ947" s="37"/>
      <c r="AK947" s="7"/>
      <c r="AL947" s="6"/>
      <c r="AN947" s="10"/>
      <c r="AO947" s="37"/>
      <c r="AP947" s="37"/>
      <c r="AQ947" s="7"/>
      <c r="AR947" s="40"/>
      <c r="AS947" s="10"/>
      <c r="AT947" s="37"/>
      <c r="AU947" s="37"/>
      <c r="AV947" s="51"/>
      <c r="BA947" s="37"/>
      <c r="BB947" s="37"/>
      <c r="BC947" s="7"/>
      <c r="BD947" s="6"/>
      <c r="BF947" s="10"/>
      <c r="BG947" s="37"/>
      <c r="BH947" s="37"/>
      <c r="BI947" s="7"/>
      <c r="BJ947" s="6"/>
      <c r="BL947" s="10"/>
      <c r="BM947" s="37"/>
      <c r="BN947" s="37"/>
      <c r="BO947" s="7"/>
      <c r="BP947" s="40"/>
      <c r="BQ947" s="10"/>
      <c r="BR947" s="37"/>
      <c r="BS947" s="37"/>
      <c r="BT947" s="51"/>
      <c r="BY947" s="37"/>
      <c r="BZ947" s="37"/>
      <c r="CA947" s="7"/>
      <c r="CB947" s="6"/>
      <c r="CD947" s="10"/>
      <c r="CE947" s="37"/>
      <c r="CF947" s="37"/>
      <c r="CG947" s="7"/>
      <c r="CH947" s="6"/>
      <c r="CJ947" s="10"/>
      <c r="CK947" s="37"/>
      <c r="CL947" s="37"/>
      <c r="CM947" s="7"/>
      <c r="CN947" s="40"/>
      <c r="CO947" s="10"/>
      <c r="CP947" s="37"/>
      <c r="CQ947" s="37"/>
      <c r="CR947" s="51"/>
      <c r="CT947" s="40"/>
      <c r="CU947" s="10"/>
      <c r="CV947" s="37"/>
      <c r="CW947" s="37"/>
      <c r="CX947" s="51"/>
    </row>
    <row r="948" spans="5:102" x14ac:dyDescent="0.2">
      <c r="E948" s="37"/>
      <c r="F948" s="37"/>
      <c r="G948" s="7"/>
      <c r="H948" s="6"/>
      <c r="J948" s="10"/>
      <c r="K948" s="37"/>
      <c r="L948" s="37"/>
      <c r="M948" s="7"/>
      <c r="N948" s="6"/>
      <c r="P948" s="10"/>
      <c r="Q948" s="37"/>
      <c r="R948" s="37"/>
      <c r="S948" s="7"/>
      <c r="T948" s="40"/>
      <c r="U948" s="10"/>
      <c r="V948" s="37"/>
      <c r="W948" s="37"/>
      <c r="X948" s="51"/>
      <c r="AC948" s="37"/>
      <c r="AD948" s="37"/>
      <c r="AE948" s="7"/>
      <c r="AF948" s="6"/>
      <c r="AH948" s="10"/>
      <c r="AI948" s="37"/>
      <c r="AJ948" s="37"/>
      <c r="AK948" s="7"/>
      <c r="AL948" s="6"/>
      <c r="AN948" s="10"/>
      <c r="AO948" s="37"/>
      <c r="AP948" s="37"/>
      <c r="AQ948" s="7"/>
      <c r="AR948" s="40"/>
      <c r="AS948" s="10"/>
      <c r="AT948" s="37"/>
      <c r="AU948" s="37"/>
      <c r="AV948" s="51"/>
      <c r="BA948" s="37"/>
      <c r="BB948" s="37"/>
      <c r="BC948" s="7"/>
      <c r="BD948" s="6"/>
      <c r="BF948" s="10"/>
      <c r="BG948" s="37"/>
      <c r="BH948" s="37"/>
      <c r="BI948" s="7"/>
      <c r="BJ948" s="6"/>
      <c r="BL948" s="10"/>
      <c r="BM948" s="37"/>
      <c r="BN948" s="37"/>
      <c r="BO948" s="7"/>
      <c r="BP948" s="40"/>
      <c r="BQ948" s="10"/>
      <c r="BR948" s="37"/>
      <c r="BS948" s="37"/>
      <c r="BT948" s="51"/>
      <c r="BY948" s="37"/>
      <c r="BZ948" s="37"/>
      <c r="CA948" s="7"/>
      <c r="CB948" s="6"/>
      <c r="CD948" s="10"/>
      <c r="CE948" s="37"/>
      <c r="CF948" s="37"/>
      <c r="CG948" s="7"/>
      <c r="CH948" s="6"/>
      <c r="CJ948" s="10"/>
      <c r="CK948" s="37"/>
      <c r="CL948" s="37"/>
      <c r="CM948" s="7"/>
      <c r="CN948" s="40"/>
      <c r="CO948" s="10"/>
      <c r="CP948" s="37"/>
      <c r="CQ948" s="37"/>
      <c r="CR948" s="51"/>
      <c r="CT948" s="40"/>
      <c r="CU948" s="10"/>
      <c r="CV948" s="37"/>
      <c r="CW948" s="37"/>
      <c r="CX948" s="51"/>
    </row>
    <row r="949" spans="5:102" x14ac:dyDescent="0.2">
      <c r="E949" s="37"/>
      <c r="F949" s="37"/>
      <c r="G949" s="7"/>
      <c r="H949" s="6"/>
      <c r="J949" s="10"/>
      <c r="K949" s="37"/>
      <c r="L949" s="37"/>
      <c r="M949" s="7"/>
      <c r="N949" s="6"/>
      <c r="P949" s="10"/>
      <c r="Q949" s="37"/>
      <c r="R949" s="37"/>
      <c r="S949" s="7"/>
      <c r="T949" s="40"/>
      <c r="U949" s="10"/>
      <c r="V949" s="37"/>
      <c r="W949" s="37"/>
      <c r="X949" s="51"/>
      <c r="AC949" s="37"/>
      <c r="AD949" s="37"/>
      <c r="AE949" s="7"/>
      <c r="AF949" s="6"/>
      <c r="AH949" s="10"/>
      <c r="AI949" s="37"/>
      <c r="AJ949" s="37"/>
      <c r="AK949" s="7"/>
      <c r="AL949" s="6"/>
      <c r="AN949" s="10"/>
      <c r="AO949" s="37"/>
      <c r="AP949" s="37"/>
      <c r="AQ949" s="7"/>
      <c r="AR949" s="40"/>
      <c r="AS949" s="10"/>
      <c r="AT949" s="37"/>
      <c r="AU949" s="37"/>
      <c r="AV949" s="51"/>
      <c r="BA949" s="37"/>
      <c r="BB949" s="37"/>
      <c r="BC949" s="7"/>
      <c r="BD949" s="6"/>
      <c r="BF949" s="10"/>
      <c r="BG949" s="37"/>
      <c r="BH949" s="37"/>
      <c r="BI949" s="7"/>
      <c r="BJ949" s="6"/>
      <c r="BL949" s="10"/>
      <c r="BM949" s="37"/>
      <c r="BN949" s="37"/>
      <c r="BO949" s="7"/>
      <c r="BP949" s="40"/>
      <c r="BQ949" s="10"/>
      <c r="BR949" s="37"/>
      <c r="BS949" s="37"/>
      <c r="BT949" s="51"/>
      <c r="BY949" s="37"/>
      <c r="BZ949" s="37"/>
      <c r="CA949" s="7"/>
      <c r="CB949" s="6"/>
      <c r="CD949" s="10"/>
      <c r="CE949" s="37"/>
      <c r="CF949" s="37"/>
      <c r="CG949" s="7"/>
      <c r="CH949" s="6"/>
      <c r="CJ949" s="10"/>
      <c r="CK949" s="37"/>
      <c r="CL949" s="37"/>
      <c r="CM949" s="7"/>
      <c r="CN949" s="40"/>
      <c r="CO949" s="10"/>
      <c r="CP949" s="37"/>
      <c r="CQ949" s="37"/>
      <c r="CR949" s="51"/>
      <c r="CT949" s="40"/>
      <c r="CU949" s="10"/>
      <c r="CV949" s="37"/>
      <c r="CW949" s="37"/>
      <c r="CX949" s="51"/>
    </row>
    <row r="950" spans="5:102" x14ac:dyDescent="0.2">
      <c r="E950" s="37"/>
      <c r="F950" s="37"/>
      <c r="G950" s="7"/>
      <c r="H950" s="6"/>
      <c r="J950" s="10"/>
      <c r="K950" s="37"/>
      <c r="L950" s="37"/>
      <c r="M950" s="7"/>
      <c r="N950" s="6"/>
      <c r="P950" s="10"/>
      <c r="Q950" s="37"/>
      <c r="R950" s="37"/>
      <c r="S950" s="7"/>
      <c r="T950" s="40"/>
      <c r="U950" s="10"/>
      <c r="V950" s="37"/>
      <c r="W950" s="37"/>
      <c r="X950" s="51"/>
      <c r="AC950" s="37"/>
      <c r="AD950" s="37"/>
      <c r="AE950" s="7"/>
      <c r="AF950" s="6"/>
      <c r="AH950" s="10"/>
      <c r="AI950" s="37"/>
      <c r="AJ950" s="37"/>
      <c r="AK950" s="7"/>
      <c r="AL950" s="6"/>
      <c r="AN950" s="10"/>
      <c r="AO950" s="37"/>
      <c r="AP950" s="37"/>
      <c r="AQ950" s="7"/>
      <c r="AR950" s="40"/>
      <c r="AS950" s="10"/>
      <c r="AT950" s="37"/>
      <c r="AU950" s="37"/>
      <c r="AV950" s="51"/>
      <c r="BA950" s="37"/>
      <c r="BB950" s="37"/>
      <c r="BC950" s="7"/>
      <c r="BD950" s="6"/>
      <c r="BF950" s="10"/>
      <c r="BG950" s="37"/>
      <c r="BH950" s="37"/>
      <c r="BI950" s="7"/>
      <c r="BJ950" s="6"/>
      <c r="BL950" s="10"/>
      <c r="BM950" s="37"/>
      <c r="BN950" s="37"/>
      <c r="BO950" s="7"/>
      <c r="BP950" s="40"/>
      <c r="BQ950" s="10"/>
      <c r="BR950" s="37"/>
      <c r="BS950" s="37"/>
      <c r="BT950" s="51"/>
      <c r="BY950" s="37"/>
      <c r="BZ950" s="37"/>
      <c r="CA950" s="7"/>
      <c r="CB950" s="6"/>
      <c r="CD950" s="10"/>
      <c r="CE950" s="37"/>
      <c r="CF950" s="37"/>
      <c r="CG950" s="7"/>
      <c r="CH950" s="6"/>
      <c r="CJ950" s="10"/>
      <c r="CK950" s="37"/>
      <c r="CL950" s="37"/>
      <c r="CM950" s="7"/>
      <c r="CN950" s="40"/>
      <c r="CO950" s="10"/>
      <c r="CP950" s="37"/>
      <c r="CQ950" s="37"/>
      <c r="CR950" s="51"/>
      <c r="CT950" s="40"/>
      <c r="CU950" s="10"/>
      <c r="CV950" s="37"/>
      <c r="CW950" s="37"/>
      <c r="CX950" s="51"/>
    </row>
    <row r="951" spans="5:102" x14ac:dyDescent="0.2">
      <c r="E951" s="37"/>
      <c r="F951" s="37"/>
      <c r="G951" s="7"/>
      <c r="H951" s="6"/>
      <c r="J951" s="10"/>
      <c r="K951" s="37"/>
      <c r="L951" s="37"/>
      <c r="M951" s="7"/>
      <c r="N951" s="6"/>
      <c r="P951" s="10"/>
      <c r="Q951" s="37"/>
      <c r="R951" s="37"/>
      <c r="S951" s="7"/>
      <c r="T951" s="40"/>
      <c r="U951" s="10"/>
      <c r="V951" s="37"/>
      <c r="W951" s="37"/>
      <c r="X951" s="51"/>
      <c r="AC951" s="37"/>
      <c r="AD951" s="37"/>
      <c r="AE951" s="7"/>
      <c r="AF951" s="6"/>
      <c r="AH951" s="10"/>
      <c r="AI951" s="37"/>
      <c r="AJ951" s="37"/>
      <c r="AK951" s="7"/>
      <c r="AL951" s="6"/>
      <c r="AN951" s="10"/>
      <c r="AO951" s="37"/>
      <c r="AP951" s="37"/>
      <c r="AQ951" s="7"/>
      <c r="AR951" s="40"/>
      <c r="AS951" s="10"/>
      <c r="AT951" s="37"/>
      <c r="AU951" s="37"/>
      <c r="AV951" s="51"/>
      <c r="BA951" s="37"/>
      <c r="BB951" s="37"/>
      <c r="BC951" s="7"/>
      <c r="BD951" s="6"/>
      <c r="BF951" s="10"/>
      <c r="BG951" s="37"/>
      <c r="BH951" s="37"/>
      <c r="BI951" s="7"/>
      <c r="BJ951" s="6"/>
      <c r="BL951" s="10"/>
      <c r="BM951" s="37"/>
      <c r="BN951" s="37"/>
      <c r="BO951" s="7"/>
      <c r="BP951" s="40"/>
      <c r="BQ951" s="10"/>
      <c r="BR951" s="37"/>
      <c r="BS951" s="37"/>
      <c r="BT951" s="51"/>
      <c r="BY951" s="37"/>
      <c r="BZ951" s="37"/>
      <c r="CA951" s="7"/>
      <c r="CB951" s="6"/>
      <c r="CD951" s="10"/>
      <c r="CE951" s="37"/>
      <c r="CF951" s="37"/>
      <c r="CG951" s="7"/>
      <c r="CH951" s="6"/>
      <c r="CJ951" s="10"/>
      <c r="CK951" s="37"/>
      <c r="CL951" s="37"/>
      <c r="CM951" s="7"/>
      <c r="CN951" s="40"/>
      <c r="CO951" s="10"/>
      <c r="CP951" s="37"/>
      <c r="CQ951" s="37"/>
      <c r="CR951" s="51"/>
      <c r="CT951" s="40"/>
      <c r="CU951" s="10"/>
      <c r="CV951" s="37"/>
      <c r="CW951" s="37"/>
      <c r="CX951" s="51"/>
    </row>
    <row r="952" spans="5:102" x14ac:dyDescent="0.2">
      <c r="E952" s="37"/>
      <c r="F952" s="37"/>
      <c r="G952" s="7"/>
      <c r="H952" s="6"/>
      <c r="J952" s="10"/>
      <c r="K952" s="37"/>
      <c r="L952" s="37"/>
      <c r="M952" s="7"/>
      <c r="N952" s="6"/>
      <c r="P952" s="10"/>
      <c r="Q952" s="37"/>
      <c r="R952" s="37"/>
      <c r="S952" s="7"/>
      <c r="T952" s="40"/>
      <c r="U952" s="10"/>
      <c r="V952" s="37"/>
      <c r="W952" s="37"/>
      <c r="X952" s="51"/>
      <c r="AC952" s="37"/>
      <c r="AD952" s="37"/>
      <c r="AE952" s="7"/>
      <c r="AF952" s="6"/>
      <c r="AH952" s="10"/>
      <c r="AI952" s="37"/>
      <c r="AJ952" s="37"/>
      <c r="AK952" s="7"/>
      <c r="AL952" s="6"/>
      <c r="AN952" s="10"/>
      <c r="AO952" s="37"/>
      <c r="AP952" s="37"/>
      <c r="AQ952" s="7"/>
      <c r="AR952" s="40"/>
      <c r="AS952" s="10"/>
      <c r="AT952" s="37"/>
      <c r="AU952" s="37"/>
      <c r="AV952" s="51"/>
      <c r="BA952" s="37"/>
      <c r="BB952" s="37"/>
      <c r="BC952" s="7"/>
      <c r="BD952" s="6"/>
      <c r="BF952" s="10"/>
      <c r="BG952" s="37"/>
      <c r="BH952" s="37"/>
      <c r="BI952" s="7"/>
      <c r="BJ952" s="6"/>
      <c r="BL952" s="10"/>
      <c r="BM952" s="37"/>
      <c r="BN952" s="37"/>
      <c r="BO952" s="7"/>
      <c r="BP952" s="40"/>
      <c r="BQ952" s="10"/>
      <c r="BR952" s="37"/>
      <c r="BS952" s="37"/>
      <c r="BT952" s="51"/>
      <c r="BY952" s="37"/>
      <c r="BZ952" s="37"/>
      <c r="CA952" s="7"/>
      <c r="CB952" s="6"/>
      <c r="CD952" s="10"/>
      <c r="CE952" s="37"/>
      <c r="CF952" s="37"/>
      <c r="CG952" s="7"/>
      <c r="CH952" s="6"/>
      <c r="CJ952" s="10"/>
      <c r="CK952" s="37"/>
      <c r="CL952" s="37"/>
      <c r="CM952" s="7"/>
      <c r="CN952" s="40"/>
      <c r="CO952" s="10"/>
      <c r="CP952" s="37"/>
      <c r="CQ952" s="37"/>
      <c r="CR952" s="51"/>
      <c r="CT952" s="40"/>
      <c r="CU952" s="10"/>
      <c r="CV952" s="37"/>
      <c r="CW952" s="37"/>
      <c r="CX952" s="51"/>
    </row>
    <row r="953" spans="5:102" x14ac:dyDescent="0.2">
      <c r="E953" s="37"/>
      <c r="F953" s="37"/>
      <c r="G953" s="7"/>
      <c r="H953" s="6"/>
      <c r="J953" s="10"/>
      <c r="K953" s="37"/>
      <c r="L953" s="37"/>
      <c r="M953" s="7"/>
      <c r="N953" s="6"/>
      <c r="P953" s="10"/>
      <c r="Q953" s="37"/>
      <c r="R953" s="37"/>
      <c r="S953" s="7"/>
      <c r="T953" s="40"/>
      <c r="U953" s="10"/>
      <c r="V953" s="37"/>
      <c r="W953" s="37"/>
      <c r="X953" s="51"/>
      <c r="AC953" s="37"/>
      <c r="AD953" s="37"/>
      <c r="AE953" s="7"/>
      <c r="AF953" s="6"/>
      <c r="AH953" s="10"/>
      <c r="AI953" s="37"/>
      <c r="AJ953" s="37"/>
      <c r="AK953" s="7"/>
      <c r="AL953" s="6"/>
      <c r="AN953" s="10"/>
      <c r="AO953" s="37"/>
      <c r="AP953" s="37"/>
      <c r="AQ953" s="7"/>
      <c r="AR953" s="40"/>
      <c r="AS953" s="10"/>
      <c r="AT953" s="37"/>
      <c r="AU953" s="37"/>
      <c r="AV953" s="51"/>
      <c r="BA953" s="37"/>
      <c r="BB953" s="37"/>
      <c r="BC953" s="7"/>
      <c r="BD953" s="6"/>
      <c r="BF953" s="10"/>
      <c r="BG953" s="37"/>
      <c r="BH953" s="37"/>
      <c r="BI953" s="7"/>
      <c r="BJ953" s="6"/>
      <c r="BL953" s="10"/>
      <c r="BM953" s="37"/>
      <c r="BN953" s="37"/>
      <c r="BO953" s="7"/>
      <c r="BP953" s="40"/>
      <c r="BQ953" s="10"/>
      <c r="BR953" s="37"/>
      <c r="BS953" s="37"/>
      <c r="BT953" s="51"/>
      <c r="BY953" s="37"/>
      <c r="BZ953" s="37"/>
      <c r="CA953" s="7"/>
      <c r="CB953" s="6"/>
      <c r="CD953" s="10"/>
      <c r="CE953" s="37"/>
      <c r="CF953" s="37"/>
      <c r="CG953" s="7"/>
      <c r="CH953" s="6"/>
      <c r="CJ953" s="10"/>
      <c r="CK953" s="37"/>
      <c r="CL953" s="37"/>
      <c r="CM953" s="7"/>
      <c r="CN953" s="40"/>
      <c r="CO953" s="10"/>
      <c r="CP953" s="37"/>
      <c r="CQ953" s="37"/>
      <c r="CR953" s="51"/>
      <c r="CT953" s="40"/>
      <c r="CU953" s="10"/>
      <c r="CV953" s="37"/>
      <c r="CW953" s="37"/>
      <c r="CX953" s="51"/>
    </row>
    <row r="954" spans="5:102" x14ac:dyDescent="0.2">
      <c r="E954" s="37"/>
      <c r="F954" s="37"/>
      <c r="G954" s="7"/>
      <c r="H954" s="6"/>
      <c r="J954" s="10"/>
      <c r="K954" s="37"/>
      <c r="L954" s="37"/>
      <c r="M954" s="7"/>
      <c r="N954" s="6"/>
      <c r="P954" s="10"/>
      <c r="Q954" s="37"/>
      <c r="R954" s="37"/>
      <c r="S954" s="7"/>
      <c r="T954" s="40"/>
      <c r="U954" s="10"/>
      <c r="V954" s="37"/>
      <c r="W954" s="37"/>
      <c r="X954" s="51"/>
      <c r="AC954" s="37"/>
      <c r="AD954" s="37"/>
      <c r="AE954" s="7"/>
      <c r="AF954" s="6"/>
      <c r="AH954" s="10"/>
      <c r="AI954" s="37"/>
      <c r="AJ954" s="37"/>
      <c r="AK954" s="7"/>
      <c r="AL954" s="6"/>
      <c r="AN954" s="10"/>
      <c r="AO954" s="37"/>
      <c r="AP954" s="37"/>
      <c r="AQ954" s="7"/>
      <c r="AR954" s="40"/>
      <c r="AS954" s="10"/>
      <c r="AT954" s="37"/>
      <c r="AU954" s="37"/>
      <c r="AV954" s="51"/>
      <c r="BA954" s="37"/>
      <c r="BB954" s="37"/>
      <c r="BC954" s="7"/>
      <c r="BD954" s="6"/>
      <c r="BF954" s="10"/>
      <c r="BG954" s="37"/>
      <c r="BH954" s="37"/>
      <c r="BI954" s="7"/>
      <c r="BJ954" s="6"/>
      <c r="BL954" s="10"/>
      <c r="BM954" s="37"/>
      <c r="BN954" s="37"/>
      <c r="BO954" s="7"/>
      <c r="BP954" s="40"/>
      <c r="BQ954" s="10"/>
      <c r="BR954" s="37"/>
      <c r="BS954" s="37"/>
      <c r="BT954" s="51"/>
      <c r="BY954" s="37"/>
      <c r="BZ954" s="37"/>
      <c r="CA954" s="7"/>
      <c r="CB954" s="6"/>
      <c r="CD954" s="10"/>
      <c r="CE954" s="37"/>
      <c r="CF954" s="37"/>
      <c r="CG954" s="7"/>
      <c r="CH954" s="6"/>
      <c r="CJ954" s="10"/>
      <c r="CK954" s="37"/>
      <c r="CL954" s="37"/>
      <c r="CM954" s="7"/>
      <c r="CN954" s="40"/>
      <c r="CO954" s="10"/>
      <c r="CP954" s="37"/>
      <c r="CQ954" s="37"/>
      <c r="CR954" s="51"/>
      <c r="CT954" s="40"/>
      <c r="CU954" s="10"/>
      <c r="CV954" s="37"/>
      <c r="CW954" s="37"/>
      <c r="CX954" s="51"/>
    </row>
    <row r="955" spans="5:102" x14ac:dyDescent="0.2">
      <c r="E955" s="37"/>
      <c r="F955" s="37"/>
      <c r="G955" s="7"/>
      <c r="H955" s="6"/>
      <c r="J955" s="10"/>
      <c r="K955" s="37"/>
      <c r="L955" s="37"/>
      <c r="M955" s="7"/>
      <c r="N955" s="6"/>
      <c r="P955" s="10"/>
      <c r="Q955" s="37"/>
      <c r="R955" s="37"/>
      <c r="S955" s="7"/>
      <c r="T955" s="40"/>
      <c r="U955" s="10"/>
      <c r="V955" s="37"/>
      <c r="W955" s="37"/>
      <c r="X955" s="51"/>
      <c r="AC955" s="37"/>
      <c r="AD955" s="37"/>
      <c r="AE955" s="7"/>
      <c r="AF955" s="6"/>
      <c r="AH955" s="10"/>
      <c r="AI955" s="37"/>
      <c r="AJ955" s="37"/>
      <c r="AK955" s="7"/>
      <c r="AL955" s="6"/>
      <c r="AN955" s="10"/>
      <c r="AO955" s="37"/>
      <c r="AP955" s="37"/>
      <c r="AQ955" s="7"/>
      <c r="AR955" s="40"/>
      <c r="AS955" s="10"/>
      <c r="AT955" s="37"/>
      <c r="AU955" s="37"/>
      <c r="AV955" s="51"/>
      <c r="BA955" s="37"/>
      <c r="BB955" s="37"/>
      <c r="BC955" s="7"/>
      <c r="BD955" s="6"/>
      <c r="BF955" s="10"/>
      <c r="BG955" s="37"/>
      <c r="BH955" s="37"/>
      <c r="BI955" s="7"/>
      <c r="BJ955" s="6"/>
      <c r="BL955" s="10"/>
      <c r="BM955" s="37"/>
      <c r="BN955" s="37"/>
      <c r="BO955" s="7"/>
      <c r="BP955" s="40"/>
      <c r="BQ955" s="10"/>
      <c r="BR955" s="37"/>
      <c r="BS955" s="37"/>
      <c r="BT955" s="51"/>
      <c r="BY955" s="37"/>
      <c r="BZ955" s="37"/>
      <c r="CA955" s="7"/>
      <c r="CB955" s="6"/>
      <c r="CD955" s="10"/>
      <c r="CE955" s="37"/>
      <c r="CF955" s="37"/>
      <c r="CG955" s="7"/>
      <c r="CH955" s="6"/>
      <c r="CJ955" s="10"/>
      <c r="CK955" s="37"/>
      <c r="CL955" s="37"/>
      <c r="CM955" s="7"/>
      <c r="CN955" s="40"/>
      <c r="CO955" s="10"/>
      <c r="CP955" s="37"/>
      <c r="CQ955" s="37"/>
      <c r="CR955" s="51"/>
      <c r="CT955" s="40"/>
      <c r="CU955" s="10"/>
      <c r="CV955" s="37"/>
      <c r="CW955" s="37"/>
      <c r="CX955" s="51"/>
    </row>
    <row r="956" spans="5:102" x14ac:dyDescent="0.2">
      <c r="E956" s="37"/>
      <c r="F956" s="37"/>
      <c r="G956" s="7"/>
      <c r="H956" s="6"/>
      <c r="J956" s="10"/>
      <c r="K956" s="37"/>
      <c r="L956" s="37"/>
      <c r="M956" s="7"/>
      <c r="N956" s="6"/>
      <c r="P956" s="10"/>
      <c r="Q956" s="37"/>
      <c r="R956" s="37"/>
      <c r="S956" s="7"/>
      <c r="T956" s="40"/>
      <c r="U956" s="10"/>
      <c r="V956" s="37"/>
      <c r="W956" s="37"/>
      <c r="X956" s="51"/>
      <c r="AC956" s="37"/>
      <c r="AD956" s="37"/>
      <c r="AE956" s="7"/>
      <c r="AF956" s="6"/>
      <c r="AH956" s="10"/>
      <c r="AI956" s="37"/>
      <c r="AJ956" s="37"/>
      <c r="AK956" s="7"/>
      <c r="AL956" s="6"/>
      <c r="AN956" s="10"/>
      <c r="AO956" s="37"/>
      <c r="AP956" s="37"/>
      <c r="AQ956" s="7"/>
      <c r="AR956" s="40"/>
      <c r="AS956" s="10"/>
      <c r="AT956" s="37"/>
      <c r="AU956" s="37"/>
      <c r="AV956" s="51"/>
      <c r="BA956" s="37"/>
      <c r="BB956" s="37"/>
      <c r="BC956" s="7"/>
      <c r="BD956" s="6"/>
      <c r="BF956" s="10"/>
      <c r="BG956" s="37"/>
      <c r="BH956" s="37"/>
      <c r="BI956" s="7"/>
      <c r="BJ956" s="6"/>
      <c r="BL956" s="10"/>
      <c r="BM956" s="37"/>
      <c r="BN956" s="37"/>
      <c r="BO956" s="7"/>
      <c r="BP956" s="40"/>
      <c r="BQ956" s="10"/>
      <c r="BR956" s="37"/>
      <c r="BS956" s="37"/>
      <c r="BT956" s="51"/>
      <c r="BY956" s="37"/>
      <c r="BZ956" s="37"/>
      <c r="CA956" s="7"/>
      <c r="CB956" s="6"/>
      <c r="CD956" s="10"/>
      <c r="CE956" s="37"/>
      <c r="CF956" s="37"/>
      <c r="CG956" s="7"/>
      <c r="CH956" s="6"/>
      <c r="CJ956" s="10"/>
      <c r="CK956" s="37"/>
      <c r="CL956" s="37"/>
      <c r="CM956" s="7"/>
      <c r="CN956" s="40"/>
      <c r="CO956" s="10"/>
      <c r="CP956" s="37"/>
      <c r="CQ956" s="37"/>
      <c r="CR956" s="51"/>
      <c r="CT956" s="40"/>
      <c r="CU956" s="10"/>
      <c r="CV956" s="37"/>
      <c r="CW956" s="37"/>
      <c r="CX956" s="51"/>
    </row>
    <row r="957" spans="5:102" x14ac:dyDescent="0.2">
      <c r="E957" s="37"/>
      <c r="F957" s="37"/>
      <c r="G957" s="7"/>
      <c r="H957" s="6"/>
      <c r="J957" s="10"/>
      <c r="K957" s="37"/>
      <c r="L957" s="37"/>
      <c r="M957" s="7"/>
      <c r="N957" s="6"/>
      <c r="P957" s="10"/>
      <c r="Q957" s="37"/>
      <c r="R957" s="37"/>
      <c r="S957" s="7"/>
      <c r="T957" s="40"/>
      <c r="U957" s="10"/>
      <c r="V957" s="37"/>
      <c r="W957" s="37"/>
      <c r="X957" s="51"/>
      <c r="AC957" s="37"/>
      <c r="AD957" s="37"/>
      <c r="AE957" s="7"/>
      <c r="AF957" s="6"/>
      <c r="AH957" s="10"/>
      <c r="AI957" s="37"/>
      <c r="AJ957" s="37"/>
      <c r="AK957" s="7"/>
      <c r="AL957" s="6"/>
      <c r="AN957" s="10"/>
      <c r="AO957" s="37"/>
      <c r="AP957" s="37"/>
      <c r="AQ957" s="7"/>
      <c r="AR957" s="40"/>
      <c r="AS957" s="10"/>
      <c r="AT957" s="37"/>
      <c r="AU957" s="37"/>
      <c r="AV957" s="51"/>
      <c r="BA957" s="37"/>
      <c r="BB957" s="37"/>
      <c r="BC957" s="7"/>
      <c r="BD957" s="6"/>
      <c r="BF957" s="10"/>
      <c r="BG957" s="37"/>
      <c r="BH957" s="37"/>
      <c r="BI957" s="7"/>
      <c r="BJ957" s="6"/>
      <c r="BL957" s="10"/>
      <c r="BM957" s="37"/>
      <c r="BN957" s="37"/>
      <c r="BO957" s="7"/>
      <c r="BP957" s="40"/>
      <c r="BQ957" s="10"/>
      <c r="BR957" s="37"/>
      <c r="BS957" s="37"/>
      <c r="BT957" s="51"/>
      <c r="BY957" s="37"/>
      <c r="BZ957" s="37"/>
      <c r="CA957" s="7"/>
      <c r="CB957" s="6"/>
      <c r="CD957" s="10"/>
      <c r="CE957" s="37"/>
      <c r="CF957" s="37"/>
      <c r="CG957" s="7"/>
      <c r="CH957" s="6"/>
      <c r="CJ957" s="10"/>
      <c r="CK957" s="37"/>
      <c r="CL957" s="37"/>
      <c r="CM957" s="7"/>
      <c r="CN957" s="40"/>
      <c r="CO957" s="10"/>
      <c r="CP957" s="37"/>
      <c r="CQ957" s="37"/>
      <c r="CR957" s="51"/>
      <c r="CT957" s="40"/>
      <c r="CU957" s="10"/>
      <c r="CV957" s="37"/>
      <c r="CW957" s="37"/>
      <c r="CX957" s="51"/>
    </row>
    <row r="958" spans="5:102" x14ac:dyDescent="0.2">
      <c r="E958" s="37"/>
      <c r="F958" s="37"/>
      <c r="G958" s="7"/>
      <c r="H958" s="6"/>
      <c r="J958" s="10"/>
      <c r="K958" s="37"/>
      <c r="L958" s="37"/>
      <c r="M958" s="7"/>
      <c r="N958" s="6"/>
      <c r="P958" s="10"/>
      <c r="Q958" s="37"/>
      <c r="R958" s="37"/>
      <c r="S958" s="7"/>
      <c r="T958" s="40"/>
      <c r="U958" s="10"/>
      <c r="V958" s="37"/>
      <c r="W958" s="37"/>
      <c r="X958" s="51"/>
      <c r="AC958" s="37"/>
      <c r="AD958" s="37"/>
      <c r="AE958" s="7"/>
      <c r="AF958" s="6"/>
      <c r="AH958" s="10"/>
      <c r="AI958" s="37"/>
      <c r="AJ958" s="37"/>
      <c r="AK958" s="7"/>
      <c r="AL958" s="6"/>
      <c r="AN958" s="10"/>
      <c r="AO958" s="37"/>
      <c r="AP958" s="37"/>
      <c r="AQ958" s="7"/>
      <c r="AR958" s="40"/>
      <c r="AS958" s="10"/>
      <c r="AT958" s="37"/>
      <c r="AU958" s="37"/>
      <c r="AV958" s="51"/>
      <c r="BA958" s="37"/>
      <c r="BB958" s="37"/>
      <c r="BC958" s="7"/>
      <c r="BD958" s="6"/>
      <c r="BF958" s="10"/>
      <c r="BG958" s="37"/>
      <c r="BH958" s="37"/>
      <c r="BI958" s="7"/>
      <c r="BJ958" s="6"/>
      <c r="BL958" s="10"/>
      <c r="BM958" s="37"/>
      <c r="BN958" s="37"/>
      <c r="BO958" s="7"/>
      <c r="BP958" s="40"/>
      <c r="BQ958" s="10"/>
      <c r="BR958" s="37"/>
      <c r="BS958" s="37"/>
      <c r="BT958" s="51"/>
      <c r="BY958" s="37"/>
      <c r="BZ958" s="37"/>
      <c r="CA958" s="7"/>
      <c r="CB958" s="6"/>
      <c r="CD958" s="10"/>
      <c r="CE958" s="37"/>
      <c r="CF958" s="37"/>
      <c r="CG958" s="7"/>
      <c r="CH958" s="6"/>
      <c r="CJ958" s="10"/>
      <c r="CK958" s="37"/>
      <c r="CL958" s="37"/>
      <c r="CM958" s="7"/>
      <c r="CN958" s="40"/>
      <c r="CO958" s="10"/>
      <c r="CP958" s="37"/>
      <c r="CQ958" s="37"/>
      <c r="CR958" s="51"/>
      <c r="CT958" s="40"/>
      <c r="CU958" s="10"/>
      <c r="CV958" s="37"/>
      <c r="CW958" s="37"/>
      <c r="CX958" s="51"/>
    </row>
    <row r="959" spans="5:102" x14ac:dyDescent="0.2">
      <c r="E959" s="37"/>
      <c r="F959" s="37"/>
      <c r="G959" s="7"/>
      <c r="H959" s="6"/>
      <c r="J959" s="10"/>
      <c r="K959" s="37"/>
      <c r="L959" s="37"/>
      <c r="M959" s="7"/>
      <c r="N959" s="6"/>
      <c r="P959" s="10"/>
      <c r="Q959" s="37"/>
      <c r="R959" s="37"/>
      <c r="S959" s="7"/>
      <c r="T959" s="40"/>
      <c r="U959" s="10"/>
      <c r="V959" s="37"/>
      <c r="W959" s="37"/>
      <c r="X959" s="51"/>
      <c r="AC959" s="37"/>
      <c r="AD959" s="37"/>
      <c r="AE959" s="7"/>
      <c r="AF959" s="6"/>
      <c r="AH959" s="10"/>
      <c r="AI959" s="37"/>
      <c r="AJ959" s="37"/>
      <c r="AK959" s="7"/>
      <c r="AL959" s="6"/>
      <c r="AN959" s="10"/>
      <c r="AO959" s="37"/>
      <c r="AP959" s="37"/>
      <c r="AQ959" s="7"/>
      <c r="AR959" s="40"/>
      <c r="AS959" s="10"/>
      <c r="AT959" s="37"/>
      <c r="AU959" s="37"/>
      <c r="AV959" s="51"/>
      <c r="BA959" s="37"/>
      <c r="BB959" s="37"/>
      <c r="BC959" s="7"/>
      <c r="BD959" s="6"/>
      <c r="BF959" s="10"/>
      <c r="BG959" s="37"/>
      <c r="BH959" s="37"/>
      <c r="BI959" s="7"/>
      <c r="BJ959" s="6"/>
      <c r="BL959" s="10"/>
      <c r="BM959" s="37"/>
      <c r="BN959" s="37"/>
      <c r="BO959" s="7"/>
      <c r="BP959" s="40"/>
      <c r="BQ959" s="10"/>
      <c r="BR959" s="37"/>
      <c r="BS959" s="37"/>
      <c r="BT959" s="51"/>
      <c r="BY959" s="37"/>
      <c r="BZ959" s="37"/>
      <c r="CA959" s="7"/>
      <c r="CB959" s="6"/>
      <c r="CD959" s="10"/>
      <c r="CE959" s="37"/>
      <c r="CF959" s="37"/>
      <c r="CG959" s="7"/>
      <c r="CH959" s="6"/>
      <c r="CJ959" s="10"/>
      <c r="CK959" s="37"/>
      <c r="CL959" s="37"/>
      <c r="CM959" s="7"/>
      <c r="CN959" s="40"/>
      <c r="CO959" s="10"/>
      <c r="CP959" s="37"/>
      <c r="CQ959" s="37"/>
      <c r="CR959" s="51"/>
      <c r="CT959" s="40"/>
      <c r="CU959" s="10"/>
      <c r="CV959" s="37"/>
      <c r="CW959" s="37"/>
      <c r="CX959" s="51"/>
    </row>
    <row r="960" spans="5:102" x14ac:dyDescent="0.2">
      <c r="E960" s="37"/>
      <c r="F960" s="37"/>
      <c r="G960" s="7"/>
      <c r="H960" s="6"/>
      <c r="J960" s="10"/>
      <c r="K960" s="37"/>
      <c r="L960" s="37"/>
      <c r="M960" s="7"/>
      <c r="N960" s="6"/>
      <c r="P960" s="10"/>
      <c r="Q960" s="37"/>
      <c r="R960" s="37"/>
      <c r="S960" s="7"/>
      <c r="T960" s="40"/>
      <c r="U960" s="10"/>
      <c r="V960" s="37"/>
      <c r="W960" s="37"/>
      <c r="X960" s="51"/>
      <c r="AC960" s="37"/>
      <c r="AD960" s="37"/>
      <c r="AE960" s="7"/>
      <c r="AF960" s="6"/>
      <c r="AH960" s="10"/>
      <c r="AI960" s="37"/>
      <c r="AJ960" s="37"/>
      <c r="AK960" s="7"/>
      <c r="AL960" s="6"/>
      <c r="AN960" s="10"/>
      <c r="AO960" s="37"/>
      <c r="AP960" s="37"/>
      <c r="AQ960" s="7"/>
      <c r="AR960" s="40"/>
      <c r="AS960" s="10"/>
      <c r="AT960" s="37"/>
      <c r="AU960" s="37"/>
      <c r="AV960" s="51"/>
      <c r="BA960" s="37"/>
      <c r="BB960" s="37"/>
      <c r="BC960" s="7"/>
      <c r="BD960" s="6"/>
      <c r="BF960" s="10"/>
      <c r="BG960" s="37"/>
      <c r="BH960" s="37"/>
      <c r="BI960" s="7"/>
      <c r="BJ960" s="6"/>
      <c r="BL960" s="10"/>
      <c r="BM960" s="37"/>
      <c r="BN960" s="37"/>
      <c r="BO960" s="7"/>
      <c r="BP960" s="40"/>
      <c r="BQ960" s="10"/>
      <c r="BR960" s="37"/>
      <c r="BS960" s="37"/>
      <c r="BT960" s="51"/>
      <c r="BY960" s="37"/>
      <c r="BZ960" s="37"/>
      <c r="CA960" s="7"/>
      <c r="CB960" s="6"/>
      <c r="CD960" s="10"/>
      <c r="CE960" s="37"/>
      <c r="CF960" s="37"/>
      <c r="CG960" s="7"/>
      <c r="CH960" s="6"/>
      <c r="CJ960" s="10"/>
      <c r="CK960" s="37"/>
      <c r="CL960" s="37"/>
      <c r="CM960" s="7"/>
      <c r="CN960" s="40"/>
      <c r="CO960" s="10"/>
      <c r="CP960" s="37"/>
      <c r="CQ960" s="37"/>
      <c r="CR960" s="51"/>
      <c r="CT960" s="40"/>
      <c r="CU960" s="10"/>
      <c r="CV960" s="37"/>
      <c r="CW960" s="37"/>
      <c r="CX960" s="51"/>
    </row>
    <row r="961" spans="5:102" x14ac:dyDescent="0.2">
      <c r="E961" s="37"/>
      <c r="F961" s="37"/>
      <c r="G961" s="7"/>
      <c r="H961" s="6"/>
      <c r="J961" s="10"/>
      <c r="K961" s="37"/>
      <c r="L961" s="37"/>
      <c r="M961" s="7"/>
      <c r="N961" s="6"/>
      <c r="P961" s="10"/>
      <c r="Q961" s="37"/>
      <c r="R961" s="37"/>
      <c r="S961" s="7"/>
      <c r="T961" s="40"/>
      <c r="U961" s="10"/>
      <c r="V961" s="37"/>
      <c r="W961" s="37"/>
      <c r="X961" s="51"/>
      <c r="AC961" s="37"/>
      <c r="AD961" s="37"/>
      <c r="AE961" s="7"/>
      <c r="AF961" s="6"/>
      <c r="AH961" s="10"/>
      <c r="AI961" s="37"/>
      <c r="AJ961" s="37"/>
      <c r="AK961" s="7"/>
      <c r="AL961" s="6"/>
      <c r="AN961" s="10"/>
      <c r="AO961" s="37"/>
      <c r="AP961" s="37"/>
      <c r="AQ961" s="7"/>
      <c r="AR961" s="40"/>
      <c r="AS961" s="10"/>
      <c r="AT961" s="37"/>
      <c r="AU961" s="37"/>
      <c r="AV961" s="51"/>
      <c r="BA961" s="37"/>
      <c r="BB961" s="37"/>
      <c r="BC961" s="7"/>
      <c r="BD961" s="6"/>
      <c r="BF961" s="10"/>
      <c r="BG961" s="37"/>
      <c r="BH961" s="37"/>
      <c r="BI961" s="7"/>
      <c r="BJ961" s="6"/>
      <c r="BL961" s="10"/>
      <c r="BM961" s="37"/>
      <c r="BN961" s="37"/>
      <c r="BO961" s="7"/>
      <c r="BP961" s="40"/>
      <c r="BQ961" s="10"/>
      <c r="BR961" s="37"/>
      <c r="BS961" s="37"/>
      <c r="BT961" s="51"/>
      <c r="BY961" s="37"/>
      <c r="BZ961" s="37"/>
      <c r="CA961" s="7"/>
      <c r="CB961" s="6"/>
      <c r="CD961" s="10"/>
      <c r="CE961" s="37"/>
      <c r="CF961" s="37"/>
      <c r="CG961" s="7"/>
      <c r="CH961" s="6"/>
      <c r="CJ961" s="10"/>
      <c r="CK961" s="37"/>
      <c r="CL961" s="37"/>
      <c r="CM961" s="7"/>
      <c r="CN961" s="40"/>
      <c r="CO961" s="10"/>
      <c r="CP961" s="37"/>
      <c r="CQ961" s="37"/>
      <c r="CR961" s="51"/>
      <c r="CT961" s="40"/>
      <c r="CU961" s="10"/>
      <c r="CV961" s="37"/>
      <c r="CW961" s="37"/>
      <c r="CX961" s="51"/>
    </row>
    <row r="962" spans="5:102" x14ac:dyDescent="0.2">
      <c r="E962" s="37"/>
      <c r="F962" s="37"/>
      <c r="G962" s="7"/>
      <c r="H962" s="6"/>
      <c r="J962" s="10"/>
      <c r="K962" s="37"/>
      <c r="L962" s="37"/>
      <c r="M962" s="7"/>
      <c r="N962" s="6"/>
      <c r="P962" s="10"/>
      <c r="Q962" s="37"/>
      <c r="R962" s="37"/>
      <c r="S962" s="7"/>
      <c r="T962" s="40"/>
      <c r="U962" s="10"/>
      <c r="V962" s="37"/>
      <c r="W962" s="37"/>
      <c r="X962" s="51"/>
      <c r="AC962" s="37"/>
      <c r="AD962" s="37"/>
      <c r="AE962" s="7"/>
      <c r="AF962" s="6"/>
      <c r="AH962" s="10"/>
      <c r="AI962" s="37"/>
      <c r="AJ962" s="37"/>
      <c r="AK962" s="7"/>
      <c r="AL962" s="6"/>
      <c r="AN962" s="10"/>
      <c r="AO962" s="37"/>
      <c r="AP962" s="37"/>
      <c r="AQ962" s="7"/>
      <c r="AR962" s="40"/>
      <c r="AS962" s="10"/>
      <c r="AT962" s="37"/>
      <c r="AU962" s="37"/>
      <c r="AV962" s="51"/>
      <c r="BA962" s="37"/>
      <c r="BB962" s="37"/>
      <c r="BC962" s="7"/>
      <c r="BD962" s="6"/>
      <c r="BF962" s="10"/>
      <c r="BG962" s="37"/>
      <c r="BH962" s="37"/>
      <c r="BI962" s="7"/>
      <c r="BJ962" s="6"/>
      <c r="BL962" s="10"/>
      <c r="BM962" s="37"/>
      <c r="BN962" s="37"/>
      <c r="BO962" s="7"/>
      <c r="BP962" s="40"/>
      <c r="BQ962" s="10"/>
      <c r="BR962" s="37"/>
      <c r="BS962" s="37"/>
      <c r="BT962" s="51"/>
      <c r="BY962" s="37"/>
      <c r="BZ962" s="37"/>
      <c r="CA962" s="7"/>
      <c r="CB962" s="6"/>
      <c r="CD962" s="10"/>
      <c r="CE962" s="37"/>
      <c r="CF962" s="37"/>
      <c r="CG962" s="7"/>
      <c r="CH962" s="6"/>
      <c r="CJ962" s="10"/>
      <c r="CK962" s="37"/>
      <c r="CL962" s="37"/>
      <c r="CM962" s="7"/>
      <c r="CN962" s="40"/>
      <c r="CO962" s="10"/>
      <c r="CP962" s="37"/>
      <c r="CQ962" s="37"/>
      <c r="CR962" s="51"/>
      <c r="CT962" s="40"/>
      <c r="CU962" s="10"/>
      <c r="CV962" s="37"/>
      <c r="CW962" s="37"/>
      <c r="CX962" s="51"/>
    </row>
    <row r="963" spans="5:102" x14ac:dyDescent="0.2">
      <c r="E963" s="37"/>
      <c r="F963" s="37"/>
      <c r="G963" s="7"/>
      <c r="H963" s="6"/>
      <c r="J963" s="10"/>
      <c r="K963" s="37"/>
      <c r="L963" s="37"/>
      <c r="M963" s="7"/>
      <c r="N963" s="6"/>
      <c r="P963" s="10"/>
      <c r="Q963" s="37"/>
      <c r="R963" s="37"/>
      <c r="S963" s="7"/>
      <c r="T963" s="40"/>
      <c r="U963" s="10"/>
      <c r="V963" s="37"/>
      <c r="W963" s="37"/>
      <c r="X963" s="51"/>
      <c r="AC963" s="37"/>
      <c r="AD963" s="37"/>
      <c r="AE963" s="7"/>
      <c r="AF963" s="6"/>
      <c r="AH963" s="10"/>
      <c r="AI963" s="37"/>
      <c r="AJ963" s="37"/>
      <c r="AK963" s="7"/>
      <c r="AL963" s="6"/>
      <c r="AN963" s="10"/>
      <c r="AO963" s="37"/>
      <c r="AP963" s="37"/>
      <c r="AQ963" s="7"/>
      <c r="AR963" s="40"/>
      <c r="AS963" s="10"/>
      <c r="AT963" s="37"/>
      <c r="AU963" s="37"/>
      <c r="AV963" s="51"/>
      <c r="BA963" s="37"/>
      <c r="BB963" s="37"/>
      <c r="BC963" s="7"/>
      <c r="BD963" s="6"/>
      <c r="BF963" s="10"/>
      <c r="BG963" s="37"/>
      <c r="BH963" s="37"/>
      <c r="BI963" s="7"/>
      <c r="BJ963" s="6"/>
      <c r="BL963" s="10"/>
      <c r="BM963" s="37"/>
      <c r="BN963" s="37"/>
      <c r="BO963" s="7"/>
      <c r="BP963" s="40"/>
      <c r="BQ963" s="10"/>
      <c r="BR963" s="37"/>
      <c r="BS963" s="37"/>
      <c r="BT963" s="51"/>
      <c r="BY963" s="37"/>
      <c r="BZ963" s="37"/>
      <c r="CA963" s="7"/>
      <c r="CB963" s="6"/>
      <c r="CD963" s="10"/>
      <c r="CE963" s="37"/>
      <c r="CF963" s="37"/>
      <c r="CG963" s="7"/>
      <c r="CH963" s="6"/>
      <c r="CJ963" s="10"/>
      <c r="CK963" s="37"/>
      <c r="CL963" s="37"/>
      <c r="CM963" s="7"/>
      <c r="CN963" s="40"/>
      <c r="CO963" s="10"/>
      <c r="CP963" s="37"/>
      <c r="CQ963" s="37"/>
      <c r="CR963" s="51"/>
      <c r="CT963" s="40"/>
      <c r="CU963" s="10"/>
      <c r="CV963" s="37"/>
      <c r="CW963" s="37"/>
      <c r="CX963" s="51"/>
    </row>
    <row r="964" spans="5:102" x14ac:dyDescent="0.2">
      <c r="E964" s="37"/>
      <c r="F964" s="37"/>
      <c r="G964" s="7"/>
      <c r="H964" s="6"/>
      <c r="J964" s="10"/>
      <c r="K964" s="37"/>
      <c r="L964" s="37"/>
      <c r="M964" s="7"/>
      <c r="N964" s="6"/>
      <c r="P964" s="10"/>
      <c r="Q964" s="37"/>
      <c r="R964" s="37"/>
      <c r="S964" s="7"/>
      <c r="T964" s="40"/>
      <c r="U964" s="10"/>
      <c r="V964" s="37"/>
      <c r="W964" s="37"/>
      <c r="X964" s="51"/>
      <c r="AC964" s="37"/>
      <c r="AD964" s="37"/>
      <c r="AE964" s="7"/>
      <c r="AF964" s="6"/>
      <c r="AH964" s="10"/>
      <c r="AI964" s="37"/>
      <c r="AJ964" s="37"/>
      <c r="AK964" s="7"/>
      <c r="AL964" s="6"/>
      <c r="AN964" s="10"/>
      <c r="AO964" s="37"/>
      <c r="AP964" s="37"/>
      <c r="AQ964" s="7"/>
      <c r="AR964" s="40"/>
      <c r="AS964" s="10"/>
      <c r="AT964" s="37"/>
      <c r="AU964" s="37"/>
      <c r="AV964" s="51"/>
      <c r="BA964" s="37"/>
      <c r="BB964" s="37"/>
      <c r="BC964" s="7"/>
      <c r="BD964" s="6"/>
      <c r="BF964" s="10"/>
      <c r="BG964" s="37"/>
      <c r="BH964" s="37"/>
      <c r="BI964" s="7"/>
      <c r="BJ964" s="6"/>
      <c r="BL964" s="10"/>
      <c r="BM964" s="37"/>
      <c r="BN964" s="37"/>
      <c r="BO964" s="7"/>
      <c r="BP964" s="40"/>
      <c r="BQ964" s="10"/>
      <c r="BR964" s="37"/>
      <c r="BS964" s="37"/>
      <c r="BT964" s="51"/>
      <c r="BY964" s="37"/>
      <c r="BZ964" s="37"/>
      <c r="CA964" s="7"/>
      <c r="CB964" s="6"/>
      <c r="CD964" s="10"/>
      <c r="CE964" s="37"/>
      <c r="CF964" s="37"/>
      <c r="CG964" s="7"/>
      <c r="CH964" s="6"/>
      <c r="CJ964" s="10"/>
      <c r="CK964" s="37"/>
      <c r="CL964" s="37"/>
      <c r="CM964" s="7"/>
      <c r="CN964" s="40"/>
      <c r="CO964" s="10"/>
      <c r="CP964" s="37"/>
      <c r="CQ964" s="37"/>
      <c r="CR964" s="51"/>
      <c r="CT964" s="40"/>
      <c r="CU964" s="10"/>
      <c r="CV964" s="37"/>
      <c r="CW964" s="37"/>
      <c r="CX964" s="51"/>
    </row>
    <row r="965" spans="5:102" x14ac:dyDescent="0.2">
      <c r="E965" s="37"/>
      <c r="F965" s="37"/>
      <c r="G965" s="7"/>
      <c r="H965" s="6"/>
      <c r="J965" s="10"/>
      <c r="K965" s="37"/>
      <c r="L965" s="37"/>
      <c r="M965" s="7"/>
      <c r="N965" s="6"/>
      <c r="P965" s="10"/>
      <c r="Q965" s="37"/>
      <c r="R965" s="37"/>
      <c r="S965" s="7"/>
      <c r="T965" s="40"/>
      <c r="U965" s="10"/>
      <c r="V965" s="37"/>
      <c r="W965" s="37"/>
      <c r="X965" s="51"/>
      <c r="AC965" s="37"/>
      <c r="AD965" s="37"/>
      <c r="AE965" s="7"/>
      <c r="AF965" s="6"/>
      <c r="AH965" s="10"/>
      <c r="AI965" s="37"/>
      <c r="AJ965" s="37"/>
      <c r="AK965" s="7"/>
      <c r="AL965" s="6"/>
      <c r="AN965" s="10"/>
      <c r="AO965" s="37"/>
      <c r="AP965" s="37"/>
      <c r="AQ965" s="7"/>
      <c r="AR965" s="40"/>
      <c r="AS965" s="10"/>
      <c r="AT965" s="37"/>
      <c r="AU965" s="37"/>
      <c r="AV965" s="51"/>
      <c r="BA965" s="37"/>
      <c r="BB965" s="37"/>
      <c r="BC965" s="7"/>
      <c r="BD965" s="6"/>
      <c r="BF965" s="10"/>
      <c r="BG965" s="37"/>
      <c r="BH965" s="37"/>
      <c r="BI965" s="7"/>
      <c r="BJ965" s="6"/>
      <c r="BL965" s="10"/>
      <c r="BM965" s="37"/>
      <c r="BN965" s="37"/>
      <c r="BO965" s="7"/>
      <c r="BP965" s="40"/>
      <c r="BQ965" s="10"/>
      <c r="BR965" s="37"/>
      <c r="BS965" s="37"/>
      <c r="BT965" s="51"/>
      <c r="BY965" s="37"/>
      <c r="BZ965" s="37"/>
      <c r="CA965" s="7"/>
      <c r="CB965" s="6"/>
      <c r="CD965" s="10"/>
      <c r="CE965" s="37"/>
      <c r="CF965" s="37"/>
      <c r="CG965" s="7"/>
      <c r="CH965" s="6"/>
      <c r="CJ965" s="10"/>
      <c r="CK965" s="37"/>
      <c r="CL965" s="37"/>
      <c r="CM965" s="7"/>
      <c r="CN965" s="40"/>
      <c r="CO965" s="10"/>
      <c r="CP965" s="37"/>
      <c r="CQ965" s="37"/>
      <c r="CR965" s="51"/>
      <c r="CT965" s="40"/>
      <c r="CU965" s="10"/>
      <c r="CV965" s="37"/>
      <c r="CW965" s="37"/>
      <c r="CX965" s="51"/>
    </row>
    <row r="966" spans="5:102" x14ac:dyDescent="0.2">
      <c r="E966" s="37"/>
      <c r="F966" s="37"/>
      <c r="G966" s="7"/>
      <c r="H966" s="6"/>
      <c r="J966" s="10"/>
      <c r="K966" s="37"/>
      <c r="L966" s="37"/>
      <c r="M966" s="7"/>
      <c r="N966" s="6"/>
      <c r="P966" s="10"/>
      <c r="Q966" s="37"/>
      <c r="R966" s="37"/>
      <c r="S966" s="7"/>
      <c r="T966" s="40"/>
      <c r="U966" s="10"/>
      <c r="V966" s="37"/>
      <c r="W966" s="37"/>
      <c r="X966" s="51"/>
      <c r="AC966" s="37"/>
      <c r="AD966" s="37"/>
      <c r="AE966" s="7"/>
      <c r="AF966" s="6"/>
      <c r="AH966" s="10"/>
      <c r="AI966" s="37"/>
      <c r="AJ966" s="37"/>
      <c r="AK966" s="7"/>
      <c r="AL966" s="6"/>
      <c r="AN966" s="10"/>
      <c r="AO966" s="37"/>
      <c r="AP966" s="37"/>
      <c r="AQ966" s="7"/>
      <c r="AR966" s="40"/>
      <c r="AS966" s="10"/>
      <c r="AT966" s="37"/>
      <c r="AU966" s="37"/>
      <c r="AV966" s="51"/>
      <c r="BA966" s="37"/>
      <c r="BB966" s="37"/>
      <c r="BC966" s="7"/>
      <c r="BD966" s="6"/>
      <c r="BF966" s="10"/>
      <c r="BG966" s="37"/>
      <c r="BH966" s="37"/>
      <c r="BI966" s="7"/>
      <c r="BJ966" s="6"/>
      <c r="BL966" s="10"/>
      <c r="BM966" s="37"/>
      <c r="BN966" s="37"/>
      <c r="BO966" s="7"/>
      <c r="BP966" s="40"/>
      <c r="BQ966" s="10"/>
      <c r="BR966" s="37"/>
      <c r="BS966" s="37"/>
      <c r="BT966" s="51"/>
      <c r="BY966" s="37"/>
      <c r="BZ966" s="37"/>
      <c r="CA966" s="7"/>
      <c r="CB966" s="6"/>
      <c r="CD966" s="10"/>
      <c r="CE966" s="37"/>
      <c r="CF966" s="37"/>
      <c r="CG966" s="7"/>
      <c r="CH966" s="6"/>
      <c r="CJ966" s="10"/>
      <c r="CK966" s="37"/>
      <c r="CL966" s="37"/>
      <c r="CM966" s="7"/>
      <c r="CN966" s="40"/>
      <c r="CO966" s="10"/>
      <c r="CP966" s="37"/>
      <c r="CQ966" s="37"/>
      <c r="CR966" s="51"/>
      <c r="CT966" s="40"/>
      <c r="CU966" s="10"/>
      <c r="CV966" s="37"/>
      <c r="CW966" s="37"/>
      <c r="CX966" s="51"/>
    </row>
    <row r="967" spans="5:102" x14ac:dyDescent="0.2">
      <c r="E967" s="37"/>
      <c r="F967" s="37"/>
      <c r="G967" s="7"/>
      <c r="H967" s="6"/>
      <c r="J967" s="10"/>
      <c r="K967" s="37"/>
      <c r="L967" s="37"/>
      <c r="M967" s="7"/>
      <c r="N967" s="6"/>
      <c r="P967" s="10"/>
      <c r="Q967" s="37"/>
      <c r="R967" s="37"/>
      <c r="S967" s="7"/>
      <c r="T967" s="40"/>
      <c r="U967" s="10"/>
      <c r="V967" s="37"/>
      <c r="W967" s="37"/>
      <c r="X967" s="51"/>
      <c r="AC967" s="37"/>
      <c r="AD967" s="37"/>
      <c r="AE967" s="7"/>
      <c r="AF967" s="6"/>
      <c r="AH967" s="10"/>
      <c r="AI967" s="37"/>
      <c r="AJ967" s="37"/>
      <c r="AK967" s="7"/>
      <c r="AL967" s="6"/>
      <c r="AN967" s="10"/>
      <c r="AO967" s="37"/>
      <c r="AP967" s="37"/>
      <c r="AQ967" s="7"/>
      <c r="AR967" s="40"/>
      <c r="AS967" s="10"/>
      <c r="AT967" s="37"/>
      <c r="AU967" s="37"/>
      <c r="AV967" s="51"/>
      <c r="BA967" s="37"/>
      <c r="BB967" s="37"/>
      <c r="BC967" s="7"/>
      <c r="BD967" s="6"/>
      <c r="BF967" s="10"/>
      <c r="BG967" s="37"/>
      <c r="BH967" s="37"/>
      <c r="BI967" s="7"/>
      <c r="BJ967" s="6"/>
      <c r="BL967" s="10"/>
      <c r="BM967" s="37"/>
      <c r="BN967" s="37"/>
      <c r="BO967" s="7"/>
      <c r="BP967" s="40"/>
      <c r="BQ967" s="10"/>
      <c r="BR967" s="37"/>
      <c r="BS967" s="37"/>
      <c r="BT967" s="51"/>
      <c r="BY967" s="37"/>
      <c r="BZ967" s="37"/>
      <c r="CA967" s="7"/>
      <c r="CB967" s="6"/>
      <c r="CD967" s="10"/>
      <c r="CE967" s="37"/>
      <c r="CF967" s="37"/>
      <c r="CG967" s="7"/>
      <c r="CH967" s="6"/>
      <c r="CJ967" s="10"/>
      <c r="CK967" s="37"/>
      <c r="CL967" s="37"/>
      <c r="CM967" s="7"/>
      <c r="CN967" s="40"/>
      <c r="CO967" s="10"/>
      <c r="CP967" s="37"/>
      <c r="CQ967" s="37"/>
      <c r="CR967" s="51"/>
      <c r="CT967" s="40"/>
      <c r="CU967" s="10"/>
      <c r="CV967" s="37"/>
      <c r="CW967" s="37"/>
      <c r="CX967" s="51"/>
    </row>
    <row r="968" spans="5:102" x14ac:dyDescent="0.2">
      <c r="E968" s="37"/>
      <c r="F968" s="37"/>
      <c r="G968" s="7"/>
      <c r="H968" s="6"/>
      <c r="J968" s="10"/>
      <c r="K968" s="37"/>
      <c r="L968" s="37"/>
      <c r="M968" s="7"/>
      <c r="N968" s="6"/>
      <c r="P968" s="10"/>
      <c r="Q968" s="37"/>
      <c r="R968" s="37"/>
      <c r="S968" s="7"/>
      <c r="T968" s="40"/>
      <c r="U968" s="10"/>
      <c r="V968" s="37"/>
      <c r="W968" s="37"/>
      <c r="X968" s="51"/>
      <c r="AC968" s="37"/>
      <c r="AD968" s="37"/>
      <c r="AE968" s="7"/>
      <c r="AF968" s="6"/>
      <c r="AH968" s="10"/>
      <c r="AI968" s="37"/>
      <c r="AJ968" s="37"/>
      <c r="AK968" s="7"/>
      <c r="AL968" s="6"/>
      <c r="AN968" s="10"/>
      <c r="AO968" s="37"/>
      <c r="AP968" s="37"/>
      <c r="AQ968" s="7"/>
      <c r="AR968" s="40"/>
      <c r="AS968" s="10"/>
      <c r="AT968" s="37"/>
      <c r="AU968" s="37"/>
      <c r="AV968" s="51"/>
      <c r="BA968" s="37"/>
      <c r="BB968" s="37"/>
      <c r="BC968" s="7"/>
      <c r="BD968" s="6"/>
      <c r="BF968" s="10"/>
      <c r="BG968" s="37"/>
      <c r="BH968" s="37"/>
      <c r="BI968" s="7"/>
      <c r="BJ968" s="6"/>
      <c r="BL968" s="10"/>
      <c r="BM968" s="37"/>
      <c r="BN968" s="37"/>
      <c r="BO968" s="7"/>
      <c r="BP968" s="40"/>
      <c r="BQ968" s="10"/>
      <c r="BR968" s="37"/>
      <c r="BS968" s="37"/>
      <c r="BT968" s="51"/>
      <c r="BY968" s="37"/>
      <c r="BZ968" s="37"/>
      <c r="CA968" s="7"/>
      <c r="CB968" s="6"/>
      <c r="CD968" s="10"/>
      <c r="CE968" s="37"/>
      <c r="CF968" s="37"/>
      <c r="CG968" s="7"/>
      <c r="CH968" s="6"/>
      <c r="CJ968" s="10"/>
      <c r="CK968" s="37"/>
      <c r="CL968" s="37"/>
      <c r="CM968" s="7"/>
      <c r="CN968" s="40"/>
      <c r="CO968" s="10"/>
      <c r="CP968" s="37"/>
      <c r="CQ968" s="37"/>
      <c r="CR968" s="51"/>
      <c r="CT968" s="40"/>
      <c r="CU968" s="10"/>
      <c r="CV968" s="37"/>
      <c r="CW968" s="37"/>
      <c r="CX968" s="51"/>
    </row>
    <row r="969" spans="5:102" x14ac:dyDescent="0.2">
      <c r="E969" s="37"/>
      <c r="F969" s="37"/>
      <c r="G969" s="7"/>
      <c r="H969" s="6"/>
      <c r="J969" s="10"/>
      <c r="K969" s="37"/>
      <c r="L969" s="37"/>
      <c r="M969" s="7"/>
      <c r="N969" s="6"/>
      <c r="P969" s="10"/>
      <c r="Q969" s="37"/>
      <c r="R969" s="37"/>
      <c r="S969" s="7"/>
      <c r="T969" s="40"/>
      <c r="U969" s="10"/>
      <c r="V969" s="37"/>
      <c r="W969" s="37"/>
      <c r="X969" s="51"/>
      <c r="AC969" s="37"/>
      <c r="AD969" s="37"/>
      <c r="AE969" s="7"/>
      <c r="AF969" s="6"/>
      <c r="AH969" s="10"/>
      <c r="AI969" s="37"/>
      <c r="AJ969" s="37"/>
      <c r="AK969" s="7"/>
      <c r="AL969" s="6"/>
      <c r="AN969" s="10"/>
      <c r="AO969" s="37"/>
      <c r="AP969" s="37"/>
      <c r="AQ969" s="7"/>
      <c r="AR969" s="40"/>
      <c r="AS969" s="10"/>
      <c r="AT969" s="37"/>
      <c r="AU969" s="37"/>
      <c r="AV969" s="51"/>
      <c r="BA969" s="37"/>
      <c r="BB969" s="37"/>
      <c r="BC969" s="7"/>
      <c r="BD969" s="6"/>
      <c r="BF969" s="10"/>
      <c r="BG969" s="37"/>
      <c r="BH969" s="37"/>
      <c r="BI969" s="7"/>
      <c r="BJ969" s="6"/>
      <c r="BL969" s="10"/>
      <c r="BM969" s="37"/>
      <c r="BN969" s="37"/>
      <c r="BO969" s="7"/>
      <c r="BP969" s="40"/>
      <c r="BQ969" s="10"/>
      <c r="BR969" s="37"/>
      <c r="BS969" s="37"/>
      <c r="BT969" s="51"/>
      <c r="BY969" s="37"/>
      <c r="BZ969" s="37"/>
      <c r="CA969" s="7"/>
      <c r="CB969" s="6"/>
      <c r="CD969" s="10"/>
      <c r="CE969" s="37"/>
      <c r="CF969" s="37"/>
      <c r="CG969" s="7"/>
      <c r="CH969" s="6"/>
      <c r="CJ969" s="10"/>
      <c r="CK969" s="37"/>
      <c r="CL969" s="37"/>
      <c r="CM969" s="7"/>
      <c r="CN969" s="40"/>
      <c r="CO969" s="10"/>
      <c r="CP969" s="37"/>
      <c r="CQ969" s="37"/>
      <c r="CR969" s="51"/>
      <c r="CT969" s="40"/>
      <c r="CU969" s="10"/>
      <c r="CV969" s="37"/>
      <c r="CW969" s="37"/>
      <c r="CX969" s="51"/>
    </row>
    <row r="970" spans="5:102" x14ac:dyDescent="0.2">
      <c r="E970" s="37"/>
      <c r="F970" s="37"/>
      <c r="G970" s="7"/>
      <c r="H970" s="6"/>
      <c r="J970" s="10"/>
      <c r="K970" s="37"/>
      <c r="L970" s="37"/>
      <c r="M970" s="7"/>
      <c r="N970" s="6"/>
      <c r="P970" s="10"/>
      <c r="Q970" s="37"/>
      <c r="R970" s="37"/>
      <c r="S970" s="7"/>
      <c r="T970" s="40"/>
      <c r="U970" s="10"/>
      <c r="V970" s="37"/>
      <c r="W970" s="37"/>
      <c r="X970" s="51"/>
      <c r="AC970" s="37"/>
      <c r="AD970" s="37"/>
      <c r="AE970" s="7"/>
      <c r="AF970" s="6"/>
      <c r="AH970" s="10"/>
      <c r="AI970" s="37"/>
      <c r="AJ970" s="37"/>
      <c r="AK970" s="7"/>
      <c r="AL970" s="6"/>
      <c r="AN970" s="10"/>
      <c r="AO970" s="37"/>
      <c r="AP970" s="37"/>
      <c r="AQ970" s="7"/>
      <c r="AR970" s="40"/>
      <c r="AS970" s="10"/>
      <c r="AT970" s="37"/>
      <c r="AU970" s="37"/>
      <c r="AV970" s="51"/>
      <c r="BA970" s="37"/>
      <c r="BB970" s="37"/>
      <c r="BC970" s="7"/>
      <c r="BD970" s="6"/>
      <c r="BF970" s="10"/>
      <c r="BG970" s="37"/>
      <c r="BH970" s="37"/>
      <c r="BI970" s="7"/>
      <c r="BJ970" s="6"/>
      <c r="BL970" s="10"/>
      <c r="BM970" s="37"/>
      <c r="BN970" s="37"/>
      <c r="BO970" s="7"/>
      <c r="BP970" s="40"/>
      <c r="BQ970" s="10"/>
      <c r="BR970" s="37"/>
      <c r="BS970" s="37"/>
      <c r="BT970" s="51"/>
      <c r="BY970" s="37"/>
      <c r="BZ970" s="37"/>
      <c r="CA970" s="7"/>
      <c r="CB970" s="6"/>
      <c r="CD970" s="10"/>
      <c r="CE970" s="37"/>
      <c r="CF970" s="37"/>
      <c r="CG970" s="7"/>
      <c r="CH970" s="6"/>
      <c r="CJ970" s="10"/>
      <c r="CK970" s="37"/>
      <c r="CL970" s="37"/>
      <c r="CM970" s="7"/>
      <c r="CN970" s="40"/>
      <c r="CO970" s="10"/>
      <c r="CP970" s="37"/>
      <c r="CQ970" s="37"/>
      <c r="CR970" s="51"/>
      <c r="CT970" s="40"/>
      <c r="CU970" s="10"/>
      <c r="CV970" s="37"/>
      <c r="CW970" s="37"/>
      <c r="CX970" s="51"/>
    </row>
    <row r="971" spans="5:102" x14ac:dyDescent="0.2">
      <c r="E971" s="37"/>
      <c r="F971" s="37"/>
      <c r="G971" s="7"/>
      <c r="H971" s="6"/>
      <c r="J971" s="10"/>
      <c r="K971" s="37"/>
      <c r="L971" s="37"/>
      <c r="M971" s="7"/>
      <c r="N971" s="6"/>
      <c r="P971" s="10"/>
      <c r="Q971" s="37"/>
      <c r="R971" s="37"/>
      <c r="S971" s="7"/>
      <c r="T971" s="40"/>
      <c r="U971" s="10"/>
      <c r="V971" s="37"/>
      <c r="W971" s="37"/>
      <c r="X971" s="51"/>
      <c r="AC971" s="37"/>
      <c r="AD971" s="37"/>
      <c r="AE971" s="7"/>
      <c r="AF971" s="6"/>
      <c r="AH971" s="10"/>
      <c r="AI971" s="37"/>
      <c r="AJ971" s="37"/>
      <c r="AK971" s="7"/>
      <c r="AL971" s="6"/>
      <c r="AN971" s="10"/>
      <c r="AO971" s="37"/>
      <c r="AP971" s="37"/>
      <c r="AQ971" s="7"/>
      <c r="AR971" s="40"/>
      <c r="AS971" s="10"/>
      <c r="AT971" s="37"/>
      <c r="AU971" s="37"/>
      <c r="AV971" s="51"/>
      <c r="BA971" s="37"/>
      <c r="BB971" s="37"/>
      <c r="BC971" s="7"/>
      <c r="BD971" s="6"/>
      <c r="BF971" s="10"/>
      <c r="BG971" s="37"/>
      <c r="BH971" s="37"/>
      <c r="BI971" s="7"/>
      <c r="BJ971" s="6"/>
      <c r="BL971" s="10"/>
      <c r="BM971" s="37"/>
      <c r="BN971" s="37"/>
      <c r="BO971" s="7"/>
      <c r="BP971" s="40"/>
      <c r="BQ971" s="10"/>
      <c r="BR971" s="37"/>
      <c r="BS971" s="37"/>
      <c r="BT971" s="51"/>
      <c r="BY971" s="37"/>
      <c r="BZ971" s="37"/>
      <c r="CA971" s="7"/>
      <c r="CB971" s="6"/>
      <c r="CD971" s="10"/>
      <c r="CE971" s="37"/>
      <c r="CF971" s="37"/>
      <c r="CG971" s="7"/>
      <c r="CH971" s="6"/>
      <c r="CJ971" s="10"/>
      <c r="CK971" s="37"/>
      <c r="CL971" s="37"/>
      <c r="CM971" s="7"/>
      <c r="CN971" s="40"/>
      <c r="CO971" s="10"/>
      <c r="CP971" s="37"/>
      <c r="CQ971" s="37"/>
      <c r="CR971" s="51"/>
      <c r="CT971" s="40"/>
      <c r="CU971" s="10"/>
      <c r="CV971" s="37"/>
      <c r="CW971" s="37"/>
      <c r="CX971" s="51"/>
    </row>
    <row r="972" spans="5:102" x14ac:dyDescent="0.2">
      <c r="E972" s="37"/>
      <c r="F972" s="37"/>
      <c r="G972" s="7"/>
      <c r="H972" s="6"/>
      <c r="J972" s="10"/>
      <c r="K972" s="37"/>
      <c r="L972" s="37"/>
      <c r="M972" s="7"/>
      <c r="N972" s="6"/>
      <c r="P972" s="10"/>
      <c r="Q972" s="37"/>
      <c r="R972" s="37"/>
      <c r="S972" s="7"/>
      <c r="T972" s="40"/>
      <c r="U972" s="10"/>
      <c r="V972" s="37"/>
      <c r="W972" s="37"/>
      <c r="X972" s="51"/>
      <c r="AC972" s="37"/>
      <c r="AD972" s="37"/>
      <c r="AE972" s="7"/>
      <c r="AF972" s="6"/>
      <c r="AH972" s="10"/>
      <c r="AI972" s="37"/>
      <c r="AJ972" s="37"/>
      <c r="AK972" s="7"/>
      <c r="AL972" s="6"/>
      <c r="AN972" s="10"/>
      <c r="AO972" s="37"/>
      <c r="AP972" s="37"/>
      <c r="AQ972" s="7"/>
      <c r="AR972" s="40"/>
      <c r="AS972" s="10"/>
      <c r="AT972" s="37"/>
      <c r="AU972" s="37"/>
      <c r="AV972" s="51"/>
      <c r="BA972" s="37"/>
      <c r="BB972" s="37"/>
      <c r="BC972" s="7"/>
      <c r="BD972" s="6"/>
      <c r="BF972" s="10"/>
      <c r="BG972" s="37"/>
      <c r="BH972" s="37"/>
      <c r="BI972" s="7"/>
      <c r="BJ972" s="6"/>
      <c r="BL972" s="10"/>
      <c r="BM972" s="37"/>
      <c r="BN972" s="37"/>
      <c r="BO972" s="7"/>
      <c r="BP972" s="40"/>
      <c r="BQ972" s="10"/>
      <c r="BR972" s="37"/>
      <c r="BS972" s="37"/>
      <c r="BT972" s="51"/>
      <c r="BY972" s="37"/>
      <c r="BZ972" s="37"/>
      <c r="CA972" s="7"/>
      <c r="CB972" s="6"/>
      <c r="CD972" s="10"/>
      <c r="CE972" s="37"/>
      <c r="CF972" s="37"/>
      <c r="CG972" s="7"/>
      <c r="CH972" s="6"/>
      <c r="CJ972" s="10"/>
      <c r="CK972" s="37"/>
      <c r="CL972" s="37"/>
      <c r="CM972" s="7"/>
      <c r="CN972" s="40"/>
      <c r="CO972" s="10"/>
      <c r="CP972" s="37"/>
      <c r="CQ972" s="37"/>
      <c r="CR972" s="51"/>
      <c r="CT972" s="40"/>
      <c r="CU972" s="10"/>
      <c r="CV972" s="37"/>
      <c r="CW972" s="37"/>
      <c r="CX972" s="51"/>
    </row>
    <row r="973" spans="5:102" x14ac:dyDescent="0.2">
      <c r="E973" s="37"/>
      <c r="F973" s="37"/>
      <c r="G973" s="7"/>
      <c r="H973" s="6"/>
      <c r="J973" s="10"/>
      <c r="K973" s="37"/>
      <c r="L973" s="37"/>
      <c r="M973" s="7"/>
      <c r="N973" s="6"/>
      <c r="P973" s="10"/>
      <c r="Q973" s="37"/>
      <c r="R973" s="37"/>
      <c r="S973" s="7"/>
      <c r="T973" s="40"/>
      <c r="U973" s="10"/>
      <c r="V973" s="37"/>
      <c r="W973" s="37"/>
      <c r="X973" s="51"/>
      <c r="AC973" s="37"/>
      <c r="AD973" s="37"/>
      <c r="AE973" s="7"/>
      <c r="AF973" s="6"/>
      <c r="AH973" s="10"/>
      <c r="AI973" s="37"/>
      <c r="AJ973" s="37"/>
      <c r="AK973" s="7"/>
      <c r="AL973" s="6"/>
      <c r="AN973" s="10"/>
      <c r="AO973" s="37"/>
      <c r="AP973" s="37"/>
      <c r="AQ973" s="7"/>
      <c r="AR973" s="40"/>
      <c r="AS973" s="10"/>
      <c r="AT973" s="37"/>
      <c r="AU973" s="37"/>
      <c r="AV973" s="51"/>
      <c r="BA973" s="37"/>
      <c r="BB973" s="37"/>
      <c r="BC973" s="7"/>
      <c r="BD973" s="6"/>
      <c r="BF973" s="10"/>
      <c r="BG973" s="37"/>
      <c r="BH973" s="37"/>
      <c r="BI973" s="7"/>
      <c r="BJ973" s="6"/>
      <c r="BL973" s="10"/>
      <c r="BM973" s="37"/>
      <c r="BN973" s="37"/>
      <c r="BO973" s="7"/>
      <c r="BP973" s="40"/>
      <c r="BQ973" s="10"/>
      <c r="BR973" s="37"/>
      <c r="BS973" s="37"/>
      <c r="BT973" s="51"/>
      <c r="BY973" s="37"/>
      <c r="BZ973" s="37"/>
      <c r="CA973" s="7"/>
      <c r="CB973" s="6"/>
      <c r="CD973" s="10"/>
      <c r="CE973" s="37"/>
      <c r="CF973" s="37"/>
      <c r="CG973" s="7"/>
      <c r="CH973" s="6"/>
      <c r="CJ973" s="10"/>
      <c r="CK973" s="37"/>
      <c r="CL973" s="37"/>
      <c r="CM973" s="7"/>
      <c r="CN973" s="40"/>
      <c r="CO973" s="10"/>
      <c r="CP973" s="37"/>
      <c r="CQ973" s="37"/>
      <c r="CR973" s="51"/>
      <c r="CT973" s="40"/>
      <c r="CU973" s="10"/>
      <c r="CV973" s="37"/>
      <c r="CW973" s="37"/>
      <c r="CX973" s="51"/>
    </row>
    <row r="974" spans="5:102" x14ac:dyDescent="0.2">
      <c r="E974" s="37"/>
      <c r="F974" s="37"/>
      <c r="G974" s="7"/>
      <c r="H974" s="6"/>
      <c r="J974" s="10"/>
      <c r="K974" s="37"/>
      <c r="L974" s="37"/>
      <c r="M974" s="7"/>
      <c r="N974" s="6"/>
      <c r="P974" s="10"/>
      <c r="Q974" s="37"/>
      <c r="R974" s="37"/>
      <c r="S974" s="7"/>
      <c r="T974" s="40"/>
      <c r="U974" s="10"/>
      <c r="V974" s="37"/>
      <c r="W974" s="37"/>
      <c r="X974" s="51"/>
      <c r="AC974" s="37"/>
      <c r="AD974" s="37"/>
      <c r="AE974" s="7"/>
      <c r="AF974" s="6"/>
      <c r="AH974" s="10"/>
      <c r="AI974" s="37"/>
      <c r="AJ974" s="37"/>
      <c r="AK974" s="7"/>
      <c r="AL974" s="6"/>
      <c r="AN974" s="10"/>
      <c r="AO974" s="37"/>
      <c r="AP974" s="37"/>
      <c r="AQ974" s="7"/>
      <c r="AR974" s="40"/>
      <c r="AS974" s="10"/>
      <c r="AT974" s="37"/>
      <c r="AU974" s="37"/>
      <c r="AV974" s="51"/>
      <c r="BA974" s="37"/>
      <c r="BB974" s="37"/>
      <c r="BC974" s="7"/>
      <c r="BD974" s="6"/>
      <c r="BF974" s="10"/>
      <c r="BG974" s="37"/>
      <c r="BH974" s="37"/>
      <c r="BI974" s="7"/>
      <c r="BJ974" s="6"/>
      <c r="BL974" s="10"/>
      <c r="BM974" s="37"/>
      <c r="BN974" s="37"/>
      <c r="BO974" s="7"/>
      <c r="BP974" s="40"/>
      <c r="BQ974" s="10"/>
      <c r="BR974" s="37"/>
      <c r="BS974" s="37"/>
      <c r="BT974" s="51"/>
      <c r="BY974" s="37"/>
      <c r="BZ974" s="37"/>
      <c r="CA974" s="7"/>
      <c r="CB974" s="6"/>
      <c r="CD974" s="10"/>
      <c r="CE974" s="37"/>
      <c r="CF974" s="37"/>
      <c r="CG974" s="7"/>
      <c r="CH974" s="6"/>
      <c r="CJ974" s="10"/>
      <c r="CK974" s="37"/>
      <c r="CL974" s="37"/>
      <c r="CM974" s="7"/>
      <c r="CN974" s="40"/>
      <c r="CO974" s="10"/>
      <c r="CP974" s="37"/>
      <c r="CQ974" s="37"/>
      <c r="CR974" s="51"/>
      <c r="CT974" s="40"/>
      <c r="CU974" s="10"/>
      <c r="CV974" s="37"/>
      <c r="CW974" s="37"/>
      <c r="CX974" s="51"/>
    </row>
    <row r="975" spans="5:102" x14ac:dyDescent="0.2">
      <c r="E975" s="37"/>
      <c r="F975" s="37"/>
      <c r="G975" s="7"/>
      <c r="H975" s="6"/>
      <c r="J975" s="10"/>
      <c r="K975" s="37"/>
      <c r="L975" s="37"/>
      <c r="M975" s="7"/>
      <c r="N975" s="6"/>
      <c r="P975" s="10"/>
      <c r="Q975" s="37"/>
      <c r="R975" s="37"/>
      <c r="S975" s="7"/>
      <c r="T975" s="40"/>
      <c r="U975" s="10"/>
      <c r="V975" s="37"/>
      <c r="W975" s="37"/>
      <c r="X975" s="51"/>
      <c r="AC975" s="37"/>
      <c r="AD975" s="37"/>
      <c r="AE975" s="7"/>
      <c r="AF975" s="6"/>
      <c r="AH975" s="10"/>
      <c r="AI975" s="37"/>
      <c r="AJ975" s="37"/>
      <c r="AK975" s="7"/>
      <c r="AL975" s="6"/>
      <c r="AN975" s="10"/>
      <c r="AO975" s="37"/>
      <c r="AP975" s="37"/>
      <c r="AQ975" s="7"/>
      <c r="AR975" s="40"/>
      <c r="AS975" s="10"/>
      <c r="AT975" s="37"/>
      <c r="AU975" s="37"/>
      <c r="AV975" s="51"/>
      <c r="BA975" s="37"/>
      <c r="BB975" s="37"/>
      <c r="BC975" s="7"/>
      <c r="BD975" s="6"/>
      <c r="BF975" s="10"/>
      <c r="BG975" s="37"/>
      <c r="BH975" s="37"/>
      <c r="BI975" s="7"/>
      <c r="BJ975" s="6"/>
      <c r="BL975" s="10"/>
      <c r="BM975" s="37"/>
      <c r="BN975" s="37"/>
      <c r="BO975" s="7"/>
      <c r="BP975" s="40"/>
      <c r="BQ975" s="10"/>
      <c r="BR975" s="37"/>
      <c r="BS975" s="37"/>
      <c r="BT975" s="51"/>
      <c r="BY975" s="37"/>
      <c r="BZ975" s="37"/>
      <c r="CA975" s="7"/>
      <c r="CB975" s="6"/>
      <c r="CD975" s="10"/>
      <c r="CE975" s="37"/>
      <c r="CF975" s="37"/>
      <c r="CG975" s="7"/>
      <c r="CH975" s="6"/>
      <c r="CJ975" s="10"/>
      <c r="CK975" s="37"/>
      <c r="CL975" s="37"/>
      <c r="CM975" s="7"/>
      <c r="CN975" s="40"/>
      <c r="CO975" s="10"/>
      <c r="CP975" s="37"/>
      <c r="CQ975" s="37"/>
      <c r="CR975" s="51"/>
      <c r="CT975" s="40"/>
      <c r="CU975" s="10"/>
      <c r="CV975" s="37"/>
      <c r="CW975" s="37"/>
      <c r="CX975" s="51"/>
    </row>
    <row r="976" spans="5:102" x14ac:dyDescent="0.2">
      <c r="E976" s="37"/>
      <c r="F976" s="37"/>
      <c r="G976" s="7"/>
      <c r="H976" s="6"/>
      <c r="J976" s="10"/>
      <c r="K976" s="37"/>
      <c r="L976" s="37"/>
      <c r="M976" s="7"/>
      <c r="N976" s="6"/>
      <c r="P976" s="10"/>
      <c r="Q976" s="37"/>
      <c r="R976" s="37"/>
      <c r="S976" s="7"/>
      <c r="T976" s="40"/>
      <c r="U976" s="10"/>
      <c r="V976" s="37"/>
      <c r="W976" s="37"/>
      <c r="X976" s="51"/>
      <c r="AC976" s="37"/>
      <c r="AD976" s="37"/>
      <c r="AE976" s="7"/>
      <c r="AF976" s="6"/>
      <c r="AH976" s="10"/>
      <c r="AI976" s="37"/>
      <c r="AJ976" s="37"/>
      <c r="AK976" s="7"/>
      <c r="AL976" s="6"/>
      <c r="AN976" s="10"/>
      <c r="AO976" s="37"/>
      <c r="AP976" s="37"/>
      <c r="AQ976" s="7"/>
      <c r="AR976" s="40"/>
      <c r="AS976" s="10"/>
      <c r="AT976" s="37"/>
      <c r="AU976" s="37"/>
      <c r="AV976" s="51"/>
      <c r="BA976" s="37"/>
      <c r="BB976" s="37"/>
      <c r="BC976" s="7"/>
      <c r="BD976" s="6"/>
      <c r="BF976" s="10"/>
      <c r="BG976" s="37"/>
      <c r="BH976" s="37"/>
      <c r="BI976" s="7"/>
      <c r="BJ976" s="6"/>
      <c r="BL976" s="10"/>
      <c r="BM976" s="37"/>
      <c r="BN976" s="37"/>
      <c r="BO976" s="7"/>
      <c r="BP976" s="40"/>
      <c r="BQ976" s="10"/>
      <c r="BR976" s="37"/>
      <c r="BS976" s="37"/>
      <c r="BT976" s="51"/>
      <c r="BY976" s="37"/>
      <c r="BZ976" s="37"/>
      <c r="CA976" s="7"/>
      <c r="CB976" s="6"/>
      <c r="CD976" s="10"/>
      <c r="CE976" s="37"/>
      <c r="CF976" s="37"/>
      <c r="CG976" s="7"/>
      <c r="CH976" s="6"/>
      <c r="CJ976" s="10"/>
      <c r="CK976" s="37"/>
      <c r="CL976" s="37"/>
      <c r="CM976" s="7"/>
      <c r="CN976" s="40"/>
      <c r="CO976" s="10"/>
      <c r="CP976" s="37"/>
      <c r="CQ976" s="37"/>
      <c r="CR976" s="51"/>
      <c r="CT976" s="40"/>
      <c r="CU976" s="10"/>
      <c r="CV976" s="37"/>
      <c r="CW976" s="37"/>
      <c r="CX976" s="51"/>
    </row>
    <row r="977" spans="5:102" x14ac:dyDescent="0.2">
      <c r="E977" s="37"/>
      <c r="F977" s="37"/>
      <c r="G977" s="7"/>
      <c r="H977" s="6"/>
      <c r="J977" s="10"/>
      <c r="K977" s="37"/>
      <c r="L977" s="37"/>
      <c r="M977" s="7"/>
      <c r="N977" s="6"/>
      <c r="P977" s="10"/>
      <c r="Q977" s="37"/>
      <c r="R977" s="37"/>
      <c r="S977" s="7"/>
      <c r="T977" s="40"/>
      <c r="U977" s="10"/>
      <c r="V977" s="37"/>
      <c r="W977" s="37"/>
      <c r="X977" s="51"/>
      <c r="AC977" s="37"/>
      <c r="AD977" s="37"/>
      <c r="AE977" s="7"/>
      <c r="AF977" s="6"/>
      <c r="AH977" s="10"/>
      <c r="AI977" s="37"/>
      <c r="AJ977" s="37"/>
      <c r="AK977" s="7"/>
      <c r="AL977" s="6"/>
      <c r="AN977" s="10"/>
      <c r="AO977" s="37"/>
      <c r="AP977" s="37"/>
      <c r="AQ977" s="7"/>
      <c r="AR977" s="40"/>
      <c r="AS977" s="10"/>
      <c r="AT977" s="37"/>
      <c r="AU977" s="37"/>
      <c r="AV977" s="51"/>
      <c r="BA977" s="37"/>
      <c r="BB977" s="37"/>
      <c r="BC977" s="7"/>
      <c r="BD977" s="6"/>
      <c r="BF977" s="10"/>
      <c r="BG977" s="37"/>
      <c r="BH977" s="37"/>
      <c r="BI977" s="7"/>
      <c r="BJ977" s="6"/>
      <c r="BL977" s="10"/>
      <c r="BM977" s="37"/>
      <c r="BN977" s="37"/>
      <c r="BO977" s="7"/>
      <c r="BP977" s="40"/>
      <c r="BQ977" s="10"/>
      <c r="BR977" s="37"/>
      <c r="BS977" s="37"/>
      <c r="BT977" s="51"/>
      <c r="BY977" s="37"/>
      <c r="BZ977" s="37"/>
      <c r="CA977" s="7"/>
      <c r="CB977" s="6"/>
      <c r="CD977" s="10"/>
      <c r="CE977" s="37"/>
      <c r="CF977" s="37"/>
      <c r="CG977" s="7"/>
      <c r="CH977" s="6"/>
      <c r="CJ977" s="10"/>
      <c r="CK977" s="37"/>
      <c r="CL977" s="37"/>
      <c r="CM977" s="7"/>
      <c r="CN977" s="40"/>
      <c r="CO977" s="10"/>
      <c r="CP977" s="37"/>
      <c r="CQ977" s="37"/>
      <c r="CR977" s="51"/>
      <c r="CT977" s="40"/>
      <c r="CU977" s="10"/>
      <c r="CV977" s="37"/>
      <c r="CW977" s="37"/>
      <c r="CX977" s="51"/>
    </row>
    <row r="978" spans="5:102" x14ac:dyDescent="0.2">
      <c r="E978" s="37"/>
      <c r="F978" s="37"/>
      <c r="G978" s="7"/>
      <c r="H978" s="6"/>
      <c r="J978" s="10"/>
      <c r="K978" s="37"/>
      <c r="L978" s="37"/>
      <c r="M978" s="7"/>
      <c r="N978" s="6"/>
      <c r="P978" s="10"/>
      <c r="Q978" s="37"/>
      <c r="R978" s="37"/>
      <c r="S978" s="7"/>
      <c r="T978" s="40"/>
      <c r="U978" s="10"/>
      <c r="V978" s="37"/>
      <c r="W978" s="37"/>
      <c r="X978" s="51"/>
      <c r="AC978" s="37"/>
      <c r="AD978" s="37"/>
      <c r="AE978" s="7"/>
      <c r="AF978" s="6"/>
      <c r="AH978" s="10"/>
      <c r="AI978" s="37"/>
      <c r="AJ978" s="37"/>
      <c r="AK978" s="7"/>
      <c r="AL978" s="6"/>
      <c r="AN978" s="10"/>
      <c r="AO978" s="37"/>
      <c r="AP978" s="37"/>
      <c r="AQ978" s="7"/>
      <c r="AR978" s="40"/>
      <c r="AS978" s="10"/>
      <c r="AT978" s="37"/>
      <c r="AU978" s="37"/>
      <c r="AV978" s="51"/>
      <c r="BA978" s="37"/>
      <c r="BB978" s="37"/>
      <c r="BC978" s="7"/>
      <c r="BD978" s="6"/>
      <c r="BF978" s="10"/>
      <c r="BG978" s="37"/>
      <c r="BH978" s="37"/>
      <c r="BI978" s="7"/>
      <c r="BJ978" s="6"/>
      <c r="BL978" s="10"/>
      <c r="BM978" s="37"/>
      <c r="BN978" s="37"/>
      <c r="BO978" s="7"/>
      <c r="BP978" s="40"/>
      <c r="BQ978" s="10"/>
      <c r="BR978" s="37"/>
      <c r="BS978" s="37"/>
      <c r="BT978" s="51"/>
      <c r="BY978" s="37"/>
      <c r="BZ978" s="37"/>
      <c r="CA978" s="7"/>
      <c r="CB978" s="6"/>
      <c r="CD978" s="10"/>
      <c r="CE978" s="37"/>
      <c r="CF978" s="37"/>
      <c r="CG978" s="7"/>
      <c r="CH978" s="6"/>
      <c r="CJ978" s="10"/>
      <c r="CK978" s="37"/>
      <c r="CL978" s="37"/>
      <c r="CM978" s="7"/>
      <c r="CN978" s="40"/>
      <c r="CO978" s="10"/>
      <c r="CP978" s="37"/>
      <c r="CQ978" s="37"/>
      <c r="CR978" s="51"/>
      <c r="CT978" s="40"/>
      <c r="CU978" s="10"/>
      <c r="CV978" s="37"/>
      <c r="CW978" s="37"/>
      <c r="CX978" s="51"/>
    </row>
    <row r="979" spans="5:102" x14ac:dyDescent="0.2">
      <c r="E979" s="37"/>
      <c r="F979" s="37"/>
      <c r="G979" s="7"/>
      <c r="H979" s="6"/>
      <c r="J979" s="10"/>
      <c r="K979" s="37"/>
      <c r="L979" s="37"/>
      <c r="M979" s="7"/>
      <c r="N979" s="6"/>
      <c r="P979" s="10"/>
      <c r="Q979" s="37"/>
      <c r="R979" s="37"/>
      <c r="S979" s="7"/>
      <c r="T979" s="40"/>
      <c r="U979" s="10"/>
      <c r="V979" s="37"/>
      <c r="W979" s="37"/>
      <c r="X979" s="51"/>
      <c r="AC979" s="37"/>
      <c r="AD979" s="37"/>
      <c r="AE979" s="7"/>
      <c r="AF979" s="6"/>
      <c r="AH979" s="10"/>
      <c r="AI979" s="37"/>
      <c r="AJ979" s="37"/>
      <c r="AK979" s="7"/>
      <c r="AL979" s="6"/>
      <c r="AN979" s="10"/>
      <c r="AO979" s="37"/>
      <c r="AP979" s="37"/>
      <c r="AQ979" s="7"/>
      <c r="AR979" s="40"/>
      <c r="AS979" s="10"/>
      <c r="AT979" s="37"/>
      <c r="AU979" s="37"/>
      <c r="AV979" s="51"/>
      <c r="BA979" s="37"/>
      <c r="BB979" s="37"/>
      <c r="BC979" s="7"/>
      <c r="BD979" s="6"/>
      <c r="BF979" s="10"/>
      <c r="BG979" s="37"/>
      <c r="BH979" s="37"/>
      <c r="BI979" s="7"/>
      <c r="BJ979" s="6"/>
      <c r="BL979" s="10"/>
      <c r="BM979" s="37"/>
      <c r="BN979" s="37"/>
      <c r="BO979" s="7"/>
      <c r="BP979" s="40"/>
      <c r="BQ979" s="10"/>
      <c r="BR979" s="37"/>
      <c r="BS979" s="37"/>
      <c r="BT979" s="51"/>
      <c r="BY979" s="37"/>
      <c r="BZ979" s="37"/>
      <c r="CA979" s="7"/>
      <c r="CB979" s="6"/>
      <c r="CD979" s="10"/>
      <c r="CE979" s="37"/>
      <c r="CF979" s="37"/>
      <c r="CG979" s="7"/>
      <c r="CH979" s="6"/>
      <c r="CJ979" s="10"/>
      <c r="CK979" s="37"/>
      <c r="CL979" s="37"/>
      <c r="CM979" s="7"/>
      <c r="CN979" s="40"/>
      <c r="CO979" s="10"/>
      <c r="CP979" s="37"/>
      <c r="CQ979" s="37"/>
      <c r="CR979" s="51"/>
      <c r="CT979" s="40"/>
      <c r="CU979" s="10"/>
      <c r="CV979" s="37"/>
      <c r="CW979" s="37"/>
      <c r="CX979" s="51"/>
    </row>
    <row r="980" spans="5:102" x14ac:dyDescent="0.2">
      <c r="E980" s="37"/>
      <c r="F980" s="37"/>
      <c r="G980" s="7"/>
      <c r="H980" s="6"/>
      <c r="J980" s="10"/>
      <c r="K980" s="37"/>
      <c r="L980" s="37"/>
      <c r="M980" s="7"/>
      <c r="N980" s="6"/>
      <c r="P980" s="10"/>
      <c r="Q980" s="37"/>
      <c r="R980" s="37"/>
      <c r="S980" s="7"/>
      <c r="T980" s="40"/>
      <c r="U980" s="10"/>
      <c r="V980" s="37"/>
      <c r="W980" s="37"/>
      <c r="X980" s="51"/>
      <c r="AC980" s="37"/>
      <c r="AD980" s="37"/>
      <c r="AE980" s="7"/>
      <c r="AF980" s="6"/>
      <c r="AH980" s="10"/>
      <c r="AI980" s="37"/>
      <c r="AJ980" s="37"/>
      <c r="AK980" s="7"/>
      <c r="AL980" s="6"/>
      <c r="AN980" s="10"/>
      <c r="AO980" s="37"/>
      <c r="AP980" s="37"/>
      <c r="AQ980" s="7"/>
      <c r="AR980" s="40"/>
      <c r="AS980" s="10"/>
      <c r="AT980" s="37"/>
      <c r="AU980" s="37"/>
      <c r="AV980" s="51"/>
      <c r="BA980" s="37"/>
      <c r="BB980" s="37"/>
      <c r="BC980" s="7"/>
      <c r="BD980" s="6"/>
      <c r="BF980" s="10"/>
      <c r="BG980" s="37"/>
      <c r="BH980" s="37"/>
      <c r="BI980" s="7"/>
      <c r="BJ980" s="6"/>
      <c r="BL980" s="10"/>
      <c r="BM980" s="37"/>
      <c r="BN980" s="37"/>
      <c r="BO980" s="7"/>
      <c r="BP980" s="40"/>
      <c r="BQ980" s="10"/>
      <c r="BR980" s="37"/>
      <c r="BS980" s="37"/>
      <c r="BT980" s="51"/>
      <c r="BY980" s="37"/>
      <c r="BZ980" s="37"/>
      <c r="CA980" s="7"/>
      <c r="CB980" s="6"/>
      <c r="CD980" s="10"/>
      <c r="CE980" s="37"/>
      <c r="CF980" s="37"/>
      <c r="CG980" s="7"/>
      <c r="CH980" s="6"/>
      <c r="CJ980" s="10"/>
      <c r="CK980" s="37"/>
      <c r="CL980" s="37"/>
      <c r="CM980" s="7"/>
      <c r="CN980" s="40"/>
      <c r="CO980" s="10"/>
      <c r="CP980" s="37"/>
      <c r="CQ980" s="37"/>
      <c r="CR980" s="51"/>
      <c r="CT980" s="40"/>
      <c r="CU980" s="10"/>
      <c r="CV980" s="37"/>
      <c r="CW980" s="37"/>
      <c r="CX980" s="51"/>
    </row>
    <row r="981" spans="5:102" x14ac:dyDescent="0.2">
      <c r="E981" s="37"/>
      <c r="F981" s="37"/>
      <c r="G981" s="7"/>
      <c r="H981" s="6"/>
      <c r="J981" s="10"/>
      <c r="K981" s="37"/>
      <c r="L981" s="37"/>
      <c r="M981" s="7"/>
      <c r="N981" s="6"/>
      <c r="P981" s="10"/>
      <c r="Q981" s="37"/>
      <c r="R981" s="37"/>
      <c r="S981" s="7"/>
      <c r="T981" s="40"/>
      <c r="U981" s="10"/>
      <c r="V981" s="37"/>
      <c r="W981" s="37"/>
      <c r="X981" s="51"/>
      <c r="AC981" s="37"/>
      <c r="AD981" s="37"/>
      <c r="AE981" s="7"/>
      <c r="AF981" s="6"/>
      <c r="AH981" s="10"/>
      <c r="AI981" s="37"/>
      <c r="AJ981" s="37"/>
      <c r="AK981" s="7"/>
      <c r="AL981" s="6"/>
      <c r="AN981" s="10"/>
      <c r="AO981" s="37"/>
      <c r="AP981" s="37"/>
      <c r="AQ981" s="7"/>
      <c r="AR981" s="40"/>
      <c r="AS981" s="10"/>
      <c r="AT981" s="37"/>
      <c r="AU981" s="37"/>
      <c r="AV981" s="51"/>
      <c r="BA981" s="37"/>
      <c r="BB981" s="37"/>
      <c r="BC981" s="7"/>
      <c r="BD981" s="6"/>
      <c r="BF981" s="10"/>
      <c r="BG981" s="37"/>
      <c r="BH981" s="37"/>
      <c r="BI981" s="7"/>
      <c r="BJ981" s="6"/>
      <c r="BL981" s="10"/>
      <c r="BM981" s="37"/>
      <c r="BN981" s="37"/>
      <c r="BO981" s="7"/>
      <c r="BP981" s="40"/>
      <c r="BQ981" s="10"/>
      <c r="BR981" s="37"/>
      <c r="BS981" s="37"/>
      <c r="BT981" s="51"/>
      <c r="BY981" s="37"/>
      <c r="BZ981" s="37"/>
      <c r="CA981" s="7"/>
      <c r="CB981" s="6"/>
      <c r="CD981" s="10"/>
      <c r="CE981" s="37"/>
      <c r="CF981" s="37"/>
      <c r="CG981" s="7"/>
      <c r="CH981" s="6"/>
      <c r="CJ981" s="10"/>
      <c r="CK981" s="37"/>
      <c r="CL981" s="37"/>
      <c r="CM981" s="7"/>
      <c r="CN981" s="40"/>
      <c r="CO981" s="10"/>
      <c r="CP981" s="37"/>
      <c r="CQ981" s="37"/>
      <c r="CR981" s="51"/>
      <c r="CT981" s="40"/>
      <c r="CU981" s="10"/>
      <c r="CV981" s="37"/>
      <c r="CW981" s="37"/>
      <c r="CX981" s="51"/>
    </row>
    <row r="982" spans="5:102" x14ac:dyDescent="0.2">
      <c r="E982" s="37"/>
      <c r="F982" s="37"/>
      <c r="G982" s="7"/>
      <c r="H982" s="6"/>
      <c r="J982" s="10"/>
      <c r="K982" s="37"/>
      <c r="L982" s="37"/>
      <c r="M982" s="7"/>
      <c r="N982" s="6"/>
      <c r="P982" s="10"/>
      <c r="Q982" s="37"/>
      <c r="R982" s="37"/>
      <c r="S982" s="7"/>
      <c r="T982" s="40"/>
      <c r="U982" s="10"/>
      <c r="V982" s="37"/>
      <c r="W982" s="37"/>
      <c r="X982" s="51"/>
      <c r="AC982" s="37"/>
      <c r="AD982" s="37"/>
      <c r="AE982" s="7"/>
      <c r="AF982" s="6"/>
      <c r="AH982" s="10"/>
      <c r="AI982" s="37"/>
      <c r="AJ982" s="37"/>
      <c r="AK982" s="7"/>
      <c r="AL982" s="6"/>
      <c r="AN982" s="10"/>
      <c r="AO982" s="37"/>
      <c r="AP982" s="37"/>
      <c r="AQ982" s="7"/>
      <c r="AR982" s="40"/>
      <c r="AS982" s="10"/>
      <c r="AT982" s="37"/>
      <c r="AU982" s="37"/>
      <c r="AV982" s="51"/>
      <c r="BA982" s="37"/>
      <c r="BB982" s="37"/>
      <c r="BC982" s="7"/>
      <c r="BD982" s="6"/>
      <c r="BF982" s="10"/>
      <c r="BG982" s="37"/>
      <c r="BH982" s="37"/>
      <c r="BI982" s="7"/>
      <c r="BJ982" s="6"/>
      <c r="BL982" s="10"/>
      <c r="BM982" s="37"/>
      <c r="BN982" s="37"/>
      <c r="BO982" s="7"/>
      <c r="BP982" s="40"/>
      <c r="BQ982" s="10"/>
      <c r="BR982" s="37"/>
      <c r="BS982" s="37"/>
      <c r="BT982" s="51"/>
      <c r="BY982" s="37"/>
      <c r="BZ982" s="37"/>
      <c r="CA982" s="7"/>
      <c r="CB982" s="6"/>
      <c r="CD982" s="10"/>
      <c r="CE982" s="37"/>
      <c r="CF982" s="37"/>
      <c r="CG982" s="7"/>
      <c r="CH982" s="6"/>
      <c r="CJ982" s="10"/>
      <c r="CK982" s="37"/>
      <c r="CL982" s="37"/>
      <c r="CM982" s="7"/>
      <c r="CN982" s="40"/>
      <c r="CO982" s="10"/>
      <c r="CP982" s="37"/>
      <c r="CQ982" s="37"/>
      <c r="CR982" s="51"/>
      <c r="CT982" s="40"/>
      <c r="CU982" s="10"/>
      <c r="CV982" s="37"/>
      <c r="CW982" s="37"/>
      <c r="CX982" s="51"/>
    </row>
    <row r="983" spans="5:102" x14ac:dyDescent="0.2">
      <c r="E983" s="37"/>
      <c r="F983" s="37"/>
      <c r="G983" s="7"/>
      <c r="H983" s="6"/>
      <c r="J983" s="10"/>
      <c r="K983" s="37"/>
      <c r="L983" s="37"/>
      <c r="M983" s="7"/>
      <c r="N983" s="6"/>
      <c r="P983" s="10"/>
      <c r="Q983" s="37"/>
      <c r="R983" s="37"/>
      <c r="S983" s="7"/>
      <c r="T983" s="40"/>
      <c r="U983" s="10"/>
      <c r="V983" s="37"/>
      <c r="W983" s="37"/>
      <c r="X983" s="51"/>
      <c r="AC983" s="37"/>
      <c r="AD983" s="37"/>
      <c r="AE983" s="7"/>
      <c r="AF983" s="6"/>
      <c r="AH983" s="10"/>
      <c r="AI983" s="37"/>
      <c r="AJ983" s="37"/>
      <c r="AK983" s="7"/>
      <c r="AL983" s="6"/>
      <c r="AN983" s="10"/>
      <c r="AO983" s="37"/>
      <c r="AP983" s="37"/>
      <c r="AQ983" s="7"/>
      <c r="AR983" s="40"/>
      <c r="AS983" s="10"/>
      <c r="AT983" s="37"/>
      <c r="AU983" s="37"/>
      <c r="AV983" s="51"/>
      <c r="BA983" s="37"/>
      <c r="BB983" s="37"/>
      <c r="BC983" s="7"/>
      <c r="BD983" s="6"/>
      <c r="BF983" s="10"/>
      <c r="BG983" s="37"/>
      <c r="BH983" s="37"/>
      <c r="BI983" s="7"/>
      <c r="BJ983" s="6"/>
      <c r="BL983" s="10"/>
      <c r="BM983" s="37"/>
      <c r="BN983" s="37"/>
      <c r="BO983" s="7"/>
      <c r="BP983" s="40"/>
      <c r="BQ983" s="10"/>
      <c r="BR983" s="37"/>
      <c r="BS983" s="37"/>
      <c r="BT983" s="51"/>
      <c r="BY983" s="37"/>
      <c r="BZ983" s="37"/>
      <c r="CA983" s="7"/>
      <c r="CB983" s="6"/>
      <c r="CD983" s="10"/>
      <c r="CE983" s="37"/>
      <c r="CF983" s="37"/>
      <c r="CG983" s="7"/>
      <c r="CH983" s="6"/>
      <c r="CJ983" s="10"/>
      <c r="CK983" s="37"/>
      <c r="CL983" s="37"/>
      <c r="CM983" s="7"/>
      <c r="CN983" s="40"/>
      <c r="CO983" s="10"/>
      <c r="CP983" s="37"/>
      <c r="CQ983" s="37"/>
      <c r="CR983" s="51"/>
      <c r="CT983" s="40"/>
      <c r="CU983" s="10"/>
      <c r="CV983" s="37"/>
      <c r="CW983" s="37"/>
      <c r="CX983" s="51"/>
    </row>
    <row r="984" spans="5:102" x14ac:dyDescent="0.2">
      <c r="E984" s="37"/>
      <c r="F984" s="37"/>
      <c r="G984" s="7"/>
      <c r="H984" s="6"/>
      <c r="J984" s="10"/>
      <c r="K984" s="37"/>
      <c r="L984" s="37"/>
      <c r="M984" s="7"/>
      <c r="N984" s="6"/>
      <c r="P984" s="10"/>
      <c r="Q984" s="37"/>
      <c r="R984" s="37"/>
      <c r="S984" s="7"/>
      <c r="T984" s="40"/>
      <c r="U984" s="10"/>
      <c r="V984" s="37"/>
      <c r="W984" s="37"/>
      <c r="X984" s="51"/>
      <c r="AC984" s="37"/>
      <c r="AD984" s="37"/>
      <c r="AE984" s="7"/>
      <c r="AF984" s="6"/>
      <c r="AH984" s="10"/>
      <c r="AI984" s="37"/>
      <c r="AJ984" s="37"/>
      <c r="AK984" s="7"/>
      <c r="AL984" s="6"/>
      <c r="AN984" s="10"/>
      <c r="AO984" s="37"/>
      <c r="AP984" s="37"/>
      <c r="AQ984" s="7"/>
      <c r="AR984" s="40"/>
      <c r="AS984" s="10"/>
      <c r="AT984" s="37"/>
      <c r="AU984" s="37"/>
      <c r="AV984" s="51"/>
      <c r="BA984" s="37"/>
      <c r="BB984" s="37"/>
      <c r="BC984" s="7"/>
      <c r="BD984" s="6"/>
      <c r="BF984" s="10"/>
      <c r="BG984" s="37"/>
      <c r="BH984" s="37"/>
      <c r="BI984" s="7"/>
      <c r="BJ984" s="6"/>
      <c r="BL984" s="10"/>
      <c r="BM984" s="37"/>
      <c r="BN984" s="37"/>
      <c r="BO984" s="7"/>
      <c r="BP984" s="40"/>
      <c r="BQ984" s="10"/>
      <c r="BR984" s="37"/>
      <c r="BS984" s="37"/>
      <c r="BT984" s="51"/>
      <c r="BY984" s="37"/>
      <c r="BZ984" s="37"/>
      <c r="CA984" s="7"/>
      <c r="CB984" s="6"/>
      <c r="CD984" s="10"/>
      <c r="CE984" s="37"/>
      <c r="CF984" s="37"/>
      <c r="CG984" s="7"/>
      <c r="CH984" s="6"/>
      <c r="CJ984" s="10"/>
      <c r="CK984" s="37"/>
      <c r="CL984" s="37"/>
      <c r="CM984" s="7"/>
      <c r="CN984" s="40"/>
      <c r="CO984" s="10"/>
      <c r="CP984" s="37"/>
      <c r="CQ984" s="37"/>
      <c r="CR984" s="51"/>
      <c r="CT984" s="40"/>
      <c r="CU984" s="10"/>
      <c r="CV984" s="37"/>
      <c r="CW984" s="37"/>
      <c r="CX984" s="51"/>
    </row>
    <row r="985" spans="5:102" x14ac:dyDescent="0.2">
      <c r="E985" s="37"/>
      <c r="F985" s="37"/>
      <c r="G985" s="7"/>
      <c r="H985" s="6"/>
      <c r="J985" s="10"/>
      <c r="K985" s="37"/>
      <c r="L985" s="37"/>
      <c r="M985" s="7"/>
      <c r="N985" s="6"/>
      <c r="P985" s="10"/>
      <c r="Q985" s="37"/>
      <c r="R985" s="37"/>
      <c r="S985" s="7"/>
      <c r="T985" s="40"/>
      <c r="U985" s="10"/>
      <c r="V985" s="37"/>
      <c r="W985" s="37"/>
      <c r="X985" s="51"/>
      <c r="AC985" s="37"/>
      <c r="AD985" s="37"/>
      <c r="AE985" s="7"/>
      <c r="AF985" s="6"/>
      <c r="AH985" s="10"/>
      <c r="AI985" s="37"/>
      <c r="AJ985" s="37"/>
      <c r="AK985" s="7"/>
      <c r="AL985" s="6"/>
      <c r="AN985" s="10"/>
      <c r="AO985" s="37"/>
      <c r="AP985" s="37"/>
      <c r="AQ985" s="7"/>
      <c r="AR985" s="40"/>
      <c r="AS985" s="10"/>
      <c r="AT985" s="37"/>
      <c r="AU985" s="37"/>
      <c r="AV985" s="51"/>
      <c r="BA985" s="37"/>
      <c r="BB985" s="37"/>
      <c r="BC985" s="7"/>
      <c r="BD985" s="6"/>
      <c r="BF985" s="10"/>
      <c r="BG985" s="37"/>
      <c r="BH985" s="37"/>
      <c r="BI985" s="7"/>
      <c r="BJ985" s="6"/>
      <c r="BL985" s="10"/>
      <c r="BM985" s="37"/>
      <c r="BN985" s="37"/>
      <c r="BO985" s="7"/>
      <c r="BP985" s="40"/>
      <c r="BQ985" s="10"/>
      <c r="BR985" s="37"/>
      <c r="BS985" s="37"/>
      <c r="BT985" s="51"/>
      <c r="BY985" s="37"/>
      <c r="BZ985" s="37"/>
      <c r="CA985" s="7"/>
      <c r="CB985" s="6"/>
      <c r="CD985" s="10"/>
      <c r="CE985" s="37"/>
      <c r="CF985" s="37"/>
      <c r="CG985" s="7"/>
      <c r="CH985" s="6"/>
      <c r="CJ985" s="10"/>
      <c r="CK985" s="37"/>
      <c r="CL985" s="37"/>
      <c r="CM985" s="7"/>
      <c r="CN985" s="40"/>
      <c r="CO985" s="10"/>
      <c r="CP985" s="37"/>
      <c r="CQ985" s="37"/>
      <c r="CR985" s="51"/>
      <c r="CT985" s="40"/>
      <c r="CU985" s="10"/>
      <c r="CV985" s="37"/>
      <c r="CW985" s="37"/>
      <c r="CX985" s="51"/>
    </row>
    <row r="986" spans="5:102" x14ac:dyDescent="0.2">
      <c r="E986" s="37"/>
      <c r="F986" s="37"/>
      <c r="G986" s="7"/>
      <c r="H986" s="6"/>
      <c r="J986" s="10"/>
      <c r="K986" s="37"/>
      <c r="L986" s="37"/>
      <c r="M986" s="7"/>
      <c r="N986" s="6"/>
      <c r="P986" s="10"/>
      <c r="Q986" s="37"/>
      <c r="R986" s="37"/>
      <c r="S986" s="7"/>
      <c r="T986" s="40"/>
      <c r="U986" s="10"/>
      <c r="V986" s="37"/>
      <c r="W986" s="37"/>
      <c r="X986" s="51"/>
      <c r="AC986" s="37"/>
      <c r="AD986" s="37"/>
      <c r="AE986" s="7"/>
      <c r="AF986" s="6"/>
      <c r="AH986" s="10"/>
      <c r="AI986" s="37"/>
      <c r="AJ986" s="37"/>
      <c r="AK986" s="7"/>
      <c r="AL986" s="6"/>
      <c r="AN986" s="10"/>
      <c r="AO986" s="37"/>
      <c r="AP986" s="37"/>
      <c r="AQ986" s="7"/>
      <c r="AR986" s="40"/>
      <c r="AS986" s="10"/>
      <c r="AT986" s="37"/>
      <c r="AU986" s="37"/>
      <c r="AV986" s="51"/>
      <c r="BA986" s="37"/>
      <c r="BB986" s="37"/>
      <c r="BC986" s="7"/>
      <c r="BD986" s="6"/>
      <c r="BF986" s="10"/>
      <c r="BG986" s="37"/>
      <c r="BH986" s="37"/>
      <c r="BI986" s="7"/>
      <c r="BJ986" s="6"/>
      <c r="BL986" s="10"/>
      <c r="BM986" s="37"/>
      <c r="BN986" s="37"/>
      <c r="BO986" s="7"/>
      <c r="BP986" s="40"/>
      <c r="BQ986" s="10"/>
      <c r="BR986" s="37"/>
      <c r="BS986" s="37"/>
      <c r="BT986" s="51"/>
      <c r="BY986" s="37"/>
      <c r="BZ986" s="37"/>
      <c r="CA986" s="7"/>
      <c r="CB986" s="6"/>
      <c r="CD986" s="10"/>
      <c r="CE986" s="37"/>
      <c r="CF986" s="37"/>
      <c r="CG986" s="7"/>
      <c r="CH986" s="6"/>
      <c r="CJ986" s="10"/>
      <c r="CK986" s="37"/>
      <c r="CL986" s="37"/>
      <c r="CM986" s="7"/>
      <c r="CN986" s="40"/>
      <c r="CO986" s="10"/>
      <c r="CP986" s="37"/>
      <c r="CQ986" s="37"/>
      <c r="CR986" s="51"/>
      <c r="CT986" s="40"/>
      <c r="CU986" s="10"/>
      <c r="CV986" s="37"/>
      <c r="CW986" s="37"/>
      <c r="CX986" s="51"/>
    </row>
    <row r="987" spans="5:102" x14ac:dyDescent="0.2">
      <c r="E987" s="37"/>
      <c r="F987" s="37"/>
      <c r="G987" s="7"/>
      <c r="H987" s="6"/>
      <c r="J987" s="10"/>
      <c r="K987" s="37"/>
      <c r="L987" s="37"/>
      <c r="M987" s="7"/>
      <c r="N987" s="6"/>
      <c r="P987" s="10"/>
      <c r="Q987" s="37"/>
      <c r="R987" s="37"/>
      <c r="S987" s="7"/>
      <c r="T987" s="40"/>
      <c r="U987" s="10"/>
      <c r="V987" s="37"/>
      <c r="W987" s="37"/>
      <c r="X987" s="51"/>
      <c r="AC987" s="37"/>
      <c r="AD987" s="37"/>
      <c r="AE987" s="7"/>
      <c r="AF987" s="6"/>
      <c r="AH987" s="10"/>
      <c r="AI987" s="37"/>
      <c r="AJ987" s="37"/>
      <c r="AK987" s="7"/>
      <c r="AL987" s="6"/>
      <c r="AN987" s="10"/>
      <c r="AO987" s="37"/>
      <c r="AP987" s="37"/>
      <c r="AQ987" s="7"/>
      <c r="AR987" s="40"/>
      <c r="AS987" s="10"/>
      <c r="AT987" s="37"/>
      <c r="AU987" s="37"/>
      <c r="AV987" s="51"/>
      <c r="BA987" s="37"/>
      <c r="BB987" s="37"/>
      <c r="BC987" s="7"/>
      <c r="BD987" s="6"/>
      <c r="BF987" s="10"/>
      <c r="BG987" s="37"/>
      <c r="BH987" s="37"/>
      <c r="BI987" s="7"/>
      <c r="BJ987" s="6"/>
      <c r="BL987" s="10"/>
      <c r="BM987" s="37"/>
      <c r="BN987" s="37"/>
      <c r="BO987" s="7"/>
      <c r="BP987" s="40"/>
      <c r="BQ987" s="10"/>
      <c r="BR987" s="37"/>
      <c r="BS987" s="37"/>
      <c r="BT987" s="51"/>
      <c r="BY987" s="37"/>
      <c r="BZ987" s="37"/>
      <c r="CA987" s="7"/>
      <c r="CB987" s="6"/>
      <c r="CD987" s="10"/>
      <c r="CE987" s="37"/>
      <c r="CF987" s="37"/>
      <c r="CG987" s="7"/>
      <c r="CH987" s="6"/>
      <c r="CJ987" s="10"/>
      <c r="CK987" s="37"/>
      <c r="CL987" s="37"/>
      <c r="CM987" s="7"/>
      <c r="CN987" s="40"/>
      <c r="CO987" s="10"/>
      <c r="CP987" s="37"/>
      <c r="CQ987" s="37"/>
      <c r="CR987" s="51"/>
      <c r="CT987" s="40"/>
      <c r="CU987" s="10"/>
      <c r="CV987" s="37"/>
      <c r="CW987" s="37"/>
      <c r="CX987" s="51"/>
    </row>
    <row r="988" spans="5:102" x14ac:dyDescent="0.2">
      <c r="E988" s="37"/>
      <c r="F988" s="37"/>
      <c r="G988" s="7"/>
      <c r="H988" s="6"/>
      <c r="J988" s="10"/>
      <c r="K988" s="37"/>
      <c r="L988" s="37"/>
      <c r="M988" s="7"/>
      <c r="N988" s="6"/>
      <c r="P988" s="10"/>
      <c r="Q988" s="37"/>
      <c r="R988" s="37"/>
      <c r="S988" s="7"/>
      <c r="T988" s="40"/>
      <c r="U988" s="10"/>
      <c r="V988" s="37"/>
      <c r="W988" s="37"/>
      <c r="X988" s="51"/>
      <c r="AC988" s="37"/>
      <c r="AD988" s="37"/>
      <c r="AE988" s="7"/>
      <c r="AF988" s="6"/>
      <c r="AH988" s="10"/>
      <c r="AI988" s="37"/>
      <c r="AJ988" s="37"/>
      <c r="AK988" s="7"/>
      <c r="AL988" s="6"/>
      <c r="AN988" s="10"/>
      <c r="AO988" s="37"/>
      <c r="AP988" s="37"/>
      <c r="AQ988" s="7"/>
      <c r="AR988" s="40"/>
      <c r="AS988" s="10"/>
      <c r="AT988" s="37"/>
      <c r="AU988" s="37"/>
      <c r="AV988" s="51"/>
      <c r="BA988" s="37"/>
      <c r="BB988" s="37"/>
      <c r="BC988" s="7"/>
      <c r="BD988" s="6"/>
      <c r="BF988" s="10"/>
      <c r="BG988" s="37"/>
      <c r="BH988" s="37"/>
      <c r="BI988" s="7"/>
      <c r="BJ988" s="6"/>
      <c r="BL988" s="10"/>
      <c r="BM988" s="37"/>
      <c r="BN988" s="37"/>
      <c r="BO988" s="7"/>
      <c r="BP988" s="40"/>
      <c r="BQ988" s="10"/>
      <c r="BR988" s="37"/>
      <c r="BS988" s="37"/>
      <c r="BT988" s="51"/>
      <c r="BY988" s="37"/>
      <c r="BZ988" s="37"/>
      <c r="CA988" s="7"/>
      <c r="CB988" s="6"/>
      <c r="CD988" s="10"/>
      <c r="CE988" s="37"/>
      <c r="CF988" s="37"/>
      <c r="CG988" s="7"/>
      <c r="CH988" s="6"/>
      <c r="CJ988" s="10"/>
      <c r="CK988" s="37"/>
      <c r="CL988" s="37"/>
      <c r="CM988" s="7"/>
      <c r="CN988" s="40"/>
      <c r="CO988" s="10"/>
      <c r="CP988" s="37"/>
      <c r="CQ988" s="37"/>
      <c r="CR988" s="51"/>
      <c r="CT988" s="40"/>
      <c r="CU988" s="10"/>
      <c r="CV988" s="37"/>
      <c r="CW988" s="37"/>
      <c r="CX988" s="51"/>
    </row>
    <row r="989" spans="5:102" x14ac:dyDescent="0.2">
      <c r="E989" s="37"/>
      <c r="F989" s="37"/>
      <c r="G989" s="7"/>
      <c r="H989" s="6"/>
      <c r="J989" s="10"/>
      <c r="K989" s="37"/>
      <c r="L989" s="37"/>
      <c r="M989" s="7"/>
      <c r="N989" s="6"/>
      <c r="P989" s="10"/>
      <c r="Q989" s="37"/>
      <c r="R989" s="37"/>
      <c r="S989" s="7"/>
      <c r="T989" s="40"/>
      <c r="U989" s="10"/>
      <c r="V989" s="37"/>
      <c r="W989" s="37"/>
      <c r="X989" s="51"/>
      <c r="AC989" s="37"/>
      <c r="AD989" s="37"/>
      <c r="AE989" s="7"/>
      <c r="AF989" s="6"/>
      <c r="AH989" s="10"/>
      <c r="AI989" s="37"/>
      <c r="AJ989" s="37"/>
      <c r="AK989" s="7"/>
      <c r="AL989" s="6"/>
      <c r="AN989" s="10"/>
      <c r="AO989" s="37"/>
      <c r="AP989" s="37"/>
      <c r="AQ989" s="7"/>
      <c r="AR989" s="40"/>
      <c r="AS989" s="10"/>
      <c r="AT989" s="37"/>
      <c r="AU989" s="37"/>
      <c r="AV989" s="51"/>
      <c r="BA989" s="37"/>
      <c r="BB989" s="37"/>
      <c r="BC989" s="7"/>
      <c r="BD989" s="6"/>
      <c r="BF989" s="10"/>
      <c r="BG989" s="37"/>
      <c r="BH989" s="37"/>
      <c r="BI989" s="7"/>
      <c r="BJ989" s="6"/>
      <c r="BL989" s="10"/>
      <c r="BM989" s="37"/>
      <c r="BN989" s="37"/>
      <c r="BO989" s="7"/>
      <c r="BP989" s="40"/>
      <c r="BQ989" s="10"/>
      <c r="BR989" s="37"/>
      <c r="BS989" s="37"/>
      <c r="BT989" s="51"/>
      <c r="BY989" s="37"/>
      <c r="BZ989" s="37"/>
      <c r="CA989" s="7"/>
      <c r="CB989" s="6"/>
      <c r="CD989" s="10"/>
      <c r="CE989" s="37"/>
      <c r="CF989" s="37"/>
      <c r="CG989" s="7"/>
      <c r="CH989" s="6"/>
      <c r="CJ989" s="10"/>
      <c r="CK989" s="37"/>
      <c r="CL989" s="37"/>
      <c r="CM989" s="7"/>
      <c r="CN989" s="40"/>
      <c r="CO989" s="10"/>
      <c r="CP989" s="37"/>
      <c r="CQ989" s="37"/>
      <c r="CR989" s="51"/>
      <c r="CT989" s="40"/>
      <c r="CU989" s="10"/>
      <c r="CV989" s="37"/>
      <c r="CW989" s="37"/>
      <c r="CX989" s="51"/>
    </row>
    <row r="990" spans="5:102" x14ac:dyDescent="0.2">
      <c r="E990" s="37"/>
      <c r="F990" s="37"/>
      <c r="G990" s="7"/>
      <c r="H990" s="6"/>
      <c r="J990" s="10"/>
      <c r="K990" s="37"/>
      <c r="L990" s="37"/>
      <c r="M990" s="7"/>
      <c r="N990" s="6"/>
      <c r="P990" s="10"/>
      <c r="Q990" s="37"/>
      <c r="R990" s="37"/>
      <c r="S990" s="7"/>
      <c r="T990" s="40"/>
      <c r="U990" s="10"/>
      <c r="V990" s="37"/>
      <c r="W990" s="37"/>
      <c r="X990" s="51"/>
      <c r="AC990" s="37"/>
      <c r="AD990" s="37"/>
      <c r="AE990" s="7"/>
      <c r="AF990" s="6"/>
      <c r="AH990" s="10"/>
      <c r="AI990" s="37"/>
      <c r="AJ990" s="37"/>
      <c r="AK990" s="7"/>
      <c r="AL990" s="6"/>
      <c r="AN990" s="10"/>
      <c r="AO990" s="37"/>
      <c r="AP990" s="37"/>
      <c r="AQ990" s="7"/>
      <c r="AR990" s="40"/>
      <c r="AS990" s="10"/>
      <c r="AT990" s="37"/>
      <c r="AU990" s="37"/>
      <c r="AV990" s="51"/>
      <c r="BA990" s="37"/>
      <c r="BB990" s="37"/>
      <c r="BC990" s="7"/>
      <c r="BD990" s="6"/>
      <c r="BF990" s="10"/>
      <c r="BG990" s="37"/>
      <c r="BH990" s="37"/>
      <c r="BI990" s="7"/>
      <c r="BJ990" s="6"/>
      <c r="BL990" s="10"/>
      <c r="BM990" s="37"/>
      <c r="BN990" s="37"/>
      <c r="BO990" s="7"/>
      <c r="BP990" s="40"/>
      <c r="BQ990" s="10"/>
      <c r="BR990" s="37"/>
      <c r="BS990" s="37"/>
      <c r="BT990" s="51"/>
      <c r="BY990" s="37"/>
      <c r="BZ990" s="37"/>
      <c r="CA990" s="7"/>
      <c r="CB990" s="6"/>
      <c r="CD990" s="10"/>
      <c r="CE990" s="37"/>
      <c r="CF990" s="37"/>
      <c r="CG990" s="7"/>
      <c r="CH990" s="6"/>
      <c r="CJ990" s="10"/>
      <c r="CK990" s="37"/>
      <c r="CL990" s="37"/>
      <c r="CM990" s="7"/>
      <c r="CN990" s="40"/>
      <c r="CO990" s="10"/>
      <c r="CP990" s="37"/>
      <c r="CQ990" s="37"/>
      <c r="CR990" s="51"/>
      <c r="CT990" s="40"/>
      <c r="CU990" s="10"/>
      <c r="CV990" s="37"/>
      <c r="CW990" s="37"/>
      <c r="CX990" s="51"/>
    </row>
    <row r="991" spans="5:102" x14ac:dyDescent="0.2">
      <c r="E991" s="37"/>
      <c r="F991" s="37"/>
      <c r="G991" s="7"/>
      <c r="H991" s="6"/>
      <c r="J991" s="10"/>
      <c r="K991" s="37"/>
      <c r="L991" s="37"/>
      <c r="M991" s="7"/>
      <c r="N991" s="6"/>
      <c r="P991" s="10"/>
      <c r="Q991" s="37"/>
      <c r="R991" s="37"/>
      <c r="S991" s="7"/>
      <c r="T991" s="40"/>
      <c r="U991" s="10"/>
      <c r="V991" s="37"/>
      <c r="W991" s="37"/>
      <c r="X991" s="51"/>
      <c r="AC991" s="37"/>
      <c r="AD991" s="37"/>
      <c r="AE991" s="7"/>
      <c r="AF991" s="6"/>
      <c r="AH991" s="10"/>
      <c r="AI991" s="37"/>
      <c r="AJ991" s="37"/>
      <c r="AK991" s="7"/>
      <c r="AL991" s="6"/>
      <c r="AN991" s="10"/>
      <c r="AO991" s="37"/>
      <c r="AP991" s="37"/>
      <c r="AQ991" s="7"/>
      <c r="AR991" s="40"/>
      <c r="AS991" s="10"/>
      <c r="AT991" s="37"/>
      <c r="AU991" s="37"/>
      <c r="AV991" s="51"/>
      <c r="BA991" s="37"/>
      <c r="BB991" s="37"/>
      <c r="BC991" s="7"/>
      <c r="BD991" s="6"/>
      <c r="BF991" s="10"/>
      <c r="BG991" s="37"/>
      <c r="BH991" s="37"/>
      <c r="BI991" s="7"/>
      <c r="BJ991" s="6"/>
      <c r="BL991" s="10"/>
      <c r="BM991" s="37"/>
      <c r="BN991" s="37"/>
      <c r="BO991" s="7"/>
      <c r="BP991" s="40"/>
      <c r="BQ991" s="10"/>
      <c r="BR991" s="37"/>
      <c r="BS991" s="37"/>
      <c r="BT991" s="51"/>
      <c r="BY991" s="37"/>
      <c r="BZ991" s="37"/>
      <c r="CA991" s="7"/>
      <c r="CB991" s="6"/>
      <c r="CD991" s="10"/>
      <c r="CE991" s="37"/>
      <c r="CF991" s="37"/>
      <c r="CG991" s="7"/>
      <c r="CH991" s="6"/>
      <c r="CJ991" s="10"/>
      <c r="CK991" s="37"/>
      <c r="CL991" s="37"/>
      <c r="CM991" s="7"/>
      <c r="CN991" s="40"/>
      <c r="CO991" s="10"/>
      <c r="CP991" s="37"/>
      <c r="CQ991" s="37"/>
      <c r="CR991" s="51"/>
      <c r="CT991" s="40"/>
      <c r="CU991" s="10"/>
      <c r="CV991" s="37"/>
      <c r="CW991" s="37"/>
      <c r="CX991" s="51"/>
    </row>
    <row r="992" spans="5:102" x14ac:dyDescent="0.2">
      <c r="E992" s="37"/>
      <c r="F992" s="37"/>
      <c r="G992" s="7"/>
      <c r="H992" s="6"/>
      <c r="J992" s="10"/>
      <c r="K992" s="37"/>
      <c r="L992" s="37"/>
      <c r="M992" s="7"/>
      <c r="N992" s="6"/>
      <c r="P992" s="10"/>
      <c r="Q992" s="37"/>
      <c r="R992" s="37"/>
      <c r="S992" s="7"/>
      <c r="T992" s="40"/>
      <c r="U992" s="10"/>
      <c r="V992" s="37"/>
      <c r="W992" s="37"/>
      <c r="X992" s="51"/>
      <c r="AC992" s="37"/>
      <c r="AD992" s="37"/>
      <c r="AE992" s="7"/>
      <c r="AF992" s="6"/>
      <c r="AH992" s="10"/>
      <c r="AI992" s="37"/>
      <c r="AJ992" s="37"/>
      <c r="AK992" s="7"/>
      <c r="AL992" s="6"/>
      <c r="AN992" s="10"/>
      <c r="AO992" s="37"/>
      <c r="AP992" s="37"/>
      <c r="AQ992" s="7"/>
      <c r="AR992" s="40"/>
      <c r="AS992" s="10"/>
      <c r="AT992" s="37"/>
      <c r="AU992" s="37"/>
      <c r="AV992" s="51"/>
      <c r="BA992" s="37"/>
      <c r="BB992" s="37"/>
      <c r="BC992" s="7"/>
      <c r="BD992" s="6"/>
      <c r="BF992" s="10"/>
      <c r="BG992" s="37"/>
      <c r="BH992" s="37"/>
      <c r="BI992" s="7"/>
      <c r="BJ992" s="6"/>
      <c r="BL992" s="10"/>
      <c r="BM992" s="37"/>
      <c r="BN992" s="37"/>
      <c r="BO992" s="7"/>
      <c r="BP992" s="40"/>
      <c r="BQ992" s="10"/>
      <c r="BR992" s="37"/>
      <c r="BS992" s="37"/>
      <c r="BT992" s="51"/>
      <c r="BY992" s="37"/>
      <c r="BZ992" s="37"/>
      <c r="CA992" s="7"/>
      <c r="CB992" s="6"/>
      <c r="CD992" s="10"/>
      <c r="CE992" s="37"/>
      <c r="CF992" s="37"/>
      <c r="CG992" s="7"/>
      <c r="CH992" s="6"/>
      <c r="CJ992" s="10"/>
      <c r="CK992" s="37"/>
      <c r="CL992" s="37"/>
      <c r="CM992" s="7"/>
      <c r="CN992" s="40"/>
      <c r="CO992" s="10"/>
      <c r="CP992" s="37"/>
      <c r="CQ992" s="37"/>
      <c r="CR992" s="51"/>
      <c r="CT992" s="40"/>
      <c r="CU992" s="10"/>
      <c r="CV992" s="37"/>
      <c r="CW992" s="37"/>
      <c r="CX992" s="51"/>
    </row>
    <row r="993" spans="5:102" x14ac:dyDescent="0.2">
      <c r="E993" s="37"/>
      <c r="F993" s="37"/>
      <c r="G993" s="7"/>
      <c r="H993" s="6"/>
      <c r="J993" s="10"/>
      <c r="K993" s="37"/>
      <c r="L993" s="37"/>
      <c r="M993" s="7"/>
      <c r="N993" s="6"/>
      <c r="P993" s="10"/>
      <c r="Q993" s="37"/>
      <c r="R993" s="37"/>
      <c r="S993" s="7"/>
      <c r="T993" s="40"/>
      <c r="U993" s="10"/>
      <c r="V993" s="37"/>
      <c r="W993" s="37"/>
      <c r="X993" s="51"/>
      <c r="AC993" s="37"/>
      <c r="AD993" s="37"/>
      <c r="AE993" s="7"/>
      <c r="AF993" s="6"/>
      <c r="AH993" s="10"/>
      <c r="AI993" s="37"/>
      <c r="AJ993" s="37"/>
      <c r="AK993" s="7"/>
      <c r="AL993" s="6"/>
      <c r="AN993" s="10"/>
      <c r="AO993" s="37"/>
      <c r="AP993" s="37"/>
      <c r="AQ993" s="7"/>
      <c r="AR993" s="40"/>
      <c r="AS993" s="10"/>
      <c r="AT993" s="37"/>
      <c r="AU993" s="37"/>
      <c r="AV993" s="51"/>
      <c r="BA993" s="37"/>
      <c r="BB993" s="37"/>
      <c r="BC993" s="7"/>
      <c r="BD993" s="6"/>
      <c r="BF993" s="10"/>
      <c r="BG993" s="37"/>
      <c r="BH993" s="37"/>
      <c r="BI993" s="7"/>
      <c r="BJ993" s="6"/>
      <c r="BL993" s="10"/>
      <c r="BM993" s="37"/>
      <c r="BN993" s="37"/>
      <c r="BO993" s="7"/>
      <c r="BP993" s="40"/>
      <c r="BQ993" s="10"/>
      <c r="BR993" s="37"/>
      <c r="BS993" s="37"/>
      <c r="BT993" s="51"/>
      <c r="BY993" s="37"/>
      <c r="BZ993" s="37"/>
      <c r="CA993" s="7"/>
      <c r="CB993" s="6"/>
      <c r="CD993" s="10"/>
      <c r="CE993" s="37"/>
      <c r="CF993" s="37"/>
      <c r="CG993" s="7"/>
      <c r="CH993" s="6"/>
      <c r="CJ993" s="10"/>
      <c r="CK993" s="37"/>
      <c r="CL993" s="37"/>
      <c r="CM993" s="7"/>
      <c r="CN993" s="40"/>
      <c r="CO993" s="10"/>
      <c r="CP993" s="37"/>
      <c r="CQ993" s="37"/>
      <c r="CR993" s="51"/>
      <c r="CT993" s="40"/>
      <c r="CU993" s="10"/>
      <c r="CV993" s="37"/>
      <c r="CW993" s="37"/>
      <c r="CX993" s="51"/>
    </row>
    <row r="994" spans="5:102" x14ac:dyDescent="0.2">
      <c r="E994" s="37"/>
      <c r="F994" s="37"/>
      <c r="G994" s="7"/>
      <c r="H994" s="6"/>
      <c r="J994" s="10"/>
      <c r="K994" s="37"/>
      <c r="L994" s="37"/>
      <c r="M994" s="7"/>
      <c r="N994" s="6"/>
      <c r="P994" s="10"/>
      <c r="Q994" s="37"/>
      <c r="R994" s="37"/>
      <c r="S994" s="7"/>
      <c r="T994" s="40"/>
      <c r="U994" s="10"/>
      <c r="V994" s="37"/>
      <c r="W994" s="37"/>
      <c r="X994" s="51"/>
      <c r="AC994" s="37"/>
      <c r="AD994" s="37"/>
      <c r="AE994" s="7"/>
      <c r="AF994" s="6"/>
      <c r="AH994" s="10"/>
      <c r="AI994" s="37"/>
      <c r="AJ994" s="37"/>
      <c r="AK994" s="7"/>
      <c r="AL994" s="6"/>
      <c r="AN994" s="10"/>
      <c r="AO994" s="37"/>
      <c r="AP994" s="37"/>
      <c r="AQ994" s="7"/>
      <c r="AR994" s="40"/>
      <c r="AS994" s="10"/>
      <c r="AT994" s="37"/>
      <c r="AU994" s="37"/>
      <c r="AV994" s="51"/>
      <c r="BA994" s="37"/>
      <c r="BB994" s="37"/>
      <c r="BC994" s="7"/>
      <c r="BD994" s="6"/>
      <c r="BF994" s="10"/>
      <c r="BG994" s="37"/>
      <c r="BH994" s="37"/>
      <c r="BI994" s="7"/>
      <c r="BJ994" s="6"/>
      <c r="BL994" s="10"/>
      <c r="BM994" s="37"/>
      <c r="BN994" s="37"/>
      <c r="BO994" s="7"/>
      <c r="BP994" s="40"/>
      <c r="BQ994" s="10"/>
      <c r="BR994" s="37"/>
      <c r="BS994" s="37"/>
      <c r="BT994" s="51"/>
      <c r="BY994" s="37"/>
      <c r="BZ994" s="37"/>
      <c r="CA994" s="7"/>
      <c r="CB994" s="6"/>
      <c r="CD994" s="10"/>
      <c r="CE994" s="37"/>
      <c r="CF994" s="37"/>
      <c r="CG994" s="7"/>
      <c r="CH994" s="6"/>
      <c r="CJ994" s="10"/>
      <c r="CK994" s="37"/>
      <c r="CL994" s="37"/>
      <c r="CM994" s="7"/>
      <c r="CN994" s="40"/>
      <c r="CO994" s="10"/>
      <c r="CP994" s="37"/>
      <c r="CQ994" s="37"/>
      <c r="CR994" s="51"/>
      <c r="CT994" s="40"/>
      <c r="CU994" s="10"/>
      <c r="CV994" s="37"/>
      <c r="CW994" s="37"/>
      <c r="CX994" s="51"/>
    </row>
    <row r="995" spans="5:102" x14ac:dyDescent="0.2">
      <c r="E995" s="37"/>
      <c r="F995" s="37"/>
      <c r="G995" s="7"/>
      <c r="H995" s="6"/>
      <c r="J995" s="10"/>
      <c r="K995" s="37"/>
      <c r="L995" s="37"/>
      <c r="M995" s="7"/>
      <c r="N995" s="6"/>
      <c r="P995" s="10"/>
      <c r="Q995" s="37"/>
      <c r="R995" s="37"/>
      <c r="S995" s="7"/>
      <c r="T995" s="40"/>
      <c r="U995" s="10"/>
      <c r="V995" s="37"/>
      <c r="W995" s="37"/>
      <c r="X995" s="51"/>
      <c r="AC995" s="37"/>
      <c r="AD995" s="37"/>
      <c r="AE995" s="7"/>
      <c r="AF995" s="6"/>
      <c r="AH995" s="10"/>
      <c r="AI995" s="37"/>
      <c r="AJ995" s="37"/>
      <c r="AK995" s="7"/>
      <c r="AL995" s="6"/>
      <c r="AN995" s="10"/>
      <c r="AO995" s="37"/>
      <c r="AP995" s="37"/>
      <c r="AQ995" s="7"/>
      <c r="AR995" s="40"/>
      <c r="AS995" s="10"/>
      <c r="AT995" s="37"/>
      <c r="AU995" s="37"/>
      <c r="AV995" s="51"/>
      <c r="BA995" s="37"/>
      <c r="BB995" s="37"/>
      <c r="BC995" s="7"/>
      <c r="BD995" s="6"/>
      <c r="BF995" s="10"/>
      <c r="BG995" s="37"/>
      <c r="BH995" s="37"/>
      <c r="BI995" s="7"/>
      <c r="BJ995" s="6"/>
      <c r="BL995" s="10"/>
      <c r="BM995" s="37"/>
      <c r="BN995" s="37"/>
      <c r="BO995" s="7"/>
      <c r="BP995" s="40"/>
      <c r="BQ995" s="10"/>
      <c r="BR995" s="37"/>
      <c r="BS995" s="37"/>
      <c r="BT995" s="51"/>
      <c r="BY995" s="37"/>
      <c r="BZ995" s="37"/>
      <c r="CA995" s="7"/>
      <c r="CB995" s="6"/>
      <c r="CD995" s="10"/>
      <c r="CE995" s="37"/>
      <c r="CF995" s="37"/>
      <c r="CG995" s="7"/>
      <c r="CH995" s="6"/>
      <c r="CJ995" s="10"/>
      <c r="CK995" s="37"/>
      <c r="CL995" s="37"/>
      <c r="CM995" s="7"/>
      <c r="CN995" s="40"/>
      <c r="CO995" s="10"/>
      <c r="CP995" s="37"/>
      <c r="CQ995" s="37"/>
      <c r="CR995" s="51"/>
      <c r="CT995" s="40"/>
      <c r="CU995" s="10"/>
      <c r="CV995" s="37"/>
      <c r="CW995" s="37"/>
      <c r="CX995" s="51"/>
    </row>
    <row r="996" spans="5:102" x14ac:dyDescent="0.2">
      <c r="E996" s="37"/>
      <c r="F996" s="37"/>
      <c r="G996" s="7"/>
      <c r="H996" s="6"/>
      <c r="J996" s="10"/>
      <c r="K996" s="37"/>
      <c r="L996" s="37"/>
      <c r="M996" s="7"/>
      <c r="N996" s="6"/>
      <c r="P996" s="10"/>
      <c r="Q996" s="37"/>
      <c r="R996" s="37"/>
      <c r="S996" s="7"/>
      <c r="T996" s="40"/>
      <c r="U996" s="10"/>
      <c r="V996" s="37"/>
      <c r="W996" s="37"/>
      <c r="X996" s="51"/>
      <c r="AC996" s="37"/>
      <c r="AD996" s="37"/>
      <c r="AE996" s="7"/>
      <c r="AF996" s="6"/>
      <c r="AH996" s="10"/>
      <c r="AI996" s="37"/>
      <c r="AJ996" s="37"/>
      <c r="AK996" s="7"/>
      <c r="AL996" s="6"/>
      <c r="AN996" s="10"/>
      <c r="AO996" s="37"/>
      <c r="AP996" s="37"/>
      <c r="AQ996" s="7"/>
      <c r="AR996" s="40"/>
      <c r="AS996" s="10"/>
      <c r="AT996" s="37"/>
      <c r="AU996" s="37"/>
      <c r="AV996" s="51"/>
      <c r="BA996" s="37"/>
      <c r="BB996" s="37"/>
      <c r="BC996" s="7"/>
      <c r="BD996" s="6"/>
      <c r="BF996" s="10"/>
      <c r="BG996" s="37"/>
      <c r="BH996" s="37"/>
      <c r="BI996" s="7"/>
      <c r="BJ996" s="6"/>
      <c r="BL996" s="10"/>
      <c r="BM996" s="37"/>
      <c r="BN996" s="37"/>
      <c r="BO996" s="7"/>
      <c r="BP996" s="40"/>
      <c r="BQ996" s="10"/>
      <c r="BR996" s="37"/>
      <c r="BS996" s="37"/>
      <c r="BT996" s="51"/>
      <c r="BY996" s="37"/>
      <c r="BZ996" s="37"/>
      <c r="CA996" s="7"/>
      <c r="CB996" s="6"/>
      <c r="CD996" s="10"/>
      <c r="CE996" s="37"/>
      <c r="CF996" s="37"/>
      <c r="CG996" s="7"/>
      <c r="CH996" s="6"/>
      <c r="CJ996" s="10"/>
      <c r="CK996" s="37"/>
      <c r="CL996" s="37"/>
      <c r="CM996" s="7"/>
      <c r="CN996" s="40"/>
      <c r="CO996" s="10"/>
      <c r="CP996" s="37"/>
      <c r="CQ996" s="37"/>
      <c r="CR996" s="51"/>
      <c r="CT996" s="40"/>
      <c r="CU996" s="10"/>
      <c r="CV996" s="37"/>
      <c r="CW996" s="37"/>
      <c r="CX996" s="51"/>
    </row>
    <row r="997" spans="5:102" x14ac:dyDescent="0.2">
      <c r="E997" s="37"/>
      <c r="F997" s="37"/>
      <c r="G997" s="7"/>
      <c r="H997" s="6"/>
      <c r="J997" s="10"/>
      <c r="K997" s="37"/>
      <c r="L997" s="37"/>
      <c r="M997" s="7"/>
      <c r="N997" s="6"/>
      <c r="P997" s="10"/>
      <c r="Q997" s="37"/>
      <c r="R997" s="37"/>
      <c r="S997" s="7"/>
      <c r="T997" s="40"/>
      <c r="U997" s="10"/>
      <c r="V997" s="37"/>
      <c r="W997" s="37"/>
      <c r="X997" s="51"/>
      <c r="AC997" s="37"/>
      <c r="AD997" s="37"/>
      <c r="AE997" s="7"/>
      <c r="AF997" s="6"/>
      <c r="AH997" s="10"/>
      <c r="AI997" s="37"/>
      <c r="AJ997" s="37"/>
      <c r="AK997" s="7"/>
      <c r="AL997" s="6"/>
      <c r="AN997" s="10"/>
      <c r="AO997" s="37"/>
      <c r="AP997" s="37"/>
      <c r="AQ997" s="7"/>
      <c r="AR997" s="40"/>
      <c r="AS997" s="10"/>
      <c r="AT997" s="37"/>
      <c r="AU997" s="37"/>
      <c r="AV997" s="51"/>
      <c r="BA997" s="37"/>
      <c r="BB997" s="37"/>
      <c r="BC997" s="7"/>
      <c r="BD997" s="6"/>
      <c r="BF997" s="10"/>
      <c r="BG997" s="37"/>
      <c r="BH997" s="37"/>
      <c r="BI997" s="7"/>
      <c r="BJ997" s="6"/>
      <c r="BL997" s="10"/>
      <c r="BM997" s="37"/>
      <c r="BN997" s="37"/>
      <c r="BO997" s="7"/>
      <c r="BP997" s="40"/>
      <c r="BQ997" s="10"/>
      <c r="BR997" s="37"/>
      <c r="BS997" s="37"/>
      <c r="BT997" s="51"/>
      <c r="BY997" s="37"/>
      <c r="BZ997" s="37"/>
      <c r="CA997" s="7"/>
      <c r="CB997" s="6"/>
      <c r="CD997" s="10"/>
      <c r="CE997" s="37"/>
      <c r="CF997" s="37"/>
      <c r="CG997" s="7"/>
      <c r="CH997" s="6"/>
      <c r="CJ997" s="10"/>
      <c r="CK997" s="37"/>
      <c r="CL997" s="37"/>
      <c r="CM997" s="7"/>
      <c r="CN997" s="40"/>
      <c r="CO997" s="10"/>
      <c r="CP997" s="37"/>
      <c r="CQ997" s="37"/>
      <c r="CR997" s="51"/>
      <c r="CT997" s="40"/>
      <c r="CU997" s="10"/>
      <c r="CV997" s="37"/>
      <c r="CW997" s="37"/>
      <c r="CX997" s="51"/>
    </row>
    <row r="998" spans="5:102" x14ac:dyDescent="0.2">
      <c r="E998" s="37"/>
      <c r="F998" s="37"/>
      <c r="G998" s="7"/>
      <c r="H998" s="6"/>
      <c r="J998" s="10"/>
      <c r="K998" s="37"/>
      <c r="L998" s="37"/>
      <c r="M998" s="7"/>
      <c r="N998" s="6"/>
      <c r="P998" s="10"/>
      <c r="Q998" s="37"/>
      <c r="R998" s="37"/>
      <c r="S998" s="7"/>
      <c r="T998" s="40"/>
      <c r="U998" s="10"/>
      <c r="V998" s="37"/>
      <c r="W998" s="37"/>
      <c r="X998" s="51"/>
      <c r="AC998" s="37"/>
      <c r="AD998" s="37"/>
      <c r="AE998" s="7"/>
      <c r="AF998" s="6"/>
      <c r="AH998" s="10"/>
      <c r="AI998" s="37"/>
      <c r="AJ998" s="37"/>
      <c r="AK998" s="7"/>
      <c r="AL998" s="6"/>
      <c r="AN998" s="10"/>
      <c r="AO998" s="37"/>
      <c r="AP998" s="37"/>
      <c r="AQ998" s="7"/>
      <c r="AR998" s="40"/>
      <c r="AS998" s="10"/>
      <c r="AT998" s="37"/>
      <c r="AU998" s="37"/>
      <c r="AV998" s="51"/>
      <c r="BA998" s="37"/>
      <c r="BB998" s="37"/>
      <c r="BC998" s="7"/>
      <c r="BD998" s="6"/>
      <c r="BF998" s="10"/>
      <c r="BG998" s="37"/>
      <c r="BH998" s="37"/>
      <c r="BI998" s="7"/>
      <c r="BJ998" s="6"/>
      <c r="BL998" s="10"/>
      <c r="BM998" s="37"/>
      <c r="BN998" s="37"/>
      <c r="BO998" s="7"/>
      <c r="BP998" s="40"/>
      <c r="BQ998" s="10"/>
      <c r="BR998" s="37"/>
      <c r="BS998" s="37"/>
      <c r="BT998" s="51"/>
      <c r="BY998" s="37"/>
      <c r="BZ998" s="37"/>
      <c r="CA998" s="7"/>
      <c r="CB998" s="6"/>
      <c r="CD998" s="10"/>
      <c r="CE998" s="37"/>
      <c r="CF998" s="37"/>
      <c r="CG998" s="7"/>
      <c r="CH998" s="6"/>
      <c r="CJ998" s="10"/>
      <c r="CK998" s="37"/>
      <c r="CL998" s="37"/>
      <c r="CM998" s="7"/>
      <c r="CN998" s="40"/>
      <c r="CO998" s="10"/>
      <c r="CP998" s="37"/>
      <c r="CQ998" s="37"/>
      <c r="CR998" s="51"/>
      <c r="CT998" s="40"/>
      <c r="CU998" s="10"/>
      <c r="CV998" s="37"/>
      <c r="CW998" s="37"/>
      <c r="CX998" s="51"/>
    </row>
    <row r="999" spans="5:102" x14ac:dyDescent="0.2">
      <c r="E999" s="37"/>
      <c r="F999" s="37"/>
      <c r="G999" s="7"/>
      <c r="H999" s="6"/>
      <c r="J999" s="10"/>
      <c r="K999" s="37"/>
      <c r="L999" s="37"/>
      <c r="M999" s="7"/>
      <c r="N999" s="6"/>
      <c r="P999" s="10"/>
      <c r="Q999" s="37"/>
      <c r="R999" s="37"/>
      <c r="S999" s="7"/>
      <c r="T999" s="40"/>
      <c r="U999" s="10"/>
      <c r="V999" s="37"/>
      <c r="W999" s="37"/>
      <c r="X999" s="51"/>
      <c r="AC999" s="37"/>
      <c r="AD999" s="37"/>
      <c r="AE999" s="7"/>
      <c r="AF999" s="6"/>
      <c r="AH999" s="10"/>
      <c r="AI999" s="37"/>
      <c r="AJ999" s="37"/>
      <c r="AK999" s="7"/>
      <c r="AL999" s="6"/>
      <c r="AN999" s="10"/>
      <c r="AO999" s="37"/>
      <c r="AP999" s="37"/>
      <c r="AQ999" s="7"/>
      <c r="AR999" s="40"/>
      <c r="AS999" s="10"/>
      <c r="AT999" s="37"/>
      <c r="AU999" s="37"/>
      <c r="AV999" s="51"/>
      <c r="BA999" s="37"/>
      <c r="BB999" s="37"/>
      <c r="BC999" s="7"/>
      <c r="BD999" s="6"/>
      <c r="BF999" s="10"/>
      <c r="BG999" s="37"/>
      <c r="BH999" s="37"/>
      <c r="BI999" s="7"/>
      <c r="BJ999" s="6"/>
      <c r="BL999" s="10"/>
      <c r="BM999" s="37"/>
      <c r="BN999" s="37"/>
      <c r="BO999" s="7"/>
      <c r="BP999" s="40"/>
      <c r="BQ999" s="10"/>
      <c r="BR999" s="37"/>
      <c r="BS999" s="37"/>
      <c r="BT999" s="51"/>
      <c r="BY999" s="37"/>
      <c r="BZ999" s="37"/>
      <c r="CA999" s="7"/>
      <c r="CB999" s="6"/>
      <c r="CD999" s="10"/>
      <c r="CE999" s="37"/>
      <c r="CF999" s="37"/>
      <c r="CG999" s="7"/>
      <c r="CH999" s="6"/>
      <c r="CJ999" s="10"/>
      <c r="CK999" s="37"/>
      <c r="CL999" s="37"/>
      <c r="CM999" s="7"/>
      <c r="CN999" s="40"/>
      <c r="CO999" s="10"/>
      <c r="CP999" s="37"/>
      <c r="CQ999" s="37"/>
      <c r="CR999" s="51"/>
      <c r="CT999" s="40"/>
      <c r="CU999" s="10"/>
      <c r="CV999" s="37"/>
      <c r="CW999" s="37"/>
      <c r="CX999" s="51"/>
    </row>
    <row r="1000" spans="5:102" x14ac:dyDescent="0.2">
      <c r="E1000" s="37"/>
      <c r="F1000" s="37"/>
      <c r="G1000" s="7"/>
      <c r="H1000" s="6"/>
      <c r="J1000" s="10"/>
      <c r="K1000" s="37"/>
      <c r="L1000" s="37"/>
      <c r="M1000" s="7"/>
      <c r="N1000" s="6"/>
      <c r="P1000" s="10"/>
      <c r="Q1000" s="37"/>
      <c r="R1000" s="37"/>
      <c r="S1000" s="7"/>
      <c r="T1000" s="40"/>
      <c r="U1000" s="10"/>
      <c r="V1000" s="37"/>
      <c r="W1000" s="37"/>
      <c r="X1000" s="51"/>
      <c r="AC1000" s="37"/>
      <c r="AD1000" s="37"/>
      <c r="AE1000" s="7"/>
      <c r="AF1000" s="6"/>
      <c r="AH1000" s="10"/>
      <c r="AI1000" s="37"/>
      <c r="AJ1000" s="37"/>
      <c r="AK1000" s="7"/>
      <c r="AL1000" s="6"/>
      <c r="AN1000" s="10"/>
      <c r="AO1000" s="37"/>
      <c r="AP1000" s="37"/>
      <c r="AQ1000" s="7"/>
      <c r="AR1000" s="40"/>
      <c r="AS1000" s="10"/>
      <c r="AT1000" s="37"/>
      <c r="AU1000" s="37"/>
      <c r="AV1000" s="51"/>
      <c r="BA1000" s="37"/>
      <c r="BB1000" s="37"/>
      <c r="BC1000" s="7"/>
      <c r="BD1000" s="6"/>
      <c r="BF1000" s="10"/>
      <c r="BG1000" s="37"/>
      <c r="BH1000" s="37"/>
      <c r="BI1000" s="7"/>
      <c r="BJ1000" s="6"/>
      <c r="BL1000" s="10"/>
      <c r="BM1000" s="37"/>
      <c r="BN1000" s="37"/>
      <c r="BO1000" s="7"/>
      <c r="BP1000" s="40"/>
      <c r="BQ1000" s="10"/>
      <c r="BR1000" s="37"/>
      <c r="BS1000" s="37"/>
      <c r="BT1000" s="51"/>
      <c r="BY1000" s="37"/>
      <c r="BZ1000" s="37"/>
      <c r="CA1000" s="7"/>
      <c r="CB1000" s="6"/>
      <c r="CD1000" s="10"/>
      <c r="CE1000" s="37"/>
      <c r="CF1000" s="37"/>
      <c r="CG1000" s="7"/>
      <c r="CH1000" s="6"/>
      <c r="CJ1000" s="10"/>
      <c r="CK1000" s="37"/>
      <c r="CL1000" s="37"/>
      <c r="CM1000" s="7"/>
      <c r="CN1000" s="40"/>
      <c r="CO1000" s="10"/>
      <c r="CP1000" s="37"/>
      <c r="CQ1000" s="37"/>
      <c r="CR1000" s="51"/>
      <c r="CT1000" s="40"/>
      <c r="CU1000" s="10"/>
      <c r="CV1000" s="37"/>
      <c r="CW1000" s="37"/>
      <c r="CX1000" s="51"/>
    </row>
    <row r="1001" spans="5:102" x14ac:dyDescent="0.2">
      <c r="E1001" s="37"/>
      <c r="F1001" s="37"/>
      <c r="G1001" s="7"/>
      <c r="H1001" s="6"/>
      <c r="J1001" s="10"/>
      <c r="K1001" s="37"/>
      <c r="L1001" s="37"/>
      <c r="M1001" s="7"/>
      <c r="N1001" s="6"/>
      <c r="P1001" s="10"/>
      <c r="Q1001" s="37"/>
      <c r="R1001" s="37"/>
      <c r="S1001" s="7"/>
      <c r="T1001" s="40"/>
      <c r="U1001" s="10"/>
      <c r="V1001" s="37"/>
      <c r="W1001" s="37"/>
      <c r="X1001" s="51"/>
      <c r="AC1001" s="37"/>
      <c r="AD1001" s="37"/>
      <c r="AE1001" s="7"/>
      <c r="AF1001" s="6"/>
      <c r="AH1001" s="10"/>
      <c r="AI1001" s="37"/>
      <c r="AJ1001" s="37"/>
      <c r="AK1001" s="7"/>
      <c r="AL1001" s="6"/>
      <c r="AN1001" s="10"/>
      <c r="AO1001" s="37"/>
      <c r="AP1001" s="37"/>
      <c r="AQ1001" s="7"/>
      <c r="AR1001" s="40"/>
      <c r="AS1001" s="10"/>
      <c r="AT1001" s="37"/>
      <c r="AU1001" s="37"/>
      <c r="AV1001" s="51"/>
      <c r="BA1001" s="37"/>
      <c r="BB1001" s="37"/>
      <c r="BC1001" s="7"/>
      <c r="BD1001" s="6"/>
      <c r="BF1001" s="10"/>
      <c r="BG1001" s="37"/>
      <c r="BH1001" s="37"/>
      <c r="BI1001" s="7"/>
      <c r="BJ1001" s="6"/>
      <c r="BL1001" s="10"/>
      <c r="BM1001" s="37"/>
      <c r="BN1001" s="37"/>
      <c r="BO1001" s="7"/>
      <c r="BP1001" s="40"/>
      <c r="BQ1001" s="10"/>
      <c r="BR1001" s="37"/>
      <c r="BS1001" s="37"/>
      <c r="BT1001" s="51"/>
      <c r="BY1001" s="37"/>
      <c r="BZ1001" s="37"/>
      <c r="CA1001" s="7"/>
      <c r="CB1001" s="6"/>
      <c r="CD1001" s="10"/>
      <c r="CE1001" s="37"/>
      <c r="CF1001" s="37"/>
      <c r="CG1001" s="7"/>
      <c r="CH1001" s="6"/>
      <c r="CJ1001" s="10"/>
      <c r="CK1001" s="37"/>
      <c r="CL1001" s="37"/>
      <c r="CM1001" s="7"/>
      <c r="CN1001" s="40"/>
      <c r="CO1001" s="10"/>
      <c r="CP1001" s="37"/>
      <c r="CQ1001" s="37"/>
      <c r="CR1001" s="51"/>
      <c r="CT1001" s="40"/>
      <c r="CU1001" s="10"/>
      <c r="CV1001" s="37"/>
      <c r="CW1001" s="37"/>
      <c r="CX1001" s="51"/>
    </row>
    <row r="1002" spans="5:102" x14ac:dyDescent="0.2">
      <c r="E1002" s="37"/>
      <c r="F1002" s="37"/>
      <c r="G1002" s="7"/>
      <c r="H1002" s="6"/>
      <c r="J1002" s="10"/>
      <c r="K1002" s="37"/>
      <c r="L1002" s="37"/>
      <c r="M1002" s="7"/>
      <c r="N1002" s="6"/>
      <c r="P1002" s="10"/>
      <c r="Q1002" s="37"/>
      <c r="R1002" s="37"/>
      <c r="S1002" s="7"/>
      <c r="T1002" s="40"/>
      <c r="U1002" s="10"/>
      <c r="V1002" s="37"/>
      <c r="W1002" s="37"/>
      <c r="X1002" s="51"/>
      <c r="AC1002" s="37"/>
      <c r="AD1002" s="37"/>
      <c r="AE1002" s="7"/>
      <c r="AF1002" s="6"/>
      <c r="AH1002" s="10"/>
      <c r="AI1002" s="37"/>
      <c r="AJ1002" s="37"/>
      <c r="AK1002" s="7"/>
      <c r="AL1002" s="6"/>
      <c r="AN1002" s="10"/>
      <c r="AO1002" s="37"/>
      <c r="AP1002" s="37"/>
      <c r="AQ1002" s="7"/>
      <c r="AR1002" s="40"/>
      <c r="AS1002" s="10"/>
      <c r="AT1002" s="37"/>
      <c r="AU1002" s="37"/>
      <c r="AV1002" s="51"/>
      <c r="BA1002" s="37"/>
      <c r="BB1002" s="37"/>
      <c r="BC1002" s="7"/>
      <c r="BD1002" s="6"/>
      <c r="BF1002" s="10"/>
      <c r="BG1002" s="37"/>
      <c r="BH1002" s="37"/>
      <c r="BI1002" s="7"/>
      <c r="BJ1002" s="6"/>
      <c r="BL1002" s="10"/>
      <c r="BM1002" s="37"/>
      <c r="BN1002" s="37"/>
      <c r="BO1002" s="7"/>
      <c r="BP1002" s="40"/>
      <c r="BQ1002" s="10"/>
      <c r="BR1002" s="37"/>
      <c r="BS1002" s="37"/>
      <c r="BT1002" s="51"/>
      <c r="BY1002" s="37"/>
      <c r="BZ1002" s="37"/>
      <c r="CA1002" s="7"/>
      <c r="CB1002" s="6"/>
      <c r="CD1002" s="10"/>
      <c r="CE1002" s="37"/>
      <c r="CF1002" s="37"/>
      <c r="CG1002" s="7"/>
      <c r="CH1002" s="6"/>
      <c r="CJ1002" s="10"/>
      <c r="CK1002" s="37"/>
      <c r="CL1002" s="37"/>
      <c r="CM1002" s="7"/>
      <c r="CN1002" s="40"/>
      <c r="CO1002" s="10"/>
      <c r="CP1002" s="37"/>
      <c r="CQ1002" s="37"/>
      <c r="CR1002" s="51"/>
      <c r="CT1002" s="40"/>
      <c r="CU1002" s="10"/>
      <c r="CV1002" s="37"/>
      <c r="CW1002" s="37"/>
      <c r="CX1002" s="51"/>
    </row>
    <row r="1003" spans="5:102" x14ac:dyDescent="0.2">
      <c r="E1003" s="37"/>
      <c r="F1003" s="37"/>
      <c r="G1003" s="7"/>
      <c r="H1003" s="6"/>
      <c r="J1003" s="10"/>
      <c r="K1003" s="37"/>
      <c r="L1003" s="37"/>
      <c r="M1003" s="7"/>
      <c r="N1003" s="6"/>
      <c r="P1003" s="10"/>
      <c r="Q1003" s="37"/>
      <c r="R1003" s="37"/>
      <c r="S1003" s="7"/>
      <c r="T1003" s="40"/>
      <c r="U1003" s="10"/>
      <c r="V1003" s="37"/>
      <c r="W1003" s="37"/>
      <c r="X1003" s="51"/>
      <c r="AC1003" s="37"/>
      <c r="AD1003" s="37"/>
      <c r="AE1003" s="7"/>
      <c r="AF1003" s="6"/>
      <c r="AH1003" s="10"/>
      <c r="AI1003" s="37"/>
      <c r="AJ1003" s="37"/>
      <c r="AK1003" s="7"/>
      <c r="AL1003" s="6"/>
      <c r="AN1003" s="10"/>
      <c r="AO1003" s="37"/>
      <c r="AP1003" s="37"/>
      <c r="AQ1003" s="7"/>
      <c r="AR1003" s="40"/>
      <c r="AS1003" s="10"/>
      <c r="AT1003" s="37"/>
      <c r="AU1003" s="37"/>
      <c r="AV1003" s="51"/>
      <c r="BA1003" s="37"/>
      <c r="BB1003" s="37"/>
      <c r="BC1003" s="7"/>
      <c r="BD1003" s="6"/>
      <c r="BF1003" s="10"/>
      <c r="BG1003" s="37"/>
      <c r="BH1003" s="37"/>
      <c r="BI1003" s="7"/>
      <c r="BJ1003" s="6"/>
      <c r="BL1003" s="10"/>
      <c r="BM1003" s="37"/>
      <c r="BN1003" s="37"/>
      <c r="BO1003" s="7"/>
      <c r="BP1003" s="40"/>
      <c r="BQ1003" s="10"/>
      <c r="BR1003" s="37"/>
      <c r="BS1003" s="37"/>
      <c r="BT1003" s="51"/>
      <c r="BY1003" s="37"/>
      <c r="BZ1003" s="37"/>
      <c r="CA1003" s="7"/>
      <c r="CB1003" s="6"/>
      <c r="CD1003" s="10"/>
      <c r="CE1003" s="37"/>
      <c r="CF1003" s="37"/>
      <c r="CG1003" s="7"/>
      <c r="CH1003" s="6"/>
      <c r="CJ1003" s="10"/>
      <c r="CK1003" s="37"/>
      <c r="CL1003" s="37"/>
      <c r="CM1003" s="7"/>
      <c r="CN1003" s="40"/>
      <c r="CO1003" s="10"/>
      <c r="CP1003" s="37"/>
      <c r="CQ1003" s="37"/>
      <c r="CR1003" s="51"/>
      <c r="CT1003" s="40"/>
      <c r="CU1003" s="10"/>
      <c r="CV1003" s="37"/>
      <c r="CW1003" s="37"/>
      <c r="CX1003" s="51"/>
    </row>
    <row r="1004" spans="5:102" x14ac:dyDescent="0.2">
      <c r="E1004" s="37"/>
      <c r="F1004" s="37"/>
      <c r="G1004" s="7"/>
      <c r="H1004" s="6"/>
      <c r="J1004" s="10"/>
      <c r="K1004" s="37"/>
      <c r="L1004" s="37"/>
      <c r="M1004" s="7"/>
      <c r="N1004" s="6"/>
      <c r="P1004" s="10"/>
      <c r="Q1004" s="37"/>
      <c r="R1004" s="37"/>
      <c r="S1004" s="7"/>
      <c r="T1004" s="40"/>
      <c r="U1004" s="10"/>
      <c r="V1004" s="37"/>
      <c r="W1004" s="37"/>
      <c r="X1004" s="51"/>
      <c r="AC1004" s="37"/>
      <c r="AD1004" s="37"/>
      <c r="AE1004" s="7"/>
      <c r="AF1004" s="6"/>
      <c r="AH1004" s="10"/>
      <c r="AI1004" s="37"/>
      <c r="AJ1004" s="37"/>
      <c r="AK1004" s="7"/>
      <c r="AL1004" s="6"/>
      <c r="AN1004" s="10"/>
      <c r="AO1004" s="37"/>
      <c r="AP1004" s="37"/>
      <c r="AQ1004" s="7"/>
      <c r="AR1004" s="40"/>
      <c r="AS1004" s="10"/>
      <c r="AT1004" s="37"/>
      <c r="AU1004" s="37"/>
      <c r="AV1004" s="51"/>
      <c r="BA1004" s="37"/>
      <c r="BB1004" s="37"/>
      <c r="BC1004" s="7"/>
      <c r="BD1004" s="6"/>
      <c r="BF1004" s="10"/>
      <c r="BG1004" s="37"/>
      <c r="BH1004" s="37"/>
      <c r="BI1004" s="7"/>
      <c r="BJ1004" s="6"/>
      <c r="BL1004" s="10"/>
      <c r="BM1004" s="37"/>
      <c r="BN1004" s="37"/>
      <c r="BO1004" s="7"/>
      <c r="BP1004" s="40"/>
      <c r="BQ1004" s="10"/>
      <c r="BR1004" s="37"/>
      <c r="BS1004" s="37"/>
      <c r="BT1004" s="51"/>
      <c r="BY1004" s="37"/>
      <c r="BZ1004" s="37"/>
      <c r="CA1004" s="7"/>
      <c r="CB1004" s="6"/>
      <c r="CD1004" s="10"/>
      <c r="CE1004" s="37"/>
      <c r="CF1004" s="37"/>
      <c r="CG1004" s="7"/>
      <c r="CH1004" s="6"/>
      <c r="CJ1004" s="10"/>
      <c r="CK1004" s="37"/>
      <c r="CL1004" s="37"/>
      <c r="CM1004" s="7"/>
      <c r="CN1004" s="40"/>
      <c r="CO1004" s="10"/>
      <c r="CP1004" s="37"/>
      <c r="CQ1004" s="37"/>
      <c r="CR1004" s="51"/>
      <c r="CT1004" s="40"/>
      <c r="CU1004" s="10"/>
      <c r="CV1004" s="37"/>
      <c r="CW1004" s="37"/>
      <c r="CX1004" s="51"/>
    </row>
    <row r="1005" spans="5:102" x14ac:dyDescent="0.2">
      <c r="E1005" s="37"/>
      <c r="F1005" s="37"/>
      <c r="G1005" s="7"/>
      <c r="H1005" s="6"/>
      <c r="J1005" s="10"/>
      <c r="K1005" s="37"/>
      <c r="L1005" s="37"/>
      <c r="M1005" s="7"/>
      <c r="N1005" s="6"/>
      <c r="P1005" s="10"/>
      <c r="Q1005" s="37"/>
      <c r="R1005" s="37"/>
      <c r="S1005" s="7"/>
      <c r="T1005" s="40"/>
      <c r="U1005" s="10"/>
      <c r="V1005" s="37"/>
      <c r="W1005" s="37"/>
      <c r="X1005" s="51"/>
      <c r="AC1005" s="37"/>
      <c r="AD1005" s="37"/>
      <c r="AE1005" s="7"/>
      <c r="AF1005" s="6"/>
      <c r="AH1005" s="10"/>
      <c r="AI1005" s="37"/>
      <c r="AJ1005" s="37"/>
      <c r="AK1005" s="7"/>
      <c r="AL1005" s="6"/>
      <c r="AN1005" s="10"/>
      <c r="AO1005" s="37"/>
      <c r="AP1005" s="37"/>
      <c r="AQ1005" s="7"/>
      <c r="AR1005" s="40"/>
      <c r="AS1005" s="10"/>
      <c r="AT1005" s="37"/>
      <c r="AU1005" s="37"/>
      <c r="AV1005" s="51"/>
      <c r="BA1005" s="37"/>
      <c r="BB1005" s="37"/>
      <c r="BC1005" s="7"/>
      <c r="BD1005" s="6"/>
      <c r="BF1005" s="10"/>
      <c r="BG1005" s="37"/>
      <c r="BH1005" s="37"/>
      <c r="BI1005" s="7"/>
      <c r="BJ1005" s="6"/>
      <c r="BL1005" s="10"/>
      <c r="BM1005" s="37"/>
      <c r="BN1005" s="37"/>
      <c r="BO1005" s="7"/>
      <c r="BP1005" s="40"/>
      <c r="BQ1005" s="10"/>
      <c r="BR1005" s="37"/>
      <c r="BS1005" s="37"/>
      <c r="BT1005" s="51"/>
      <c r="BY1005" s="37"/>
      <c r="BZ1005" s="37"/>
      <c r="CA1005" s="7"/>
      <c r="CB1005" s="6"/>
      <c r="CD1005" s="10"/>
      <c r="CE1005" s="37"/>
      <c r="CF1005" s="37"/>
      <c r="CG1005" s="7"/>
      <c r="CH1005" s="6"/>
      <c r="CJ1005" s="10"/>
      <c r="CK1005" s="37"/>
      <c r="CL1005" s="37"/>
      <c r="CM1005" s="7"/>
      <c r="CN1005" s="40"/>
      <c r="CO1005" s="10"/>
      <c r="CP1005" s="37"/>
      <c r="CQ1005" s="37"/>
      <c r="CR1005" s="51"/>
      <c r="CT1005" s="40"/>
      <c r="CU1005" s="10"/>
      <c r="CV1005" s="37"/>
      <c r="CW1005" s="37"/>
      <c r="CX1005" s="51"/>
    </row>
    <row r="1006" spans="5:102" x14ac:dyDescent="0.2">
      <c r="E1006" s="37"/>
      <c r="F1006" s="37"/>
      <c r="G1006" s="7"/>
      <c r="H1006" s="6"/>
      <c r="J1006" s="10"/>
      <c r="K1006" s="37"/>
      <c r="L1006" s="37"/>
      <c r="M1006" s="7"/>
      <c r="N1006" s="6"/>
      <c r="P1006" s="10"/>
      <c r="Q1006" s="37"/>
      <c r="R1006" s="37"/>
      <c r="S1006" s="7"/>
      <c r="T1006" s="40"/>
      <c r="U1006" s="10"/>
      <c r="V1006" s="37"/>
      <c r="W1006" s="37"/>
      <c r="X1006" s="51"/>
      <c r="AC1006" s="37"/>
      <c r="AD1006" s="37"/>
      <c r="AE1006" s="7"/>
      <c r="AF1006" s="6"/>
      <c r="AH1006" s="10"/>
      <c r="AI1006" s="37"/>
      <c r="AJ1006" s="37"/>
      <c r="AK1006" s="7"/>
      <c r="AL1006" s="6"/>
      <c r="AN1006" s="10"/>
      <c r="AO1006" s="37"/>
      <c r="AP1006" s="37"/>
      <c r="AQ1006" s="7"/>
      <c r="AR1006" s="40"/>
      <c r="AS1006" s="10"/>
      <c r="AT1006" s="37"/>
      <c r="AU1006" s="37"/>
      <c r="AV1006" s="51"/>
      <c r="BA1006" s="37"/>
      <c r="BB1006" s="37"/>
      <c r="BC1006" s="7"/>
      <c r="BD1006" s="6"/>
      <c r="BF1006" s="10"/>
      <c r="BG1006" s="37"/>
      <c r="BH1006" s="37"/>
      <c r="BI1006" s="7"/>
      <c r="BJ1006" s="6"/>
      <c r="BL1006" s="10"/>
      <c r="BM1006" s="37"/>
      <c r="BN1006" s="37"/>
      <c r="BO1006" s="7"/>
      <c r="BP1006" s="40"/>
      <c r="BQ1006" s="10"/>
      <c r="BR1006" s="37"/>
      <c r="BS1006" s="37"/>
      <c r="BT1006" s="51"/>
      <c r="BY1006" s="37"/>
      <c r="BZ1006" s="37"/>
      <c r="CA1006" s="7"/>
      <c r="CB1006" s="6"/>
      <c r="CD1006" s="10"/>
      <c r="CE1006" s="37"/>
      <c r="CF1006" s="37"/>
      <c r="CG1006" s="7"/>
      <c r="CH1006" s="6"/>
      <c r="CJ1006" s="10"/>
      <c r="CK1006" s="37"/>
      <c r="CL1006" s="37"/>
      <c r="CM1006" s="7"/>
      <c r="CN1006" s="40"/>
      <c r="CO1006" s="10"/>
      <c r="CP1006" s="37"/>
      <c r="CQ1006" s="37"/>
      <c r="CR1006" s="51"/>
      <c r="CT1006" s="40"/>
      <c r="CU1006" s="10"/>
      <c r="CV1006" s="37"/>
      <c r="CW1006" s="37"/>
      <c r="CX1006" s="51"/>
    </row>
    <row r="1007" spans="5:102" x14ac:dyDescent="0.2">
      <c r="E1007" s="37"/>
      <c r="F1007" s="37"/>
      <c r="G1007" s="7"/>
      <c r="H1007" s="6"/>
      <c r="J1007" s="10"/>
      <c r="K1007" s="37"/>
      <c r="L1007" s="37"/>
      <c r="M1007" s="7"/>
      <c r="N1007" s="6"/>
      <c r="P1007" s="10"/>
      <c r="Q1007" s="37"/>
      <c r="R1007" s="37"/>
      <c r="S1007" s="7"/>
      <c r="T1007" s="40"/>
      <c r="U1007" s="10"/>
      <c r="V1007" s="37"/>
      <c r="W1007" s="37"/>
      <c r="X1007" s="51"/>
      <c r="AC1007" s="37"/>
      <c r="AD1007" s="37"/>
      <c r="AE1007" s="7"/>
      <c r="AF1007" s="6"/>
      <c r="AH1007" s="10"/>
      <c r="AI1007" s="37"/>
      <c r="AJ1007" s="37"/>
      <c r="AK1007" s="7"/>
      <c r="AL1007" s="6"/>
      <c r="AN1007" s="10"/>
      <c r="AO1007" s="37"/>
      <c r="AP1007" s="37"/>
      <c r="AQ1007" s="7"/>
      <c r="AR1007" s="40"/>
      <c r="AS1007" s="10"/>
      <c r="AT1007" s="37"/>
      <c r="AU1007" s="37"/>
      <c r="AV1007" s="51"/>
      <c r="BA1007" s="37"/>
      <c r="BB1007" s="37"/>
      <c r="BC1007" s="7"/>
      <c r="BD1007" s="6"/>
      <c r="BF1007" s="10"/>
      <c r="BG1007" s="37"/>
      <c r="BH1007" s="37"/>
      <c r="BI1007" s="7"/>
      <c r="BJ1007" s="6"/>
      <c r="BL1007" s="10"/>
      <c r="BM1007" s="37"/>
      <c r="BN1007" s="37"/>
      <c r="BO1007" s="7"/>
      <c r="BP1007" s="40"/>
      <c r="BQ1007" s="10"/>
      <c r="BR1007" s="37"/>
      <c r="BS1007" s="37"/>
      <c r="BT1007" s="51"/>
      <c r="BY1007" s="37"/>
      <c r="BZ1007" s="37"/>
      <c r="CA1007" s="7"/>
      <c r="CB1007" s="6"/>
      <c r="CD1007" s="10"/>
      <c r="CE1007" s="37"/>
      <c r="CF1007" s="37"/>
      <c r="CG1007" s="7"/>
      <c r="CH1007" s="6"/>
      <c r="CJ1007" s="10"/>
      <c r="CK1007" s="37"/>
      <c r="CL1007" s="37"/>
      <c r="CM1007" s="7"/>
      <c r="CN1007" s="40"/>
      <c r="CO1007" s="10"/>
      <c r="CP1007" s="37"/>
      <c r="CQ1007" s="37"/>
      <c r="CR1007" s="51"/>
      <c r="CT1007" s="40"/>
      <c r="CU1007" s="10"/>
      <c r="CV1007" s="37"/>
      <c r="CW1007" s="37"/>
      <c r="CX1007" s="51"/>
    </row>
  </sheetData>
  <sheetProtection algorithmName="SHA-512" hashValue="TO8l8I/HWg5zrsuLhT+uOGhRg62eBtQCW4F3nHaxM7ldhFDnNdUFKcmdwYUUlcrtI68gowoIFFavekAiApy3eQ==" saltValue="+7bLdf1PyfbVQlJaLUMYDA==" spinCount="100000" sheet="1" objects="1" scenarios="1" formatColumns="0" formatRows="0" selectLockedCells="1"/>
  <mergeCells count="17">
    <mergeCell ref="B5:G5"/>
    <mergeCell ref="Z5:AE5"/>
    <mergeCell ref="AF5:AK5"/>
    <mergeCell ref="AL5:AQ5"/>
    <mergeCell ref="H5:M5"/>
    <mergeCell ref="N5:S5"/>
    <mergeCell ref="T5:X5"/>
    <mergeCell ref="BP5:BT5"/>
    <mergeCell ref="BV5:CA5"/>
    <mergeCell ref="CB5:CG5"/>
    <mergeCell ref="CU5:CV5"/>
    <mergeCell ref="AR5:AV5"/>
    <mergeCell ref="CH5:CM5"/>
    <mergeCell ref="CN5:CR5"/>
    <mergeCell ref="AX5:BC5"/>
    <mergeCell ref="BD5:BI5"/>
    <mergeCell ref="BJ5:BO5"/>
  </mergeCells>
  <phoneticPr fontId="0" type="noConversion"/>
  <conditionalFormatting sqref="E4:G4 K4:M4 Q4:S4 V4:X4 AC4:AE4 AI4:AK4 AO4:AQ4 AT4:AV4 BA4:BC4 BG4:BI4 BM4:BO4 BR4:BT4 BY4:CA4 CE4:CG4 CK4:CM4 CP4:CR4 AT208:AV1007 BR208:BT1007 CP208:CR1007 V208:X1007">
    <cfRule type="cellIs" dxfId="8" priority="8" stopIfTrue="1" operator="equal">
      <formula>"Locked"</formula>
    </cfRule>
  </conditionalFormatting>
  <conditionalFormatting sqref="CV208:CX1007">
    <cfRule type="cellIs" dxfId="7" priority="7" stopIfTrue="1" operator="equal">
      <formula>"Locked"</formula>
    </cfRule>
  </conditionalFormatting>
  <conditionalFormatting sqref="CV4:CX4">
    <cfRule type="cellIs" dxfId="6" priority="6" stopIfTrue="1" operator="equal">
      <formula>"Locked"</formula>
    </cfRule>
  </conditionalFormatting>
  <conditionalFormatting sqref="V7:X207">
    <cfRule type="cellIs" dxfId="5" priority="5" stopIfTrue="1" operator="equal">
      <formula>"Locked"</formula>
    </cfRule>
  </conditionalFormatting>
  <conditionalFormatting sqref="AT7:AV207">
    <cfRule type="cellIs" dxfId="4" priority="4" stopIfTrue="1" operator="equal">
      <formula>"Locked"</formula>
    </cfRule>
  </conditionalFormatting>
  <conditionalFormatting sqref="BR7:BT207">
    <cfRule type="cellIs" dxfId="3" priority="3" stopIfTrue="1" operator="equal">
      <formula>"Locked"</formula>
    </cfRule>
  </conditionalFormatting>
  <conditionalFormatting sqref="CP7:CR207">
    <cfRule type="cellIs" dxfId="2" priority="2" stopIfTrue="1" operator="equal">
      <formula>"Locked"</formula>
    </cfRule>
  </conditionalFormatting>
  <conditionalFormatting sqref="CV7:CX207">
    <cfRule type="cellIs" dxfId="1" priority="1" stopIfTrue="1" operator="equal">
      <formula>"Locked"</formula>
    </cfRule>
  </conditionalFormatting>
  <dataValidations count="1">
    <dataValidation type="list" allowBlank="1" showInputMessage="1" showErrorMessage="1" sqref="B7:B207 H7:H207 CB7:CB207 Z7:Z207 AF7:AF207 N7:N207 AX7:AX207 BD7:BD207 AL7:AL207 BV7:BV207 BJ7:BJ207 CH7:CH207" xr:uid="{00000000-0002-0000-0200-000000000000}">
      <formula1>ExpenseAccount</formula1>
    </dataValidation>
  </dataValidations>
  <hyperlinks>
    <hyperlink ref="AE2" r:id="rId1" xr:uid="{00000000-0004-0000-0200-000001000000}"/>
    <hyperlink ref="BC2" r:id="rId2" xr:uid="{00000000-0004-0000-0200-000002000000}"/>
    <hyperlink ref="CA2" r:id="rId3" xr:uid="{00000000-0004-0000-0200-000003000000}"/>
  </hyperlinks>
  <pageMargins left="0.7" right="0.7" top="0.75" bottom="0.75" header="0.3" footer="0.3"/>
  <pageSetup paperSize="9" orientation="portrait" r:id="rId4"/>
  <headerFooter alignWithMargins="0"/>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V206"/>
  <sheetViews>
    <sheetView showGridLines="0" workbookViewId="0">
      <selection activeCell="B6" sqref="B6"/>
    </sheetView>
  </sheetViews>
  <sheetFormatPr defaultRowHeight="12.75" x14ac:dyDescent="0.2"/>
  <cols>
    <col min="1" max="1" width="0.7109375" style="10" customWidth="1"/>
    <col min="2" max="2" width="20.7109375" style="28" customWidth="1"/>
    <col min="3" max="3" width="15.7109375" style="28" customWidth="1"/>
    <col min="4" max="5" width="10.7109375" style="10" customWidth="1"/>
    <col min="6" max="6" width="20.7109375" style="9" customWidth="1"/>
    <col min="7" max="7" width="15.7109375" style="9" customWidth="1"/>
    <col min="8" max="21" width="10.7109375" style="10" customWidth="1"/>
    <col min="22" max="16384" width="9.140625" style="10"/>
  </cols>
  <sheetData>
    <row r="1" spans="2:22" ht="3.75" customHeight="1" x14ac:dyDescent="0.2">
      <c r="B1" s="25"/>
      <c r="C1" s="25"/>
      <c r="F1" s="10"/>
      <c r="G1" s="10"/>
    </row>
    <row r="2" spans="2:22" ht="15" customHeight="1" x14ac:dyDescent="0.2">
      <c r="B2" s="26"/>
      <c r="C2" s="23"/>
      <c r="D2" s="23" t="str">
        <f>title</f>
        <v>BAS Business Accounts</v>
      </c>
      <c r="E2" s="22"/>
      <c r="F2" s="96"/>
      <c r="G2" s="22"/>
      <c r="H2" s="22"/>
      <c r="I2" s="21" t="str">
        <f ca="1">scratch!B50</f>
        <v>Not Licensed, for Evaluation Only. In Evaluation Mode some results are Locked and not calculated.</v>
      </c>
      <c r="J2" s="21"/>
      <c r="K2" s="21"/>
      <c r="L2" s="21"/>
      <c r="M2" s="21"/>
      <c r="N2" s="21"/>
      <c r="O2" s="21"/>
      <c r="P2" s="21"/>
      <c r="Q2" s="21"/>
      <c r="R2" s="21"/>
      <c r="S2" s="21"/>
      <c r="T2" s="21"/>
      <c r="U2" s="21"/>
      <c r="V2" s="21"/>
    </row>
    <row r="3" spans="2:22" ht="3.75" customHeight="1" x14ac:dyDescent="0.2">
      <c r="B3" s="27"/>
      <c r="C3" s="27"/>
      <c r="F3" s="10"/>
      <c r="G3" s="10"/>
      <c r="Q3" s="12"/>
      <c r="U3" s="13"/>
    </row>
    <row r="4" spans="2:22" x14ac:dyDescent="0.2">
      <c r="B4" s="112" t="str">
        <f>Tax!B4</f>
        <v>Income</v>
      </c>
      <c r="C4" s="112"/>
      <c r="D4" s="112"/>
      <c r="E4" s="17"/>
      <c r="F4" s="113" t="str">
        <f>Tax!E4</f>
        <v>Expense</v>
      </c>
      <c r="G4" s="113"/>
      <c r="H4" s="113"/>
    </row>
    <row r="5" spans="2:22" x14ac:dyDescent="0.2">
      <c r="B5" s="20" t="s">
        <v>26</v>
      </c>
      <c r="C5" s="20" t="str">
        <f>Tax!B5</f>
        <v>Tax Item</v>
      </c>
      <c r="D5" s="20" t="str">
        <f>Tax!C5</f>
        <v>%</v>
      </c>
      <c r="E5" s="19"/>
      <c r="F5" s="20" t="str">
        <f>B5</f>
        <v>Account</v>
      </c>
      <c r="G5" s="20" t="str">
        <f>Tax!E5</f>
        <v>Tax Item</v>
      </c>
      <c r="H5" s="20" t="str">
        <f>Tax!F5</f>
        <v>%</v>
      </c>
      <c r="I5" s="15"/>
      <c r="J5" s="15"/>
      <c r="K5" s="15"/>
      <c r="L5" s="110"/>
      <c r="M5" s="110"/>
      <c r="N5" s="111"/>
      <c r="O5" s="111"/>
      <c r="P5" s="111"/>
      <c r="Q5" s="111"/>
      <c r="R5" s="111"/>
      <c r="S5" s="111"/>
      <c r="T5" s="111"/>
      <c r="U5" s="111"/>
    </row>
    <row r="6" spans="2:22" s="15" customFormat="1" x14ac:dyDescent="0.2">
      <c r="B6" s="28" t="s">
        <v>7</v>
      </c>
      <c r="C6" s="28"/>
      <c r="D6" s="25">
        <f>IF(ISBLANK(C6),0,IF(COUNTIF(Tax!B:C,C6),VLOOKUP(C6,Tax!B:C,2,FALSE),""))</f>
        <v>0</v>
      </c>
      <c r="E6" s="25"/>
      <c r="F6" s="30" t="s">
        <v>7</v>
      </c>
      <c r="G6" s="30"/>
      <c r="H6" s="25">
        <f>IF(ISBLANK(G6),0,IF(COUNTIF(Tax!E:F,G6),VLOOKUP(G6,Tax!E:F,2,FALSE),""))</f>
        <v>0</v>
      </c>
    </row>
    <row r="7" spans="2:22" x14ac:dyDescent="0.2">
      <c r="B7" s="28" t="s">
        <v>7</v>
      </c>
      <c r="D7" s="25">
        <f>IF(ISBLANK(C7),0,IF(COUNTIF(Tax!B:C,C7),VLOOKUP(C7,Tax!B:C,2,FALSE),""))</f>
        <v>0</v>
      </c>
      <c r="E7" s="25"/>
      <c r="F7" s="30" t="s">
        <v>7</v>
      </c>
      <c r="G7" s="30"/>
      <c r="H7" s="25">
        <f>IF(ISBLANK(G7),0,IF(COUNTIF(Tax!E:F,G7),VLOOKUP(G7,Tax!E:F,2,FALSE),""))</f>
        <v>0</v>
      </c>
      <c r="I7" s="17"/>
      <c r="J7" s="17"/>
      <c r="K7" s="17"/>
      <c r="N7" s="17"/>
      <c r="O7" s="17"/>
      <c r="P7" s="17"/>
      <c r="Q7" s="12"/>
      <c r="S7" s="17"/>
      <c r="T7" s="17"/>
      <c r="U7" s="17"/>
    </row>
    <row r="8" spans="2:22" x14ac:dyDescent="0.2">
      <c r="B8" s="28" t="s">
        <v>7</v>
      </c>
      <c r="D8" s="25">
        <f>IF(ISBLANK(C8),0,IF(COUNTIF(Tax!B:C,C8),VLOOKUP(C8,Tax!B:C,2,FALSE),""))</f>
        <v>0</v>
      </c>
      <c r="E8" s="25"/>
      <c r="F8" s="30" t="s">
        <v>7</v>
      </c>
      <c r="G8" s="30"/>
      <c r="H8" s="25">
        <f>IF(ISBLANK(G8),0,IF(COUNTIF(Tax!E:F,G8),VLOOKUP(G8,Tax!E:F,2,FALSE),""))</f>
        <v>0</v>
      </c>
      <c r="I8" s="17"/>
      <c r="J8" s="17"/>
      <c r="K8" s="17"/>
      <c r="N8" s="17"/>
      <c r="O8" s="17"/>
      <c r="P8" s="17"/>
      <c r="S8" s="17"/>
      <c r="T8" s="17"/>
      <c r="U8" s="17"/>
    </row>
    <row r="9" spans="2:22" x14ac:dyDescent="0.2">
      <c r="B9" s="28" t="s">
        <v>7</v>
      </c>
      <c r="D9" s="25">
        <f>IF(ISBLANK(C9),0,IF(COUNTIF(Tax!B:C,C9),VLOOKUP(C9,Tax!B:C,2,FALSE),""))</f>
        <v>0</v>
      </c>
      <c r="E9" s="25"/>
      <c r="F9" s="30" t="s">
        <v>7</v>
      </c>
      <c r="G9" s="30"/>
      <c r="H9" s="25">
        <f>IF(ISBLANK(G9),0,IF(COUNTIF(Tax!E:F,G9),VLOOKUP(G9,Tax!E:F,2,FALSE),""))</f>
        <v>0</v>
      </c>
      <c r="I9" s="17"/>
      <c r="J9" s="17"/>
      <c r="K9" s="17"/>
      <c r="N9" s="17"/>
      <c r="O9" s="17"/>
      <c r="P9" s="17"/>
      <c r="S9" s="17"/>
      <c r="T9" s="17"/>
      <c r="U9" s="17"/>
    </row>
    <row r="10" spans="2:22" x14ac:dyDescent="0.2">
      <c r="B10" s="28" t="s">
        <v>7</v>
      </c>
      <c r="D10" s="25">
        <f>IF(ISBLANK(C10),0,IF(COUNTIF(Tax!B:C,C10),VLOOKUP(C10,Tax!B:C,2,FALSE),""))</f>
        <v>0</v>
      </c>
      <c r="E10" s="25"/>
      <c r="F10" s="30" t="s">
        <v>7</v>
      </c>
      <c r="G10" s="30"/>
      <c r="H10" s="25">
        <f>IF(ISBLANK(G10),0,IF(COUNTIF(Tax!E:F,G10),VLOOKUP(G10,Tax!E:F,2,FALSE),""))</f>
        <v>0</v>
      </c>
      <c r="I10" s="17"/>
      <c r="J10" s="17"/>
      <c r="K10" s="17"/>
      <c r="N10" s="17"/>
      <c r="O10" s="17"/>
      <c r="P10" s="17"/>
      <c r="S10" s="17"/>
      <c r="T10" s="17"/>
      <c r="U10" s="17"/>
    </row>
    <row r="11" spans="2:22" x14ac:dyDescent="0.2">
      <c r="B11" s="28" t="s">
        <v>7</v>
      </c>
      <c r="D11" s="25">
        <f>IF(ISBLANK(C11),0,IF(COUNTIF(Tax!B:C,C11),VLOOKUP(C11,Tax!B:C,2,FALSE),""))</f>
        <v>0</v>
      </c>
      <c r="E11" s="25"/>
      <c r="F11" s="30" t="s">
        <v>7</v>
      </c>
      <c r="G11" s="30"/>
      <c r="H11" s="25">
        <f>IF(ISBLANK(G11),0,IF(COUNTIF(Tax!E:F,G11),VLOOKUP(G11,Tax!E:F,2,FALSE),""))</f>
        <v>0</v>
      </c>
      <c r="S11" s="17"/>
      <c r="T11" s="17"/>
      <c r="U11" s="17"/>
    </row>
    <row r="12" spans="2:22" x14ac:dyDescent="0.2">
      <c r="B12" s="28" t="s">
        <v>7</v>
      </c>
      <c r="D12" s="25">
        <f>IF(ISBLANK(C12),0,IF(COUNTIF(Tax!B:C,C12),VLOOKUP(C12,Tax!B:C,2,FALSE),""))</f>
        <v>0</v>
      </c>
      <c r="E12" s="25"/>
      <c r="F12" s="30" t="s">
        <v>7</v>
      </c>
      <c r="G12" s="30"/>
      <c r="H12" s="25">
        <f>IF(ISBLANK(G12),0,IF(COUNTIF(Tax!E:F,G12),VLOOKUP(G12,Tax!E:F,2,FALSE),""))</f>
        <v>0</v>
      </c>
      <c r="S12" s="17"/>
      <c r="T12" s="17"/>
      <c r="U12" s="17"/>
    </row>
    <row r="13" spans="2:22" x14ac:dyDescent="0.2">
      <c r="B13" s="28" t="s">
        <v>7</v>
      </c>
      <c r="D13" s="25">
        <f>IF(ISBLANK(C13),0,IF(COUNTIF(Tax!B:C,C13),VLOOKUP(C13,Tax!B:C,2,FALSE),""))</f>
        <v>0</v>
      </c>
      <c r="E13" s="25"/>
      <c r="F13" s="30" t="s">
        <v>7</v>
      </c>
      <c r="G13" s="30"/>
      <c r="H13" s="25">
        <f>IF(ISBLANK(G13),0,IF(COUNTIF(Tax!E:F,G13),VLOOKUP(G13,Tax!E:F,2,FALSE),""))</f>
        <v>0</v>
      </c>
      <c r="S13" s="17"/>
      <c r="T13" s="17"/>
      <c r="U13" s="17"/>
    </row>
    <row r="14" spans="2:22" x14ac:dyDescent="0.2">
      <c r="B14" s="28" t="s">
        <v>7</v>
      </c>
      <c r="D14" s="25">
        <f>IF(ISBLANK(C14),0,IF(COUNTIF(Tax!B:C,C14),VLOOKUP(C14,Tax!B:C,2,FALSE),""))</f>
        <v>0</v>
      </c>
      <c r="E14" s="25"/>
      <c r="F14" s="30" t="s">
        <v>7</v>
      </c>
      <c r="G14" s="30"/>
      <c r="H14" s="25">
        <f>IF(ISBLANK(G14),0,IF(COUNTIF(Tax!E:F,G14),VLOOKUP(G14,Tax!E:F,2,FALSE),""))</f>
        <v>0</v>
      </c>
    </row>
    <row r="15" spans="2:22" x14ac:dyDescent="0.2">
      <c r="B15" s="28" t="s">
        <v>7</v>
      </c>
      <c r="D15" s="25">
        <f>IF(ISBLANK(C15),0,IF(COUNTIF(Tax!B:C,C15),VLOOKUP(C15,Tax!B:C,2,FALSE),""))</f>
        <v>0</v>
      </c>
      <c r="E15" s="25"/>
      <c r="F15" s="30" t="s">
        <v>7</v>
      </c>
      <c r="G15" s="30"/>
      <c r="H15" s="25">
        <f>IF(ISBLANK(G15),0,IF(COUNTIF(Tax!E:F,G15),VLOOKUP(G15,Tax!E:F,2,FALSE),""))</f>
        <v>0</v>
      </c>
    </row>
    <row r="16" spans="2:22" x14ac:dyDescent="0.2">
      <c r="B16" s="28" t="s">
        <v>7</v>
      </c>
      <c r="D16" s="25">
        <f>IF(ISBLANK(C16),0,IF(COUNTIF(Tax!B:C,C16),VLOOKUP(C16,Tax!B:C,2,FALSE),""))</f>
        <v>0</v>
      </c>
      <c r="E16" s="25"/>
      <c r="F16" s="30" t="s">
        <v>7</v>
      </c>
      <c r="G16" s="30"/>
      <c r="H16" s="25">
        <f>IF(ISBLANK(G16),0,IF(COUNTIF(Tax!E:F,G16),VLOOKUP(G16,Tax!E:F,2,FALSE),""))</f>
        <v>0</v>
      </c>
    </row>
    <row r="17" spans="2:8" x14ac:dyDescent="0.2">
      <c r="B17" s="28" t="s">
        <v>7</v>
      </c>
      <c r="D17" s="25">
        <f>IF(ISBLANK(C17),0,IF(COUNTIF(Tax!B:C,C17),VLOOKUP(C17,Tax!B:C,2,FALSE),""))</f>
        <v>0</v>
      </c>
      <c r="E17" s="25"/>
      <c r="F17" s="30" t="s">
        <v>7</v>
      </c>
      <c r="G17" s="30"/>
      <c r="H17" s="25">
        <f>IF(ISBLANK(G17),0,IF(COUNTIF(Tax!E:F,G17),VLOOKUP(G17,Tax!E:F,2,FALSE),""))</f>
        <v>0</v>
      </c>
    </row>
    <row r="18" spans="2:8" x14ac:dyDescent="0.2">
      <c r="B18" s="28" t="s">
        <v>7</v>
      </c>
      <c r="D18" s="25">
        <f>IF(ISBLANK(C18),0,IF(COUNTIF(Tax!B:C,C18),VLOOKUP(C18,Tax!B:C,2,FALSE),""))</f>
        <v>0</v>
      </c>
      <c r="E18" s="25"/>
      <c r="F18" s="30" t="s">
        <v>7</v>
      </c>
      <c r="G18" s="30"/>
      <c r="H18" s="25">
        <f>IF(ISBLANK(G18),0,IF(COUNTIF(Tax!E:F,G18),VLOOKUP(G18,Tax!E:F,2,FALSE),""))</f>
        <v>0</v>
      </c>
    </row>
    <row r="19" spans="2:8" x14ac:dyDescent="0.2">
      <c r="B19" s="28" t="s">
        <v>7</v>
      </c>
      <c r="D19" s="25">
        <f>IF(ISBLANK(C19),0,IF(COUNTIF(Tax!B:C,C19),VLOOKUP(C19,Tax!B:C,2,FALSE),""))</f>
        <v>0</v>
      </c>
      <c r="E19" s="25"/>
      <c r="F19" s="30" t="s">
        <v>7</v>
      </c>
      <c r="G19" s="30"/>
      <c r="H19" s="25">
        <f>IF(ISBLANK(G19),0,IF(COUNTIF(Tax!E:F,G19),VLOOKUP(G19,Tax!E:F,2,FALSE),""))</f>
        <v>0</v>
      </c>
    </row>
    <row r="20" spans="2:8" x14ac:dyDescent="0.2">
      <c r="B20" s="28" t="s">
        <v>7</v>
      </c>
      <c r="C20" s="28" t="s">
        <v>7</v>
      </c>
      <c r="D20" s="25">
        <f>IF(ISBLANK(C20),0,IF(COUNTIF(Tax!B:C,C20),VLOOKUP(C20,Tax!B:C,2,FALSE),""))</f>
        <v>0</v>
      </c>
      <c r="E20" s="25"/>
      <c r="F20" s="30" t="s">
        <v>7</v>
      </c>
      <c r="G20" s="30"/>
      <c r="H20" s="25">
        <f>IF(ISBLANK(G20),0,IF(COUNTIF(Tax!E:F,G20),VLOOKUP(G20,Tax!E:F,2,FALSE),""))</f>
        <v>0</v>
      </c>
    </row>
    <row r="21" spans="2:8" x14ac:dyDescent="0.2">
      <c r="B21" s="28" t="s">
        <v>7</v>
      </c>
      <c r="D21" s="25">
        <f>IF(ISBLANK(C21),0,IF(COUNTIF(Tax!B:C,C21),VLOOKUP(C21,Tax!B:C,2,FALSE),""))</f>
        <v>0</v>
      </c>
      <c r="E21" s="25"/>
      <c r="F21" s="30" t="s">
        <v>7</v>
      </c>
      <c r="G21" s="30"/>
      <c r="H21" s="25">
        <f>IF(ISBLANK(G21),0,IF(COUNTIF(Tax!E:F,G21),VLOOKUP(G21,Tax!E:F,2,FALSE),""))</f>
        <v>0</v>
      </c>
    </row>
    <row r="22" spans="2:8" x14ac:dyDescent="0.2">
      <c r="B22" s="28" t="s">
        <v>7</v>
      </c>
      <c r="D22" s="25">
        <f>IF(ISBLANK(C22),0,IF(COUNTIF(Tax!B:C,C22),VLOOKUP(C22,Tax!B:C,2,FALSE),""))</f>
        <v>0</v>
      </c>
      <c r="E22" s="25"/>
      <c r="F22" s="30" t="s">
        <v>7</v>
      </c>
      <c r="G22" s="30"/>
      <c r="H22" s="25">
        <f>IF(ISBLANK(G22),0,IF(COUNTIF(Tax!E:F,G22),VLOOKUP(G22,Tax!E:F,2,FALSE),""))</f>
        <v>0</v>
      </c>
    </row>
    <row r="23" spans="2:8" x14ac:dyDescent="0.2">
      <c r="B23" s="28" t="s">
        <v>7</v>
      </c>
      <c r="D23" s="25">
        <f>IF(ISBLANK(C23),0,IF(COUNTIF(Tax!B:C,C23),VLOOKUP(C23,Tax!B:C,2,FALSE),""))</f>
        <v>0</v>
      </c>
      <c r="E23" s="25"/>
      <c r="F23" s="30" t="s">
        <v>7</v>
      </c>
      <c r="G23" s="30"/>
      <c r="H23" s="25">
        <f>IF(ISBLANK(G23),0,IF(COUNTIF(Tax!E:F,G23),VLOOKUP(G23,Tax!E:F,2,FALSE),""))</f>
        <v>0</v>
      </c>
    </row>
    <row r="24" spans="2:8" x14ac:dyDescent="0.2">
      <c r="B24" s="28" t="s">
        <v>7</v>
      </c>
      <c r="D24" s="25">
        <f>IF(ISBLANK(C24),0,IF(COUNTIF(Tax!B:C,C24),VLOOKUP(C24,Tax!B:C,2,FALSE),""))</f>
        <v>0</v>
      </c>
      <c r="E24" s="25"/>
      <c r="F24" s="30" t="s">
        <v>7</v>
      </c>
      <c r="G24" s="30"/>
      <c r="H24" s="25">
        <f>IF(ISBLANK(G24),0,IF(COUNTIF(Tax!E:F,G24),VLOOKUP(G24,Tax!E:F,2,FALSE),""))</f>
        <v>0</v>
      </c>
    </row>
    <row r="25" spans="2:8" x14ac:dyDescent="0.2">
      <c r="B25" s="28" t="s">
        <v>7</v>
      </c>
      <c r="D25" s="25">
        <f>IF(ISBLANK(C25),0,IF(COUNTIF(Tax!B:C,C25),VLOOKUP(C25,Tax!B:C,2,FALSE),""))</f>
        <v>0</v>
      </c>
      <c r="E25" s="25"/>
      <c r="F25" s="30" t="s">
        <v>7</v>
      </c>
      <c r="G25" s="30"/>
      <c r="H25" s="25">
        <f>IF(ISBLANK(G25),0,IF(COUNTIF(Tax!E:F,G25),VLOOKUP(G25,Tax!E:F,2,FALSE),""))</f>
        <v>0</v>
      </c>
    </row>
    <row r="26" spans="2:8" x14ac:dyDescent="0.2">
      <c r="B26" s="28" t="s">
        <v>7</v>
      </c>
      <c r="D26" s="25">
        <f>IF(ISBLANK(C26),0,IF(COUNTIF(Tax!B:C,C26),VLOOKUP(C26,Tax!B:C,2,FALSE),""))</f>
        <v>0</v>
      </c>
      <c r="E26" s="25"/>
      <c r="F26" s="30" t="s">
        <v>7</v>
      </c>
      <c r="G26" s="30"/>
      <c r="H26" s="25">
        <f>IF(ISBLANK(G26),0,IF(COUNTIF(Tax!E:F,G26),VLOOKUP(G26,Tax!E:F,2,FALSE),""))</f>
        <v>0</v>
      </c>
    </row>
    <row r="27" spans="2:8" x14ac:dyDescent="0.2">
      <c r="B27" s="28" t="s">
        <v>7</v>
      </c>
      <c r="D27" s="25">
        <f>IF(ISBLANK(C27),0,IF(COUNTIF(Tax!B:C,C27),VLOOKUP(C27,Tax!B:C,2,FALSE),""))</f>
        <v>0</v>
      </c>
      <c r="E27" s="25"/>
      <c r="F27" s="30" t="s">
        <v>7</v>
      </c>
      <c r="G27" s="30"/>
      <c r="H27" s="25">
        <f>IF(ISBLANK(G27),0,IF(COUNTIF(Tax!E:F,G27),VLOOKUP(G27,Tax!E:F,2,FALSE),""))</f>
        <v>0</v>
      </c>
    </row>
    <row r="28" spans="2:8" x14ac:dyDescent="0.2">
      <c r="B28" s="28" t="s">
        <v>7</v>
      </c>
      <c r="D28" s="25">
        <f>IF(ISBLANK(C28),0,IF(COUNTIF(Tax!B:C,C28),VLOOKUP(C28,Tax!B:C,2,FALSE),""))</f>
        <v>0</v>
      </c>
      <c r="E28" s="25"/>
      <c r="F28" s="30" t="s">
        <v>7</v>
      </c>
      <c r="G28" s="30"/>
      <c r="H28" s="25">
        <f>IF(ISBLANK(G28),0,IF(COUNTIF(Tax!E:F,G28),VLOOKUP(G28,Tax!E:F,2,FALSE),""))</f>
        <v>0</v>
      </c>
    </row>
    <row r="29" spans="2:8" x14ac:dyDescent="0.2">
      <c r="B29" s="28" t="s">
        <v>7</v>
      </c>
      <c r="D29" s="25">
        <f>IF(ISBLANK(C29),0,IF(COUNTIF(Tax!B:C,C29),VLOOKUP(C29,Tax!B:C,2,FALSE),""))</f>
        <v>0</v>
      </c>
      <c r="E29" s="25"/>
      <c r="F29" s="30" t="s">
        <v>7</v>
      </c>
      <c r="G29" s="30"/>
      <c r="H29" s="25">
        <f>IF(ISBLANK(G29),0,IF(COUNTIF(Tax!E:F,G29),VLOOKUP(G29,Tax!E:F,2,FALSE),""))</f>
        <v>0</v>
      </c>
    </row>
    <row r="30" spans="2:8" x14ac:dyDescent="0.2">
      <c r="B30" s="28" t="s">
        <v>7</v>
      </c>
      <c r="D30" s="25">
        <f>IF(ISBLANK(C30),0,IF(COUNTIF(Tax!B:C,C30),VLOOKUP(C30,Tax!B:C,2,FALSE),""))</f>
        <v>0</v>
      </c>
      <c r="E30" s="25"/>
      <c r="F30" s="30" t="s">
        <v>7</v>
      </c>
      <c r="G30" s="30"/>
      <c r="H30" s="25">
        <f>IF(ISBLANK(G30),0,IF(COUNTIF(Tax!E:F,G30),VLOOKUP(G30,Tax!E:F,2,FALSE),""))</f>
        <v>0</v>
      </c>
    </row>
    <row r="31" spans="2:8" x14ac:dyDescent="0.2">
      <c r="B31" s="28" t="s">
        <v>7</v>
      </c>
      <c r="D31" s="25">
        <f>IF(ISBLANK(C31),0,IF(COUNTIF(Tax!B:C,C31),VLOOKUP(C31,Tax!B:C,2,FALSE),""))</f>
        <v>0</v>
      </c>
      <c r="E31" s="25"/>
      <c r="F31" s="30" t="s">
        <v>7</v>
      </c>
      <c r="G31" s="30"/>
      <c r="H31" s="25">
        <f>IF(ISBLANK(G31),0,IF(COUNTIF(Tax!E:F,G31),VLOOKUP(G31,Tax!E:F,2,FALSE),""))</f>
        <v>0</v>
      </c>
    </row>
    <row r="32" spans="2:8" x14ac:dyDescent="0.2">
      <c r="B32" s="28" t="s">
        <v>7</v>
      </c>
      <c r="D32" s="25">
        <f>IF(ISBLANK(C32),0,IF(COUNTIF(Tax!B:C,C32),VLOOKUP(C32,Tax!B:C,2,FALSE),""))</f>
        <v>0</v>
      </c>
      <c r="E32" s="25"/>
      <c r="F32" s="30" t="s">
        <v>7</v>
      </c>
      <c r="G32" s="30"/>
      <c r="H32" s="25">
        <f>IF(ISBLANK(G32),0,IF(COUNTIF(Tax!E:F,G32),VLOOKUP(G32,Tax!E:F,2,FALSE),""))</f>
        <v>0</v>
      </c>
    </row>
    <row r="33" spans="2:8" x14ac:dyDescent="0.2">
      <c r="B33" s="28" t="s">
        <v>7</v>
      </c>
      <c r="D33" s="25">
        <f>IF(ISBLANK(C33),0,IF(COUNTIF(Tax!B:C,C33),VLOOKUP(C33,Tax!B:C,2,FALSE),""))</f>
        <v>0</v>
      </c>
      <c r="E33" s="25"/>
      <c r="F33" s="30" t="s">
        <v>7</v>
      </c>
      <c r="G33" s="30"/>
      <c r="H33" s="25">
        <f>IF(ISBLANK(G33),0,IF(COUNTIF(Tax!E:F,G33),VLOOKUP(G33,Tax!E:F,2,FALSE),""))</f>
        <v>0</v>
      </c>
    </row>
    <row r="34" spans="2:8" x14ac:dyDescent="0.2">
      <c r="B34" s="28" t="s">
        <v>7</v>
      </c>
      <c r="D34" s="25">
        <f>IF(ISBLANK(C34),0,IF(COUNTIF(Tax!B:C,C34),VLOOKUP(C34,Tax!B:C,2,FALSE),""))</f>
        <v>0</v>
      </c>
      <c r="E34" s="25"/>
      <c r="F34" s="30" t="s">
        <v>7</v>
      </c>
      <c r="G34" s="30"/>
      <c r="H34" s="25">
        <f>IF(ISBLANK(G34),0,IF(COUNTIF(Tax!E:F,G34),VLOOKUP(G34,Tax!E:F,2,FALSE),""))</f>
        <v>0</v>
      </c>
    </row>
    <row r="35" spans="2:8" x14ac:dyDescent="0.2">
      <c r="B35" s="28" t="s">
        <v>7</v>
      </c>
      <c r="D35" s="25">
        <f>IF(ISBLANK(C35),0,IF(COUNTIF(Tax!B:C,C35),VLOOKUP(C35,Tax!B:C,2,FALSE),""))</f>
        <v>0</v>
      </c>
      <c r="E35" s="25"/>
      <c r="F35" s="30" t="s">
        <v>7</v>
      </c>
      <c r="G35" s="30"/>
      <c r="H35" s="25">
        <f>IF(ISBLANK(G35),0,IF(COUNTIF(Tax!E:F,G35),VLOOKUP(G35,Tax!E:F,2,FALSE),""))</f>
        <v>0</v>
      </c>
    </row>
    <row r="36" spans="2:8" x14ac:dyDescent="0.2">
      <c r="B36" s="28" t="s">
        <v>7</v>
      </c>
      <c r="D36" s="25">
        <f>IF(ISBLANK(C36),0,IF(COUNTIF(Tax!B:C,C36),VLOOKUP(C36,Tax!B:C,2,FALSE),""))</f>
        <v>0</v>
      </c>
      <c r="E36" s="25"/>
      <c r="F36" s="30" t="s">
        <v>7</v>
      </c>
      <c r="G36" s="30"/>
      <c r="H36" s="25">
        <f>IF(ISBLANK(G36),0,IF(COUNTIF(Tax!E:F,G36),VLOOKUP(G36,Tax!E:F,2,FALSE),""))</f>
        <v>0</v>
      </c>
    </row>
    <row r="37" spans="2:8" x14ac:dyDescent="0.2">
      <c r="B37" s="28" t="s">
        <v>7</v>
      </c>
      <c r="D37" s="25">
        <f>IF(ISBLANK(C37),0,IF(COUNTIF(Tax!B:C,C37),VLOOKUP(C37,Tax!B:C,2,FALSE),""))</f>
        <v>0</v>
      </c>
      <c r="E37" s="25"/>
      <c r="F37" s="30" t="s">
        <v>7</v>
      </c>
      <c r="G37" s="30"/>
      <c r="H37" s="25">
        <f>IF(ISBLANK(G37),0,IF(COUNTIF(Tax!E:F,G37),VLOOKUP(G37,Tax!E:F,2,FALSE),""))</f>
        <v>0</v>
      </c>
    </row>
    <row r="38" spans="2:8" x14ac:dyDescent="0.2">
      <c r="B38" s="28" t="s">
        <v>7</v>
      </c>
      <c r="D38" s="25">
        <f>IF(ISBLANK(C38),0,IF(COUNTIF(Tax!B:C,C38),VLOOKUP(C38,Tax!B:C,2,FALSE),""))</f>
        <v>0</v>
      </c>
      <c r="E38" s="25"/>
      <c r="F38" s="30" t="s">
        <v>7</v>
      </c>
      <c r="G38" s="30"/>
      <c r="H38" s="25">
        <f>IF(ISBLANK(G38),0,IF(COUNTIF(Tax!E:F,G38),VLOOKUP(G38,Tax!E:F,2,FALSE),""))</f>
        <v>0</v>
      </c>
    </row>
    <row r="39" spans="2:8" x14ac:dyDescent="0.2">
      <c r="B39" s="28" t="s">
        <v>7</v>
      </c>
      <c r="D39" s="25">
        <f>IF(ISBLANK(C39),0,IF(COUNTIF(Tax!B:C,C39),VLOOKUP(C39,Tax!B:C,2,FALSE),""))</f>
        <v>0</v>
      </c>
      <c r="E39" s="25"/>
      <c r="F39" s="30" t="s">
        <v>7</v>
      </c>
      <c r="G39" s="30"/>
      <c r="H39" s="25">
        <f>IF(ISBLANK(G39),0,IF(COUNTIF(Tax!E:F,G39),VLOOKUP(G39,Tax!E:F,2,FALSE),""))</f>
        <v>0</v>
      </c>
    </row>
    <row r="40" spans="2:8" x14ac:dyDescent="0.2">
      <c r="B40" s="28" t="s">
        <v>7</v>
      </c>
      <c r="D40" s="25">
        <f>IF(ISBLANK(C40),0,IF(COUNTIF(Tax!B:C,C40),VLOOKUP(C40,Tax!B:C,2,FALSE),""))</f>
        <v>0</v>
      </c>
      <c r="E40" s="25"/>
      <c r="F40" s="30" t="s">
        <v>7</v>
      </c>
      <c r="G40" s="30"/>
      <c r="H40" s="25">
        <f>IF(ISBLANK(G40),0,IF(COUNTIF(Tax!E:F,G40),VLOOKUP(G40,Tax!E:F,2,FALSE),""))</f>
        <v>0</v>
      </c>
    </row>
    <row r="41" spans="2:8" x14ac:dyDescent="0.2">
      <c r="B41" s="28" t="s">
        <v>7</v>
      </c>
      <c r="D41" s="25">
        <f>IF(ISBLANK(C41),0,IF(COUNTIF(Tax!B:C,C41),VLOOKUP(C41,Tax!B:C,2,FALSE),""))</f>
        <v>0</v>
      </c>
      <c r="E41" s="25"/>
      <c r="F41" s="30" t="s">
        <v>7</v>
      </c>
      <c r="G41" s="30"/>
      <c r="H41" s="25">
        <f>IF(ISBLANK(G41),0,IF(COUNTIF(Tax!E:F,G41),VLOOKUP(G41,Tax!E:F,2,FALSE),""))</f>
        <v>0</v>
      </c>
    </row>
    <row r="42" spans="2:8" x14ac:dyDescent="0.2">
      <c r="B42" s="28" t="s">
        <v>7</v>
      </c>
      <c r="D42" s="25">
        <f>IF(ISBLANK(C42),0,IF(COUNTIF(Tax!B:C,C42),VLOOKUP(C42,Tax!B:C,2,FALSE),""))</f>
        <v>0</v>
      </c>
      <c r="E42" s="25"/>
      <c r="F42" s="30" t="s">
        <v>7</v>
      </c>
      <c r="G42" s="30"/>
      <c r="H42" s="25">
        <f>IF(ISBLANK(G42),0,IF(COUNTIF(Tax!E:F,G42),VLOOKUP(G42,Tax!E:F,2,FALSE),""))</f>
        <v>0</v>
      </c>
    </row>
    <row r="43" spans="2:8" x14ac:dyDescent="0.2">
      <c r="B43" s="28" t="s">
        <v>7</v>
      </c>
      <c r="D43" s="25">
        <f>IF(ISBLANK(C43),0,IF(COUNTIF(Tax!B:C,C43),VLOOKUP(C43,Tax!B:C,2,FALSE),""))</f>
        <v>0</v>
      </c>
      <c r="E43" s="25"/>
      <c r="F43" s="30" t="s">
        <v>7</v>
      </c>
      <c r="G43" s="30"/>
      <c r="H43" s="25">
        <f>IF(ISBLANK(G43),0,IF(COUNTIF(Tax!E:F,G43),VLOOKUP(G43,Tax!E:F,2,FALSE),""))</f>
        <v>0</v>
      </c>
    </row>
    <row r="44" spans="2:8" x14ac:dyDescent="0.2">
      <c r="B44" s="28" t="s">
        <v>7</v>
      </c>
      <c r="D44" s="25">
        <f>IF(ISBLANK(C44),0,IF(COUNTIF(Tax!B:C,C44),VLOOKUP(C44,Tax!B:C,2,FALSE),""))</f>
        <v>0</v>
      </c>
      <c r="E44" s="25"/>
      <c r="F44" s="30" t="s">
        <v>7</v>
      </c>
      <c r="G44" s="30"/>
      <c r="H44" s="25">
        <f>IF(ISBLANK(G44),0,IF(COUNTIF(Tax!E:F,G44),VLOOKUP(G44,Tax!E:F,2,FALSE),""))</f>
        <v>0</v>
      </c>
    </row>
    <row r="45" spans="2:8" x14ac:dyDescent="0.2">
      <c r="B45" s="28" t="s">
        <v>7</v>
      </c>
      <c r="D45" s="25">
        <f>IF(ISBLANK(C45),0,IF(COUNTIF(Tax!B:C,C45),VLOOKUP(C45,Tax!B:C,2,FALSE),""))</f>
        <v>0</v>
      </c>
      <c r="E45" s="25"/>
      <c r="F45" s="30" t="s">
        <v>7</v>
      </c>
      <c r="G45" s="30"/>
      <c r="H45" s="25">
        <f>IF(ISBLANK(G45),0,IF(COUNTIF(Tax!E:F,G45),VLOOKUP(G45,Tax!E:F,2,FALSE),""))</f>
        <v>0</v>
      </c>
    </row>
    <row r="46" spans="2:8" x14ac:dyDescent="0.2">
      <c r="B46" s="28" t="s">
        <v>7</v>
      </c>
      <c r="D46" s="25">
        <f>IF(ISBLANK(C46),0,IF(COUNTIF(Tax!B:C,C46),VLOOKUP(C46,Tax!B:C,2,FALSE),""))</f>
        <v>0</v>
      </c>
      <c r="E46" s="25"/>
      <c r="F46" s="30" t="s">
        <v>7</v>
      </c>
      <c r="G46" s="30"/>
      <c r="H46" s="25">
        <f>IF(ISBLANK(G46),0,IF(COUNTIF(Tax!E:F,G46),VLOOKUP(G46,Tax!E:F,2,FALSE),""))</f>
        <v>0</v>
      </c>
    </row>
    <row r="47" spans="2:8" x14ac:dyDescent="0.2">
      <c r="B47" s="28" t="s">
        <v>7</v>
      </c>
      <c r="D47" s="25">
        <f>IF(ISBLANK(C47),0,IF(COUNTIF(Tax!B:C,C47),VLOOKUP(C47,Tax!B:C,2,FALSE),""))</f>
        <v>0</v>
      </c>
      <c r="E47" s="25"/>
      <c r="F47" s="30" t="s">
        <v>7</v>
      </c>
      <c r="G47" s="30"/>
      <c r="H47" s="25">
        <f>IF(ISBLANK(G47),0,IF(COUNTIF(Tax!E:F,G47),VLOOKUP(G47,Tax!E:F,2,FALSE),""))</f>
        <v>0</v>
      </c>
    </row>
    <row r="48" spans="2:8" x14ac:dyDescent="0.2">
      <c r="B48" s="28" t="s">
        <v>7</v>
      </c>
      <c r="D48" s="25">
        <f>IF(ISBLANK(C48),0,IF(COUNTIF(Tax!B:C,C48),VLOOKUP(C48,Tax!B:C,2,FALSE),""))</f>
        <v>0</v>
      </c>
      <c r="E48" s="25"/>
      <c r="F48" s="30" t="s">
        <v>7</v>
      </c>
      <c r="G48" s="30"/>
      <c r="H48" s="25">
        <f>IF(ISBLANK(G48),0,IF(COUNTIF(Tax!E:F,G48),VLOOKUP(G48,Tax!E:F,2,FALSE),""))</f>
        <v>0</v>
      </c>
    </row>
    <row r="49" spans="2:8" x14ac:dyDescent="0.2">
      <c r="B49" s="28" t="s">
        <v>7</v>
      </c>
      <c r="D49" s="25">
        <f>IF(ISBLANK(C49),0,IF(COUNTIF(Tax!B:C,C49),VLOOKUP(C49,Tax!B:C,2,FALSE),""))</f>
        <v>0</v>
      </c>
      <c r="E49" s="25"/>
      <c r="F49" s="30" t="s">
        <v>7</v>
      </c>
      <c r="G49" s="30"/>
      <c r="H49" s="25">
        <f>IF(ISBLANK(G49),0,IF(COUNTIF(Tax!E:F,G49),VLOOKUP(G49,Tax!E:F,2,FALSE),""))</f>
        <v>0</v>
      </c>
    </row>
    <row r="50" spans="2:8" x14ac:dyDescent="0.2">
      <c r="B50" s="28" t="s">
        <v>7</v>
      </c>
      <c r="D50" s="25">
        <f>IF(ISBLANK(C50),0,IF(COUNTIF(Tax!B:C,C50),VLOOKUP(C50,Tax!B:C,2,FALSE),""))</f>
        <v>0</v>
      </c>
      <c r="E50" s="25"/>
      <c r="F50" s="30" t="s">
        <v>7</v>
      </c>
      <c r="G50" s="30"/>
      <c r="H50" s="25">
        <f>IF(ISBLANK(G50),0,IF(COUNTIF(Tax!E:F,G50),VLOOKUP(G50,Tax!E:F,2,FALSE),""))</f>
        <v>0</v>
      </c>
    </row>
    <row r="51" spans="2:8" x14ac:dyDescent="0.2">
      <c r="B51" s="28" t="s">
        <v>7</v>
      </c>
      <c r="D51" s="25">
        <f>IF(ISBLANK(C51),0,IF(COUNTIF(Tax!B:C,C51),VLOOKUP(C51,Tax!B:C,2,FALSE),""))</f>
        <v>0</v>
      </c>
      <c r="E51" s="25"/>
      <c r="F51" s="30" t="s">
        <v>7</v>
      </c>
      <c r="G51" s="30"/>
      <c r="H51" s="25">
        <f>IF(ISBLANK(G51),0,IF(COUNTIF(Tax!E:F,G51),VLOOKUP(G51,Tax!E:F,2,FALSE),""))</f>
        <v>0</v>
      </c>
    </row>
    <row r="52" spans="2:8" x14ac:dyDescent="0.2">
      <c r="B52" s="28" t="s">
        <v>7</v>
      </c>
      <c r="D52" s="25">
        <f>IF(ISBLANK(C52),0,IF(COUNTIF(Tax!B:C,C52),VLOOKUP(C52,Tax!B:C,2,FALSE),""))</f>
        <v>0</v>
      </c>
      <c r="E52" s="25"/>
      <c r="F52" s="30" t="s">
        <v>7</v>
      </c>
      <c r="G52" s="30"/>
      <c r="H52" s="25">
        <f>IF(ISBLANK(G52),0,IF(COUNTIF(Tax!E:F,G52),VLOOKUP(G52,Tax!E:F,2,FALSE),""))</f>
        <v>0</v>
      </c>
    </row>
    <row r="53" spans="2:8" x14ac:dyDescent="0.2">
      <c r="B53" s="28" t="s">
        <v>7</v>
      </c>
      <c r="D53" s="25">
        <f>IF(ISBLANK(C53),0,IF(COUNTIF(Tax!B:C,C53),VLOOKUP(C53,Tax!B:C,2,FALSE),""))</f>
        <v>0</v>
      </c>
      <c r="E53" s="25"/>
      <c r="F53" s="30" t="s">
        <v>7</v>
      </c>
      <c r="G53" s="30"/>
      <c r="H53" s="25">
        <f>IF(ISBLANK(G53),0,IF(COUNTIF(Tax!E:F,G53),VLOOKUP(G53,Tax!E:F,2,FALSE),""))</f>
        <v>0</v>
      </c>
    </row>
    <row r="54" spans="2:8" x14ac:dyDescent="0.2">
      <c r="B54" s="28" t="s">
        <v>7</v>
      </c>
      <c r="D54" s="25">
        <f>IF(ISBLANK(C54),0,IF(COUNTIF(Tax!B:C,C54),VLOOKUP(C54,Tax!B:C,2,FALSE),""))</f>
        <v>0</v>
      </c>
      <c r="E54" s="25"/>
      <c r="F54" s="30" t="s">
        <v>7</v>
      </c>
      <c r="G54" s="30"/>
      <c r="H54" s="25">
        <f>IF(ISBLANK(G54),0,IF(COUNTIF(Tax!E:F,G54),VLOOKUP(G54,Tax!E:F,2,FALSE),""))</f>
        <v>0</v>
      </c>
    </row>
    <row r="55" spans="2:8" x14ac:dyDescent="0.2">
      <c r="B55" s="28" t="s">
        <v>7</v>
      </c>
      <c r="D55" s="25">
        <f>IF(ISBLANK(C55),0,IF(COUNTIF(Tax!B:C,C55),VLOOKUP(C55,Tax!B:C,2,FALSE),""))</f>
        <v>0</v>
      </c>
      <c r="E55" s="25"/>
      <c r="F55" s="30" t="s">
        <v>7</v>
      </c>
      <c r="G55" s="30"/>
      <c r="H55" s="25">
        <f>IF(ISBLANK(G55),0,IF(COUNTIF(Tax!E:F,G55),VLOOKUP(G55,Tax!E:F,2,FALSE),""))</f>
        <v>0</v>
      </c>
    </row>
    <row r="56" spans="2:8" x14ac:dyDescent="0.2">
      <c r="B56" s="28" t="s">
        <v>7</v>
      </c>
      <c r="D56" s="25">
        <f>IF(ISBLANK(C56),0,IF(COUNTIF(Tax!B:C,C56),VLOOKUP(C56,Tax!B:C,2,FALSE),""))</f>
        <v>0</v>
      </c>
      <c r="E56" s="25"/>
      <c r="F56" s="30" t="s">
        <v>7</v>
      </c>
      <c r="G56" s="30"/>
      <c r="H56" s="25">
        <f>IF(ISBLANK(G56),0,IF(COUNTIF(Tax!E:F,G56),VLOOKUP(G56,Tax!E:F,2,FALSE),""))</f>
        <v>0</v>
      </c>
    </row>
    <row r="57" spans="2:8" x14ac:dyDescent="0.2">
      <c r="B57" s="28" t="s">
        <v>7</v>
      </c>
      <c r="D57" s="25">
        <f>IF(ISBLANK(C57),0,IF(COUNTIF(Tax!B:C,C57),VLOOKUP(C57,Tax!B:C,2,FALSE),""))</f>
        <v>0</v>
      </c>
      <c r="E57" s="25"/>
      <c r="F57" s="30" t="s">
        <v>7</v>
      </c>
      <c r="G57" s="30"/>
      <c r="H57" s="25">
        <f>IF(ISBLANK(G57),0,IF(COUNTIF(Tax!E:F,G57),VLOOKUP(G57,Tax!E:F,2,FALSE),""))</f>
        <v>0</v>
      </c>
    </row>
    <row r="58" spans="2:8" x14ac:dyDescent="0.2">
      <c r="B58" s="28" t="s">
        <v>7</v>
      </c>
      <c r="D58" s="25">
        <f>IF(ISBLANK(C58),0,IF(COUNTIF(Tax!B:C,C58),VLOOKUP(C58,Tax!B:C,2,FALSE),""))</f>
        <v>0</v>
      </c>
      <c r="E58" s="25"/>
      <c r="F58" s="30" t="s">
        <v>7</v>
      </c>
      <c r="G58" s="30"/>
      <c r="H58" s="25">
        <f>IF(ISBLANK(G58),0,IF(COUNTIF(Tax!E:F,G58),VLOOKUP(G58,Tax!E:F,2,FALSE),""))</f>
        <v>0</v>
      </c>
    </row>
    <row r="59" spans="2:8" x14ac:dyDescent="0.2">
      <c r="B59" s="28" t="s">
        <v>7</v>
      </c>
      <c r="D59" s="25">
        <f>IF(ISBLANK(C59),0,IF(COUNTIF(Tax!B:C,C59),VLOOKUP(C59,Tax!B:C,2,FALSE),""))</f>
        <v>0</v>
      </c>
      <c r="E59" s="25"/>
      <c r="F59" s="30" t="s">
        <v>7</v>
      </c>
      <c r="G59" s="30"/>
      <c r="H59" s="25">
        <f>IF(ISBLANK(G59),0,IF(COUNTIF(Tax!E:F,G59),VLOOKUP(G59,Tax!E:F,2,FALSE),""))</f>
        <v>0</v>
      </c>
    </row>
    <row r="60" spans="2:8" x14ac:dyDescent="0.2">
      <c r="B60" s="28" t="s">
        <v>7</v>
      </c>
      <c r="D60" s="25">
        <f>IF(ISBLANK(C60),0,IF(COUNTIF(Tax!B:C,C60),VLOOKUP(C60,Tax!B:C,2,FALSE),""))</f>
        <v>0</v>
      </c>
      <c r="E60" s="25"/>
      <c r="F60" s="30" t="s">
        <v>7</v>
      </c>
      <c r="G60" s="30"/>
      <c r="H60" s="25">
        <f>IF(ISBLANK(G60),0,IF(COUNTIF(Tax!E:F,G60),VLOOKUP(G60,Tax!E:F,2,FALSE),""))</f>
        <v>0</v>
      </c>
    </row>
    <row r="61" spans="2:8" x14ac:dyDescent="0.2">
      <c r="B61" s="28" t="s">
        <v>7</v>
      </c>
      <c r="D61" s="25">
        <f>IF(ISBLANK(C61),0,IF(COUNTIF(Tax!B:C,C61),VLOOKUP(C61,Tax!B:C,2,FALSE),""))</f>
        <v>0</v>
      </c>
      <c r="E61" s="25"/>
      <c r="F61" s="30" t="s">
        <v>7</v>
      </c>
      <c r="G61" s="30"/>
      <c r="H61" s="25">
        <f>IF(ISBLANK(G61),0,IF(COUNTIF(Tax!E:F,G61),VLOOKUP(G61,Tax!E:F,2,FALSE),""))</f>
        <v>0</v>
      </c>
    </row>
    <row r="62" spans="2:8" x14ac:dyDescent="0.2">
      <c r="B62" s="28" t="s">
        <v>7</v>
      </c>
      <c r="D62" s="25">
        <f>IF(ISBLANK(C62),0,IF(COUNTIF(Tax!B:C,C62),VLOOKUP(C62,Tax!B:C,2,FALSE),""))</f>
        <v>0</v>
      </c>
      <c r="E62" s="25"/>
      <c r="F62" s="30" t="s">
        <v>7</v>
      </c>
      <c r="G62" s="30"/>
      <c r="H62" s="25">
        <f>IF(ISBLANK(G62),0,IF(COUNTIF(Tax!E:F,G62),VLOOKUP(G62,Tax!E:F,2,FALSE),""))</f>
        <v>0</v>
      </c>
    </row>
    <row r="63" spans="2:8" x14ac:dyDescent="0.2">
      <c r="B63" s="28" t="s">
        <v>7</v>
      </c>
      <c r="D63" s="25">
        <f>IF(ISBLANK(C63),0,IF(COUNTIF(Tax!B:C,C63),VLOOKUP(C63,Tax!B:C,2,FALSE),""))</f>
        <v>0</v>
      </c>
      <c r="E63" s="25"/>
      <c r="F63" s="30" t="s">
        <v>7</v>
      </c>
      <c r="G63" s="30"/>
      <c r="H63" s="25">
        <f>IF(ISBLANK(G63),0,IF(COUNTIF(Tax!E:F,G63),VLOOKUP(G63,Tax!E:F,2,FALSE),""))</f>
        <v>0</v>
      </c>
    </row>
    <row r="64" spans="2:8" x14ac:dyDescent="0.2">
      <c r="B64" s="28" t="s">
        <v>7</v>
      </c>
      <c r="D64" s="25">
        <f>IF(ISBLANK(C64),0,IF(COUNTIF(Tax!B:C,C64),VLOOKUP(C64,Tax!B:C,2,FALSE),""))</f>
        <v>0</v>
      </c>
      <c r="E64" s="25"/>
      <c r="F64" s="30" t="s">
        <v>7</v>
      </c>
      <c r="G64" s="30"/>
      <c r="H64" s="25">
        <f>IF(ISBLANK(G64),0,IF(COUNTIF(Tax!E:F,G64),VLOOKUP(G64,Tax!E:F,2,FALSE),""))</f>
        <v>0</v>
      </c>
    </row>
    <row r="65" spans="2:8" x14ac:dyDescent="0.2">
      <c r="B65" s="28" t="s">
        <v>7</v>
      </c>
      <c r="D65" s="25">
        <f>IF(ISBLANK(C65),0,IF(COUNTIF(Tax!B:C,C65),VLOOKUP(C65,Tax!B:C,2,FALSE),""))</f>
        <v>0</v>
      </c>
      <c r="E65" s="25"/>
      <c r="F65" s="30" t="s">
        <v>7</v>
      </c>
      <c r="G65" s="30"/>
      <c r="H65" s="25">
        <f>IF(ISBLANK(G65),0,IF(COUNTIF(Tax!E:F,G65),VLOOKUP(G65,Tax!E:F,2,FALSE),""))</f>
        <v>0</v>
      </c>
    </row>
    <row r="66" spans="2:8" x14ac:dyDescent="0.2">
      <c r="B66" s="28" t="s">
        <v>7</v>
      </c>
      <c r="D66" s="25">
        <f>IF(ISBLANK(C66),0,IF(COUNTIF(Tax!B:C,C66),VLOOKUP(C66,Tax!B:C,2,FALSE),""))</f>
        <v>0</v>
      </c>
      <c r="E66" s="25"/>
      <c r="F66" s="30" t="s">
        <v>7</v>
      </c>
      <c r="G66" s="30"/>
      <c r="H66" s="25">
        <f>IF(ISBLANK(G66),0,IF(COUNTIF(Tax!E:F,G66),VLOOKUP(G66,Tax!E:F,2,FALSE),""))</f>
        <v>0</v>
      </c>
    </row>
    <row r="67" spans="2:8" x14ac:dyDescent="0.2">
      <c r="B67" s="28" t="s">
        <v>7</v>
      </c>
      <c r="D67" s="25">
        <f>IF(ISBLANK(C67),0,IF(COUNTIF(Tax!B:C,C67),VLOOKUP(C67,Tax!B:C,2,FALSE),""))</f>
        <v>0</v>
      </c>
      <c r="E67" s="25"/>
      <c r="F67" s="30" t="s">
        <v>7</v>
      </c>
      <c r="G67" s="30"/>
      <c r="H67" s="25">
        <f>IF(ISBLANK(G67),0,IF(COUNTIF(Tax!E:F,G67),VLOOKUP(G67,Tax!E:F,2,FALSE),""))</f>
        <v>0</v>
      </c>
    </row>
    <row r="68" spans="2:8" x14ac:dyDescent="0.2">
      <c r="B68" s="28" t="s">
        <v>7</v>
      </c>
      <c r="D68" s="25">
        <f>IF(ISBLANK(C68),0,IF(COUNTIF(Tax!B:C,C68),VLOOKUP(C68,Tax!B:C,2,FALSE),""))</f>
        <v>0</v>
      </c>
      <c r="E68" s="25"/>
      <c r="F68" s="30" t="s">
        <v>7</v>
      </c>
      <c r="G68" s="30"/>
      <c r="H68" s="25">
        <f>IF(ISBLANK(G68),0,IF(COUNTIF(Tax!E:F,G68),VLOOKUP(G68,Tax!E:F,2,FALSE),""))</f>
        <v>0</v>
      </c>
    </row>
    <row r="69" spans="2:8" x14ac:dyDescent="0.2">
      <c r="B69" s="28" t="s">
        <v>7</v>
      </c>
      <c r="D69" s="25">
        <f>IF(ISBLANK(C69),0,IF(COUNTIF(Tax!B:C,C69),VLOOKUP(C69,Tax!B:C,2,FALSE),""))</f>
        <v>0</v>
      </c>
      <c r="E69" s="25"/>
      <c r="F69" s="30" t="s">
        <v>7</v>
      </c>
      <c r="G69" s="30"/>
      <c r="H69" s="25">
        <f>IF(ISBLANK(G69),0,IF(COUNTIF(Tax!E:F,G69),VLOOKUP(G69,Tax!E:F,2,FALSE),""))</f>
        <v>0</v>
      </c>
    </row>
    <row r="70" spans="2:8" x14ac:dyDescent="0.2">
      <c r="B70" s="28" t="s">
        <v>7</v>
      </c>
      <c r="D70" s="25">
        <f>IF(ISBLANK(C70),0,IF(COUNTIF(Tax!B:C,C70),VLOOKUP(C70,Tax!B:C,2,FALSE),""))</f>
        <v>0</v>
      </c>
      <c r="E70" s="25"/>
      <c r="F70" s="30" t="s">
        <v>7</v>
      </c>
      <c r="G70" s="30"/>
      <c r="H70" s="25">
        <f>IF(ISBLANK(G70),0,IF(COUNTIF(Tax!E:F,G70),VLOOKUP(G70,Tax!E:F,2,FALSE),""))</f>
        <v>0</v>
      </c>
    </row>
    <row r="71" spans="2:8" x14ac:dyDescent="0.2">
      <c r="B71" s="28" t="s">
        <v>7</v>
      </c>
      <c r="D71" s="25">
        <f>IF(ISBLANK(C71),0,IF(COUNTIF(Tax!B:C,C71),VLOOKUP(C71,Tax!B:C,2,FALSE),""))</f>
        <v>0</v>
      </c>
      <c r="E71" s="25"/>
      <c r="F71" s="30" t="s">
        <v>7</v>
      </c>
      <c r="G71" s="30"/>
      <c r="H71" s="25">
        <f>IF(ISBLANK(G71),0,IF(COUNTIF(Tax!E:F,G71),VLOOKUP(G71,Tax!E:F,2,FALSE),""))</f>
        <v>0</v>
      </c>
    </row>
    <row r="72" spans="2:8" x14ac:dyDescent="0.2">
      <c r="B72" s="28" t="s">
        <v>7</v>
      </c>
      <c r="D72" s="25">
        <f>IF(ISBLANK(C72),0,IF(COUNTIF(Tax!B:C,C72),VLOOKUP(C72,Tax!B:C,2,FALSE),""))</f>
        <v>0</v>
      </c>
      <c r="E72" s="25"/>
      <c r="F72" s="30" t="s">
        <v>7</v>
      </c>
      <c r="G72" s="30"/>
      <c r="H72" s="25">
        <f>IF(ISBLANK(G72),0,IF(COUNTIF(Tax!E:F,G72),VLOOKUP(G72,Tax!E:F,2,FALSE),""))</f>
        <v>0</v>
      </c>
    </row>
    <row r="73" spans="2:8" x14ac:dyDescent="0.2">
      <c r="B73" s="28" t="s">
        <v>7</v>
      </c>
      <c r="D73" s="25">
        <f>IF(ISBLANK(C73),0,IF(COUNTIF(Tax!B:C,C73),VLOOKUP(C73,Tax!B:C,2,FALSE),""))</f>
        <v>0</v>
      </c>
      <c r="E73" s="25"/>
      <c r="F73" s="30" t="s">
        <v>7</v>
      </c>
      <c r="G73" s="30"/>
      <c r="H73" s="25">
        <f>IF(ISBLANK(G73),0,IF(COUNTIF(Tax!E:F,G73),VLOOKUP(G73,Tax!E:F,2,FALSE),""))</f>
        <v>0</v>
      </c>
    </row>
    <row r="74" spans="2:8" x14ac:dyDescent="0.2">
      <c r="B74" s="28" t="s">
        <v>7</v>
      </c>
      <c r="D74" s="25">
        <f>IF(ISBLANK(C74),0,IF(COUNTIF(Tax!B:C,C74),VLOOKUP(C74,Tax!B:C,2,FALSE),""))</f>
        <v>0</v>
      </c>
      <c r="E74" s="25"/>
      <c r="F74" s="30" t="s">
        <v>7</v>
      </c>
      <c r="G74" s="30"/>
      <c r="H74" s="25">
        <f>IF(ISBLANK(G74),0,IF(COUNTIF(Tax!E:F,G74),VLOOKUP(G74,Tax!E:F,2,FALSE),""))</f>
        <v>0</v>
      </c>
    </row>
    <row r="75" spans="2:8" x14ac:dyDescent="0.2">
      <c r="B75" s="28" t="s">
        <v>7</v>
      </c>
      <c r="D75" s="25">
        <f>IF(ISBLANK(C75),0,IF(COUNTIF(Tax!B:C,C75),VLOOKUP(C75,Tax!B:C,2,FALSE),""))</f>
        <v>0</v>
      </c>
      <c r="E75" s="25"/>
      <c r="F75" s="30" t="s">
        <v>7</v>
      </c>
      <c r="G75" s="30"/>
      <c r="H75" s="25">
        <f>IF(ISBLANK(G75),0,IF(COUNTIF(Tax!E:F,G75),VLOOKUP(G75,Tax!E:F,2,FALSE),""))</f>
        <v>0</v>
      </c>
    </row>
    <row r="76" spans="2:8" x14ac:dyDescent="0.2">
      <c r="B76" s="28" t="s">
        <v>7</v>
      </c>
      <c r="D76" s="25">
        <f>IF(ISBLANK(C76),0,IF(COUNTIF(Tax!B:C,C76),VLOOKUP(C76,Tax!B:C,2,FALSE),""))</f>
        <v>0</v>
      </c>
      <c r="E76" s="25"/>
      <c r="F76" s="30" t="s">
        <v>7</v>
      </c>
      <c r="G76" s="30"/>
      <c r="H76" s="25">
        <f>IF(ISBLANK(G76),0,IF(COUNTIF(Tax!E:F,G76),VLOOKUP(G76,Tax!E:F,2,FALSE),""))</f>
        <v>0</v>
      </c>
    </row>
    <row r="77" spans="2:8" x14ac:dyDescent="0.2">
      <c r="B77" s="28" t="s">
        <v>7</v>
      </c>
      <c r="D77" s="25">
        <f>IF(ISBLANK(C77),0,IF(COUNTIF(Tax!B:C,C77),VLOOKUP(C77,Tax!B:C,2,FALSE),""))</f>
        <v>0</v>
      </c>
      <c r="E77" s="25"/>
      <c r="F77" s="30" t="s">
        <v>7</v>
      </c>
      <c r="G77" s="30"/>
      <c r="H77" s="25">
        <f>IF(ISBLANK(G77),0,IF(COUNTIF(Tax!E:F,G77),VLOOKUP(G77,Tax!E:F,2,FALSE),""))</f>
        <v>0</v>
      </c>
    </row>
    <row r="78" spans="2:8" x14ac:dyDescent="0.2">
      <c r="B78" s="28" t="s">
        <v>7</v>
      </c>
      <c r="D78" s="25">
        <f>IF(ISBLANK(C78),0,IF(COUNTIF(Tax!B:C,C78),VLOOKUP(C78,Tax!B:C,2,FALSE),""))</f>
        <v>0</v>
      </c>
      <c r="E78" s="25"/>
      <c r="F78" s="30" t="s">
        <v>7</v>
      </c>
      <c r="G78" s="30"/>
      <c r="H78" s="25">
        <f>IF(ISBLANK(G78),0,IF(COUNTIF(Tax!E:F,G78),VLOOKUP(G78,Tax!E:F,2,FALSE),""))</f>
        <v>0</v>
      </c>
    </row>
    <row r="79" spans="2:8" x14ac:dyDescent="0.2">
      <c r="B79" s="28" t="s">
        <v>7</v>
      </c>
      <c r="D79" s="25">
        <f>IF(ISBLANK(C79),0,IF(COUNTIF(Tax!B:C,C79),VLOOKUP(C79,Tax!B:C,2,FALSE),""))</f>
        <v>0</v>
      </c>
      <c r="E79" s="25"/>
      <c r="F79" s="30" t="s">
        <v>7</v>
      </c>
      <c r="G79" s="30"/>
      <c r="H79" s="25">
        <f>IF(ISBLANK(G79),0,IF(COUNTIF(Tax!E:F,G79),VLOOKUP(G79,Tax!E:F,2,FALSE),""))</f>
        <v>0</v>
      </c>
    </row>
    <row r="80" spans="2:8" x14ac:dyDescent="0.2">
      <c r="B80" s="28" t="s">
        <v>7</v>
      </c>
      <c r="D80" s="25">
        <f>IF(ISBLANK(C80),0,IF(COUNTIF(Tax!B:C,C80),VLOOKUP(C80,Tax!B:C,2,FALSE),""))</f>
        <v>0</v>
      </c>
      <c r="E80" s="25"/>
      <c r="F80" s="30" t="s">
        <v>7</v>
      </c>
      <c r="G80" s="30"/>
      <c r="H80" s="25">
        <f>IF(ISBLANK(G80),0,IF(COUNTIF(Tax!E:F,G80),VLOOKUP(G80,Tax!E:F,2,FALSE),""))</f>
        <v>0</v>
      </c>
    </row>
    <row r="81" spans="2:8" x14ac:dyDescent="0.2">
      <c r="B81" s="28" t="s">
        <v>7</v>
      </c>
      <c r="D81" s="25">
        <f>IF(ISBLANK(C81),0,IF(COUNTIF(Tax!B:C,C81),VLOOKUP(C81,Tax!B:C,2,FALSE),""))</f>
        <v>0</v>
      </c>
      <c r="E81" s="25"/>
      <c r="F81" s="30" t="s">
        <v>7</v>
      </c>
      <c r="G81" s="30"/>
      <c r="H81" s="25">
        <f>IF(ISBLANK(G81),0,IF(COUNTIF(Tax!E:F,G81),VLOOKUP(G81,Tax!E:F,2,FALSE),""))</f>
        <v>0</v>
      </c>
    </row>
    <row r="82" spans="2:8" x14ac:dyDescent="0.2">
      <c r="B82" s="28" t="s">
        <v>7</v>
      </c>
      <c r="D82" s="25">
        <f>IF(ISBLANK(C82),0,IF(COUNTIF(Tax!B:C,C82),VLOOKUP(C82,Tax!B:C,2,FALSE),""))</f>
        <v>0</v>
      </c>
      <c r="E82" s="25"/>
      <c r="F82" s="30" t="s">
        <v>7</v>
      </c>
      <c r="G82" s="30"/>
      <c r="H82" s="25">
        <f>IF(ISBLANK(G82),0,IF(COUNTIF(Tax!E:F,G82),VLOOKUP(G82,Tax!E:F,2,FALSE),""))</f>
        <v>0</v>
      </c>
    </row>
    <row r="83" spans="2:8" x14ac:dyDescent="0.2">
      <c r="B83" s="28" t="s">
        <v>7</v>
      </c>
      <c r="D83" s="25">
        <f>IF(ISBLANK(C83),0,IF(COUNTIF(Tax!B:C,C83),VLOOKUP(C83,Tax!B:C,2,FALSE),""))</f>
        <v>0</v>
      </c>
      <c r="E83" s="25"/>
      <c r="F83" s="30" t="s">
        <v>7</v>
      </c>
      <c r="G83" s="30"/>
      <c r="H83" s="25">
        <f>IF(ISBLANK(G83),0,IF(COUNTIF(Tax!E:F,G83),VLOOKUP(G83,Tax!E:F,2,FALSE),""))</f>
        <v>0</v>
      </c>
    </row>
    <row r="84" spans="2:8" x14ac:dyDescent="0.2">
      <c r="B84" s="28" t="s">
        <v>7</v>
      </c>
      <c r="D84" s="25">
        <f>IF(ISBLANK(C84),0,IF(COUNTIF(Tax!B:C,C84),VLOOKUP(C84,Tax!B:C,2,FALSE),""))</f>
        <v>0</v>
      </c>
      <c r="E84" s="25"/>
      <c r="F84" s="30" t="s">
        <v>7</v>
      </c>
      <c r="G84" s="30"/>
      <c r="H84" s="25">
        <f>IF(ISBLANK(G84),0,IF(COUNTIF(Tax!E:F,G84),VLOOKUP(G84,Tax!E:F,2,FALSE),""))</f>
        <v>0</v>
      </c>
    </row>
    <row r="85" spans="2:8" x14ac:dyDescent="0.2">
      <c r="B85" s="28" t="s">
        <v>7</v>
      </c>
      <c r="D85" s="25">
        <f>IF(ISBLANK(C85),0,IF(COUNTIF(Tax!B:C,C85),VLOOKUP(C85,Tax!B:C,2,FALSE),""))</f>
        <v>0</v>
      </c>
      <c r="E85" s="25"/>
      <c r="F85" s="30" t="s">
        <v>7</v>
      </c>
      <c r="G85" s="30"/>
      <c r="H85" s="25">
        <f>IF(ISBLANK(G85),0,IF(COUNTIF(Tax!E:F,G85),VLOOKUP(G85,Tax!E:F,2,FALSE),""))</f>
        <v>0</v>
      </c>
    </row>
    <row r="86" spans="2:8" x14ac:dyDescent="0.2">
      <c r="B86" s="28" t="s">
        <v>7</v>
      </c>
      <c r="D86" s="25">
        <f>IF(ISBLANK(C86),0,IF(COUNTIF(Tax!B:C,C86),VLOOKUP(C86,Tax!B:C,2,FALSE),""))</f>
        <v>0</v>
      </c>
      <c r="E86" s="25"/>
      <c r="F86" s="30" t="s">
        <v>7</v>
      </c>
      <c r="G86" s="30"/>
      <c r="H86" s="25">
        <f>IF(ISBLANK(G86),0,IF(COUNTIF(Tax!E:F,G86),VLOOKUP(G86,Tax!E:F,2,FALSE),""))</f>
        <v>0</v>
      </c>
    </row>
    <row r="87" spans="2:8" x14ac:dyDescent="0.2">
      <c r="B87" s="28" t="s">
        <v>7</v>
      </c>
      <c r="D87" s="25">
        <f>IF(ISBLANK(C87),0,IF(COUNTIF(Tax!B:C,C87),VLOOKUP(C87,Tax!B:C,2,FALSE),""))</f>
        <v>0</v>
      </c>
      <c r="E87" s="25"/>
      <c r="F87" s="30" t="s">
        <v>7</v>
      </c>
      <c r="G87" s="30"/>
      <c r="H87" s="25">
        <f>IF(ISBLANK(G87),0,IF(COUNTIF(Tax!E:F,G87),VLOOKUP(G87,Tax!E:F,2,FALSE),""))</f>
        <v>0</v>
      </c>
    </row>
    <row r="88" spans="2:8" x14ac:dyDescent="0.2">
      <c r="B88" s="28" t="s">
        <v>7</v>
      </c>
      <c r="D88" s="25">
        <f>IF(ISBLANK(C88),0,IF(COUNTIF(Tax!B:C,C88),VLOOKUP(C88,Tax!B:C,2,FALSE),""))</f>
        <v>0</v>
      </c>
      <c r="E88" s="25"/>
      <c r="F88" s="30" t="s">
        <v>7</v>
      </c>
      <c r="G88" s="30"/>
      <c r="H88" s="25">
        <f>IF(ISBLANK(G88),0,IF(COUNTIF(Tax!E:F,G88),VLOOKUP(G88,Tax!E:F,2,FALSE),""))</f>
        <v>0</v>
      </c>
    </row>
    <row r="89" spans="2:8" x14ac:dyDescent="0.2">
      <c r="B89" s="28" t="s">
        <v>7</v>
      </c>
      <c r="D89" s="25">
        <f>IF(ISBLANK(C89),0,IF(COUNTIF(Tax!B:C,C89),VLOOKUP(C89,Tax!B:C,2,FALSE),""))</f>
        <v>0</v>
      </c>
      <c r="E89" s="25"/>
      <c r="F89" s="30" t="s">
        <v>7</v>
      </c>
      <c r="G89" s="30"/>
      <c r="H89" s="25">
        <f>IF(ISBLANK(G89),0,IF(COUNTIF(Tax!E:F,G89),VLOOKUP(G89,Tax!E:F,2,FALSE),""))</f>
        <v>0</v>
      </c>
    </row>
    <row r="90" spans="2:8" x14ac:dyDescent="0.2">
      <c r="B90" s="28" t="s">
        <v>7</v>
      </c>
      <c r="D90" s="25">
        <f>IF(ISBLANK(C90),0,IF(COUNTIF(Tax!B:C,C90),VLOOKUP(C90,Tax!B:C,2,FALSE),""))</f>
        <v>0</v>
      </c>
      <c r="E90" s="25"/>
      <c r="F90" s="30" t="s">
        <v>7</v>
      </c>
      <c r="G90" s="30"/>
      <c r="H90" s="25">
        <f>IF(ISBLANK(G90),0,IF(COUNTIF(Tax!E:F,G90),VLOOKUP(G90,Tax!E:F,2,FALSE),""))</f>
        <v>0</v>
      </c>
    </row>
    <row r="91" spans="2:8" x14ac:dyDescent="0.2">
      <c r="B91" s="28" t="s">
        <v>7</v>
      </c>
      <c r="D91" s="25">
        <f>IF(ISBLANK(C91),0,IF(COUNTIF(Tax!B:C,C91),VLOOKUP(C91,Tax!B:C,2,FALSE),""))</f>
        <v>0</v>
      </c>
      <c r="E91" s="25"/>
      <c r="F91" s="30" t="s">
        <v>7</v>
      </c>
      <c r="G91" s="30"/>
      <c r="H91" s="25">
        <f>IF(ISBLANK(G91),0,IF(COUNTIF(Tax!E:F,G91),VLOOKUP(G91,Tax!E:F,2,FALSE),""))</f>
        <v>0</v>
      </c>
    </row>
    <row r="92" spans="2:8" x14ac:dyDescent="0.2">
      <c r="B92" s="28" t="s">
        <v>7</v>
      </c>
      <c r="D92" s="25">
        <f>IF(ISBLANK(C92),0,IF(COUNTIF(Tax!B:C,C92),VLOOKUP(C92,Tax!B:C,2,FALSE),""))</f>
        <v>0</v>
      </c>
      <c r="E92" s="25"/>
      <c r="F92" s="30" t="s">
        <v>7</v>
      </c>
      <c r="G92" s="30"/>
      <c r="H92" s="25">
        <f>IF(ISBLANK(G92),0,IF(COUNTIF(Tax!E:F,G92),VLOOKUP(G92,Tax!E:F,2,FALSE),""))</f>
        <v>0</v>
      </c>
    </row>
    <row r="93" spans="2:8" x14ac:dyDescent="0.2">
      <c r="B93" s="28" t="s">
        <v>7</v>
      </c>
      <c r="D93" s="25">
        <f>IF(ISBLANK(C93),0,IF(COUNTIF(Tax!B:C,C93),VLOOKUP(C93,Tax!B:C,2,FALSE),""))</f>
        <v>0</v>
      </c>
      <c r="E93" s="25"/>
      <c r="F93" s="30" t="s">
        <v>7</v>
      </c>
      <c r="G93" s="30"/>
      <c r="H93" s="25">
        <f>IF(ISBLANK(G93),0,IF(COUNTIF(Tax!E:F,G93),VLOOKUP(G93,Tax!E:F,2,FALSE),""))</f>
        <v>0</v>
      </c>
    </row>
    <row r="94" spans="2:8" x14ac:dyDescent="0.2">
      <c r="B94" s="28" t="s">
        <v>7</v>
      </c>
      <c r="D94" s="25">
        <f>IF(ISBLANK(C94),0,IF(COUNTIF(Tax!B:C,C94),VLOOKUP(C94,Tax!B:C,2,FALSE),""))</f>
        <v>0</v>
      </c>
      <c r="E94" s="25"/>
      <c r="F94" s="30" t="s">
        <v>7</v>
      </c>
      <c r="G94" s="30"/>
      <c r="H94" s="25">
        <f>IF(ISBLANK(G94),0,IF(COUNTIF(Tax!E:F,G94),VLOOKUP(G94,Tax!E:F,2,FALSE),""))</f>
        <v>0</v>
      </c>
    </row>
    <row r="95" spans="2:8" x14ac:dyDescent="0.2">
      <c r="B95" s="28" t="s">
        <v>7</v>
      </c>
      <c r="D95" s="25">
        <f>IF(ISBLANK(C95),0,IF(COUNTIF(Tax!B:C,C95),VLOOKUP(C95,Tax!B:C,2,FALSE),""))</f>
        <v>0</v>
      </c>
      <c r="E95" s="25"/>
      <c r="F95" s="30" t="s">
        <v>7</v>
      </c>
      <c r="G95" s="30"/>
      <c r="H95" s="25">
        <f>IF(ISBLANK(G95),0,IF(COUNTIF(Tax!E:F,G95),VLOOKUP(G95,Tax!E:F,2,FALSE),""))</f>
        <v>0</v>
      </c>
    </row>
    <row r="96" spans="2:8" x14ac:dyDescent="0.2">
      <c r="B96" s="28" t="s">
        <v>7</v>
      </c>
      <c r="D96" s="25">
        <f>IF(ISBLANK(C96),0,IF(COUNTIF(Tax!B:C,C96),VLOOKUP(C96,Tax!B:C,2,FALSE),""))</f>
        <v>0</v>
      </c>
      <c r="E96" s="25"/>
      <c r="F96" s="30" t="s">
        <v>7</v>
      </c>
      <c r="G96" s="30"/>
      <c r="H96" s="25">
        <f>IF(ISBLANK(G96),0,IF(COUNTIF(Tax!E:F,G96),VLOOKUP(G96,Tax!E:F,2,FALSE),""))</f>
        <v>0</v>
      </c>
    </row>
    <row r="97" spans="2:8" x14ac:dyDescent="0.2">
      <c r="B97" s="28" t="s">
        <v>7</v>
      </c>
      <c r="D97" s="25">
        <f>IF(ISBLANK(C97),0,IF(COUNTIF(Tax!B:C,C97),VLOOKUP(C97,Tax!B:C,2,FALSE),""))</f>
        <v>0</v>
      </c>
      <c r="E97" s="25"/>
      <c r="F97" s="30" t="s">
        <v>7</v>
      </c>
      <c r="G97" s="30"/>
      <c r="H97" s="25">
        <f>IF(ISBLANK(G97),0,IF(COUNTIF(Tax!E:F,G97),VLOOKUP(G97,Tax!E:F,2,FALSE),""))</f>
        <v>0</v>
      </c>
    </row>
    <row r="98" spans="2:8" x14ac:dyDescent="0.2">
      <c r="B98" s="28" t="s">
        <v>7</v>
      </c>
      <c r="D98" s="25">
        <f>IF(ISBLANK(C98),0,IF(COUNTIF(Tax!B:C,C98),VLOOKUP(C98,Tax!B:C,2,FALSE),""))</f>
        <v>0</v>
      </c>
      <c r="E98" s="25"/>
      <c r="F98" s="30" t="s">
        <v>7</v>
      </c>
      <c r="G98" s="30"/>
      <c r="H98" s="25">
        <f>IF(ISBLANK(G98),0,IF(COUNTIF(Tax!E:F,G98),VLOOKUP(G98,Tax!E:F,2,FALSE),""))</f>
        <v>0</v>
      </c>
    </row>
    <row r="99" spans="2:8" x14ac:dyDescent="0.2">
      <c r="B99" s="28" t="s">
        <v>7</v>
      </c>
      <c r="D99" s="25">
        <f>IF(ISBLANK(C99),0,IF(COUNTIF(Tax!B:C,C99),VLOOKUP(C99,Tax!B:C,2,FALSE),""))</f>
        <v>0</v>
      </c>
      <c r="E99" s="25"/>
      <c r="F99" s="30" t="s">
        <v>7</v>
      </c>
      <c r="G99" s="30"/>
      <c r="H99" s="25">
        <f>IF(ISBLANK(G99),0,IF(COUNTIF(Tax!E:F,G99),VLOOKUP(G99,Tax!E:F,2,FALSE),""))</f>
        <v>0</v>
      </c>
    </row>
    <row r="100" spans="2:8" x14ac:dyDescent="0.2">
      <c r="B100" s="28" t="s">
        <v>7</v>
      </c>
      <c r="D100" s="25">
        <f>IF(ISBLANK(C100),0,IF(COUNTIF(Tax!B:C,C100),VLOOKUP(C100,Tax!B:C,2,FALSE),""))</f>
        <v>0</v>
      </c>
      <c r="E100" s="25"/>
      <c r="F100" s="30" t="s">
        <v>7</v>
      </c>
      <c r="G100" s="30"/>
      <c r="H100" s="25">
        <f>IF(ISBLANK(G100),0,IF(COUNTIF(Tax!E:F,G100),VLOOKUP(G100,Tax!E:F,2,FALSE),""))</f>
        <v>0</v>
      </c>
    </row>
    <row r="101" spans="2:8" x14ac:dyDescent="0.2">
      <c r="B101" s="28" t="s">
        <v>7</v>
      </c>
      <c r="D101" s="25">
        <f>IF(ISBLANK(C101),0,IF(COUNTIF(Tax!B:C,C101),VLOOKUP(C101,Tax!B:C,2,FALSE),""))</f>
        <v>0</v>
      </c>
      <c r="E101" s="25"/>
      <c r="F101" s="30" t="s">
        <v>7</v>
      </c>
      <c r="G101" s="30"/>
      <c r="H101" s="25">
        <f>IF(ISBLANK(G101),0,IF(COUNTIF(Tax!E:F,G101),VLOOKUP(G101,Tax!E:F,2,FALSE),""))</f>
        <v>0</v>
      </c>
    </row>
    <row r="102" spans="2:8" x14ac:dyDescent="0.2">
      <c r="B102" s="28" t="s">
        <v>7</v>
      </c>
      <c r="D102" s="25">
        <f>IF(ISBLANK(C102),0,IF(COUNTIF(Tax!B:C,C102),VLOOKUP(C102,Tax!B:C,2,FALSE),""))</f>
        <v>0</v>
      </c>
      <c r="E102" s="25"/>
      <c r="F102" s="30" t="s">
        <v>7</v>
      </c>
      <c r="G102" s="30"/>
      <c r="H102" s="25">
        <f>IF(ISBLANK(G102),0,IF(COUNTIF(Tax!E:F,G102),VLOOKUP(G102,Tax!E:F,2,FALSE),""))</f>
        <v>0</v>
      </c>
    </row>
    <row r="103" spans="2:8" x14ac:dyDescent="0.2">
      <c r="B103" s="28" t="s">
        <v>7</v>
      </c>
      <c r="D103" s="25">
        <f>IF(ISBLANK(C103),0,IF(COUNTIF(Tax!B:C,C103),VLOOKUP(C103,Tax!B:C,2,FALSE),""))</f>
        <v>0</v>
      </c>
      <c r="E103" s="25"/>
      <c r="F103" s="30" t="s">
        <v>7</v>
      </c>
      <c r="G103" s="30"/>
      <c r="H103" s="25">
        <f>IF(ISBLANK(G103),0,IF(COUNTIF(Tax!E:F,G103),VLOOKUP(G103,Tax!E:F,2,FALSE),""))</f>
        <v>0</v>
      </c>
    </row>
    <row r="104" spans="2:8" x14ac:dyDescent="0.2">
      <c r="B104" s="28" t="s">
        <v>7</v>
      </c>
      <c r="D104" s="25">
        <f>IF(ISBLANK(C104),0,IF(COUNTIF(Tax!B:C,C104),VLOOKUP(C104,Tax!B:C,2,FALSE),""))</f>
        <v>0</v>
      </c>
      <c r="E104" s="25"/>
      <c r="F104" s="30" t="s">
        <v>7</v>
      </c>
      <c r="G104" s="30"/>
      <c r="H104" s="25">
        <f>IF(ISBLANK(G104),0,IF(COUNTIF(Tax!E:F,G104),VLOOKUP(G104,Tax!E:F,2,FALSE),""))</f>
        <v>0</v>
      </c>
    </row>
    <row r="105" spans="2:8" x14ac:dyDescent="0.2">
      <c r="B105" s="28" t="s">
        <v>7</v>
      </c>
      <c r="D105" s="25">
        <f>IF(ISBLANK(C105),0,IF(COUNTIF(Tax!B:C,C105),VLOOKUP(C105,Tax!B:C,2,FALSE),""))</f>
        <v>0</v>
      </c>
      <c r="E105" s="25"/>
      <c r="F105" s="30" t="s">
        <v>7</v>
      </c>
      <c r="G105" s="30"/>
      <c r="H105" s="25">
        <f>IF(ISBLANK(G105),0,IF(COUNTIF(Tax!E:F,G105),VLOOKUP(G105,Tax!E:F,2,FALSE),""))</f>
        <v>0</v>
      </c>
    </row>
    <row r="106" spans="2:8" x14ac:dyDescent="0.2">
      <c r="B106" s="28" t="s">
        <v>7</v>
      </c>
      <c r="D106" s="25">
        <f>IF(ISBLANK(C106),0,IF(COUNTIF(Tax!B:C,C106),VLOOKUP(C106,Tax!B:C,2,FALSE),""))</f>
        <v>0</v>
      </c>
      <c r="E106" s="25"/>
      <c r="F106" s="30" t="s">
        <v>7</v>
      </c>
      <c r="G106" s="30"/>
      <c r="H106" s="25">
        <f>IF(ISBLANK(G106),0,IF(COUNTIF(Tax!E:F,G106),VLOOKUP(G106,Tax!E:F,2,FALSE),""))</f>
        <v>0</v>
      </c>
    </row>
    <row r="107" spans="2:8" x14ac:dyDescent="0.2">
      <c r="B107" s="28" t="s">
        <v>7</v>
      </c>
      <c r="D107" s="25">
        <f>IF(ISBLANK(C107),0,IF(COUNTIF(Tax!B:C,C107),VLOOKUP(C107,Tax!B:C,2,FALSE),""))</f>
        <v>0</v>
      </c>
      <c r="E107" s="25"/>
      <c r="F107" s="30" t="s">
        <v>7</v>
      </c>
      <c r="G107" s="30"/>
      <c r="H107" s="25">
        <f>IF(ISBLANK(G107),0,IF(COUNTIF(Tax!E:F,G107),VLOOKUP(G107,Tax!E:F,2,FALSE),""))</f>
        <v>0</v>
      </c>
    </row>
    <row r="108" spans="2:8" x14ac:dyDescent="0.2">
      <c r="B108" s="28" t="s">
        <v>7</v>
      </c>
      <c r="D108" s="25">
        <f>IF(ISBLANK(C108),0,IF(COUNTIF(Tax!B:C,C108),VLOOKUP(C108,Tax!B:C,2,FALSE),""))</f>
        <v>0</v>
      </c>
      <c r="E108" s="25"/>
      <c r="F108" s="30" t="s">
        <v>7</v>
      </c>
      <c r="G108" s="30"/>
      <c r="H108" s="25">
        <f>IF(ISBLANK(G108),0,IF(COUNTIF(Tax!E:F,G108),VLOOKUP(G108,Tax!E:F,2,FALSE),""))</f>
        <v>0</v>
      </c>
    </row>
    <row r="109" spans="2:8" x14ac:dyDescent="0.2">
      <c r="B109" s="28" t="s">
        <v>7</v>
      </c>
      <c r="D109" s="25">
        <f>IF(ISBLANK(C109),0,IF(COUNTIF(Tax!B:C,C109),VLOOKUP(C109,Tax!B:C,2,FALSE),""))</f>
        <v>0</v>
      </c>
      <c r="E109" s="25"/>
      <c r="F109" s="30" t="s">
        <v>7</v>
      </c>
      <c r="G109" s="30"/>
      <c r="H109" s="25">
        <f>IF(ISBLANK(G109),0,IF(COUNTIF(Tax!E:F,G109),VLOOKUP(G109,Tax!E:F,2,FALSE),""))</f>
        <v>0</v>
      </c>
    </row>
    <row r="110" spans="2:8" x14ac:dyDescent="0.2">
      <c r="B110" s="28" t="s">
        <v>7</v>
      </c>
      <c r="D110" s="25">
        <f>IF(ISBLANK(C110),0,IF(COUNTIF(Tax!B:C,C110),VLOOKUP(C110,Tax!B:C,2,FALSE),""))</f>
        <v>0</v>
      </c>
      <c r="E110" s="25"/>
      <c r="F110" s="30" t="s">
        <v>7</v>
      </c>
      <c r="G110" s="30"/>
      <c r="H110" s="25">
        <f>IF(ISBLANK(G110),0,IF(COUNTIF(Tax!E:F,G110),VLOOKUP(G110,Tax!E:F,2,FALSE),""))</f>
        <v>0</v>
      </c>
    </row>
    <row r="111" spans="2:8" x14ac:dyDescent="0.2">
      <c r="B111" s="28" t="s">
        <v>7</v>
      </c>
      <c r="D111" s="25">
        <f>IF(ISBLANK(C111),0,IF(COUNTIF(Tax!B:C,C111),VLOOKUP(C111,Tax!B:C,2,FALSE),""))</f>
        <v>0</v>
      </c>
      <c r="E111" s="25"/>
      <c r="F111" s="30" t="s">
        <v>7</v>
      </c>
      <c r="G111" s="30"/>
      <c r="H111" s="25">
        <f>IF(ISBLANK(G111),0,IF(COUNTIF(Tax!E:F,G111),VLOOKUP(G111,Tax!E:F,2,FALSE),""))</f>
        <v>0</v>
      </c>
    </row>
    <row r="112" spans="2:8" x14ac:dyDescent="0.2">
      <c r="B112" s="28" t="s">
        <v>7</v>
      </c>
      <c r="D112" s="25">
        <f>IF(ISBLANK(C112),0,IF(COUNTIF(Tax!B:C,C112),VLOOKUP(C112,Tax!B:C,2,FALSE),""))</f>
        <v>0</v>
      </c>
      <c r="E112" s="25"/>
      <c r="F112" s="30" t="s">
        <v>7</v>
      </c>
      <c r="G112" s="30"/>
      <c r="H112" s="25">
        <f>IF(ISBLANK(G112),0,IF(COUNTIF(Tax!E:F,G112),VLOOKUP(G112,Tax!E:F,2,FALSE),""))</f>
        <v>0</v>
      </c>
    </row>
    <row r="113" spans="2:8" x14ac:dyDescent="0.2">
      <c r="B113" s="28" t="s">
        <v>7</v>
      </c>
      <c r="D113" s="25">
        <f>IF(ISBLANK(C113),0,IF(COUNTIF(Tax!B:C,C113),VLOOKUP(C113,Tax!B:C,2,FALSE),""))</f>
        <v>0</v>
      </c>
      <c r="E113" s="25"/>
      <c r="F113" s="30" t="s">
        <v>7</v>
      </c>
      <c r="G113" s="30"/>
      <c r="H113" s="25">
        <f>IF(ISBLANK(G113),0,IF(COUNTIF(Tax!E:F,G113),VLOOKUP(G113,Tax!E:F,2,FALSE),""))</f>
        <v>0</v>
      </c>
    </row>
    <row r="114" spans="2:8" x14ac:dyDescent="0.2">
      <c r="B114" s="28" t="s">
        <v>7</v>
      </c>
      <c r="D114" s="25">
        <f>IF(ISBLANK(C114),0,IF(COUNTIF(Tax!B:C,C114),VLOOKUP(C114,Tax!B:C,2,FALSE),""))</f>
        <v>0</v>
      </c>
      <c r="E114" s="25"/>
      <c r="F114" s="30" t="s">
        <v>7</v>
      </c>
      <c r="G114" s="30"/>
      <c r="H114" s="25">
        <f>IF(ISBLANK(G114),0,IF(COUNTIF(Tax!E:F,G114),VLOOKUP(G114,Tax!E:F,2,FALSE),""))</f>
        <v>0</v>
      </c>
    </row>
    <row r="115" spans="2:8" x14ac:dyDescent="0.2">
      <c r="B115" s="28" t="s">
        <v>7</v>
      </c>
      <c r="D115" s="25">
        <f>IF(ISBLANK(C115),0,IF(COUNTIF(Tax!B:C,C115),VLOOKUP(C115,Tax!B:C,2,FALSE),""))</f>
        <v>0</v>
      </c>
      <c r="E115" s="25"/>
      <c r="F115" s="30" t="s">
        <v>7</v>
      </c>
      <c r="G115" s="30"/>
      <c r="H115" s="25">
        <f>IF(ISBLANK(G115),0,IF(COUNTIF(Tax!E:F,G115),VLOOKUP(G115,Tax!E:F,2,FALSE),""))</f>
        <v>0</v>
      </c>
    </row>
    <row r="116" spans="2:8" x14ac:dyDescent="0.2">
      <c r="B116" s="28" t="s">
        <v>7</v>
      </c>
      <c r="D116" s="25">
        <f>IF(ISBLANK(C116),0,IF(COUNTIF(Tax!B:C,C116),VLOOKUP(C116,Tax!B:C,2,FALSE),""))</f>
        <v>0</v>
      </c>
      <c r="E116" s="25"/>
      <c r="F116" s="30" t="s">
        <v>7</v>
      </c>
      <c r="G116" s="30"/>
      <c r="H116" s="25">
        <f>IF(ISBLANK(G116),0,IF(COUNTIF(Tax!E:F,G116),VLOOKUP(G116,Tax!E:F,2,FALSE),""))</f>
        <v>0</v>
      </c>
    </row>
    <row r="117" spans="2:8" x14ac:dyDescent="0.2">
      <c r="B117" s="28" t="s">
        <v>7</v>
      </c>
      <c r="D117" s="25">
        <f>IF(ISBLANK(C117),0,IF(COUNTIF(Tax!B:C,C117),VLOOKUP(C117,Tax!B:C,2,FALSE),""))</f>
        <v>0</v>
      </c>
      <c r="E117" s="25"/>
      <c r="F117" s="30" t="s">
        <v>7</v>
      </c>
      <c r="G117" s="30"/>
      <c r="H117" s="25">
        <f>IF(ISBLANK(G117),0,IF(COUNTIF(Tax!E:F,G117),VLOOKUP(G117,Tax!E:F,2,FALSE),""))</f>
        <v>0</v>
      </c>
    </row>
    <row r="118" spans="2:8" x14ac:dyDescent="0.2">
      <c r="B118" s="28" t="s">
        <v>7</v>
      </c>
      <c r="D118" s="25">
        <f>IF(ISBLANK(C118),0,IF(COUNTIF(Tax!B:C,C118),VLOOKUP(C118,Tax!B:C,2,FALSE),""))</f>
        <v>0</v>
      </c>
      <c r="E118" s="25"/>
      <c r="F118" s="30" t="s">
        <v>7</v>
      </c>
      <c r="G118" s="30"/>
      <c r="H118" s="25">
        <f>IF(ISBLANK(G118),0,IF(COUNTIF(Tax!E:F,G118),VLOOKUP(G118,Tax!E:F,2,FALSE),""))</f>
        <v>0</v>
      </c>
    </row>
    <row r="119" spans="2:8" x14ac:dyDescent="0.2">
      <c r="B119" s="28" t="s">
        <v>7</v>
      </c>
      <c r="D119" s="25">
        <f>IF(ISBLANK(C119),0,IF(COUNTIF(Tax!B:C,C119),VLOOKUP(C119,Tax!B:C,2,FALSE),""))</f>
        <v>0</v>
      </c>
      <c r="E119" s="25"/>
      <c r="F119" s="30" t="s">
        <v>7</v>
      </c>
      <c r="G119" s="30"/>
      <c r="H119" s="25">
        <f>IF(ISBLANK(G119),0,IF(COUNTIF(Tax!E:F,G119),VLOOKUP(G119,Tax!E:F,2,FALSE),""))</f>
        <v>0</v>
      </c>
    </row>
    <row r="120" spans="2:8" x14ac:dyDescent="0.2">
      <c r="B120" s="28" t="s">
        <v>7</v>
      </c>
      <c r="D120" s="25">
        <f>IF(ISBLANK(C120),0,IF(COUNTIF(Tax!B:C,C120),VLOOKUP(C120,Tax!B:C,2,FALSE),""))</f>
        <v>0</v>
      </c>
      <c r="E120" s="25"/>
      <c r="F120" s="30" t="s">
        <v>7</v>
      </c>
      <c r="G120" s="30"/>
      <c r="H120" s="25">
        <f>IF(ISBLANK(G120),0,IF(COUNTIF(Tax!E:F,G120),VLOOKUP(G120,Tax!E:F,2,FALSE),""))</f>
        <v>0</v>
      </c>
    </row>
    <row r="121" spans="2:8" x14ac:dyDescent="0.2">
      <c r="B121" s="28" t="s">
        <v>7</v>
      </c>
      <c r="D121" s="25">
        <f>IF(ISBLANK(C121),0,IF(COUNTIF(Tax!B:C,C121),VLOOKUP(C121,Tax!B:C,2,FALSE),""))</f>
        <v>0</v>
      </c>
      <c r="E121" s="25"/>
      <c r="F121" s="30" t="s">
        <v>7</v>
      </c>
      <c r="G121" s="30"/>
      <c r="H121" s="25">
        <f>IF(ISBLANK(G121),0,IF(COUNTIF(Tax!E:F,G121),VLOOKUP(G121,Tax!E:F,2,FALSE),""))</f>
        <v>0</v>
      </c>
    </row>
    <row r="122" spans="2:8" x14ac:dyDescent="0.2">
      <c r="B122" s="28" t="s">
        <v>7</v>
      </c>
      <c r="D122" s="25">
        <f>IF(ISBLANK(C122),0,IF(COUNTIF(Tax!B:C,C122),VLOOKUP(C122,Tax!B:C,2,FALSE),""))</f>
        <v>0</v>
      </c>
      <c r="E122" s="25"/>
      <c r="F122" s="30" t="s">
        <v>7</v>
      </c>
      <c r="G122" s="30"/>
      <c r="H122" s="25">
        <f>IF(ISBLANK(G122),0,IF(COUNTIF(Tax!E:F,G122),VLOOKUP(G122,Tax!E:F,2,FALSE),""))</f>
        <v>0</v>
      </c>
    </row>
    <row r="123" spans="2:8" x14ac:dyDescent="0.2">
      <c r="B123" s="28" t="s">
        <v>7</v>
      </c>
      <c r="D123" s="25">
        <f>IF(ISBLANK(C123),0,IF(COUNTIF(Tax!B:C,C123),VLOOKUP(C123,Tax!B:C,2,FALSE),""))</f>
        <v>0</v>
      </c>
      <c r="E123" s="25"/>
      <c r="F123" s="30" t="s">
        <v>7</v>
      </c>
      <c r="G123" s="30"/>
      <c r="H123" s="25">
        <f>IF(ISBLANK(G123),0,IF(COUNTIF(Tax!E:F,G123),VLOOKUP(G123,Tax!E:F,2,FALSE),""))</f>
        <v>0</v>
      </c>
    </row>
    <row r="124" spans="2:8" x14ac:dyDescent="0.2">
      <c r="B124" s="28" t="s">
        <v>7</v>
      </c>
      <c r="D124" s="25">
        <f>IF(ISBLANK(C124),0,IF(COUNTIF(Tax!B:C,C124),VLOOKUP(C124,Tax!B:C,2,FALSE),""))</f>
        <v>0</v>
      </c>
      <c r="E124" s="25"/>
      <c r="F124" s="30" t="s">
        <v>7</v>
      </c>
      <c r="G124" s="30"/>
      <c r="H124" s="25">
        <f>IF(ISBLANK(G124),0,IF(COUNTIF(Tax!E:F,G124),VLOOKUP(G124,Tax!E:F,2,FALSE),""))</f>
        <v>0</v>
      </c>
    </row>
    <row r="125" spans="2:8" x14ac:dyDescent="0.2">
      <c r="B125" s="28" t="s">
        <v>7</v>
      </c>
      <c r="D125" s="25">
        <f>IF(ISBLANK(C125),0,IF(COUNTIF(Tax!B:C,C125),VLOOKUP(C125,Tax!B:C,2,FALSE),""))</f>
        <v>0</v>
      </c>
      <c r="E125" s="25"/>
      <c r="F125" s="30" t="s">
        <v>7</v>
      </c>
      <c r="G125" s="30"/>
      <c r="H125" s="25">
        <f>IF(ISBLANK(G125),0,IF(COUNTIF(Tax!E:F,G125),VLOOKUP(G125,Tax!E:F,2,FALSE),""))</f>
        <v>0</v>
      </c>
    </row>
    <row r="126" spans="2:8" x14ac:dyDescent="0.2">
      <c r="B126" s="28" t="s">
        <v>7</v>
      </c>
      <c r="D126" s="25">
        <f>IF(ISBLANK(C126),0,IF(COUNTIF(Tax!B:C,C126),VLOOKUP(C126,Tax!B:C,2,FALSE),""))</f>
        <v>0</v>
      </c>
      <c r="E126" s="25"/>
      <c r="F126" s="30" t="s">
        <v>7</v>
      </c>
      <c r="G126" s="30"/>
      <c r="H126" s="25">
        <f>IF(ISBLANK(G126),0,IF(COUNTIF(Tax!E:F,G126),VLOOKUP(G126,Tax!E:F,2,FALSE),""))</f>
        <v>0</v>
      </c>
    </row>
    <row r="127" spans="2:8" x14ac:dyDescent="0.2">
      <c r="B127" s="28" t="s">
        <v>7</v>
      </c>
      <c r="D127" s="25">
        <f>IF(ISBLANK(C127),0,IF(COUNTIF(Tax!B:C,C127),VLOOKUP(C127,Tax!B:C,2,FALSE),""))</f>
        <v>0</v>
      </c>
      <c r="E127" s="25"/>
      <c r="F127" s="30" t="s">
        <v>7</v>
      </c>
      <c r="G127" s="30"/>
      <c r="H127" s="25">
        <f>IF(ISBLANK(G127),0,IF(COUNTIF(Tax!E:F,G127),VLOOKUP(G127,Tax!E:F,2,FALSE),""))</f>
        <v>0</v>
      </c>
    </row>
    <row r="128" spans="2:8" x14ac:dyDescent="0.2">
      <c r="B128" s="28" t="s">
        <v>7</v>
      </c>
      <c r="D128" s="25">
        <f>IF(ISBLANK(C128),0,IF(COUNTIF(Tax!B:C,C128),VLOOKUP(C128,Tax!B:C,2,FALSE),""))</f>
        <v>0</v>
      </c>
      <c r="E128" s="25"/>
      <c r="F128" s="30" t="s">
        <v>7</v>
      </c>
      <c r="G128" s="30"/>
      <c r="H128" s="25">
        <f>IF(ISBLANK(G128),0,IF(COUNTIF(Tax!E:F,G128),VLOOKUP(G128,Tax!E:F,2,FALSE),""))</f>
        <v>0</v>
      </c>
    </row>
    <row r="129" spans="2:8" x14ac:dyDescent="0.2">
      <c r="B129" s="28" t="s">
        <v>7</v>
      </c>
      <c r="D129" s="25">
        <f>IF(ISBLANK(C129),0,IF(COUNTIF(Tax!B:C,C129),VLOOKUP(C129,Tax!B:C,2,FALSE),""))</f>
        <v>0</v>
      </c>
      <c r="E129" s="25"/>
      <c r="F129" s="30" t="s">
        <v>7</v>
      </c>
      <c r="G129" s="30"/>
      <c r="H129" s="25">
        <f>IF(ISBLANK(G129),0,IF(COUNTIF(Tax!E:F,G129),VLOOKUP(G129,Tax!E:F,2,FALSE),""))</f>
        <v>0</v>
      </c>
    </row>
    <row r="130" spans="2:8" x14ac:dyDescent="0.2">
      <c r="B130" s="28" t="s">
        <v>7</v>
      </c>
      <c r="D130" s="25">
        <f>IF(ISBLANK(C130),0,IF(COUNTIF(Tax!B:C,C130),VLOOKUP(C130,Tax!B:C,2,FALSE),""))</f>
        <v>0</v>
      </c>
      <c r="E130" s="25"/>
      <c r="F130" s="30" t="s">
        <v>7</v>
      </c>
      <c r="G130" s="30"/>
      <c r="H130" s="25">
        <f>IF(ISBLANK(G130),0,IF(COUNTIF(Tax!E:F,G130),VLOOKUP(G130,Tax!E:F,2,FALSE),""))</f>
        <v>0</v>
      </c>
    </row>
    <row r="131" spans="2:8" x14ac:dyDescent="0.2">
      <c r="B131" s="28" t="s">
        <v>7</v>
      </c>
      <c r="D131" s="25">
        <f>IF(ISBLANK(C131),0,IF(COUNTIF(Tax!B:C,C131),VLOOKUP(C131,Tax!B:C,2,FALSE),""))</f>
        <v>0</v>
      </c>
      <c r="E131" s="25"/>
      <c r="F131" s="30" t="s">
        <v>7</v>
      </c>
      <c r="G131" s="30"/>
      <c r="H131" s="25">
        <f>IF(ISBLANK(G131),0,IF(COUNTIF(Tax!E:F,G131),VLOOKUP(G131,Tax!E:F,2,FALSE),""))</f>
        <v>0</v>
      </c>
    </row>
    <row r="132" spans="2:8" x14ac:dyDescent="0.2">
      <c r="B132" s="28" t="s">
        <v>7</v>
      </c>
      <c r="D132" s="25">
        <f>IF(ISBLANK(C132),0,IF(COUNTIF(Tax!B:C,C132),VLOOKUP(C132,Tax!B:C,2,FALSE),""))</f>
        <v>0</v>
      </c>
      <c r="E132" s="25"/>
      <c r="F132" s="30" t="s">
        <v>7</v>
      </c>
      <c r="G132" s="30"/>
      <c r="H132" s="25">
        <f>IF(ISBLANK(G132),0,IF(COUNTIF(Tax!E:F,G132),VLOOKUP(G132,Tax!E:F,2,FALSE),""))</f>
        <v>0</v>
      </c>
    </row>
    <row r="133" spans="2:8" x14ac:dyDescent="0.2">
      <c r="B133" s="28" t="s">
        <v>7</v>
      </c>
      <c r="D133" s="25">
        <f>IF(ISBLANK(C133),0,IF(COUNTIF(Tax!B:C,C133),VLOOKUP(C133,Tax!B:C,2,FALSE),""))</f>
        <v>0</v>
      </c>
      <c r="E133" s="25"/>
      <c r="F133" s="30" t="s">
        <v>7</v>
      </c>
      <c r="G133" s="30"/>
      <c r="H133" s="25">
        <f>IF(ISBLANK(G133),0,IF(COUNTIF(Tax!E:F,G133),VLOOKUP(G133,Tax!E:F,2,FALSE),""))</f>
        <v>0</v>
      </c>
    </row>
    <row r="134" spans="2:8" x14ac:dyDescent="0.2">
      <c r="B134" s="28" t="s">
        <v>7</v>
      </c>
      <c r="D134" s="25">
        <f>IF(ISBLANK(C134),0,IF(COUNTIF(Tax!B:C,C134),VLOOKUP(C134,Tax!B:C,2,FALSE),""))</f>
        <v>0</v>
      </c>
      <c r="E134" s="25"/>
      <c r="F134" s="30" t="s">
        <v>7</v>
      </c>
      <c r="G134" s="30"/>
      <c r="H134" s="25">
        <f>IF(ISBLANK(G134),0,IF(COUNTIF(Tax!E:F,G134),VLOOKUP(G134,Tax!E:F,2,FALSE),""))</f>
        <v>0</v>
      </c>
    </row>
    <row r="135" spans="2:8" x14ac:dyDescent="0.2">
      <c r="B135" s="28" t="s">
        <v>7</v>
      </c>
      <c r="D135" s="25">
        <f>IF(ISBLANK(C135),0,IF(COUNTIF(Tax!B:C,C135),VLOOKUP(C135,Tax!B:C,2,FALSE),""))</f>
        <v>0</v>
      </c>
      <c r="E135" s="25"/>
      <c r="F135" s="30" t="s">
        <v>7</v>
      </c>
      <c r="G135" s="30"/>
      <c r="H135" s="25">
        <f>IF(ISBLANK(G135),0,IF(COUNTIF(Tax!E:F,G135),VLOOKUP(G135,Tax!E:F,2,FALSE),""))</f>
        <v>0</v>
      </c>
    </row>
    <row r="136" spans="2:8" x14ac:dyDescent="0.2">
      <c r="B136" s="28" t="s">
        <v>7</v>
      </c>
      <c r="D136" s="25">
        <f>IF(ISBLANK(C136),0,IF(COUNTIF(Tax!B:C,C136),VLOOKUP(C136,Tax!B:C,2,FALSE),""))</f>
        <v>0</v>
      </c>
      <c r="E136" s="25"/>
      <c r="F136" s="30" t="s">
        <v>7</v>
      </c>
      <c r="G136" s="30"/>
      <c r="H136" s="25">
        <f>IF(ISBLANK(G136),0,IF(COUNTIF(Tax!E:F,G136),VLOOKUP(G136,Tax!E:F,2,FALSE),""))</f>
        <v>0</v>
      </c>
    </row>
    <row r="137" spans="2:8" x14ac:dyDescent="0.2">
      <c r="B137" s="28" t="s">
        <v>7</v>
      </c>
      <c r="D137" s="25">
        <f>IF(ISBLANK(C137),0,IF(COUNTIF(Tax!B:C,C137),VLOOKUP(C137,Tax!B:C,2,FALSE),""))</f>
        <v>0</v>
      </c>
      <c r="E137" s="25"/>
      <c r="F137" s="30" t="s">
        <v>7</v>
      </c>
      <c r="G137" s="30"/>
      <c r="H137" s="25">
        <f>IF(ISBLANK(G137),0,IF(COUNTIF(Tax!E:F,G137),VLOOKUP(G137,Tax!E:F,2,FALSE),""))</f>
        <v>0</v>
      </c>
    </row>
    <row r="138" spans="2:8" x14ac:dyDescent="0.2">
      <c r="B138" s="28" t="s">
        <v>7</v>
      </c>
      <c r="D138" s="25">
        <f>IF(ISBLANK(C138),0,IF(COUNTIF(Tax!B:C,C138),VLOOKUP(C138,Tax!B:C,2,FALSE),""))</f>
        <v>0</v>
      </c>
      <c r="E138" s="25"/>
      <c r="F138" s="30" t="s">
        <v>7</v>
      </c>
      <c r="G138" s="30"/>
      <c r="H138" s="25">
        <f>IF(ISBLANK(G138),0,IF(COUNTIF(Tax!E:F,G138),VLOOKUP(G138,Tax!E:F,2,FALSE),""))</f>
        <v>0</v>
      </c>
    </row>
    <row r="139" spans="2:8" x14ac:dyDescent="0.2">
      <c r="B139" s="28" t="s">
        <v>7</v>
      </c>
      <c r="D139" s="25">
        <f>IF(ISBLANK(C139),0,IF(COUNTIF(Tax!B:C,C139),VLOOKUP(C139,Tax!B:C,2,FALSE),""))</f>
        <v>0</v>
      </c>
      <c r="E139" s="25"/>
      <c r="F139" s="30" t="s">
        <v>7</v>
      </c>
      <c r="G139" s="30"/>
      <c r="H139" s="25">
        <f>IF(ISBLANK(G139),0,IF(COUNTIF(Tax!E:F,G139),VLOOKUP(G139,Tax!E:F,2,FALSE),""))</f>
        <v>0</v>
      </c>
    </row>
    <row r="140" spans="2:8" x14ac:dyDescent="0.2">
      <c r="B140" s="28" t="s">
        <v>7</v>
      </c>
      <c r="D140" s="25">
        <f>IF(ISBLANK(C140),0,IF(COUNTIF(Tax!B:C,C140),VLOOKUP(C140,Tax!B:C,2,FALSE),""))</f>
        <v>0</v>
      </c>
      <c r="E140" s="25"/>
      <c r="F140" s="30" t="s">
        <v>7</v>
      </c>
      <c r="G140" s="30"/>
      <c r="H140" s="25">
        <f>IF(ISBLANK(G140),0,IF(COUNTIF(Tax!E:F,G140),VLOOKUP(G140,Tax!E:F,2,FALSE),""))</f>
        <v>0</v>
      </c>
    </row>
    <row r="141" spans="2:8" x14ac:dyDescent="0.2">
      <c r="B141" s="28" t="s">
        <v>7</v>
      </c>
      <c r="D141" s="25">
        <f>IF(ISBLANK(C141),0,IF(COUNTIF(Tax!B:C,C141),VLOOKUP(C141,Tax!B:C,2,FALSE),""))</f>
        <v>0</v>
      </c>
      <c r="E141" s="25"/>
      <c r="F141" s="30" t="s">
        <v>7</v>
      </c>
      <c r="G141" s="30"/>
      <c r="H141" s="25">
        <f>IF(ISBLANK(G141),0,IF(COUNTIF(Tax!E:F,G141),VLOOKUP(G141,Tax!E:F,2,FALSE),""))</f>
        <v>0</v>
      </c>
    </row>
    <row r="142" spans="2:8" x14ac:dyDescent="0.2">
      <c r="B142" s="28" t="s">
        <v>7</v>
      </c>
      <c r="D142" s="25">
        <f>IF(ISBLANK(C142),0,IF(COUNTIF(Tax!B:C,C142),VLOOKUP(C142,Tax!B:C,2,FALSE),""))</f>
        <v>0</v>
      </c>
      <c r="E142" s="25"/>
      <c r="F142" s="30" t="s">
        <v>7</v>
      </c>
      <c r="G142" s="30"/>
      <c r="H142" s="25">
        <f>IF(ISBLANK(G142),0,IF(COUNTIF(Tax!E:F,G142),VLOOKUP(G142,Tax!E:F,2,FALSE),""))</f>
        <v>0</v>
      </c>
    </row>
    <row r="143" spans="2:8" x14ac:dyDescent="0.2">
      <c r="B143" s="28" t="s">
        <v>7</v>
      </c>
      <c r="D143" s="25">
        <f>IF(ISBLANK(C143),0,IF(COUNTIF(Tax!B:C,C143),VLOOKUP(C143,Tax!B:C,2,FALSE),""))</f>
        <v>0</v>
      </c>
      <c r="E143" s="25"/>
      <c r="F143" s="30" t="s">
        <v>7</v>
      </c>
      <c r="G143" s="30"/>
      <c r="H143" s="25">
        <f>IF(ISBLANK(G143),0,IF(COUNTIF(Tax!E:F,G143),VLOOKUP(G143,Tax!E:F,2,FALSE),""))</f>
        <v>0</v>
      </c>
    </row>
    <row r="144" spans="2:8" x14ac:dyDescent="0.2">
      <c r="B144" s="28" t="s">
        <v>7</v>
      </c>
      <c r="D144" s="25">
        <f>IF(ISBLANK(C144),0,IF(COUNTIF(Tax!B:C,C144),VLOOKUP(C144,Tax!B:C,2,FALSE),""))</f>
        <v>0</v>
      </c>
      <c r="E144" s="25"/>
      <c r="F144" s="30" t="s">
        <v>7</v>
      </c>
      <c r="G144" s="30"/>
      <c r="H144" s="25">
        <f>IF(ISBLANK(G144),0,IF(COUNTIF(Tax!E:F,G144),VLOOKUP(G144,Tax!E:F,2,FALSE),""))</f>
        <v>0</v>
      </c>
    </row>
    <row r="145" spans="2:8" x14ac:dyDescent="0.2">
      <c r="B145" s="28" t="s">
        <v>7</v>
      </c>
      <c r="D145" s="25">
        <f>IF(ISBLANK(C145),0,IF(COUNTIF(Tax!B:C,C145),VLOOKUP(C145,Tax!B:C,2,FALSE),""))</f>
        <v>0</v>
      </c>
      <c r="E145" s="25"/>
      <c r="F145" s="30" t="s">
        <v>7</v>
      </c>
      <c r="G145" s="30"/>
      <c r="H145" s="25">
        <f>IF(ISBLANK(G145),0,IF(COUNTIF(Tax!E:F,G145),VLOOKUP(G145,Tax!E:F,2,FALSE),""))</f>
        <v>0</v>
      </c>
    </row>
    <row r="146" spans="2:8" x14ac:dyDescent="0.2">
      <c r="B146" s="28" t="s">
        <v>7</v>
      </c>
      <c r="D146" s="25">
        <f>IF(ISBLANK(C146),0,IF(COUNTIF(Tax!B:C,C146),VLOOKUP(C146,Tax!B:C,2,FALSE),""))</f>
        <v>0</v>
      </c>
      <c r="E146" s="25"/>
      <c r="F146" s="30" t="s">
        <v>7</v>
      </c>
      <c r="G146" s="30"/>
      <c r="H146" s="25">
        <f>IF(ISBLANK(G146),0,IF(COUNTIF(Tax!E:F,G146),VLOOKUP(G146,Tax!E:F,2,FALSE),""))</f>
        <v>0</v>
      </c>
    </row>
    <row r="147" spans="2:8" x14ac:dyDescent="0.2">
      <c r="B147" s="28" t="s">
        <v>7</v>
      </c>
      <c r="D147" s="25">
        <f>IF(ISBLANK(C147),0,IF(COUNTIF(Tax!B:C,C147),VLOOKUP(C147,Tax!B:C,2,FALSE),""))</f>
        <v>0</v>
      </c>
      <c r="E147" s="25"/>
      <c r="F147" s="30" t="s">
        <v>7</v>
      </c>
      <c r="G147" s="30"/>
      <c r="H147" s="25">
        <f>IF(ISBLANK(G147),0,IF(COUNTIF(Tax!E:F,G147),VLOOKUP(G147,Tax!E:F,2,FALSE),""))</f>
        <v>0</v>
      </c>
    </row>
    <row r="148" spans="2:8" x14ac:dyDescent="0.2">
      <c r="B148" s="28" t="s">
        <v>7</v>
      </c>
      <c r="D148" s="25">
        <f>IF(ISBLANK(C148),0,IF(COUNTIF(Tax!B:C,C148),VLOOKUP(C148,Tax!B:C,2,FALSE),""))</f>
        <v>0</v>
      </c>
      <c r="E148" s="25"/>
      <c r="F148" s="30" t="s">
        <v>7</v>
      </c>
      <c r="G148" s="30"/>
      <c r="H148" s="25">
        <f>IF(ISBLANK(G148),0,IF(COUNTIF(Tax!E:F,G148),VLOOKUP(G148,Tax!E:F,2,FALSE),""))</f>
        <v>0</v>
      </c>
    </row>
    <row r="149" spans="2:8" x14ac:dyDescent="0.2">
      <c r="B149" s="28" t="s">
        <v>7</v>
      </c>
      <c r="D149" s="25">
        <f>IF(ISBLANK(C149),0,IF(COUNTIF(Tax!B:C,C149),VLOOKUP(C149,Tax!B:C,2,FALSE),""))</f>
        <v>0</v>
      </c>
      <c r="E149" s="25"/>
      <c r="F149" s="30" t="s">
        <v>7</v>
      </c>
      <c r="G149" s="30"/>
      <c r="H149" s="25">
        <f>IF(ISBLANK(G149),0,IF(COUNTIF(Tax!E:F,G149),VLOOKUP(G149,Tax!E:F,2,FALSE),""))</f>
        <v>0</v>
      </c>
    </row>
    <row r="150" spans="2:8" x14ac:dyDescent="0.2">
      <c r="B150" s="28" t="s">
        <v>7</v>
      </c>
      <c r="D150" s="25">
        <f>IF(ISBLANK(C150),0,IF(COUNTIF(Tax!B:C,C150),VLOOKUP(C150,Tax!B:C,2,FALSE),""))</f>
        <v>0</v>
      </c>
      <c r="E150" s="25"/>
      <c r="F150" s="30" t="s">
        <v>7</v>
      </c>
      <c r="G150" s="30"/>
      <c r="H150" s="25">
        <f>IF(ISBLANK(G150),0,IF(COUNTIF(Tax!E:F,G150),VLOOKUP(G150,Tax!E:F,2,FALSE),""))</f>
        <v>0</v>
      </c>
    </row>
    <row r="151" spans="2:8" x14ac:dyDescent="0.2">
      <c r="B151" s="28" t="s">
        <v>7</v>
      </c>
      <c r="D151" s="25">
        <f>IF(ISBLANK(C151),0,IF(COUNTIF(Tax!B:C,C151),VLOOKUP(C151,Tax!B:C,2,FALSE),""))</f>
        <v>0</v>
      </c>
      <c r="E151" s="25"/>
      <c r="F151" s="30" t="s">
        <v>7</v>
      </c>
      <c r="G151" s="30"/>
      <c r="H151" s="25">
        <f>IF(ISBLANK(G151),0,IF(COUNTIF(Tax!E:F,G151),VLOOKUP(G151,Tax!E:F,2,FALSE),""))</f>
        <v>0</v>
      </c>
    </row>
    <row r="152" spans="2:8" x14ac:dyDescent="0.2">
      <c r="B152" s="28" t="s">
        <v>7</v>
      </c>
      <c r="D152" s="25">
        <f>IF(ISBLANK(C152),0,IF(COUNTIF(Tax!B:C,C152),VLOOKUP(C152,Tax!B:C,2,FALSE),""))</f>
        <v>0</v>
      </c>
      <c r="E152" s="25"/>
      <c r="F152" s="30" t="s">
        <v>7</v>
      </c>
      <c r="G152" s="30"/>
      <c r="H152" s="25">
        <f>IF(ISBLANK(G152),0,IF(COUNTIF(Tax!E:F,G152),VLOOKUP(G152,Tax!E:F,2,FALSE),""))</f>
        <v>0</v>
      </c>
    </row>
    <row r="153" spans="2:8" x14ac:dyDescent="0.2">
      <c r="B153" s="28" t="s">
        <v>7</v>
      </c>
      <c r="D153" s="25">
        <f>IF(ISBLANK(C153),0,IF(COUNTIF(Tax!B:C,C153),VLOOKUP(C153,Tax!B:C,2,FALSE),""))</f>
        <v>0</v>
      </c>
      <c r="E153" s="25"/>
      <c r="F153" s="30" t="s">
        <v>7</v>
      </c>
      <c r="G153" s="30"/>
      <c r="H153" s="25">
        <f>IF(ISBLANK(G153),0,IF(COUNTIF(Tax!E:F,G153),VLOOKUP(G153,Tax!E:F,2,FALSE),""))</f>
        <v>0</v>
      </c>
    </row>
    <row r="154" spans="2:8" x14ac:dyDescent="0.2">
      <c r="B154" s="28" t="s">
        <v>7</v>
      </c>
      <c r="D154" s="25">
        <f>IF(ISBLANK(C154),0,IF(COUNTIF(Tax!B:C,C154),VLOOKUP(C154,Tax!B:C,2,FALSE),""))</f>
        <v>0</v>
      </c>
      <c r="E154" s="25"/>
      <c r="F154" s="30" t="s">
        <v>7</v>
      </c>
      <c r="G154" s="30"/>
      <c r="H154" s="25">
        <f>IF(ISBLANK(G154),0,IF(COUNTIF(Tax!E:F,G154),VLOOKUP(G154,Tax!E:F,2,FALSE),""))</f>
        <v>0</v>
      </c>
    </row>
    <row r="155" spans="2:8" x14ac:dyDescent="0.2">
      <c r="B155" s="28" t="s">
        <v>7</v>
      </c>
      <c r="D155" s="25">
        <f>IF(ISBLANK(C155),0,IF(COUNTIF(Tax!B:C,C155),VLOOKUP(C155,Tax!B:C,2,FALSE),""))</f>
        <v>0</v>
      </c>
      <c r="E155" s="25"/>
      <c r="F155" s="30" t="s">
        <v>7</v>
      </c>
      <c r="G155" s="30"/>
      <c r="H155" s="25">
        <f>IF(ISBLANK(G155),0,IF(COUNTIF(Tax!E:F,G155),VLOOKUP(G155,Tax!E:F,2,FALSE),""))</f>
        <v>0</v>
      </c>
    </row>
    <row r="156" spans="2:8" x14ac:dyDescent="0.2">
      <c r="B156" s="28" t="s">
        <v>7</v>
      </c>
      <c r="D156" s="25">
        <f>IF(ISBLANK(C156),0,IF(COUNTIF(Tax!B:C,C156),VLOOKUP(C156,Tax!B:C,2,FALSE),""))</f>
        <v>0</v>
      </c>
      <c r="E156" s="25"/>
      <c r="F156" s="30" t="s">
        <v>7</v>
      </c>
      <c r="G156" s="30"/>
      <c r="H156" s="25">
        <f>IF(ISBLANK(G156),0,IF(COUNTIF(Tax!E:F,G156),VLOOKUP(G156,Tax!E:F,2,FALSE),""))</f>
        <v>0</v>
      </c>
    </row>
    <row r="157" spans="2:8" x14ac:dyDescent="0.2">
      <c r="B157" s="28" t="s">
        <v>7</v>
      </c>
      <c r="D157" s="25">
        <f>IF(ISBLANK(C157),0,IF(COUNTIF(Tax!B:C,C157),VLOOKUP(C157,Tax!B:C,2,FALSE),""))</f>
        <v>0</v>
      </c>
      <c r="E157" s="25"/>
      <c r="F157" s="30" t="s">
        <v>7</v>
      </c>
      <c r="G157" s="30"/>
      <c r="H157" s="25">
        <f>IF(ISBLANK(G157),0,IF(COUNTIF(Tax!E:F,G157),VLOOKUP(G157,Tax!E:F,2,FALSE),""))</f>
        <v>0</v>
      </c>
    </row>
    <row r="158" spans="2:8" x14ac:dyDescent="0.2">
      <c r="B158" s="28" t="s">
        <v>7</v>
      </c>
      <c r="D158" s="25">
        <f>IF(ISBLANK(C158),0,IF(COUNTIF(Tax!B:C,C158),VLOOKUP(C158,Tax!B:C,2,FALSE),""))</f>
        <v>0</v>
      </c>
      <c r="E158" s="25"/>
      <c r="F158" s="30" t="s">
        <v>7</v>
      </c>
      <c r="G158" s="30"/>
      <c r="H158" s="25">
        <f>IF(ISBLANK(G158),0,IF(COUNTIF(Tax!E:F,G158),VLOOKUP(G158,Tax!E:F,2,FALSE),""))</f>
        <v>0</v>
      </c>
    </row>
    <row r="159" spans="2:8" x14ac:dyDescent="0.2">
      <c r="B159" s="28" t="s">
        <v>7</v>
      </c>
      <c r="D159" s="25">
        <f>IF(ISBLANK(C159),0,IF(COUNTIF(Tax!B:C,C159),VLOOKUP(C159,Tax!B:C,2,FALSE),""))</f>
        <v>0</v>
      </c>
      <c r="E159" s="25"/>
      <c r="F159" s="30" t="s">
        <v>7</v>
      </c>
      <c r="G159" s="30"/>
      <c r="H159" s="25">
        <f>IF(ISBLANK(G159),0,IF(COUNTIF(Tax!E:F,G159),VLOOKUP(G159,Tax!E:F,2,FALSE),""))</f>
        <v>0</v>
      </c>
    </row>
    <row r="160" spans="2:8" x14ac:dyDescent="0.2">
      <c r="B160" s="28" t="s">
        <v>7</v>
      </c>
      <c r="D160" s="25">
        <f>IF(ISBLANK(C160),0,IF(COUNTIF(Tax!B:C,C160),VLOOKUP(C160,Tax!B:C,2,FALSE),""))</f>
        <v>0</v>
      </c>
      <c r="E160" s="25"/>
      <c r="F160" s="30" t="s">
        <v>7</v>
      </c>
      <c r="G160" s="30"/>
      <c r="H160" s="25">
        <f>IF(ISBLANK(G160),0,IF(COUNTIF(Tax!E:F,G160),VLOOKUP(G160,Tax!E:F,2,FALSE),""))</f>
        <v>0</v>
      </c>
    </row>
    <row r="161" spans="2:8" x14ac:dyDescent="0.2">
      <c r="B161" s="28" t="s">
        <v>7</v>
      </c>
      <c r="D161" s="25">
        <f>IF(ISBLANK(C161),0,IF(COUNTIF(Tax!B:C,C161),VLOOKUP(C161,Tax!B:C,2,FALSE),""))</f>
        <v>0</v>
      </c>
      <c r="E161" s="25"/>
      <c r="F161" s="30" t="s">
        <v>7</v>
      </c>
      <c r="G161" s="30"/>
      <c r="H161" s="25">
        <f>IF(ISBLANK(G161),0,IF(COUNTIF(Tax!E:F,G161),VLOOKUP(G161,Tax!E:F,2,FALSE),""))</f>
        <v>0</v>
      </c>
    </row>
    <row r="162" spans="2:8" x14ac:dyDescent="0.2">
      <c r="B162" s="28" t="s">
        <v>7</v>
      </c>
      <c r="D162" s="25">
        <f>IF(ISBLANK(C162),0,IF(COUNTIF(Tax!B:C,C162),VLOOKUP(C162,Tax!B:C,2,FALSE),""))</f>
        <v>0</v>
      </c>
      <c r="E162" s="25"/>
      <c r="F162" s="30" t="s">
        <v>7</v>
      </c>
      <c r="G162" s="30"/>
      <c r="H162" s="25">
        <f>IF(ISBLANK(G162),0,IF(COUNTIF(Tax!E:F,G162),VLOOKUP(G162,Tax!E:F,2,FALSE),""))</f>
        <v>0</v>
      </c>
    </row>
    <row r="163" spans="2:8" x14ac:dyDescent="0.2">
      <c r="B163" s="28" t="s">
        <v>7</v>
      </c>
      <c r="D163" s="25">
        <f>IF(ISBLANK(C163),0,IF(COUNTIF(Tax!B:C,C163),VLOOKUP(C163,Tax!B:C,2,FALSE),""))</f>
        <v>0</v>
      </c>
      <c r="E163" s="25"/>
      <c r="F163" s="30" t="s">
        <v>7</v>
      </c>
      <c r="G163" s="30"/>
      <c r="H163" s="25">
        <f>IF(ISBLANK(G163),0,IF(COUNTIF(Tax!E:F,G163),VLOOKUP(G163,Tax!E:F,2,FALSE),""))</f>
        <v>0</v>
      </c>
    </row>
    <row r="164" spans="2:8" x14ac:dyDescent="0.2">
      <c r="B164" s="28" t="s">
        <v>7</v>
      </c>
      <c r="D164" s="25">
        <f>IF(ISBLANK(C164),0,IF(COUNTIF(Tax!B:C,C164),VLOOKUP(C164,Tax!B:C,2,FALSE),""))</f>
        <v>0</v>
      </c>
      <c r="E164" s="25"/>
      <c r="F164" s="30" t="s">
        <v>7</v>
      </c>
      <c r="G164" s="30"/>
      <c r="H164" s="25">
        <f>IF(ISBLANK(G164),0,IF(COUNTIF(Tax!E:F,G164),VLOOKUP(G164,Tax!E:F,2,FALSE),""))</f>
        <v>0</v>
      </c>
    </row>
    <row r="165" spans="2:8" x14ac:dyDescent="0.2">
      <c r="B165" s="28" t="s">
        <v>7</v>
      </c>
      <c r="D165" s="25">
        <f>IF(ISBLANK(C165),0,IF(COUNTIF(Tax!B:C,C165),VLOOKUP(C165,Tax!B:C,2,FALSE),""))</f>
        <v>0</v>
      </c>
      <c r="E165" s="25"/>
      <c r="F165" s="30" t="s">
        <v>7</v>
      </c>
      <c r="G165" s="30"/>
      <c r="H165" s="25">
        <f>IF(ISBLANK(G165),0,IF(COUNTIF(Tax!E:F,G165),VLOOKUP(G165,Tax!E:F,2,FALSE),""))</f>
        <v>0</v>
      </c>
    </row>
    <row r="166" spans="2:8" x14ac:dyDescent="0.2">
      <c r="B166" s="28" t="s">
        <v>7</v>
      </c>
      <c r="D166" s="25">
        <f>IF(ISBLANK(C166),0,IF(COUNTIF(Tax!B:C,C166),VLOOKUP(C166,Tax!B:C,2,FALSE),""))</f>
        <v>0</v>
      </c>
      <c r="E166" s="25"/>
      <c r="F166" s="30" t="s">
        <v>7</v>
      </c>
      <c r="G166" s="30"/>
      <c r="H166" s="25">
        <f>IF(ISBLANK(G166),0,IF(COUNTIF(Tax!E:F,G166),VLOOKUP(G166,Tax!E:F,2,FALSE),""))</f>
        <v>0</v>
      </c>
    </row>
    <row r="167" spans="2:8" x14ac:dyDescent="0.2">
      <c r="B167" s="28" t="s">
        <v>7</v>
      </c>
      <c r="D167" s="25">
        <f>IF(ISBLANK(C167),0,IF(COUNTIF(Tax!B:C,C167),VLOOKUP(C167,Tax!B:C,2,FALSE),""))</f>
        <v>0</v>
      </c>
      <c r="E167" s="25"/>
      <c r="F167" s="30" t="s">
        <v>7</v>
      </c>
      <c r="G167" s="30"/>
      <c r="H167" s="25">
        <f>IF(ISBLANK(G167),0,IF(COUNTIF(Tax!E:F,G167),VLOOKUP(G167,Tax!E:F,2,FALSE),""))</f>
        <v>0</v>
      </c>
    </row>
    <row r="168" spans="2:8" x14ac:dyDescent="0.2">
      <c r="B168" s="28" t="s">
        <v>7</v>
      </c>
      <c r="D168" s="25">
        <f>IF(ISBLANK(C168),0,IF(COUNTIF(Tax!B:C,C168),VLOOKUP(C168,Tax!B:C,2,FALSE),""))</f>
        <v>0</v>
      </c>
      <c r="E168" s="25"/>
      <c r="F168" s="30" t="s">
        <v>7</v>
      </c>
      <c r="G168" s="30"/>
      <c r="H168" s="25">
        <f>IF(ISBLANK(G168),0,IF(COUNTIF(Tax!E:F,G168),VLOOKUP(G168,Tax!E:F,2,FALSE),""))</f>
        <v>0</v>
      </c>
    </row>
    <row r="169" spans="2:8" x14ac:dyDescent="0.2">
      <c r="B169" s="28" t="s">
        <v>7</v>
      </c>
      <c r="D169" s="25">
        <f>IF(ISBLANK(C169),0,IF(COUNTIF(Tax!B:C,C169),VLOOKUP(C169,Tax!B:C,2,FALSE),""))</f>
        <v>0</v>
      </c>
      <c r="E169" s="25"/>
      <c r="F169" s="30" t="s">
        <v>7</v>
      </c>
      <c r="G169" s="30"/>
      <c r="H169" s="25">
        <f>IF(ISBLANK(G169),0,IF(COUNTIF(Tax!E:F,G169),VLOOKUP(G169,Tax!E:F,2,FALSE),""))</f>
        <v>0</v>
      </c>
    </row>
    <row r="170" spans="2:8" x14ac:dyDescent="0.2">
      <c r="B170" s="28" t="s">
        <v>7</v>
      </c>
      <c r="D170" s="25">
        <f>IF(ISBLANK(C170),0,IF(COUNTIF(Tax!B:C,C170),VLOOKUP(C170,Tax!B:C,2,FALSE),""))</f>
        <v>0</v>
      </c>
      <c r="E170" s="25"/>
      <c r="F170" s="30" t="s">
        <v>7</v>
      </c>
      <c r="G170" s="30"/>
      <c r="H170" s="25">
        <f>IF(ISBLANK(G170),0,IF(COUNTIF(Tax!E:F,G170),VLOOKUP(G170,Tax!E:F,2,FALSE),""))</f>
        <v>0</v>
      </c>
    </row>
    <row r="171" spans="2:8" x14ac:dyDescent="0.2">
      <c r="B171" s="28" t="s">
        <v>7</v>
      </c>
      <c r="D171" s="25">
        <f>IF(ISBLANK(C171),0,IF(COUNTIF(Tax!B:C,C171),VLOOKUP(C171,Tax!B:C,2,FALSE),""))</f>
        <v>0</v>
      </c>
      <c r="E171" s="25"/>
      <c r="F171" s="30" t="s">
        <v>7</v>
      </c>
      <c r="G171" s="30"/>
      <c r="H171" s="25">
        <f>IF(ISBLANK(G171),0,IF(COUNTIF(Tax!E:F,G171),VLOOKUP(G171,Tax!E:F,2,FALSE),""))</f>
        <v>0</v>
      </c>
    </row>
    <row r="172" spans="2:8" x14ac:dyDescent="0.2">
      <c r="B172" s="28" t="s">
        <v>7</v>
      </c>
      <c r="D172" s="25">
        <f>IF(ISBLANK(C172),0,IF(COUNTIF(Tax!B:C,C172),VLOOKUP(C172,Tax!B:C,2,FALSE),""))</f>
        <v>0</v>
      </c>
      <c r="E172" s="25"/>
      <c r="F172" s="30" t="s">
        <v>7</v>
      </c>
      <c r="G172" s="30"/>
      <c r="H172" s="25">
        <f>IF(ISBLANK(G172),0,IF(COUNTIF(Tax!E:F,G172),VLOOKUP(G172,Tax!E:F,2,FALSE),""))</f>
        <v>0</v>
      </c>
    </row>
    <row r="173" spans="2:8" x14ac:dyDescent="0.2">
      <c r="B173" s="28" t="s">
        <v>7</v>
      </c>
      <c r="D173" s="25">
        <f>IF(ISBLANK(C173),0,IF(COUNTIF(Tax!B:C,C173),VLOOKUP(C173,Tax!B:C,2,FALSE),""))</f>
        <v>0</v>
      </c>
      <c r="E173" s="25"/>
      <c r="F173" s="30" t="s">
        <v>7</v>
      </c>
      <c r="G173" s="30"/>
      <c r="H173" s="25">
        <f>IF(ISBLANK(G173),0,IF(COUNTIF(Tax!E:F,G173),VLOOKUP(G173,Tax!E:F,2,FALSE),""))</f>
        <v>0</v>
      </c>
    </row>
    <row r="174" spans="2:8" x14ac:dyDescent="0.2">
      <c r="B174" s="28" t="s">
        <v>7</v>
      </c>
      <c r="D174" s="25">
        <f>IF(ISBLANK(C174),0,IF(COUNTIF(Tax!B:C,C174),VLOOKUP(C174,Tax!B:C,2,FALSE),""))</f>
        <v>0</v>
      </c>
      <c r="E174" s="25"/>
      <c r="F174" s="30" t="s">
        <v>7</v>
      </c>
      <c r="G174" s="30"/>
      <c r="H174" s="25">
        <f>IF(ISBLANK(G174),0,IF(COUNTIF(Tax!E:F,G174),VLOOKUP(G174,Tax!E:F,2,FALSE),""))</f>
        <v>0</v>
      </c>
    </row>
    <row r="175" spans="2:8" x14ac:dyDescent="0.2">
      <c r="B175" s="28" t="s">
        <v>7</v>
      </c>
      <c r="D175" s="25">
        <f>IF(ISBLANK(C175),0,IF(COUNTIF(Tax!B:C,C175),VLOOKUP(C175,Tax!B:C,2,FALSE),""))</f>
        <v>0</v>
      </c>
      <c r="E175" s="25"/>
      <c r="F175" s="30" t="s">
        <v>7</v>
      </c>
      <c r="G175" s="30"/>
      <c r="H175" s="25">
        <f>IF(ISBLANK(G175),0,IF(COUNTIF(Tax!E:F,G175),VLOOKUP(G175,Tax!E:F,2,FALSE),""))</f>
        <v>0</v>
      </c>
    </row>
    <row r="176" spans="2:8" x14ac:dyDescent="0.2">
      <c r="B176" s="28" t="s">
        <v>7</v>
      </c>
      <c r="D176" s="25">
        <f>IF(ISBLANK(C176),0,IF(COUNTIF(Tax!B:C,C176),VLOOKUP(C176,Tax!B:C,2,FALSE),""))</f>
        <v>0</v>
      </c>
      <c r="E176" s="25"/>
      <c r="F176" s="30" t="s">
        <v>7</v>
      </c>
      <c r="G176" s="30"/>
      <c r="H176" s="25">
        <f>IF(ISBLANK(G176),0,IF(COUNTIF(Tax!E:F,G176),VLOOKUP(G176,Tax!E:F,2,FALSE),""))</f>
        <v>0</v>
      </c>
    </row>
    <row r="177" spans="2:8" x14ac:dyDescent="0.2">
      <c r="B177" s="28" t="s">
        <v>7</v>
      </c>
      <c r="D177" s="25">
        <f>IF(ISBLANK(C177),0,IF(COUNTIF(Tax!B:C,C177),VLOOKUP(C177,Tax!B:C,2,FALSE),""))</f>
        <v>0</v>
      </c>
      <c r="E177" s="25"/>
      <c r="F177" s="30" t="s">
        <v>7</v>
      </c>
      <c r="G177" s="30"/>
      <c r="H177" s="25">
        <f>IF(ISBLANK(G177),0,IF(COUNTIF(Tax!E:F,G177),VLOOKUP(G177,Tax!E:F,2,FALSE),""))</f>
        <v>0</v>
      </c>
    </row>
    <row r="178" spans="2:8" x14ac:dyDescent="0.2">
      <c r="B178" s="28" t="s">
        <v>7</v>
      </c>
      <c r="D178" s="25">
        <f>IF(ISBLANK(C178),0,IF(COUNTIF(Tax!B:C,C178),VLOOKUP(C178,Tax!B:C,2,FALSE),""))</f>
        <v>0</v>
      </c>
      <c r="E178" s="25"/>
      <c r="F178" s="30" t="s">
        <v>7</v>
      </c>
      <c r="G178" s="30"/>
      <c r="H178" s="25">
        <f>IF(ISBLANK(G178),0,IF(COUNTIF(Tax!E:F,G178),VLOOKUP(G178,Tax!E:F,2,FALSE),""))</f>
        <v>0</v>
      </c>
    </row>
    <row r="179" spans="2:8" x14ac:dyDescent="0.2">
      <c r="B179" s="28" t="s">
        <v>7</v>
      </c>
      <c r="D179" s="25">
        <f>IF(ISBLANK(C179),0,IF(COUNTIF(Tax!B:C,C179),VLOOKUP(C179,Tax!B:C,2,FALSE),""))</f>
        <v>0</v>
      </c>
      <c r="E179" s="25"/>
      <c r="F179" s="30" t="s">
        <v>7</v>
      </c>
      <c r="G179" s="30"/>
      <c r="H179" s="25">
        <f>IF(ISBLANK(G179),0,IF(COUNTIF(Tax!E:F,G179),VLOOKUP(G179,Tax!E:F,2,FALSE),""))</f>
        <v>0</v>
      </c>
    </row>
    <row r="180" spans="2:8" x14ac:dyDescent="0.2">
      <c r="B180" s="28" t="s">
        <v>7</v>
      </c>
      <c r="D180" s="25">
        <f>IF(ISBLANK(C180),0,IF(COUNTIF(Tax!B:C,C180),VLOOKUP(C180,Tax!B:C,2,FALSE),""))</f>
        <v>0</v>
      </c>
      <c r="E180" s="25"/>
      <c r="F180" s="30" t="s">
        <v>7</v>
      </c>
      <c r="G180" s="30"/>
      <c r="H180" s="25">
        <f>IF(ISBLANK(G180),0,IF(COUNTIF(Tax!E:F,G180),VLOOKUP(G180,Tax!E:F,2,FALSE),""))</f>
        <v>0</v>
      </c>
    </row>
    <row r="181" spans="2:8" x14ac:dyDescent="0.2">
      <c r="B181" s="28" t="s">
        <v>7</v>
      </c>
      <c r="D181" s="25">
        <f>IF(ISBLANK(C181),0,IF(COUNTIF(Tax!B:C,C181),VLOOKUP(C181,Tax!B:C,2,FALSE),""))</f>
        <v>0</v>
      </c>
      <c r="E181" s="25"/>
      <c r="F181" s="30" t="s">
        <v>7</v>
      </c>
      <c r="G181" s="30"/>
      <c r="H181" s="25">
        <f>IF(ISBLANK(G181),0,IF(COUNTIF(Tax!E:F,G181),VLOOKUP(G181,Tax!E:F,2,FALSE),""))</f>
        <v>0</v>
      </c>
    </row>
    <row r="182" spans="2:8" x14ac:dyDescent="0.2">
      <c r="B182" s="28" t="s">
        <v>7</v>
      </c>
      <c r="D182" s="25">
        <f>IF(ISBLANK(C182),0,IF(COUNTIF(Tax!B:C,C182),VLOOKUP(C182,Tax!B:C,2,FALSE),""))</f>
        <v>0</v>
      </c>
      <c r="E182" s="25"/>
      <c r="F182" s="30" t="s">
        <v>7</v>
      </c>
      <c r="G182" s="30"/>
      <c r="H182" s="25">
        <f>IF(ISBLANK(G182),0,IF(COUNTIF(Tax!E:F,G182),VLOOKUP(G182,Tax!E:F,2,FALSE),""))</f>
        <v>0</v>
      </c>
    </row>
    <row r="183" spans="2:8" x14ac:dyDescent="0.2">
      <c r="B183" s="28" t="s">
        <v>7</v>
      </c>
      <c r="D183" s="25">
        <f>IF(ISBLANK(C183),0,IF(COUNTIF(Tax!B:C,C183),VLOOKUP(C183,Tax!B:C,2,FALSE),""))</f>
        <v>0</v>
      </c>
      <c r="E183" s="25"/>
      <c r="F183" s="30" t="s">
        <v>7</v>
      </c>
      <c r="G183" s="30"/>
      <c r="H183" s="25">
        <f>IF(ISBLANK(G183),0,IF(COUNTIF(Tax!E:F,G183),VLOOKUP(G183,Tax!E:F,2,FALSE),""))</f>
        <v>0</v>
      </c>
    </row>
    <row r="184" spans="2:8" x14ac:dyDescent="0.2">
      <c r="B184" s="28" t="s">
        <v>7</v>
      </c>
      <c r="D184" s="25">
        <f>IF(ISBLANK(C184),0,IF(COUNTIF(Tax!B:C,C184),VLOOKUP(C184,Tax!B:C,2,FALSE),""))</f>
        <v>0</v>
      </c>
      <c r="E184" s="25"/>
      <c r="F184" s="30" t="s">
        <v>7</v>
      </c>
      <c r="G184" s="30"/>
      <c r="H184" s="25">
        <f>IF(ISBLANK(G184),0,IF(COUNTIF(Tax!E:F,G184),VLOOKUP(G184,Tax!E:F,2,FALSE),""))</f>
        <v>0</v>
      </c>
    </row>
    <row r="185" spans="2:8" x14ac:dyDescent="0.2">
      <c r="B185" s="28" t="s">
        <v>7</v>
      </c>
      <c r="D185" s="25">
        <f>IF(ISBLANK(C185),0,IF(COUNTIF(Tax!B:C,C185),VLOOKUP(C185,Tax!B:C,2,FALSE),""))</f>
        <v>0</v>
      </c>
      <c r="E185" s="25"/>
      <c r="F185" s="30" t="s">
        <v>7</v>
      </c>
      <c r="G185" s="30"/>
      <c r="H185" s="25">
        <f>IF(ISBLANK(G185),0,IF(COUNTIF(Tax!E:F,G185),VLOOKUP(G185,Tax!E:F,2,FALSE),""))</f>
        <v>0</v>
      </c>
    </row>
    <row r="186" spans="2:8" x14ac:dyDescent="0.2">
      <c r="B186" s="28" t="s">
        <v>7</v>
      </c>
      <c r="D186" s="25">
        <f>IF(ISBLANK(C186),0,IF(COUNTIF(Tax!B:C,C186),VLOOKUP(C186,Tax!B:C,2,FALSE),""))</f>
        <v>0</v>
      </c>
      <c r="E186" s="25"/>
      <c r="F186" s="30" t="s">
        <v>7</v>
      </c>
      <c r="G186" s="30"/>
      <c r="H186" s="25">
        <f>IF(ISBLANK(G186),0,IF(COUNTIF(Tax!E:F,G186),VLOOKUP(G186,Tax!E:F,2,FALSE),""))</f>
        <v>0</v>
      </c>
    </row>
    <row r="187" spans="2:8" x14ac:dyDescent="0.2">
      <c r="B187" s="28" t="s">
        <v>7</v>
      </c>
      <c r="D187" s="25">
        <f>IF(ISBLANK(C187),0,IF(COUNTIF(Tax!B:C,C187),VLOOKUP(C187,Tax!B:C,2,FALSE),""))</f>
        <v>0</v>
      </c>
      <c r="E187" s="25"/>
      <c r="F187" s="30" t="s">
        <v>7</v>
      </c>
      <c r="G187" s="30"/>
      <c r="H187" s="25">
        <f>IF(ISBLANK(G187),0,IF(COUNTIF(Tax!E:F,G187),VLOOKUP(G187,Tax!E:F,2,FALSE),""))</f>
        <v>0</v>
      </c>
    </row>
    <row r="188" spans="2:8" x14ac:dyDescent="0.2">
      <c r="B188" s="28" t="s">
        <v>7</v>
      </c>
      <c r="D188" s="25">
        <f>IF(ISBLANK(C188),0,IF(COUNTIF(Tax!B:C,C188),VLOOKUP(C188,Tax!B:C,2,FALSE),""))</f>
        <v>0</v>
      </c>
      <c r="E188" s="25"/>
      <c r="F188" s="30" t="s">
        <v>7</v>
      </c>
      <c r="G188" s="30"/>
      <c r="H188" s="25">
        <f>IF(ISBLANK(G188),0,IF(COUNTIF(Tax!E:F,G188),VLOOKUP(G188,Tax!E:F,2,FALSE),""))</f>
        <v>0</v>
      </c>
    </row>
    <row r="189" spans="2:8" x14ac:dyDescent="0.2">
      <c r="B189" s="28" t="s">
        <v>7</v>
      </c>
      <c r="D189" s="25">
        <f>IF(ISBLANK(C189),0,IF(COUNTIF(Tax!B:C,C189),VLOOKUP(C189,Tax!B:C,2,FALSE),""))</f>
        <v>0</v>
      </c>
      <c r="E189" s="25"/>
      <c r="F189" s="30" t="s">
        <v>7</v>
      </c>
      <c r="G189" s="30"/>
      <c r="H189" s="25">
        <f>IF(ISBLANK(G189),0,IF(COUNTIF(Tax!E:F,G189),VLOOKUP(G189,Tax!E:F,2,FALSE),""))</f>
        <v>0</v>
      </c>
    </row>
    <row r="190" spans="2:8" x14ac:dyDescent="0.2">
      <c r="B190" s="28" t="s">
        <v>7</v>
      </c>
      <c r="D190" s="25">
        <f>IF(ISBLANK(C190),0,IF(COUNTIF(Tax!B:C,C190),VLOOKUP(C190,Tax!B:C,2,FALSE),""))</f>
        <v>0</v>
      </c>
      <c r="E190" s="25"/>
      <c r="F190" s="30" t="s">
        <v>7</v>
      </c>
      <c r="G190" s="30"/>
      <c r="H190" s="25">
        <f>IF(ISBLANK(G190),0,IF(COUNTIF(Tax!E:F,G190),VLOOKUP(G190,Tax!E:F,2,FALSE),""))</f>
        <v>0</v>
      </c>
    </row>
    <row r="191" spans="2:8" x14ac:dyDescent="0.2">
      <c r="B191" s="28" t="s">
        <v>7</v>
      </c>
      <c r="D191" s="25">
        <f>IF(ISBLANK(C191),0,IF(COUNTIF(Tax!B:C,C191),VLOOKUP(C191,Tax!B:C,2,FALSE),""))</f>
        <v>0</v>
      </c>
      <c r="E191" s="25"/>
      <c r="F191" s="30" t="s">
        <v>7</v>
      </c>
      <c r="G191" s="30"/>
      <c r="H191" s="25">
        <f>IF(ISBLANK(G191),0,IF(COUNTIF(Tax!E:F,G191),VLOOKUP(G191,Tax!E:F,2,FALSE),""))</f>
        <v>0</v>
      </c>
    </row>
    <row r="192" spans="2:8" x14ac:dyDescent="0.2">
      <c r="B192" s="28" t="s">
        <v>7</v>
      </c>
      <c r="D192" s="25">
        <f>IF(ISBLANK(C192),0,IF(COUNTIF(Tax!B:C,C192),VLOOKUP(C192,Tax!B:C,2,FALSE),""))</f>
        <v>0</v>
      </c>
      <c r="E192" s="25"/>
      <c r="F192" s="30" t="s">
        <v>7</v>
      </c>
      <c r="G192" s="30"/>
      <c r="H192" s="25">
        <f>IF(ISBLANK(G192),0,IF(COUNTIF(Tax!E:F,G192),VLOOKUP(G192,Tax!E:F,2,FALSE),""))</f>
        <v>0</v>
      </c>
    </row>
    <row r="193" spans="2:8" x14ac:dyDescent="0.2">
      <c r="B193" s="28" t="s">
        <v>7</v>
      </c>
      <c r="D193" s="25">
        <f>IF(ISBLANK(C193),0,IF(COUNTIF(Tax!B:C,C193),VLOOKUP(C193,Tax!B:C,2,FALSE),""))</f>
        <v>0</v>
      </c>
      <c r="E193" s="25"/>
      <c r="F193" s="30" t="s">
        <v>7</v>
      </c>
      <c r="G193" s="30"/>
      <c r="H193" s="25">
        <f>IF(ISBLANK(G193),0,IF(COUNTIF(Tax!E:F,G193),VLOOKUP(G193,Tax!E:F,2,FALSE),""))</f>
        <v>0</v>
      </c>
    </row>
    <row r="194" spans="2:8" x14ac:dyDescent="0.2">
      <c r="B194" s="28" t="s">
        <v>7</v>
      </c>
      <c r="D194" s="25">
        <f>IF(ISBLANK(C194),0,IF(COUNTIF(Tax!B:C,C194),VLOOKUP(C194,Tax!B:C,2,FALSE),""))</f>
        <v>0</v>
      </c>
      <c r="E194" s="25"/>
      <c r="F194" s="30" t="s">
        <v>7</v>
      </c>
      <c r="G194" s="30"/>
      <c r="H194" s="25">
        <f>IF(ISBLANK(G194),0,IF(COUNTIF(Tax!E:F,G194),VLOOKUP(G194,Tax!E:F,2,FALSE),""))</f>
        <v>0</v>
      </c>
    </row>
    <row r="195" spans="2:8" x14ac:dyDescent="0.2">
      <c r="B195" s="28" t="s">
        <v>7</v>
      </c>
      <c r="D195" s="25">
        <f>IF(ISBLANK(C195),0,IF(COUNTIF(Tax!B:C,C195),VLOOKUP(C195,Tax!B:C,2,FALSE),""))</f>
        <v>0</v>
      </c>
      <c r="E195" s="25"/>
      <c r="F195" s="30" t="s">
        <v>7</v>
      </c>
      <c r="G195" s="30"/>
      <c r="H195" s="25">
        <f>IF(ISBLANK(G195),0,IF(COUNTIF(Tax!E:F,G195),VLOOKUP(G195,Tax!E:F,2,FALSE),""))</f>
        <v>0</v>
      </c>
    </row>
    <row r="196" spans="2:8" x14ac:dyDescent="0.2">
      <c r="B196" s="28" t="s">
        <v>7</v>
      </c>
      <c r="D196" s="25">
        <f>IF(ISBLANK(C196),0,IF(COUNTIF(Tax!B:C,C196),VLOOKUP(C196,Tax!B:C,2,FALSE),""))</f>
        <v>0</v>
      </c>
      <c r="E196" s="25"/>
      <c r="F196" s="30" t="s">
        <v>7</v>
      </c>
      <c r="G196" s="30"/>
      <c r="H196" s="25">
        <f>IF(ISBLANK(G196),0,IF(COUNTIF(Tax!E:F,G196),VLOOKUP(G196,Tax!E:F,2,FALSE),""))</f>
        <v>0</v>
      </c>
    </row>
    <row r="197" spans="2:8" x14ac:dyDescent="0.2">
      <c r="B197" s="28" t="s">
        <v>7</v>
      </c>
      <c r="D197" s="25">
        <f>IF(ISBLANK(C197),0,IF(COUNTIF(Tax!B:C,C197),VLOOKUP(C197,Tax!B:C,2,FALSE),""))</f>
        <v>0</v>
      </c>
      <c r="E197" s="25"/>
      <c r="F197" s="30" t="s">
        <v>7</v>
      </c>
      <c r="G197" s="30"/>
      <c r="H197" s="25">
        <f>IF(ISBLANK(G197),0,IF(COUNTIF(Tax!E:F,G197),VLOOKUP(G197,Tax!E:F,2,FALSE),""))</f>
        <v>0</v>
      </c>
    </row>
    <row r="198" spans="2:8" x14ac:dyDescent="0.2">
      <c r="B198" s="28" t="s">
        <v>7</v>
      </c>
      <c r="D198" s="25">
        <f>IF(ISBLANK(C198),0,IF(COUNTIF(Tax!B:C,C198),VLOOKUP(C198,Tax!B:C,2,FALSE),""))</f>
        <v>0</v>
      </c>
      <c r="E198" s="25"/>
      <c r="F198" s="30" t="s">
        <v>7</v>
      </c>
      <c r="G198" s="30"/>
      <c r="H198" s="25">
        <f>IF(ISBLANK(G198),0,IF(COUNTIF(Tax!E:F,G198),VLOOKUP(G198,Tax!E:F,2,FALSE),""))</f>
        <v>0</v>
      </c>
    </row>
    <row r="199" spans="2:8" x14ac:dyDescent="0.2">
      <c r="B199" s="28" t="s">
        <v>7</v>
      </c>
      <c r="D199" s="25">
        <f>IF(ISBLANK(C199),0,IF(COUNTIF(Tax!B:C,C199),VLOOKUP(C199,Tax!B:C,2,FALSE),""))</f>
        <v>0</v>
      </c>
      <c r="E199" s="25"/>
      <c r="F199" s="30" t="s">
        <v>7</v>
      </c>
      <c r="G199" s="30"/>
      <c r="H199" s="25">
        <f>IF(ISBLANK(G199),0,IF(COUNTIF(Tax!E:F,G199),VLOOKUP(G199,Tax!E:F,2,FALSE),""))</f>
        <v>0</v>
      </c>
    </row>
    <row r="200" spans="2:8" x14ac:dyDescent="0.2">
      <c r="B200" s="28" t="s">
        <v>7</v>
      </c>
      <c r="D200" s="25">
        <f>IF(ISBLANK(C200),0,IF(COUNTIF(Tax!B:C,C200),VLOOKUP(C200,Tax!B:C,2,FALSE),""))</f>
        <v>0</v>
      </c>
      <c r="E200" s="25"/>
      <c r="F200" s="30" t="s">
        <v>7</v>
      </c>
      <c r="G200" s="30"/>
      <c r="H200" s="25">
        <f>IF(ISBLANK(G200),0,IF(COUNTIF(Tax!E:F,G200),VLOOKUP(G200,Tax!E:F,2,FALSE),""))</f>
        <v>0</v>
      </c>
    </row>
    <row r="201" spans="2:8" x14ac:dyDescent="0.2">
      <c r="B201" s="28" t="s">
        <v>7</v>
      </c>
      <c r="D201" s="25">
        <f>IF(ISBLANK(C201),0,IF(COUNTIF(Tax!B:C,C201),VLOOKUP(C201,Tax!B:C,2,FALSE),""))</f>
        <v>0</v>
      </c>
      <c r="E201" s="25"/>
      <c r="F201" s="30" t="s">
        <v>7</v>
      </c>
      <c r="G201" s="30"/>
      <c r="H201" s="25">
        <f>IF(ISBLANK(G201),0,IF(COUNTIF(Tax!E:F,G201),VLOOKUP(G201,Tax!E:F,2,FALSE),""))</f>
        <v>0</v>
      </c>
    </row>
    <row r="202" spans="2:8" x14ac:dyDescent="0.2">
      <c r="B202" s="28" t="s">
        <v>7</v>
      </c>
      <c r="D202" s="25">
        <f>IF(ISBLANK(C202),0,IF(COUNTIF(Tax!B:C,C202),VLOOKUP(C202,Tax!B:C,2,FALSE),""))</f>
        <v>0</v>
      </c>
      <c r="E202" s="25"/>
      <c r="F202" s="30" t="s">
        <v>7</v>
      </c>
      <c r="G202" s="30"/>
      <c r="H202" s="25">
        <f>IF(ISBLANK(G202),0,IF(COUNTIF(Tax!E:F,G202),VLOOKUP(G202,Tax!E:F,2,FALSE),""))</f>
        <v>0</v>
      </c>
    </row>
    <row r="203" spans="2:8" x14ac:dyDescent="0.2">
      <c r="B203" s="28" t="s">
        <v>7</v>
      </c>
      <c r="D203" s="25">
        <f>IF(ISBLANK(C203),0,IF(COUNTIF(Tax!B:C,C203),VLOOKUP(C203,Tax!B:C,2,FALSE),""))</f>
        <v>0</v>
      </c>
      <c r="E203" s="25"/>
      <c r="F203" s="30" t="s">
        <v>7</v>
      </c>
      <c r="G203" s="30"/>
      <c r="H203" s="25">
        <f>IF(ISBLANK(G203),0,IF(COUNTIF(Tax!E:F,G203),VLOOKUP(G203,Tax!E:F,2,FALSE),""))</f>
        <v>0</v>
      </c>
    </row>
    <row r="204" spans="2:8" x14ac:dyDescent="0.2">
      <c r="B204" s="28" t="s">
        <v>7</v>
      </c>
      <c r="D204" s="25">
        <f>IF(ISBLANK(C204),0,IF(COUNTIF(Tax!B:C,C204),VLOOKUP(C204,Tax!B:C,2,FALSE),""))</f>
        <v>0</v>
      </c>
      <c r="E204" s="25"/>
      <c r="F204" s="30" t="s">
        <v>7</v>
      </c>
      <c r="G204" s="30"/>
      <c r="H204" s="25">
        <f>IF(ISBLANK(G204),0,IF(COUNTIF(Tax!E:F,G204),VLOOKUP(G204,Tax!E:F,2,FALSE),""))</f>
        <v>0</v>
      </c>
    </row>
    <row r="205" spans="2:8" x14ac:dyDescent="0.2">
      <c r="B205" s="28" t="s">
        <v>7</v>
      </c>
      <c r="D205" s="25">
        <f>IF(ISBLANK(C205),0,IF(COUNTIF(Tax!B:C,C205),VLOOKUP(C205,Tax!B:C,2,FALSE),""))</f>
        <v>0</v>
      </c>
      <c r="E205" s="25"/>
      <c r="F205" s="30" t="s">
        <v>7</v>
      </c>
      <c r="G205" s="30"/>
      <c r="H205" s="25">
        <f>IF(ISBLANK(G205),0,IF(COUNTIF(Tax!E:F,G205),VLOOKUP(G205,Tax!E:F,2,FALSE),""))</f>
        <v>0</v>
      </c>
    </row>
    <row r="206" spans="2:8" x14ac:dyDescent="0.2">
      <c r="B206" s="28" t="s">
        <v>7</v>
      </c>
      <c r="D206" s="25">
        <f>IF(ISBLANK(C206),0,IF(COUNTIF(Tax!B:C,C206),VLOOKUP(C206,Tax!B:C,2,FALSE),""))</f>
        <v>0</v>
      </c>
      <c r="E206" s="25"/>
      <c r="F206" s="30" t="s">
        <v>7</v>
      </c>
      <c r="G206" s="30"/>
      <c r="H206" s="25">
        <f>IF(ISBLANK(G206),0,IF(COUNTIF(Tax!E:F,G206),VLOOKUP(G206,Tax!E:F,2,FALSE),""))</f>
        <v>0</v>
      </c>
    </row>
  </sheetData>
  <sheetProtection algorithmName="SHA-512" hashValue="YgCIrRw3ISwfxl7x74FzXJobhVHPaAp/x4xz69URPNTGt9esmD2dgGx/TNykPHyDtInZdq/lWmm6Ncm+mufhLA==" saltValue="P5Fivus+igWaeMnd4gqmCQ==" spinCount="100000" sheet="1" objects="1" scenarios="1" formatColumns="0" formatRows="0" selectLockedCells="1"/>
  <mergeCells count="4">
    <mergeCell ref="L5:P5"/>
    <mergeCell ref="Q5:U5"/>
    <mergeCell ref="B4:D4"/>
    <mergeCell ref="F4:H4"/>
  </mergeCells>
  <phoneticPr fontId="0" type="noConversion"/>
  <dataValidations xWindow="224" yWindow="279" count="2">
    <dataValidation type="list" errorStyle="warning" allowBlank="1" showInputMessage="1" showErrorMessage="1" errorTitle="Warning" error="This Tax Item is not set on the Tax tab." promptTitle="Select a Tax Item from the list" prompt="You can adjust Tax Items from the Tax tab." sqref="C6:C206" xr:uid="{00000000-0002-0000-0300-000000000000}">
      <formula1>IncomeTax</formula1>
    </dataValidation>
    <dataValidation type="list" errorStyle="warning" allowBlank="1" showInputMessage="1" showErrorMessage="1" errorTitle="Warning" error="This Tax Item is not set on the Tax tab." promptTitle="Select a Tax Item fom the list" prompt="You can adjust Tax Items from the Tax tab." sqref="G6:G206" xr:uid="{00000000-0002-0000-0300-000001000000}">
      <formula1>ExpenseTax</formula1>
    </dataValidation>
  </dataValidations>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V206"/>
  <sheetViews>
    <sheetView showGridLines="0" workbookViewId="0">
      <selection activeCell="C6" sqref="C6"/>
    </sheetView>
  </sheetViews>
  <sheetFormatPr defaultRowHeight="12.75" x14ac:dyDescent="0.2"/>
  <cols>
    <col min="1" max="1" width="0.7109375" style="10" customWidth="1"/>
    <col min="2" max="2" width="15.7109375" style="28" customWidth="1"/>
    <col min="3" max="3" width="10.7109375" style="29" customWidth="1"/>
    <col min="4" max="4" width="9.85546875" style="10" customWidth="1"/>
    <col min="5" max="5" width="15.7109375" style="28" customWidth="1"/>
    <col min="6" max="6" width="10.7109375" style="29" customWidth="1"/>
    <col min="7" max="21" width="10.7109375" style="10" customWidth="1"/>
    <col min="22" max="16384" width="9.140625" style="10"/>
  </cols>
  <sheetData>
    <row r="1" spans="2:22" ht="3.75" customHeight="1" x14ac:dyDescent="0.2">
      <c r="B1" s="25"/>
      <c r="C1" s="64"/>
      <c r="E1" s="25"/>
      <c r="F1" s="64"/>
    </row>
    <row r="2" spans="2:22" ht="15" customHeight="1" x14ac:dyDescent="0.2">
      <c r="B2" s="26"/>
      <c r="C2" s="65"/>
      <c r="D2" s="23" t="str">
        <f>title</f>
        <v>BAS Business Accounts</v>
      </c>
      <c r="E2" s="22"/>
      <c r="F2" s="96"/>
      <c r="G2" s="22"/>
      <c r="H2" s="22"/>
      <c r="I2" s="21" t="str">
        <f ca="1">scratch!B50</f>
        <v>Not Licensed, for Evaluation Only. In Evaluation Mode some results are Locked and not calculated.</v>
      </c>
      <c r="J2" s="21"/>
      <c r="K2" s="21"/>
      <c r="L2" s="21"/>
      <c r="M2" s="21"/>
      <c r="N2" s="21"/>
      <c r="O2" s="21"/>
      <c r="P2" s="21"/>
      <c r="Q2" s="21"/>
      <c r="R2" s="21"/>
      <c r="S2" s="21"/>
      <c r="T2" s="21"/>
      <c r="U2" s="21"/>
      <c r="V2" s="21"/>
    </row>
    <row r="3" spans="2:22" ht="3.75" customHeight="1" x14ac:dyDescent="0.2">
      <c r="B3" s="27"/>
      <c r="C3" s="66"/>
      <c r="E3" s="25"/>
      <c r="F3" s="64"/>
      <c r="Q3" s="12"/>
      <c r="U3" s="13"/>
    </row>
    <row r="4" spans="2:22" x14ac:dyDescent="0.2">
      <c r="B4" s="112" t="s">
        <v>0</v>
      </c>
      <c r="C4" s="112"/>
      <c r="D4" s="17"/>
      <c r="E4" s="113" t="s">
        <v>1</v>
      </c>
      <c r="F4" s="113"/>
      <c r="G4" s="18"/>
    </row>
    <row r="5" spans="2:22" x14ac:dyDescent="0.2">
      <c r="B5" s="20" t="s">
        <v>30</v>
      </c>
      <c r="C5" s="67" t="s">
        <v>4</v>
      </c>
      <c r="D5" s="19"/>
      <c r="E5" s="20" t="str">
        <f>B5</f>
        <v>Tax Item</v>
      </c>
      <c r="F5" s="67" t="str">
        <f>C5</f>
        <v>%</v>
      </c>
      <c r="G5" s="19"/>
      <c r="H5" s="19"/>
      <c r="I5" s="15"/>
      <c r="J5" s="15"/>
      <c r="K5" s="15"/>
      <c r="L5" s="110"/>
      <c r="M5" s="110"/>
      <c r="N5" s="111"/>
      <c r="O5" s="111"/>
      <c r="P5" s="111"/>
      <c r="Q5" s="111"/>
      <c r="R5" s="111"/>
      <c r="S5" s="111"/>
      <c r="T5" s="111"/>
      <c r="U5" s="111"/>
    </row>
    <row r="6" spans="2:22" s="15" customFormat="1" x14ac:dyDescent="0.2">
      <c r="B6" s="25" t="str">
        <f>BAS!$C$11</f>
        <v>Export No GST</v>
      </c>
      <c r="C6" s="28">
        <v>0</v>
      </c>
      <c r="E6" s="25" t="str">
        <f>BAS!$G$11</f>
        <v>Capital GST</v>
      </c>
      <c r="F6" s="28">
        <v>10</v>
      </c>
    </row>
    <row r="7" spans="2:22" x14ac:dyDescent="0.2">
      <c r="B7" s="25" t="str">
        <f>BAS!$C$12</f>
        <v>Other No GST</v>
      </c>
      <c r="C7" s="28">
        <v>0</v>
      </c>
      <c r="D7" s="17"/>
      <c r="E7" s="25" t="str">
        <f>BAS!$G$12</f>
        <v>Non-capital GST</v>
      </c>
      <c r="F7" s="28">
        <v>10</v>
      </c>
      <c r="I7" s="17"/>
      <c r="J7" s="17"/>
      <c r="K7" s="17"/>
      <c r="N7" s="17"/>
      <c r="O7" s="17"/>
      <c r="P7" s="17"/>
      <c r="Q7" s="12"/>
      <c r="S7" s="17"/>
      <c r="T7" s="17"/>
      <c r="U7" s="17"/>
    </row>
    <row r="8" spans="2:22" x14ac:dyDescent="0.2">
      <c r="B8" s="28" t="s">
        <v>37</v>
      </c>
      <c r="C8" s="28">
        <v>10</v>
      </c>
      <c r="D8" s="17"/>
      <c r="E8" s="28" t="s">
        <v>38</v>
      </c>
      <c r="F8" s="28">
        <v>0</v>
      </c>
      <c r="I8" s="17"/>
      <c r="J8" s="17"/>
      <c r="K8" s="17"/>
      <c r="N8" s="17"/>
      <c r="O8" s="17"/>
      <c r="P8" s="17"/>
      <c r="S8" s="17"/>
      <c r="T8" s="17"/>
      <c r="U8" s="17"/>
    </row>
    <row r="9" spans="2:22" x14ac:dyDescent="0.2">
      <c r="B9" s="28" t="s">
        <v>7</v>
      </c>
      <c r="C9" s="28"/>
      <c r="D9" s="17"/>
      <c r="E9" s="29" t="s">
        <v>7</v>
      </c>
      <c r="I9" s="17"/>
      <c r="J9" s="17"/>
      <c r="K9" s="17"/>
      <c r="N9" s="17"/>
      <c r="O9" s="17"/>
      <c r="P9" s="17"/>
      <c r="S9" s="17"/>
      <c r="T9" s="17"/>
      <c r="U9" s="17"/>
    </row>
    <row r="10" spans="2:22" x14ac:dyDescent="0.2">
      <c r="B10" s="28" t="s">
        <v>7</v>
      </c>
      <c r="D10" s="17"/>
      <c r="E10" s="29" t="s">
        <v>7</v>
      </c>
      <c r="I10" s="17"/>
      <c r="J10" s="17"/>
      <c r="K10" s="17"/>
      <c r="N10" s="17"/>
      <c r="O10" s="17"/>
      <c r="P10" s="17"/>
      <c r="S10" s="17"/>
      <c r="T10" s="17"/>
      <c r="U10" s="17"/>
    </row>
    <row r="11" spans="2:22" x14ac:dyDescent="0.2">
      <c r="B11" s="28" t="s">
        <v>7</v>
      </c>
      <c r="D11" s="17"/>
      <c r="E11" s="29" t="s">
        <v>7</v>
      </c>
      <c r="S11" s="17"/>
      <c r="T11" s="17"/>
      <c r="U11" s="17"/>
    </row>
    <row r="12" spans="2:22" x14ac:dyDescent="0.2">
      <c r="B12" s="28" t="s">
        <v>7</v>
      </c>
      <c r="D12" s="17"/>
      <c r="E12" s="29" t="s">
        <v>7</v>
      </c>
      <c r="S12" s="17"/>
      <c r="T12" s="17"/>
      <c r="U12" s="17"/>
    </row>
    <row r="13" spans="2:22" x14ac:dyDescent="0.2">
      <c r="B13" s="28" t="s">
        <v>7</v>
      </c>
      <c r="D13" s="17"/>
      <c r="E13" s="29" t="s">
        <v>7</v>
      </c>
      <c r="S13" s="17"/>
      <c r="T13" s="17"/>
      <c r="U13" s="17"/>
    </row>
    <row r="14" spans="2:22" x14ac:dyDescent="0.2">
      <c r="B14" s="28" t="s">
        <v>7</v>
      </c>
      <c r="D14" s="17"/>
      <c r="E14" s="29" t="s">
        <v>7</v>
      </c>
    </row>
    <row r="15" spans="2:22" x14ac:dyDescent="0.2">
      <c r="B15" s="28" t="s">
        <v>7</v>
      </c>
      <c r="D15" s="17"/>
      <c r="E15" s="29" t="s">
        <v>7</v>
      </c>
    </row>
    <row r="16" spans="2:22" x14ac:dyDescent="0.2">
      <c r="B16" s="28" t="s">
        <v>7</v>
      </c>
      <c r="D16" s="17"/>
      <c r="E16" s="29" t="s">
        <v>7</v>
      </c>
    </row>
    <row r="17" spans="2:5" x14ac:dyDescent="0.2">
      <c r="B17" s="28" t="s">
        <v>7</v>
      </c>
      <c r="D17" s="17"/>
      <c r="E17" s="29" t="s">
        <v>7</v>
      </c>
    </row>
    <row r="18" spans="2:5" x14ac:dyDescent="0.2">
      <c r="B18" s="28" t="s">
        <v>7</v>
      </c>
      <c r="D18" s="17"/>
      <c r="E18" s="29" t="s">
        <v>7</v>
      </c>
    </row>
    <row r="19" spans="2:5" x14ac:dyDescent="0.2">
      <c r="B19" s="28" t="s">
        <v>7</v>
      </c>
      <c r="D19" s="17"/>
      <c r="E19" s="29" t="s">
        <v>7</v>
      </c>
    </row>
    <row r="20" spans="2:5" x14ac:dyDescent="0.2">
      <c r="B20" s="28" t="s">
        <v>7</v>
      </c>
      <c r="D20" s="17"/>
      <c r="E20" s="29" t="s">
        <v>7</v>
      </c>
    </row>
    <row r="21" spans="2:5" x14ac:dyDescent="0.2">
      <c r="B21" s="28" t="s">
        <v>7</v>
      </c>
      <c r="D21" s="17"/>
      <c r="E21" s="29" t="s">
        <v>7</v>
      </c>
    </row>
    <row r="22" spans="2:5" x14ac:dyDescent="0.2">
      <c r="B22" s="28" t="s">
        <v>7</v>
      </c>
      <c r="D22" s="17"/>
      <c r="E22" s="29" t="s">
        <v>7</v>
      </c>
    </row>
    <row r="23" spans="2:5" x14ac:dyDescent="0.2">
      <c r="B23" s="28" t="s">
        <v>7</v>
      </c>
      <c r="D23" s="17"/>
      <c r="E23" s="29" t="s">
        <v>7</v>
      </c>
    </row>
    <row r="24" spans="2:5" x14ac:dyDescent="0.2">
      <c r="B24" s="28" t="s">
        <v>7</v>
      </c>
      <c r="E24" s="29" t="s">
        <v>7</v>
      </c>
    </row>
    <row r="25" spans="2:5" x14ac:dyDescent="0.2">
      <c r="B25" s="28" t="s">
        <v>7</v>
      </c>
      <c r="E25" s="29" t="s">
        <v>7</v>
      </c>
    </row>
    <row r="26" spans="2:5" x14ac:dyDescent="0.2">
      <c r="B26" s="28" t="s">
        <v>7</v>
      </c>
      <c r="E26" s="29" t="s">
        <v>7</v>
      </c>
    </row>
    <row r="27" spans="2:5" x14ac:dyDescent="0.2">
      <c r="B27" s="28" t="s">
        <v>7</v>
      </c>
      <c r="E27" s="29" t="s">
        <v>7</v>
      </c>
    </row>
    <row r="28" spans="2:5" x14ac:dyDescent="0.2">
      <c r="B28" s="28" t="s">
        <v>7</v>
      </c>
      <c r="E28" s="29" t="s">
        <v>7</v>
      </c>
    </row>
    <row r="29" spans="2:5" x14ac:dyDescent="0.2">
      <c r="B29" s="28" t="s">
        <v>7</v>
      </c>
      <c r="E29" s="29" t="s">
        <v>7</v>
      </c>
    </row>
    <row r="30" spans="2:5" x14ac:dyDescent="0.2">
      <c r="B30" s="28" t="s">
        <v>7</v>
      </c>
      <c r="E30" s="29" t="s">
        <v>7</v>
      </c>
    </row>
    <row r="31" spans="2:5" x14ac:dyDescent="0.2">
      <c r="B31" s="28" t="s">
        <v>7</v>
      </c>
      <c r="E31" s="29" t="s">
        <v>7</v>
      </c>
    </row>
    <row r="32" spans="2:5" x14ac:dyDescent="0.2">
      <c r="B32" s="28" t="s">
        <v>7</v>
      </c>
      <c r="E32" s="29" t="s">
        <v>7</v>
      </c>
    </row>
    <row r="33" spans="2:5" x14ac:dyDescent="0.2">
      <c r="B33" s="28" t="s">
        <v>7</v>
      </c>
      <c r="E33" s="29" t="s">
        <v>7</v>
      </c>
    </row>
    <row r="34" spans="2:5" x14ac:dyDescent="0.2">
      <c r="B34" s="28" t="s">
        <v>7</v>
      </c>
      <c r="E34" s="29" t="s">
        <v>7</v>
      </c>
    </row>
    <row r="35" spans="2:5" x14ac:dyDescent="0.2">
      <c r="B35" s="28" t="s">
        <v>7</v>
      </c>
      <c r="E35" s="29" t="s">
        <v>7</v>
      </c>
    </row>
    <row r="36" spans="2:5" x14ac:dyDescent="0.2">
      <c r="B36" s="28" t="s">
        <v>7</v>
      </c>
      <c r="E36" s="29" t="s">
        <v>7</v>
      </c>
    </row>
    <row r="37" spans="2:5" x14ac:dyDescent="0.2">
      <c r="B37" s="28" t="s">
        <v>7</v>
      </c>
      <c r="E37" s="29" t="s">
        <v>7</v>
      </c>
    </row>
    <row r="38" spans="2:5" x14ac:dyDescent="0.2">
      <c r="B38" s="28" t="s">
        <v>7</v>
      </c>
      <c r="E38" s="29" t="s">
        <v>7</v>
      </c>
    </row>
    <row r="39" spans="2:5" x14ac:dyDescent="0.2">
      <c r="B39" s="28" t="s">
        <v>7</v>
      </c>
      <c r="E39" s="29" t="s">
        <v>7</v>
      </c>
    </row>
    <row r="40" spans="2:5" x14ac:dyDescent="0.2">
      <c r="B40" s="28" t="s">
        <v>7</v>
      </c>
      <c r="E40" s="29" t="s">
        <v>7</v>
      </c>
    </row>
    <row r="41" spans="2:5" x14ac:dyDescent="0.2">
      <c r="B41" s="28" t="s">
        <v>7</v>
      </c>
      <c r="E41" s="29" t="s">
        <v>7</v>
      </c>
    </row>
    <row r="42" spans="2:5" x14ac:dyDescent="0.2">
      <c r="B42" s="28" t="s">
        <v>7</v>
      </c>
      <c r="E42" s="29" t="s">
        <v>7</v>
      </c>
    </row>
    <row r="43" spans="2:5" x14ac:dyDescent="0.2">
      <c r="B43" s="28" t="s">
        <v>7</v>
      </c>
      <c r="E43" s="29" t="s">
        <v>7</v>
      </c>
    </row>
    <row r="44" spans="2:5" x14ac:dyDescent="0.2">
      <c r="B44" s="28" t="s">
        <v>7</v>
      </c>
      <c r="E44" s="29" t="s">
        <v>7</v>
      </c>
    </row>
    <row r="45" spans="2:5" x14ac:dyDescent="0.2">
      <c r="B45" s="28" t="s">
        <v>7</v>
      </c>
      <c r="E45" s="29" t="s">
        <v>7</v>
      </c>
    </row>
    <row r="46" spans="2:5" x14ac:dyDescent="0.2">
      <c r="B46" s="28" t="s">
        <v>7</v>
      </c>
      <c r="E46" s="29" t="s">
        <v>7</v>
      </c>
    </row>
    <row r="47" spans="2:5" x14ac:dyDescent="0.2">
      <c r="B47" s="28" t="s">
        <v>7</v>
      </c>
      <c r="E47" s="29" t="s">
        <v>7</v>
      </c>
    </row>
    <row r="48" spans="2:5" x14ac:dyDescent="0.2">
      <c r="B48" s="28" t="s">
        <v>7</v>
      </c>
      <c r="E48" s="29" t="s">
        <v>7</v>
      </c>
    </row>
    <row r="49" spans="2:5" x14ac:dyDescent="0.2">
      <c r="B49" s="28" t="s">
        <v>7</v>
      </c>
      <c r="E49" s="29" t="s">
        <v>7</v>
      </c>
    </row>
    <row r="50" spans="2:5" x14ac:dyDescent="0.2">
      <c r="B50" s="28" t="s">
        <v>7</v>
      </c>
      <c r="E50" s="29" t="s">
        <v>7</v>
      </c>
    </row>
    <row r="51" spans="2:5" x14ac:dyDescent="0.2">
      <c r="B51" s="28" t="s">
        <v>7</v>
      </c>
      <c r="E51" s="29" t="s">
        <v>7</v>
      </c>
    </row>
    <row r="52" spans="2:5" x14ac:dyDescent="0.2">
      <c r="B52" s="28" t="s">
        <v>7</v>
      </c>
      <c r="E52" s="29" t="s">
        <v>7</v>
      </c>
    </row>
    <row r="53" spans="2:5" x14ac:dyDescent="0.2">
      <c r="B53" s="28" t="s">
        <v>7</v>
      </c>
      <c r="E53" s="29" t="s">
        <v>7</v>
      </c>
    </row>
    <row r="54" spans="2:5" x14ac:dyDescent="0.2">
      <c r="B54" s="28" t="s">
        <v>7</v>
      </c>
      <c r="E54" s="29" t="s">
        <v>7</v>
      </c>
    </row>
    <row r="55" spans="2:5" x14ac:dyDescent="0.2">
      <c r="B55" s="28" t="s">
        <v>7</v>
      </c>
      <c r="E55" s="29" t="s">
        <v>7</v>
      </c>
    </row>
    <row r="56" spans="2:5" x14ac:dyDescent="0.2">
      <c r="B56" s="28" t="s">
        <v>7</v>
      </c>
      <c r="E56" s="29" t="s">
        <v>7</v>
      </c>
    </row>
    <row r="57" spans="2:5" x14ac:dyDescent="0.2">
      <c r="B57" s="28" t="s">
        <v>7</v>
      </c>
      <c r="E57" s="29" t="s">
        <v>7</v>
      </c>
    </row>
    <row r="58" spans="2:5" x14ac:dyDescent="0.2">
      <c r="B58" s="28" t="s">
        <v>7</v>
      </c>
      <c r="E58" s="29" t="s">
        <v>7</v>
      </c>
    </row>
    <row r="59" spans="2:5" x14ac:dyDescent="0.2">
      <c r="B59" s="28" t="s">
        <v>7</v>
      </c>
      <c r="E59" s="29" t="s">
        <v>7</v>
      </c>
    </row>
    <row r="60" spans="2:5" x14ac:dyDescent="0.2">
      <c r="B60" s="28" t="s">
        <v>7</v>
      </c>
      <c r="E60" s="29" t="s">
        <v>7</v>
      </c>
    </row>
    <row r="61" spans="2:5" x14ac:dyDescent="0.2">
      <c r="B61" s="28" t="s">
        <v>7</v>
      </c>
      <c r="E61" s="29" t="s">
        <v>7</v>
      </c>
    </row>
    <row r="62" spans="2:5" x14ac:dyDescent="0.2">
      <c r="B62" s="28" t="s">
        <v>7</v>
      </c>
      <c r="E62" s="29" t="s">
        <v>7</v>
      </c>
    </row>
    <row r="63" spans="2:5" x14ac:dyDescent="0.2">
      <c r="B63" s="28" t="s">
        <v>7</v>
      </c>
      <c r="E63" s="29" t="s">
        <v>7</v>
      </c>
    </row>
    <row r="64" spans="2:5" x14ac:dyDescent="0.2">
      <c r="B64" s="28" t="s">
        <v>7</v>
      </c>
      <c r="E64" s="29" t="s">
        <v>7</v>
      </c>
    </row>
    <row r="65" spans="2:5" x14ac:dyDescent="0.2">
      <c r="B65" s="28" t="s">
        <v>7</v>
      </c>
      <c r="E65" s="29" t="s">
        <v>7</v>
      </c>
    </row>
    <row r="66" spans="2:5" x14ac:dyDescent="0.2">
      <c r="B66" s="28" t="s">
        <v>7</v>
      </c>
      <c r="E66" s="29" t="s">
        <v>7</v>
      </c>
    </row>
    <row r="67" spans="2:5" x14ac:dyDescent="0.2">
      <c r="B67" s="28" t="s">
        <v>7</v>
      </c>
      <c r="E67" s="29" t="s">
        <v>7</v>
      </c>
    </row>
    <row r="68" spans="2:5" x14ac:dyDescent="0.2">
      <c r="B68" s="28" t="s">
        <v>7</v>
      </c>
      <c r="E68" s="29" t="s">
        <v>7</v>
      </c>
    </row>
    <row r="69" spans="2:5" x14ac:dyDescent="0.2">
      <c r="B69" s="28" t="s">
        <v>7</v>
      </c>
      <c r="E69" s="29" t="s">
        <v>7</v>
      </c>
    </row>
    <row r="70" spans="2:5" x14ac:dyDescent="0.2">
      <c r="B70" s="28" t="s">
        <v>7</v>
      </c>
      <c r="E70" s="29" t="s">
        <v>7</v>
      </c>
    </row>
    <row r="71" spans="2:5" x14ac:dyDescent="0.2">
      <c r="B71" s="28" t="s">
        <v>7</v>
      </c>
      <c r="E71" s="29" t="s">
        <v>7</v>
      </c>
    </row>
    <row r="72" spans="2:5" x14ac:dyDescent="0.2">
      <c r="B72" s="28" t="s">
        <v>7</v>
      </c>
      <c r="E72" s="29" t="s">
        <v>7</v>
      </c>
    </row>
    <row r="73" spans="2:5" x14ac:dyDescent="0.2">
      <c r="B73" s="28" t="s">
        <v>7</v>
      </c>
      <c r="E73" s="29" t="s">
        <v>7</v>
      </c>
    </row>
    <row r="74" spans="2:5" x14ac:dyDescent="0.2">
      <c r="B74" s="28" t="s">
        <v>7</v>
      </c>
      <c r="E74" s="29" t="s">
        <v>7</v>
      </c>
    </row>
    <row r="75" spans="2:5" x14ac:dyDescent="0.2">
      <c r="B75" s="28" t="s">
        <v>7</v>
      </c>
      <c r="E75" s="29" t="s">
        <v>7</v>
      </c>
    </row>
    <row r="76" spans="2:5" x14ac:dyDescent="0.2">
      <c r="B76" s="28" t="s">
        <v>7</v>
      </c>
      <c r="E76" s="29" t="s">
        <v>7</v>
      </c>
    </row>
    <row r="77" spans="2:5" x14ac:dyDescent="0.2">
      <c r="B77" s="28" t="s">
        <v>7</v>
      </c>
      <c r="E77" s="29" t="s">
        <v>7</v>
      </c>
    </row>
    <row r="78" spans="2:5" x14ac:dyDescent="0.2">
      <c r="B78" s="28" t="s">
        <v>7</v>
      </c>
      <c r="E78" s="29" t="s">
        <v>7</v>
      </c>
    </row>
    <row r="79" spans="2:5" x14ac:dyDescent="0.2">
      <c r="B79" s="28" t="s">
        <v>7</v>
      </c>
      <c r="E79" s="29" t="s">
        <v>7</v>
      </c>
    </row>
    <row r="80" spans="2:5" x14ac:dyDescent="0.2">
      <c r="B80" s="28" t="s">
        <v>7</v>
      </c>
      <c r="E80" s="29" t="s">
        <v>7</v>
      </c>
    </row>
    <row r="81" spans="2:5" x14ac:dyDescent="0.2">
      <c r="B81" s="28" t="s">
        <v>7</v>
      </c>
      <c r="E81" s="29" t="s">
        <v>7</v>
      </c>
    </row>
    <row r="82" spans="2:5" x14ac:dyDescent="0.2">
      <c r="B82" s="28" t="s">
        <v>7</v>
      </c>
      <c r="E82" s="29" t="s">
        <v>7</v>
      </c>
    </row>
    <row r="83" spans="2:5" x14ac:dyDescent="0.2">
      <c r="B83" s="28" t="s">
        <v>7</v>
      </c>
      <c r="E83" s="29" t="s">
        <v>7</v>
      </c>
    </row>
    <row r="84" spans="2:5" x14ac:dyDescent="0.2">
      <c r="B84" s="28" t="s">
        <v>7</v>
      </c>
      <c r="E84" s="29" t="s">
        <v>7</v>
      </c>
    </row>
    <row r="85" spans="2:5" x14ac:dyDescent="0.2">
      <c r="B85" s="28" t="s">
        <v>7</v>
      </c>
      <c r="E85" s="29" t="s">
        <v>7</v>
      </c>
    </row>
    <row r="86" spans="2:5" x14ac:dyDescent="0.2">
      <c r="B86" s="28" t="s">
        <v>7</v>
      </c>
      <c r="E86" s="29" t="s">
        <v>7</v>
      </c>
    </row>
    <row r="87" spans="2:5" x14ac:dyDescent="0.2">
      <c r="B87" s="28" t="s">
        <v>7</v>
      </c>
      <c r="E87" s="29" t="s">
        <v>7</v>
      </c>
    </row>
    <row r="88" spans="2:5" x14ac:dyDescent="0.2">
      <c r="B88" s="28" t="s">
        <v>7</v>
      </c>
      <c r="E88" s="29" t="s">
        <v>7</v>
      </c>
    </row>
    <row r="89" spans="2:5" x14ac:dyDescent="0.2">
      <c r="B89" s="28" t="s">
        <v>7</v>
      </c>
      <c r="E89" s="29" t="s">
        <v>7</v>
      </c>
    </row>
    <row r="90" spans="2:5" x14ac:dyDescent="0.2">
      <c r="B90" s="28" t="s">
        <v>7</v>
      </c>
      <c r="E90" s="29" t="s">
        <v>7</v>
      </c>
    </row>
    <row r="91" spans="2:5" x14ac:dyDescent="0.2">
      <c r="B91" s="28" t="s">
        <v>7</v>
      </c>
      <c r="E91" s="29" t="s">
        <v>7</v>
      </c>
    </row>
    <row r="92" spans="2:5" x14ac:dyDescent="0.2">
      <c r="B92" s="28" t="s">
        <v>7</v>
      </c>
      <c r="E92" s="29" t="s">
        <v>7</v>
      </c>
    </row>
    <row r="93" spans="2:5" x14ac:dyDescent="0.2">
      <c r="B93" s="28" t="s">
        <v>7</v>
      </c>
      <c r="E93" s="29" t="s">
        <v>7</v>
      </c>
    </row>
    <row r="94" spans="2:5" x14ac:dyDescent="0.2">
      <c r="B94" s="28" t="s">
        <v>7</v>
      </c>
      <c r="E94" s="29" t="s">
        <v>7</v>
      </c>
    </row>
    <row r="95" spans="2:5" x14ac:dyDescent="0.2">
      <c r="B95" s="28" t="s">
        <v>7</v>
      </c>
      <c r="E95" s="29" t="s">
        <v>7</v>
      </c>
    </row>
    <row r="96" spans="2:5" x14ac:dyDescent="0.2">
      <c r="B96" s="28" t="s">
        <v>7</v>
      </c>
      <c r="E96" s="29" t="s">
        <v>7</v>
      </c>
    </row>
    <row r="97" spans="2:5" x14ac:dyDescent="0.2">
      <c r="B97" s="28" t="s">
        <v>7</v>
      </c>
      <c r="E97" s="29" t="s">
        <v>7</v>
      </c>
    </row>
    <row r="98" spans="2:5" x14ac:dyDescent="0.2">
      <c r="B98" s="28" t="s">
        <v>7</v>
      </c>
      <c r="E98" s="29" t="s">
        <v>7</v>
      </c>
    </row>
    <row r="99" spans="2:5" x14ac:dyDescent="0.2">
      <c r="B99" s="28" t="s">
        <v>7</v>
      </c>
      <c r="E99" s="29" t="s">
        <v>7</v>
      </c>
    </row>
    <row r="100" spans="2:5" x14ac:dyDescent="0.2">
      <c r="B100" s="28" t="s">
        <v>7</v>
      </c>
      <c r="E100" s="29" t="s">
        <v>7</v>
      </c>
    </row>
    <row r="101" spans="2:5" x14ac:dyDescent="0.2">
      <c r="B101" s="28" t="s">
        <v>7</v>
      </c>
      <c r="E101" s="29" t="s">
        <v>7</v>
      </c>
    </row>
    <row r="102" spans="2:5" x14ac:dyDescent="0.2">
      <c r="B102" s="28" t="s">
        <v>7</v>
      </c>
      <c r="E102" s="29" t="s">
        <v>7</v>
      </c>
    </row>
    <row r="103" spans="2:5" x14ac:dyDescent="0.2">
      <c r="B103" s="28" t="s">
        <v>7</v>
      </c>
      <c r="E103" s="29" t="s">
        <v>7</v>
      </c>
    </row>
    <row r="104" spans="2:5" x14ac:dyDescent="0.2">
      <c r="B104" s="28" t="s">
        <v>7</v>
      </c>
      <c r="E104" s="29" t="s">
        <v>7</v>
      </c>
    </row>
    <row r="105" spans="2:5" x14ac:dyDescent="0.2">
      <c r="B105" s="28" t="s">
        <v>7</v>
      </c>
      <c r="E105" s="29" t="s">
        <v>7</v>
      </c>
    </row>
    <row r="106" spans="2:5" x14ac:dyDescent="0.2">
      <c r="B106" s="28" t="s">
        <v>7</v>
      </c>
      <c r="E106" s="29" t="s">
        <v>7</v>
      </c>
    </row>
    <row r="107" spans="2:5" x14ac:dyDescent="0.2">
      <c r="B107" s="28" t="s">
        <v>7</v>
      </c>
      <c r="E107" s="29" t="s">
        <v>7</v>
      </c>
    </row>
    <row r="108" spans="2:5" x14ac:dyDescent="0.2">
      <c r="B108" s="28" t="s">
        <v>7</v>
      </c>
      <c r="E108" s="29" t="s">
        <v>7</v>
      </c>
    </row>
    <row r="109" spans="2:5" x14ac:dyDescent="0.2">
      <c r="B109" s="28" t="s">
        <v>7</v>
      </c>
      <c r="E109" s="29" t="s">
        <v>7</v>
      </c>
    </row>
    <row r="110" spans="2:5" x14ac:dyDescent="0.2">
      <c r="B110" s="28" t="s">
        <v>7</v>
      </c>
      <c r="E110" s="29" t="s">
        <v>7</v>
      </c>
    </row>
    <row r="111" spans="2:5" x14ac:dyDescent="0.2">
      <c r="B111" s="28" t="s">
        <v>7</v>
      </c>
      <c r="E111" s="29" t="s">
        <v>7</v>
      </c>
    </row>
    <row r="112" spans="2:5" x14ac:dyDescent="0.2">
      <c r="B112" s="28" t="s">
        <v>7</v>
      </c>
      <c r="E112" s="29" t="s">
        <v>7</v>
      </c>
    </row>
    <row r="113" spans="2:5" x14ac:dyDescent="0.2">
      <c r="B113" s="28" t="s">
        <v>7</v>
      </c>
      <c r="E113" s="29" t="s">
        <v>7</v>
      </c>
    </row>
    <row r="114" spans="2:5" x14ac:dyDescent="0.2">
      <c r="B114" s="28" t="s">
        <v>7</v>
      </c>
      <c r="E114" s="29" t="s">
        <v>7</v>
      </c>
    </row>
    <row r="115" spans="2:5" x14ac:dyDescent="0.2">
      <c r="B115" s="28" t="s">
        <v>7</v>
      </c>
      <c r="E115" s="29" t="s">
        <v>7</v>
      </c>
    </row>
    <row r="116" spans="2:5" x14ac:dyDescent="0.2">
      <c r="B116" s="28" t="s">
        <v>7</v>
      </c>
      <c r="E116" s="29" t="s">
        <v>7</v>
      </c>
    </row>
    <row r="117" spans="2:5" x14ac:dyDescent="0.2">
      <c r="B117" s="28" t="s">
        <v>7</v>
      </c>
      <c r="E117" s="29" t="s">
        <v>7</v>
      </c>
    </row>
    <row r="118" spans="2:5" x14ac:dyDescent="0.2">
      <c r="B118" s="28" t="s">
        <v>7</v>
      </c>
      <c r="E118" s="29" t="s">
        <v>7</v>
      </c>
    </row>
    <row r="119" spans="2:5" x14ac:dyDescent="0.2">
      <c r="B119" s="28" t="s">
        <v>7</v>
      </c>
      <c r="E119" s="29" t="s">
        <v>7</v>
      </c>
    </row>
    <row r="120" spans="2:5" x14ac:dyDescent="0.2">
      <c r="B120" s="28" t="s">
        <v>7</v>
      </c>
      <c r="E120" s="29" t="s">
        <v>7</v>
      </c>
    </row>
    <row r="121" spans="2:5" x14ac:dyDescent="0.2">
      <c r="B121" s="28" t="s">
        <v>7</v>
      </c>
      <c r="E121" s="29" t="s">
        <v>7</v>
      </c>
    </row>
    <row r="122" spans="2:5" x14ac:dyDescent="0.2">
      <c r="B122" s="28" t="s">
        <v>7</v>
      </c>
      <c r="E122" s="29" t="s">
        <v>7</v>
      </c>
    </row>
    <row r="123" spans="2:5" x14ac:dyDescent="0.2">
      <c r="B123" s="28" t="s">
        <v>7</v>
      </c>
      <c r="E123" s="29" t="s">
        <v>7</v>
      </c>
    </row>
    <row r="124" spans="2:5" x14ac:dyDescent="0.2">
      <c r="B124" s="28" t="s">
        <v>7</v>
      </c>
      <c r="E124" s="29" t="s">
        <v>7</v>
      </c>
    </row>
    <row r="125" spans="2:5" x14ac:dyDescent="0.2">
      <c r="B125" s="28" t="s">
        <v>7</v>
      </c>
      <c r="E125" s="29" t="s">
        <v>7</v>
      </c>
    </row>
    <row r="126" spans="2:5" x14ac:dyDescent="0.2">
      <c r="B126" s="28" t="s">
        <v>7</v>
      </c>
      <c r="E126" s="29" t="s">
        <v>7</v>
      </c>
    </row>
    <row r="127" spans="2:5" x14ac:dyDescent="0.2">
      <c r="B127" s="28" t="s">
        <v>7</v>
      </c>
      <c r="E127" s="29" t="s">
        <v>7</v>
      </c>
    </row>
    <row r="128" spans="2:5" x14ac:dyDescent="0.2">
      <c r="B128" s="28" t="s">
        <v>7</v>
      </c>
      <c r="E128" s="29" t="s">
        <v>7</v>
      </c>
    </row>
    <row r="129" spans="2:5" x14ac:dyDescent="0.2">
      <c r="B129" s="28" t="s">
        <v>7</v>
      </c>
      <c r="E129" s="29" t="s">
        <v>7</v>
      </c>
    </row>
    <row r="130" spans="2:5" x14ac:dyDescent="0.2">
      <c r="B130" s="28" t="s">
        <v>7</v>
      </c>
      <c r="E130" s="29" t="s">
        <v>7</v>
      </c>
    </row>
    <row r="131" spans="2:5" x14ac:dyDescent="0.2">
      <c r="B131" s="28" t="s">
        <v>7</v>
      </c>
      <c r="E131" s="29" t="s">
        <v>7</v>
      </c>
    </row>
    <row r="132" spans="2:5" x14ac:dyDescent="0.2">
      <c r="B132" s="28" t="s">
        <v>7</v>
      </c>
      <c r="E132" s="29" t="s">
        <v>7</v>
      </c>
    </row>
    <row r="133" spans="2:5" x14ac:dyDescent="0.2">
      <c r="B133" s="28" t="s">
        <v>7</v>
      </c>
      <c r="E133" s="29" t="s">
        <v>7</v>
      </c>
    </row>
    <row r="134" spans="2:5" x14ac:dyDescent="0.2">
      <c r="B134" s="28" t="s">
        <v>7</v>
      </c>
      <c r="E134" s="29" t="s">
        <v>7</v>
      </c>
    </row>
    <row r="135" spans="2:5" x14ac:dyDescent="0.2">
      <c r="B135" s="28" t="s">
        <v>7</v>
      </c>
      <c r="E135" s="29" t="s">
        <v>7</v>
      </c>
    </row>
    <row r="136" spans="2:5" x14ac:dyDescent="0.2">
      <c r="B136" s="28" t="s">
        <v>7</v>
      </c>
      <c r="E136" s="29" t="s">
        <v>7</v>
      </c>
    </row>
    <row r="137" spans="2:5" x14ac:dyDescent="0.2">
      <c r="B137" s="28" t="s">
        <v>7</v>
      </c>
      <c r="E137" s="29" t="s">
        <v>7</v>
      </c>
    </row>
    <row r="138" spans="2:5" x14ac:dyDescent="0.2">
      <c r="B138" s="28" t="s">
        <v>7</v>
      </c>
      <c r="E138" s="29" t="s">
        <v>7</v>
      </c>
    </row>
    <row r="139" spans="2:5" x14ac:dyDescent="0.2">
      <c r="B139" s="28" t="s">
        <v>7</v>
      </c>
      <c r="E139" s="29" t="s">
        <v>7</v>
      </c>
    </row>
    <row r="140" spans="2:5" x14ac:dyDescent="0.2">
      <c r="B140" s="28" t="s">
        <v>7</v>
      </c>
      <c r="E140" s="29" t="s">
        <v>7</v>
      </c>
    </row>
    <row r="141" spans="2:5" x14ac:dyDescent="0.2">
      <c r="B141" s="28" t="s">
        <v>7</v>
      </c>
      <c r="E141" s="29" t="s">
        <v>7</v>
      </c>
    </row>
    <row r="142" spans="2:5" x14ac:dyDescent="0.2">
      <c r="B142" s="28" t="s">
        <v>7</v>
      </c>
      <c r="E142" s="29" t="s">
        <v>7</v>
      </c>
    </row>
    <row r="143" spans="2:5" x14ac:dyDescent="0.2">
      <c r="B143" s="28" t="s">
        <v>7</v>
      </c>
      <c r="E143" s="29" t="s">
        <v>7</v>
      </c>
    </row>
    <row r="144" spans="2:5" x14ac:dyDescent="0.2">
      <c r="B144" s="28" t="s">
        <v>7</v>
      </c>
      <c r="E144" s="29" t="s">
        <v>7</v>
      </c>
    </row>
    <row r="145" spans="2:5" x14ac:dyDescent="0.2">
      <c r="B145" s="28" t="s">
        <v>7</v>
      </c>
      <c r="E145" s="29" t="s">
        <v>7</v>
      </c>
    </row>
    <row r="146" spans="2:5" x14ac:dyDescent="0.2">
      <c r="B146" s="28" t="s">
        <v>7</v>
      </c>
      <c r="E146" s="29" t="s">
        <v>7</v>
      </c>
    </row>
    <row r="147" spans="2:5" x14ac:dyDescent="0.2">
      <c r="B147" s="28" t="s">
        <v>7</v>
      </c>
      <c r="E147" s="29" t="s">
        <v>7</v>
      </c>
    </row>
    <row r="148" spans="2:5" x14ac:dyDescent="0.2">
      <c r="B148" s="28" t="s">
        <v>7</v>
      </c>
      <c r="E148" s="29" t="s">
        <v>7</v>
      </c>
    </row>
    <row r="149" spans="2:5" x14ac:dyDescent="0.2">
      <c r="B149" s="28" t="s">
        <v>7</v>
      </c>
      <c r="E149" s="29" t="s">
        <v>7</v>
      </c>
    </row>
    <row r="150" spans="2:5" x14ac:dyDescent="0.2">
      <c r="B150" s="28" t="s">
        <v>7</v>
      </c>
      <c r="E150" s="29" t="s">
        <v>7</v>
      </c>
    </row>
    <row r="151" spans="2:5" x14ac:dyDescent="0.2">
      <c r="B151" s="28" t="s">
        <v>7</v>
      </c>
      <c r="E151" s="29" t="s">
        <v>7</v>
      </c>
    </row>
    <row r="152" spans="2:5" x14ac:dyDescent="0.2">
      <c r="B152" s="28" t="s">
        <v>7</v>
      </c>
      <c r="E152" s="29" t="s">
        <v>7</v>
      </c>
    </row>
    <row r="153" spans="2:5" x14ac:dyDescent="0.2">
      <c r="B153" s="28" t="s">
        <v>7</v>
      </c>
      <c r="E153" s="29" t="s">
        <v>7</v>
      </c>
    </row>
    <row r="154" spans="2:5" x14ac:dyDescent="0.2">
      <c r="B154" s="28" t="s">
        <v>7</v>
      </c>
      <c r="E154" s="29" t="s">
        <v>7</v>
      </c>
    </row>
    <row r="155" spans="2:5" x14ac:dyDescent="0.2">
      <c r="B155" s="28" t="s">
        <v>7</v>
      </c>
      <c r="E155" s="29" t="s">
        <v>7</v>
      </c>
    </row>
    <row r="156" spans="2:5" x14ac:dyDescent="0.2">
      <c r="B156" s="28" t="s">
        <v>7</v>
      </c>
      <c r="E156" s="29" t="s">
        <v>7</v>
      </c>
    </row>
    <row r="157" spans="2:5" x14ac:dyDescent="0.2">
      <c r="B157" s="28" t="s">
        <v>7</v>
      </c>
      <c r="E157" s="29" t="s">
        <v>7</v>
      </c>
    </row>
    <row r="158" spans="2:5" x14ac:dyDescent="0.2">
      <c r="B158" s="28" t="s">
        <v>7</v>
      </c>
      <c r="E158" s="29" t="s">
        <v>7</v>
      </c>
    </row>
    <row r="159" spans="2:5" x14ac:dyDescent="0.2">
      <c r="B159" s="28" t="s">
        <v>7</v>
      </c>
      <c r="E159" s="29" t="s">
        <v>7</v>
      </c>
    </row>
    <row r="160" spans="2:5" x14ac:dyDescent="0.2">
      <c r="B160" s="28" t="s">
        <v>7</v>
      </c>
      <c r="E160" s="29" t="s">
        <v>7</v>
      </c>
    </row>
    <row r="161" spans="2:5" x14ac:dyDescent="0.2">
      <c r="B161" s="28" t="s">
        <v>7</v>
      </c>
      <c r="E161" s="29" t="s">
        <v>7</v>
      </c>
    </row>
    <row r="162" spans="2:5" x14ac:dyDescent="0.2">
      <c r="B162" s="28" t="s">
        <v>7</v>
      </c>
      <c r="E162" s="29" t="s">
        <v>7</v>
      </c>
    </row>
    <row r="163" spans="2:5" x14ac:dyDescent="0.2">
      <c r="B163" s="28" t="s">
        <v>7</v>
      </c>
      <c r="E163" s="29" t="s">
        <v>7</v>
      </c>
    </row>
    <row r="164" spans="2:5" x14ac:dyDescent="0.2">
      <c r="B164" s="28" t="s">
        <v>7</v>
      </c>
      <c r="E164" s="29" t="s">
        <v>7</v>
      </c>
    </row>
    <row r="165" spans="2:5" x14ac:dyDescent="0.2">
      <c r="B165" s="28" t="s">
        <v>7</v>
      </c>
      <c r="E165" s="29" t="s">
        <v>7</v>
      </c>
    </row>
    <row r="166" spans="2:5" x14ac:dyDescent="0.2">
      <c r="B166" s="28" t="s">
        <v>7</v>
      </c>
      <c r="E166" s="29" t="s">
        <v>7</v>
      </c>
    </row>
    <row r="167" spans="2:5" x14ac:dyDescent="0.2">
      <c r="B167" s="28" t="s">
        <v>7</v>
      </c>
      <c r="E167" s="29" t="s">
        <v>7</v>
      </c>
    </row>
    <row r="168" spans="2:5" x14ac:dyDescent="0.2">
      <c r="B168" s="28" t="s">
        <v>7</v>
      </c>
      <c r="E168" s="29" t="s">
        <v>7</v>
      </c>
    </row>
    <row r="169" spans="2:5" x14ac:dyDescent="0.2">
      <c r="B169" s="28" t="s">
        <v>7</v>
      </c>
      <c r="E169" s="29" t="s">
        <v>7</v>
      </c>
    </row>
    <row r="170" spans="2:5" x14ac:dyDescent="0.2">
      <c r="B170" s="28" t="s">
        <v>7</v>
      </c>
      <c r="E170" s="29" t="s">
        <v>7</v>
      </c>
    </row>
    <row r="171" spans="2:5" x14ac:dyDescent="0.2">
      <c r="B171" s="28" t="s">
        <v>7</v>
      </c>
      <c r="E171" s="29" t="s">
        <v>7</v>
      </c>
    </row>
    <row r="172" spans="2:5" x14ac:dyDescent="0.2">
      <c r="B172" s="28" t="s">
        <v>7</v>
      </c>
      <c r="E172" s="29" t="s">
        <v>7</v>
      </c>
    </row>
    <row r="173" spans="2:5" x14ac:dyDescent="0.2">
      <c r="B173" s="28" t="s">
        <v>7</v>
      </c>
      <c r="E173" s="29" t="s">
        <v>7</v>
      </c>
    </row>
    <row r="174" spans="2:5" x14ac:dyDescent="0.2">
      <c r="B174" s="28" t="s">
        <v>7</v>
      </c>
      <c r="E174" s="29" t="s">
        <v>7</v>
      </c>
    </row>
    <row r="175" spans="2:5" x14ac:dyDescent="0.2">
      <c r="B175" s="28" t="s">
        <v>7</v>
      </c>
      <c r="E175" s="29" t="s">
        <v>7</v>
      </c>
    </row>
    <row r="176" spans="2:5" x14ac:dyDescent="0.2">
      <c r="B176" s="28" t="s">
        <v>7</v>
      </c>
      <c r="E176" s="29" t="s">
        <v>7</v>
      </c>
    </row>
    <row r="177" spans="2:5" x14ac:dyDescent="0.2">
      <c r="B177" s="28" t="s">
        <v>7</v>
      </c>
      <c r="E177" s="29" t="s">
        <v>7</v>
      </c>
    </row>
    <row r="178" spans="2:5" x14ac:dyDescent="0.2">
      <c r="B178" s="28" t="s">
        <v>7</v>
      </c>
      <c r="E178" s="29" t="s">
        <v>7</v>
      </c>
    </row>
    <row r="179" spans="2:5" x14ac:dyDescent="0.2">
      <c r="B179" s="28" t="s">
        <v>7</v>
      </c>
      <c r="E179" s="29" t="s">
        <v>7</v>
      </c>
    </row>
    <row r="180" spans="2:5" x14ac:dyDescent="0.2">
      <c r="B180" s="28" t="s">
        <v>7</v>
      </c>
      <c r="E180" s="29" t="s">
        <v>7</v>
      </c>
    </row>
    <row r="181" spans="2:5" x14ac:dyDescent="0.2">
      <c r="B181" s="28" t="s">
        <v>7</v>
      </c>
      <c r="E181" s="29" t="s">
        <v>7</v>
      </c>
    </row>
    <row r="182" spans="2:5" x14ac:dyDescent="0.2">
      <c r="B182" s="28" t="s">
        <v>7</v>
      </c>
      <c r="E182" s="29" t="s">
        <v>7</v>
      </c>
    </row>
    <row r="183" spans="2:5" x14ac:dyDescent="0.2">
      <c r="B183" s="28" t="s">
        <v>7</v>
      </c>
      <c r="E183" s="29" t="s">
        <v>7</v>
      </c>
    </row>
    <row r="184" spans="2:5" x14ac:dyDescent="0.2">
      <c r="B184" s="28" t="s">
        <v>7</v>
      </c>
      <c r="E184" s="29" t="s">
        <v>7</v>
      </c>
    </row>
    <row r="185" spans="2:5" x14ac:dyDescent="0.2">
      <c r="B185" s="28" t="s">
        <v>7</v>
      </c>
      <c r="E185" s="29" t="s">
        <v>7</v>
      </c>
    </row>
    <row r="186" spans="2:5" x14ac:dyDescent="0.2">
      <c r="B186" s="28" t="s">
        <v>7</v>
      </c>
      <c r="E186" s="29" t="s">
        <v>7</v>
      </c>
    </row>
    <row r="187" spans="2:5" x14ac:dyDescent="0.2">
      <c r="B187" s="28" t="s">
        <v>7</v>
      </c>
      <c r="E187" s="29" t="s">
        <v>7</v>
      </c>
    </row>
    <row r="188" spans="2:5" x14ac:dyDescent="0.2">
      <c r="B188" s="28" t="s">
        <v>7</v>
      </c>
      <c r="E188" s="29" t="s">
        <v>7</v>
      </c>
    </row>
    <row r="189" spans="2:5" x14ac:dyDescent="0.2">
      <c r="B189" s="28" t="s">
        <v>7</v>
      </c>
      <c r="E189" s="29" t="s">
        <v>7</v>
      </c>
    </row>
    <row r="190" spans="2:5" x14ac:dyDescent="0.2">
      <c r="B190" s="28" t="s">
        <v>7</v>
      </c>
      <c r="E190" s="29" t="s">
        <v>7</v>
      </c>
    </row>
    <row r="191" spans="2:5" x14ac:dyDescent="0.2">
      <c r="B191" s="28" t="s">
        <v>7</v>
      </c>
      <c r="E191" s="29" t="s">
        <v>7</v>
      </c>
    </row>
    <row r="192" spans="2:5" x14ac:dyDescent="0.2">
      <c r="B192" s="28" t="s">
        <v>7</v>
      </c>
      <c r="E192" s="29" t="s">
        <v>7</v>
      </c>
    </row>
    <row r="193" spans="2:6" x14ac:dyDescent="0.2">
      <c r="B193" s="28" t="s">
        <v>7</v>
      </c>
      <c r="E193" s="29" t="s">
        <v>7</v>
      </c>
    </row>
    <row r="194" spans="2:6" x14ac:dyDescent="0.2">
      <c r="B194" s="28" t="s">
        <v>7</v>
      </c>
      <c r="E194" s="29" t="s">
        <v>7</v>
      </c>
    </row>
    <row r="195" spans="2:6" x14ac:dyDescent="0.2">
      <c r="B195" s="28" t="s">
        <v>7</v>
      </c>
      <c r="E195" s="29" t="s">
        <v>7</v>
      </c>
    </row>
    <row r="196" spans="2:6" x14ac:dyDescent="0.2">
      <c r="B196" s="28" t="s">
        <v>7</v>
      </c>
      <c r="E196" s="29" t="s">
        <v>7</v>
      </c>
    </row>
    <row r="197" spans="2:6" x14ac:dyDescent="0.2">
      <c r="B197" s="28" t="s">
        <v>7</v>
      </c>
      <c r="E197" s="29" t="s">
        <v>7</v>
      </c>
    </row>
    <row r="198" spans="2:6" x14ac:dyDescent="0.2">
      <c r="B198" s="28" t="s">
        <v>7</v>
      </c>
      <c r="E198" s="29" t="s">
        <v>7</v>
      </c>
    </row>
    <row r="199" spans="2:6" x14ac:dyDescent="0.2">
      <c r="B199" s="28" t="s">
        <v>7</v>
      </c>
      <c r="E199" s="29" t="s">
        <v>7</v>
      </c>
    </row>
    <row r="200" spans="2:6" x14ac:dyDescent="0.2">
      <c r="B200" s="28" t="s">
        <v>7</v>
      </c>
      <c r="E200" s="29" t="s">
        <v>7</v>
      </c>
    </row>
    <row r="201" spans="2:6" x14ac:dyDescent="0.2">
      <c r="B201" s="28" t="s">
        <v>7</v>
      </c>
      <c r="E201" s="29" t="s">
        <v>7</v>
      </c>
    </row>
    <row r="202" spans="2:6" x14ac:dyDescent="0.2">
      <c r="B202" s="28" t="s">
        <v>7</v>
      </c>
      <c r="E202" s="29" t="s">
        <v>7</v>
      </c>
    </row>
    <row r="203" spans="2:6" x14ac:dyDescent="0.2">
      <c r="B203" s="28" t="s">
        <v>7</v>
      </c>
      <c r="E203" s="29" t="s">
        <v>7</v>
      </c>
    </row>
    <row r="204" spans="2:6" x14ac:dyDescent="0.2">
      <c r="B204" s="28" t="s">
        <v>7</v>
      </c>
      <c r="E204" s="29" t="s">
        <v>7</v>
      </c>
    </row>
    <row r="205" spans="2:6" x14ac:dyDescent="0.2">
      <c r="B205" s="28" t="s">
        <v>7</v>
      </c>
      <c r="E205" s="29" t="s">
        <v>7</v>
      </c>
    </row>
    <row r="206" spans="2:6" x14ac:dyDescent="0.2">
      <c r="B206" s="28" t="s">
        <v>7</v>
      </c>
      <c r="E206" s="29" t="s">
        <v>7</v>
      </c>
      <c r="F206" s="29" t="s">
        <v>7</v>
      </c>
    </row>
  </sheetData>
  <sheetProtection algorithmName="SHA-512" hashValue="RXM4yKx95ZogJyR4hKCm9LJhiNcLyJcOdKrpqrpgXdmYJmhG3pC7Sf99tpwH252j1rZU6doRsL2OVs6tlm77cA==" saltValue="4sWL9veWkZcNd0eQFdvfRA==" spinCount="100000" sheet="1" objects="1" scenarios="1" formatColumns="0" formatRows="0" selectLockedCells="1"/>
  <mergeCells count="4">
    <mergeCell ref="L5:P5"/>
    <mergeCell ref="Q5:U5"/>
    <mergeCell ref="B4:C4"/>
    <mergeCell ref="E4:F4"/>
  </mergeCells>
  <phoneticPr fontId="0" type="noConversion"/>
  <pageMargins left="0.7" right="0.7" top="0.75" bottom="0.75" header="0.3" footer="0.3"/>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V2040"/>
  <sheetViews>
    <sheetView showGridLines="0" workbookViewId="0"/>
  </sheetViews>
  <sheetFormatPr defaultRowHeight="12.75" x14ac:dyDescent="0.2"/>
  <cols>
    <col min="1" max="1" width="0.7109375" style="46" customWidth="1"/>
    <col min="2" max="2" width="15.7109375" style="46" customWidth="1"/>
    <col min="3" max="21" width="10.7109375" style="46" customWidth="1"/>
    <col min="22" max="16384" width="9.140625" style="46"/>
  </cols>
  <sheetData>
    <row r="1" spans="2:22" ht="3.75" customHeight="1" x14ac:dyDescent="0.2"/>
    <row r="2" spans="2:22" ht="15" customHeight="1" x14ac:dyDescent="0.2">
      <c r="B2" s="71"/>
      <c r="C2" s="23"/>
      <c r="D2" s="23" t="str">
        <f>title</f>
        <v>BAS Business Accounts</v>
      </c>
      <c r="E2" s="22"/>
      <c r="F2" s="96"/>
      <c r="G2" s="22"/>
      <c r="H2" s="22"/>
      <c r="I2" s="21" t="str">
        <f ca="1">scratch!B50</f>
        <v>Not Licensed, for Evaluation Only. In Evaluation Mode some results are Locked and not calculated.</v>
      </c>
      <c r="J2" s="21"/>
      <c r="K2" s="21"/>
      <c r="L2" s="21"/>
      <c r="M2" s="21"/>
      <c r="N2" s="21"/>
      <c r="O2" s="21"/>
      <c r="P2" s="21"/>
      <c r="Q2" s="21"/>
      <c r="R2" s="21"/>
      <c r="S2" s="21"/>
      <c r="T2" s="21"/>
      <c r="U2" s="21"/>
      <c r="V2" s="21"/>
    </row>
    <row r="3" spans="2:22" ht="3.75" customHeight="1" x14ac:dyDescent="0.2">
      <c r="B3" s="72"/>
      <c r="C3" s="72"/>
      <c r="Q3" s="12"/>
      <c r="U3" s="13"/>
    </row>
    <row r="4" spans="2:22" s="25" customFormat="1" x14ac:dyDescent="0.2">
      <c r="B4" s="14"/>
    </row>
    <row r="5" spans="2:22" s="25" customFormat="1" x14ac:dyDescent="0.2">
      <c r="B5" s="74"/>
      <c r="C5" s="73">
        <f>Income!B5</f>
        <v>44378</v>
      </c>
      <c r="D5" s="73">
        <f>Income!H5</f>
        <v>44409</v>
      </c>
      <c r="E5" s="73">
        <f>Income!N5</f>
        <v>44440</v>
      </c>
      <c r="F5" s="73">
        <f>Income!Z5</f>
        <v>44471</v>
      </c>
      <c r="G5" s="73">
        <f>Income!AF5</f>
        <v>44502</v>
      </c>
      <c r="H5" s="73">
        <f>Income!AL5</f>
        <v>44533</v>
      </c>
      <c r="I5" s="73">
        <f>Income!AX5</f>
        <v>44564</v>
      </c>
      <c r="J5" s="73">
        <f>Income!BD5</f>
        <v>44595</v>
      </c>
      <c r="K5" s="73">
        <f>Income!BJ5</f>
        <v>44626</v>
      </c>
      <c r="L5" s="73">
        <f>Income!BV5</f>
        <v>44657</v>
      </c>
      <c r="M5" s="73">
        <f>Income!CB5</f>
        <v>44688</v>
      </c>
      <c r="N5" s="73">
        <f>Income!CH5</f>
        <v>44719</v>
      </c>
      <c r="O5" s="75" t="s">
        <v>3</v>
      </c>
    </row>
    <row r="6" spans="2:22" s="25" customFormat="1" x14ac:dyDescent="0.2">
      <c r="B6" s="76" t="str">
        <f>Tax!B4</f>
        <v>Income</v>
      </c>
      <c r="C6" s="79" t="str">
        <f ca="1">Income!E$4</f>
        <v>Locked</v>
      </c>
      <c r="D6" s="79" t="str">
        <f ca="1">Income!K$4</f>
        <v>Locked</v>
      </c>
      <c r="E6" s="79" t="str">
        <f ca="1">Income!Q$4</f>
        <v>Locked</v>
      </c>
      <c r="F6" s="79" t="str">
        <f ca="1">Income!AC$4</f>
        <v>Locked</v>
      </c>
      <c r="G6" s="79" t="str">
        <f ca="1">Income!AI$4</f>
        <v>Locked</v>
      </c>
      <c r="H6" s="79" t="str">
        <f ca="1">Income!AO$4</f>
        <v>Locked</v>
      </c>
      <c r="I6" s="79" t="str">
        <f ca="1">Income!BA$4</f>
        <v>Locked</v>
      </c>
      <c r="J6" s="79" t="str">
        <f ca="1">Income!BG$4</f>
        <v>Locked</v>
      </c>
      <c r="K6" s="79" t="str">
        <f ca="1">Income!BM$4</f>
        <v>Locked</v>
      </c>
      <c r="L6" s="79" t="str">
        <f ca="1">Income!BY$4</f>
        <v>Locked</v>
      </c>
      <c r="M6" s="79" t="str">
        <f ca="1">Income!CE$4</f>
        <v>Locked</v>
      </c>
      <c r="N6" s="79" t="str">
        <f ca="1">Income!CK$4</f>
        <v>Locked</v>
      </c>
      <c r="O6" s="80">
        <f ca="1">SUM(C6:N6)</f>
        <v>0</v>
      </c>
    </row>
    <row r="7" spans="2:22" s="25" customFormat="1" x14ac:dyDescent="0.2">
      <c r="B7" s="77" t="str">
        <f>Tax!E4</f>
        <v>Expense</v>
      </c>
      <c r="C7" s="79" t="str">
        <f ca="1">Expense!E$4</f>
        <v>Locked</v>
      </c>
      <c r="D7" s="79" t="str">
        <f ca="1">Expense!K$4</f>
        <v>Locked</v>
      </c>
      <c r="E7" s="79" t="str">
        <f ca="1">Expense!Q$4</f>
        <v>Locked</v>
      </c>
      <c r="F7" s="79" t="str">
        <f ca="1">Expense!AC$4</f>
        <v>Locked</v>
      </c>
      <c r="G7" s="79" t="str">
        <f ca="1">Expense!AI$4</f>
        <v>Locked</v>
      </c>
      <c r="H7" s="79" t="str">
        <f ca="1">Expense!AO$4</f>
        <v>Locked</v>
      </c>
      <c r="I7" s="79" t="str">
        <f ca="1">Expense!BA$4</f>
        <v>Locked</v>
      </c>
      <c r="J7" s="79" t="str">
        <f ca="1">Expense!BG$4</f>
        <v>Locked</v>
      </c>
      <c r="K7" s="79" t="str">
        <f ca="1">Expense!BM$4</f>
        <v>Locked</v>
      </c>
      <c r="L7" s="79" t="str">
        <f ca="1">Expense!BY$4</f>
        <v>Locked</v>
      </c>
      <c r="M7" s="79" t="str">
        <f ca="1">Expense!CE$4</f>
        <v>Locked</v>
      </c>
      <c r="N7" s="79" t="str">
        <f ca="1">Expense!CK$4</f>
        <v>Locked</v>
      </c>
      <c r="O7" s="80">
        <f ca="1">SUM(C7:N7)</f>
        <v>0</v>
      </c>
      <c r="P7" s="64"/>
      <c r="S7" s="64"/>
      <c r="T7" s="64"/>
      <c r="U7" s="64"/>
    </row>
    <row r="8" spans="2:22" s="25" customFormat="1" x14ac:dyDescent="0.2">
      <c r="B8" s="78" t="s">
        <v>32</v>
      </c>
      <c r="C8" s="81" t="str">
        <f ca="1">IF(ISNUMBER(C6-C7),C6-C7,"")</f>
        <v/>
      </c>
      <c r="D8" s="81" t="str">
        <f t="shared" ref="D8:N8" ca="1" si="0">IF(ISNUMBER(D6-D7),D6-D7,"")</f>
        <v/>
      </c>
      <c r="E8" s="81" t="str">
        <f t="shared" ca="1" si="0"/>
        <v/>
      </c>
      <c r="F8" s="81" t="str">
        <f t="shared" ca="1" si="0"/>
        <v/>
      </c>
      <c r="G8" s="81" t="str">
        <f t="shared" ca="1" si="0"/>
        <v/>
      </c>
      <c r="H8" s="81" t="str">
        <f t="shared" ca="1" si="0"/>
        <v/>
      </c>
      <c r="I8" s="81" t="str">
        <f t="shared" ca="1" si="0"/>
        <v/>
      </c>
      <c r="J8" s="81" t="str">
        <f t="shared" ca="1" si="0"/>
        <v/>
      </c>
      <c r="K8" s="81" t="str">
        <f t="shared" ca="1" si="0"/>
        <v/>
      </c>
      <c r="L8" s="81" t="str">
        <f t="shared" ca="1" si="0"/>
        <v/>
      </c>
      <c r="M8" s="81" t="str">
        <f t="shared" ca="1" si="0"/>
        <v/>
      </c>
      <c r="N8" s="81" t="str">
        <f t="shared" ca="1" si="0"/>
        <v/>
      </c>
      <c r="O8" s="82">
        <f ca="1">O6-O7</f>
        <v>0</v>
      </c>
      <c r="P8" s="64"/>
      <c r="S8" s="64"/>
      <c r="T8" s="64"/>
      <c r="U8" s="64"/>
    </row>
    <row r="9" spans="2:22" s="25" customFormat="1" x14ac:dyDescent="0.2">
      <c r="D9" s="64"/>
      <c r="E9" s="64"/>
      <c r="F9" s="64"/>
      <c r="I9" s="64"/>
      <c r="J9" s="64"/>
      <c r="K9" s="64"/>
      <c r="N9" s="64"/>
      <c r="O9" s="64"/>
      <c r="P9" s="64"/>
      <c r="S9" s="64"/>
      <c r="T9" s="64"/>
      <c r="U9" s="64"/>
    </row>
    <row r="10" spans="2:22" s="25" customFormat="1" x14ac:dyDescent="0.2">
      <c r="D10" s="64"/>
      <c r="E10" s="64"/>
      <c r="F10" s="64"/>
      <c r="I10" s="64"/>
      <c r="J10" s="64"/>
      <c r="K10" s="64"/>
      <c r="N10" s="64"/>
      <c r="O10" s="64"/>
      <c r="P10" s="64"/>
      <c r="S10" s="64"/>
      <c r="T10" s="64"/>
      <c r="U10" s="64"/>
    </row>
    <row r="11" spans="2:22" s="25" customFormat="1" x14ac:dyDescent="0.2">
      <c r="D11" s="64"/>
      <c r="E11" s="64"/>
      <c r="S11" s="64"/>
      <c r="T11" s="64"/>
      <c r="U11" s="64"/>
    </row>
    <row r="12" spans="2:22" s="25" customFormat="1" x14ac:dyDescent="0.2">
      <c r="D12" s="64"/>
      <c r="E12" s="64"/>
      <c r="S12" s="64"/>
      <c r="T12" s="64"/>
      <c r="U12" s="64"/>
    </row>
    <row r="13" spans="2:22" s="25" customFormat="1" x14ac:dyDescent="0.2">
      <c r="D13" s="64"/>
      <c r="E13" s="64"/>
      <c r="S13" s="64"/>
      <c r="T13" s="64"/>
      <c r="U13" s="64"/>
    </row>
    <row r="14" spans="2:22" s="25" customFormat="1" x14ac:dyDescent="0.2">
      <c r="D14" s="64"/>
      <c r="E14" s="64"/>
    </row>
    <row r="15" spans="2:22" s="25" customFormat="1" x14ac:dyDescent="0.2">
      <c r="D15" s="64"/>
      <c r="E15" s="64"/>
    </row>
    <row r="16" spans="2:22" s="25" customFormat="1" x14ac:dyDescent="0.2">
      <c r="D16" s="64"/>
      <c r="E16" s="64"/>
    </row>
    <row r="17" spans="4:5" s="25" customFormat="1" x14ac:dyDescent="0.2">
      <c r="D17" s="64"/>
      <c r="E17" s="64"/>
    </row>
    <row r="18" spans="4:5" s="25" customFormat="1" x14ac:dyDescent="0.2">
      <c r="D18" s="64"/>
      <c r="E18" s="64"/>
    </row>
    <row r="19" spans="4:5" s="25" customFormat="1" x14ac:dyDescent="0.2">
      <c r="D19" s="64"/>
      <c r="E19" s="64"/>
    </row>
    <row r="20" spans="4:5" s="25" customFormat="1" x14ac:dyDescent="0.2">
      <c r="D20" s="64"/>
      <c r="E20" s="64"/>
    </row>
    <row r="21" spans="4:5" s="25" customFormat="1" x14ac:dyDescent="0.2">
      <c r="D21" s="64"/>
      <c r="E21" s="64"/>
    </row>
    <row r="22" spans="4:5" s="25" customFormat="1" x14ac:dyDescent="0.2">
      <c r="D22" s="64"/>
      <c r="E22" s="64"/>
    </row>
    <row r="23" spans="4:5" s="25" customFormat="1" x14ac:dyDescent="0.2">
      <c r="D23" s="64"/>
      <c r="E23" s="64"/>
    </row>
    <row r="24" spans="4:5" s="25" customFormat="1" x14ac:dyDescent="0.2"/>
    <row r="25" spans="4:5" s="25" customFormat="1" x14ac:dyDescent="0.2"/>
    <row r="26" spans="4:5" s="25" customFormat="1" x14ac:dyDescent="0.2"/>
    <row r="27" spans="4:5" s="25" customFormat="1" x14ac:dyDescent="0.2"/>
    <row r="28" spans="4:5" s="25" customFormat="1" x14ac:dyDescent="0.2"/>
    <row r="29" spans="4:5" s="25" customFormat="1" x14ac:dyDescent="0.2"/>
    <row r="30" spans="4:5" s="25" customFormat="1" x14ac:dyDescent="0.2"/>
    <row r="31" spans="4:5" s="25" customFormat="1" x14ac:dyDescent="0.2"/>
    <row r="32" spans="4:5" s="25" customFormat="1" x14ac:dyDescent="0.2"/>
    <row r="33" s="25" customFormat="1" x14ac:dyDescent="0.2"/>
    <row r="34" s="25" customFormat="1" x14ac:dyDescent="0.2"/>
    <row r="35" s="25" customFormat="1" x14ac:dyDescent="0.2"/>
    <row r="36" s="25" customFormat="1" x14ac:dyDescent="0.2"/>
    <row r="37" s="25" customFormat="1" x14ac:dyDescent="0.2"/>
    <row r="38" s="25" customFormat="1" x14ac:dyDescent="0.2"/>
    <row r="39" s="25" customFormat="1" x14ac:dyDescent="0.2"/>
    <row r="40" s="25" customFormat="1" x14ac:dyDescent="0.2"/>
    <row r="41" s="25" customFormat="1" x14ac:dyDescent="0.2"/>
    <row r="42" s="25" customFormat="1" x14ac:dyDescent="0.2"/>
    <row r="43" s="25" customFormat="1" x14ac:dyDescent="0.2"/>
    <row r="44" s="25" customFormat="1" x14ac:dyDescent="0.2"/>
    <row r="45" s="25" customFormat="1" x14ac:dyDescent="0.2"/>
    <row r="46" s="25" customFormat="1" x14ac:dyDescent="0.2"/>
    <row r="47" s="25" customFormat="1" x14ac:dyDescent="0.2"/>
    <row r="48" s="25" customFormat="1" x14ac:dyDescent="0.2"/>
    <row r="49" s="25" customFormat="1" x14ac:dyDescent="0.2"/>
    <row r="50" s="25" customFormat="1" x14ac:dyDescent="0.2"/>
    <row r="51" s="25" customFormat="1" x14ac:dyDescent="0.2"/>
    <row r="52" s="25" customFormat="1" x14ac:dyDescent="0.2"/>
    <row r="53" s="25" customFormat="1" x14ac:dyDescent="0.2"/>
    <row r="54" s="25" customFormat="1" x14ac:dyDescent="0.2"/>
    <row r="55" s="25" customFormat="1" x14ac:dyDescent="0.2"/>
    <row r="56" s="25" customFormat="1" x14ac:dyDescent="0.2"/>
    <row r="57" s="25" customFormat="1" x14ac:dyDescent="0.2"/>
    <row r="58" s="25" customFormat="1" x14ac:dyDescent="0.2"/>
    <row r="59" s="25" customFormat="1" x14ac:dyDescent="0.2"/>
    <row r="60" s="25" customFormat="1" x14ac:dyDescent="0.2"/>
    <row r="61" s="25" customFormat="1" x14ac:dyDescent="0.2"/>
    <row r="62" s="25" customFormat="1" x14ac:dyDescent="0.2"/>
    <row r="63" s="25" customFormat="1" x14ac:dyDescent="0.2"/>
    <row r="64" s="25" customFormat="1" x14ac:dyDescent="0.2"/>
    <row r="65" s="25" customFormat="1" x14ac:dyDescent="0.2"/>
    <row r="66" s="25" customFormat="1" x14ac:dyDescent="0.2"/>
    <row r="67" s="25" customFormat="1" x14ac:dyDescent="0.2"/>
    <row r="68" s="25" customFormat="1" x14ac:dyDescent="0.2"/>
    <row r="69" s="25" customFormat="1" x14ac:dyDescent="0.2"/>
    <row r="70" s="25" customFormat="1" x14ac:dyDescent="0.2"/>
    <row r="71" s="25" customFormat="1" x14ac:dyDescent="0.2"/>
    <row r="72" s="25" customFormat="1" x14ac:dyDescent="0.2"/>
    <row r="73" s="25" customFormat="1" x14ac:dyDescent="0.2"/>
    <row r="74" s="25" customFormat="1" x14ac:dyDescent="0.2"/>
    <row r="75" s="25" customFormat="1" x14ac:dyDescent="0.2"/>
    <row r="76" s="25" customFormat="1" x14ac:dyDescent="0.2"/>
    <row r="77" s="25" customFormat="1" x14ac:dyDescent="0.2"/>
    <row r="78" s="25" customFormat="1" x14ac:dyDescent="0.2"/>
    <row r="79" s="25" customFormat="1" x14ac:dyDescent="0.2"/>
    <row r="80" s="25" customFormat="1" x14ac:dyDescent="0.2"/>
    <row r="81" s="25" customFormat="1" x14ac:dyDescent="0.2"/>
    <row r="82" s="25" customFormat="1" x14ac:dyDescent="0.2"/>
    <row r="83" s="25" customFormat="1" x14ac:dyDescent="0.2"/>
    <row r="84" s="25" customFormat="1" x14ac:dyDescent="0.2"/>
    <row r="85" s="25" customFormat="1" x14ac:dyDescent="0.2"/>
    <row r="86" s="25" customFormat="1" x14ac:dyDescent="0.2"/>
    <row r="87" s="25" customFormat="1" x14ac:dyDescent="0.2"/>
    <row r="88" s="25" customFormat="1" x14ac:dyDescent="0.2"/>
    <row r="89" s="25" customFormat="1" x14ac:dyDescent="0.2"/>
    <row r="90" s="25" customFormat="1" x14ac:dyDescent="0.2"/>
    <row r="91" s="25" customFormat="1" x14ac:dyDescent="0.2"/>
    <row r="92" s="25" customFormat="1" x14ac:dyDescent="0.2"/>
    <row r="93" s="25" customFormat="1" x14ac:dyDescent="0.2"/>
    <row r="94" s="25" customFormat="1" x14ac:dyDescent="0.2"/>
    <row r="95" s="25" customFormat="1" x14ac:dyDescent="0.2"/>
    <row r="96" s="25" customFormat="1" x14ac:dyDescent="0.2"/>
    <row r="97" s="25" customFormat="1" x14ac:dyDescent="0.2"/>
    <row r="98" s="25" customFormat="1" x14ac:dyDescent="0.2"/>
    <row r="99" s="25" customFormat="1" x14ac:dyDescent="0.2"/>
    <row r="100" s="25" customFormat="1" x14ac:dyDescent="0.2"/>
    <row r="101" s="25" customFormat="1" x14ac:dyDescent="0.2"/>
    <row r="102" s="25" customFormat="1" x14ac:dyDescent="0.2"/>
    <row r="103" s="25" customFormat="1" x14ac:dyDescent="0.2"/>
    <row r="104" s="25" customFormat="1" x14ac:dyDescent="0.2"/>
    <row r="105" s="25" customFormat="1" x14ac:dyDescent="0.2"/>
    <row r="106" s="25" customFormat="1" x14ac:dyDescent="0.2"/>
    <row r="107" s="25" customFormat="1" x14ac:dyDescent="0.2"/>
    <row r="108" s="25" customFormat="1" x14ac:dyDescent="0.2"/>
    <row r="109" s="25" customFormat="1" x14ac:dyDescent="0.2"/>
    <row r="110" s="25" customFormat="1" x14ac:dyDescent="0.2"/>
    <row r="111" s="25" customFormat="1" x14ac:dyDescent="0.2"/>
    <row r="112" s="25" customFormat="1" x14ac:dyDescent="0.2"/>
    <row r="113" s="25" customFormat="1" x14ac:dyDescent="0.2"/>
    <row r="114" s="25" customFormat="1" x14ac:dyDescent="0.2"/>
    <row r="115" s="25" customFormat="1" x14ac:dyDescent="0.2"/>
    <row r="116" s="25" customFormat="1" x14ac:dyDescent="0.2"/>
    <row r="117" s="25" customFormat="1" x14ac:dyDescent="0.2"/>
    <row r="118" s="25" customFormat="1" x14ac:dyDescent="0.2"/>
    <row r="119" s="25" customFormat="1" x14ac:dyDescent="0.2"/>
    <row r="120" s="25" customFormat="1" x14ac:dyDescent="0.2"/>
    <row r="121" s="25" customFormat="1" x14ac:dyDescent="0.2"/>
    <row r="122" s="25" customFormat="1" x14ac:dyDescent="0.2"/>
    <row r="123" s="25" customFormat="1" x14ac:dyDescent="0.2"/>
    <row r="124" s="25" customFormat="1" x14ac:dyDescent="0.2"/>
    <row r="125" s="25" customFormat="1" x14ac:dyDescent="0.2"/>
    <row r="126" s="25" customFormat="1" x14ac:dyDescent="0.2"/>
    <row r="127" s="25" customFormat="1" x14ac:dyDescent="0.2"/>
    <row r="128" s="25" customFormat="1" x14ac:dyDescent="0.2"/>
    <row r="129" s="25" customFormat="1" x14ac:dyDescent="0.2"/>
    <row r="130" s="25" customFormat="1" x14ac:dyDescent="0.2"/>
    <row r="131" s="25" customFormat="1" x14ac:dyDescent="0.2"/>
    <row r="132" s="25" customFormat="1" x14ac:dyDescent="0.2"/>
    <row r="133" s="25" customFormat="1" x14ac:dyDescent="0.2"/>
    <row r="134" s="25" customFormat="1" x14ac:dyDescent="0.2"/>
    <row r="135" s="25" customFormat="1" x14ac:dyDescent="0.2"/>
    <row r="136" s="25" customFormat="1" x14ac:dyDescent="0.2"/>
    <row r="137" s="25" customFormat="1" x14ac:dyDescent="0.2"/>
    <row r="138" s="25" customFormat="1" x14ac:dyDescent="0.2"/>
    <row r="139" s="25" customFormat="1" x14ac:dyDescent="0.2"/>
    <row r="140" s="25" customFormat="1" x14ac:dyDescent="0.2"/>
    <row r="141" s="25" customFormat="1" x14ac:dyDescent="0.2"/>
    <row r="142" s="25" customFormat="1" x14ac:dyDescent="0.2"/>
    <row r="143" s="25" customFormat="1" x14ac:dyDescent="0.2"/>
    <row r="144" s="25" customFormat="1" x14ac:dyDescent="0.2"/>
    <row r="145" s="25" customFormat="1" x14ac:dyDescent="0.2"/>
    <row r="146" s="25" customFormat="1" x14ac:dyDescent="0.2"/>
    <row r="147" s="25" customFormat="1" x14ac:dyDescent="0.2"/>
    <row r="148" s="25" customFormat="1" x14ac:dyDescent="0.2"/>
    <row r="149" s="25" customFormat="1" x14ac:dyDescent="0.2"/>
    <row r="150" s="25" customFormat="1" x14ac:dyDescent="0.2"/>
    <row r="151" s="25" customFormat="1" x14ac:dyDescent="0.2"/>
    <row r="152" s="25" customFormat="1" x14ac:dyDescent="0.2"/>
    <row r="153" s="25" customFormat="1" x14ac:dyDescent="0.2"/>
    <row r="154" s="25" customFormat="1" x14ac:dyDescent="0.2"/>
    <row r="155" s="25" customFormat="1" x14ac:dyDescent="0.2"/>
    <row r="156" s="25" customFormat="1" x14ac:dyDescent="0.2"/>
    <row r="157" s="25" customFormat="1" x14ac:dyDescent="0.2"/>
    <row r="158" s="25" customFormat="1" x14ac:dyDescent="0.2"/>
    <row r="159" s="25" customFormat="1" x14ac:dyDescent="0.2"/>
    <row r="160" s="25" customFormat="1" x14ac:dyDescent="0.2"/>
    <row r="161" s="25" customFormat="1" x14ac:dyDescent="0.2"/>
    <row r="162" s="25" customFormat="1" x14ac:dyDescent="0.2"/>
    <row r="163" s="25" customFormat="1" x14ac:dyDescent="0.2"/>
    <row r="164" s="25" customFormat="1" x14ac:dyDescent="0.2"/>
    <row r="165" s="25" customFormat="1" x14ac:dyDescent="0.2"/>
    <row r="166" s="25" customFormat="1" x14ac:dyDescent="0.2"/>
    <row r="167" s="25" customFormat="1" x14ac:dyDescent="0.2"/>
    <row r="168" s="25" customFormat="1" x14ac:dyDescent="0.2"/>
    <row r="169" s="25" customFormat="1" x14ac:dyDescent="0.2"/>
    <row r="170" s="25" customFormat="1" x14ac:dyDescent="0.2"/>
    <row r="171" s="25" customFormat="1" x14ac:dyDescent="0.2"/>
    <row r="172" s="25" customFormat="1" x14ac:dyDescent="0.2"/>
    <row r="173" s="25" customFormat="1" x14ac:dyDescent="0.2"/>
    <row r="174" s="25" customFormat="1" x14ac:dyDescent="0.2"/>
    <row r="175" s="25" customFormat="1" x14ac:dyDescent="0.2"/>
    <row r="176" s="25" customFormat="1" x14ac:dyDescent="0.2"/>
    <row r="177" s="25" customFormat="1" x14ac:dyDescent="0.2"/>
    <row r="178" s="25" customFormat="1" x14ac:dyDescent="0.2"/>
    <row r="179" s="25" customFormat="1" x14ac:dyDescent="0.2"/>
    <row r="180" s="25" customFormat="1" x14ac:dyDescent="0.2"/>
    <row r="181" s="25" customFormat="1" x14ac:dyDescent="0.2"/>
    <row r="182" s="25" customFormat="1" x14ac:dyDescent="0.2"/>
    <row r="183" s="25" customFormat="1" x14ac:dyDescent="0.2"/>
    <row r="184" s="25" customFormat="1" x14ac:dyDescent="0.2"/>
    <row r="185" s="25" customFormat="1" x14ac:dyDescent="0.2"/>
    <row r="186" s="25" customFormat="1" x14ac:dyDescent="0.2"/>
    <row r="187" s="25" customFormat="1" x14ac:dyDescent="0.2"/>
    <row r="188" s="25" customFormat="1" x14ac:dyDescent="0.2"/>
    <row r="189" s="25" customFormat="1" x14ac:dyDescent="0.2"/>
    <row r="190" s="25" customFormat="1" x14ac:dyDescent="0.2"/>
    <row r="191" s="25" customFormat="1" x14ac:dyDescent="0.2"/>
    <row r="192" s="25" customFormat="1" x14ac:dyDescent="0.2"/>
    <row r="193" s="25" customFormat="1" x14ac:dyDescent="0.2"/>
    <row r="194" s="25" customFormat="1" x14ac:dyDescent="0.2"/>
    <row r="195" s="25" customFormat="1" x14ac:dyDescent="0.2"/>
    <row r="196" s="25" customFormat="1" x14ac:dyDescent="0.2"/>
    <row r="197" s="25" customFormat="1" x14ac:dyDescent="0.2"/>
    <row r="198" s="25" customFormat="1" x14ac:dyDescent="0.2"/>
    <row r="199" s="25" customFormat="1" x14ac:dyDescent="0.2"/>
    <row r="200" s="25" customFormat="1" x14ac:dyDescent="0.2"/>
    <row r="201" s="25" customFormat="1" x14ac:dyDescent="0.2"/>
    <row r="202" s="25" customFormat="1" x14ac:dyDescent="0.2"/>
    <row r="203" s="25" customFormat="1" x14ac:dyDescent="0.2"/>
    <row r="204" s="25" customFormat="1" x14ac:dyDescent="0.2"/>
    <row r="205" s="25" customFormat="1" x14ac:dyDescent="0.2"/>
    <row r="206" s="25" customFormat="1" x14ac:dyDescent="0.2"/>
    <row r="207" s="25" customFormat="1" x14ac:dyDescent="0.2"/>
    <row r="208" s="25" customFormat="1" x14ac:dyDescent="0.2"/>
    <row r="209" s="25" customFormat="1" x14ac:dyDescent="0.2"/>
    <row r="210" s="25" customFormat="1" x14ac:dyDescent="0.2"/>
    <row r="211" s="25" customFormat="1" x14ac:dyDescent="0.2"/>
    <row r="212" s="25" customFormat="1" x14ac:dyDescent="0.2"/>
    <row r="213" s="25" customFormat="1" x14ac:dyDescent="0.2"/>
    <row r="214" s="25" customFormat="1" x14ac:dyDescent="0.2"/>
    <row r="215" s="25" customFormat="1" x14ac:dyDescent="0.2"/>
    <row r="216" s="25" customFormat="1" x14ac:dyDescent="0.2"/>
    <row r="217" s="25" customFormat="1" x14ac:dyDescent="0.2"/>
    <row r="218" s="25" customFormat="1" x14ac:dyDescent="0.2"/>
    <row r="219" s="25" customFormat="1" x14ac:dyDescent="0.2"/>
    <row r="220" s="25" customFormat="1" x14ac:dyDescent="0.2"/>
    <row r="221" s="25" customFormat="1" x14ac:dyDescent="0.2"/>
    <row r="222" s="25" customFormat="1" x14ac:dyDescent="0.2"/>
    <row r="223" s="25" customFormat="1" x14ac:dyDescent="0.2"/>
    <row r="224" s="25" customFormat="1" x14ac:dyDescent="0.2"/>
    <row r="225" s="25" customFormat="1" x14ac:dyDescent="0.2"/>
    <row r="226" s="25" customFormat="1" x14ac:dyDescent="0.2"/>
    <row r="227" s="25" customFormat="1" x14ac:dyDescent="0.2"/>
    <row r="228" s="25" customFormat="1" x14ac:dyDescent="0.2"/>
    <row r="229" s="25" customFormat="1" x14ac:dyDescent="0.2"/>
    <row r="230" s="25" customFormat="1" x14ac:dyDescent="0.2"/>
    <row r="231" s="25" customFormat="1" x14ac:dyDescent="0.2"/>
    <row r="232" s="25" customFormat="1" x14ac:dyDescent="0.2"/>
    <row r="233" s="25" customFormat="1" x14ac:dyDescent="0.2"/>
    <row r="234" s="25" customFormat="1" x14ac:dyDescent="0.2"/>
    <row r="235" s="25" customFormat="1" x14ac:dyDescent="0.2"/>
    <row r="236" s="25" customFormat="1" x14ac:dyDescent="0.2"/>
    <row r="237" s="25" customFormat="1" x14ac:dyDescent="0.2"/>
    <row r="238" s="25" customFormat="1" x14ac:dyDescent="0.2"/>
    <row r="239" s="25" customFormat="1" x14ac:dyDescent="0.2"/>
    <row r="240" s="25" customFormat="1" x14ac:dyDescent="0.2"/>
    <row r="241" s="25" customFormat="1" x14ac:dyDescent="0.2"/>
    <row r="242" s="25" customFormat="1" x14ac:dyDescent="0.2"/>
    <row r="243" s="25" customFormat="1" x14ac:dyDescent="0.2"/>
    <row r="244" s="25" customFormat="1" x14ac:dyDescent="0.2"/>
    <row r="245" s="25" customFormat="1" x14ac:dyDescent="0.2"/>
    <row r="246" s="25" customFormat="1" x14ac:dyDescent="0.2"/>
    <row r="247" s="25" customFormat="1" x14ac:dyDescent="0.2"/>
    <row r="248" s="25" customFormat="1" x14ac:dyDescent="0.2"/>
    <row r="249" s="25" customFormat="1" x14ac:dyDescent="0.2"/>
    <row r="250" s="25" customFormat="1" x14ac:dyDescent="0.2"/>
    <row r="251" s="25" customFormat="1" x14ac:dyDescent="0.2"/>
    <row r="252" s="25" customFormat="1" x14ac:dyDescent="0.2"/>
    <row r="253" s="25" customFormat="1" x14ac:dyDescent="0.2"/>
    <row r="254" s="25" customFormat="1" x14ac:dyDescent="0.2"/>
    <row r="255" s="25" customFormat="1" x14ac:dyDescent="0.2"/>
    <row r="256" s="25" customFormat="1" x14ac:dyDescent="0.2"/>
    <row r="257" s="25" customFormat="1" x14ac:dyDescent="0.2"/>
    <row r="258" s="25" customFormat="1" x14ac:dyDescent="0.2"/>
    <row r="259" s="25" customFormat="1" x14ac:dyDescent="0.2"/>
    <row r="260" s="25" customFormat="1" x14ac:dyDescent="0.2"/>
    <row r="261" s="25" customFormat="1" x14ac:dyDescent="0.2"/>
    <row r="262" s="25" customFormat="1" x14ac:dyDescent="0.2"/>
    <row r="263" s="25" customFormat="1" x14ac:dyDescent="0.2"/>
    <row r="264" s="25" customFormat="1" x14ac:dyDescent="0.2"/>
    <row r="265" s="25" customFormat="1" x14ac:dyDescent="0.2"/>
    <row r="266" s="25" customFormat="1" x14ac:dyDescent="0.2"/>
    <row r="267" s="25" customFormat="1" x14ac:dyDescent="0.2"/>
    <row r="268" s="25" customFormat="1" x14ac:dyDescent="0.2"/>
    <row r="269" s="25" customFormat="1" x14ac:dyDescent="0.2"/>
    <row r="270" s="25" customFormat="1" x14ac:dyDescent="0.2"/>
    <row r="271" s="25" customFormat="1" x14ac:dyDescent="0.2"/>
    <row r="272" s="25" customFormat="1" x14ac:dyDescent="0.2"/>
    <row r="273" s="25" customFormat="1" x14ac:dyDescent="0.2"/>
    <row r="274" s="25" customFormat="1" x14ac:dyDescent="0.2"/>
    <row r="275" s="25" customFormat="1" x14ac:dyDescent="0.2"/>
    <row r="276" s="25" customFormat="1" x14ac:dyDescent="0.2"/>
    <row r="277" s="25" customFormat="1" x14ac:dyDescent="0.2"/>
    <row r="278" s="25" customFormat="1" x14ac:dyDescent="0.2"/>
    <row r="279" s="25" customFormat="1" x14ac:dyDescent="0.2"/>
    <row r="280" s="25" customFormat="1" x14ac:dyDescent="0.2"/>
    <row r="281" s="25" customFormat="1" x14ac:dyDescent="0.2"/>
    <row r="282" s="25" customFormat="1" x14ac:dyDescent="0.2"/>
    <row r="283" s="25" customFormat="1" x14ac:dyDescent="0.2"/>
    <row r="284" s="25" customFormat="1" x14ac:dyDescent="0.2"/>
    <row r="285" s="25" customFormat="1" x14ac:dyDescent="0.2"/>
    <row r="286" s="25" customFormat="1" x14ac:dyDescent="0.2"/>
    <row r="287" s="25" customFormat="1" x14ac:dyDescent="0.2"/>
    <row r="288" s="25" customFormat="1" x14ac:dyDescent="0.2"/>
    <row r="289" s="25" customFormat="1" x14ac:dyDescent="0.2"/>
    <row r="290" s="25" customFormat="1" x14ac:dyDescent="0.2"/>
    <row r="291" s="25" customFormat="1" x14ac:dyDescent="0.2"/>
    <row r="292" s="25" customFormat="1" x14ac:dyDescent="0.2"/>
    <row r="293" s="25" customFormat="1" x14ac:dyDescent="0.2"/>
    <row r="294" s="25" customFormat="1" x14ac:dyDescent="0.2"/>
    <row r="295" s="25" customFormat="1" x14ac:dyDescent="0.2"/>
    <row r="296" s="25" customFormat="1" x14ac:dyDescent="0.2"/>
    <row r="297" s="25" customFormat="1" x14ac:dyDescent="0.2"/>
    <row r="298" s="25" customFormat="1" x14ac:dyDescent="0.2"/>
    <row r="299" s="25" customFormat="1" x14ac:dyDescent="0.2"/>
    <row r="300" s="25" customFormat="1" x14ac:dyDescent="0.2"/>
    <row r="301" s="25" customFormat="1" x14ac:dyDescent="0.2"/>
    <row r="302" s="25" customFormat="1" x14ac:dyDescent="0.2"/>
    <row r="303" s="25" customFormat="1" x14ac:dyDescent="0.2"/>
    <row r="304" s="25" customFormat="1" x14ac:dyDescent="0.2"/>
    <row r="305" s="25" customFormat="1" x14ac:dyDescent="0.2"/>
    <row r="306" s="25" customFormat="1" x14ac:dyDescent="0.2"/>
    <row r="307" s="25" customFormat="1" x14ac:dyDescent="0.2"/>
    <row r="308" s="25" customFormat="1" x14ac:dyDescent="0.2"/>
    <row r="309" s="25" customFormat="1" x14ac:dyDescent="0.2"/>
    <row r="310" s="25" customFormat="1" x14ac:dyDescent="0.2"/>
    <row r="311" s="25" customFormat="1" x14ac:dyDescent="0.2"/>
    <row r="312" s="25" customFormat="1" x14ac:dyDescent="0.2"/>
    <row r="313" s="25" customFormat="1" x14ac:dyDescent="0.2"/>
    <row r="314" s="25" customFormat="1" x14ac:dyDescent="0.2"/>
    <row r="315" s="25" customFormat="1" x14ac:dyDescent="0.2"/>
    <row r="316" s="25" customFormat="1" x14ac:dyDescent="0.2"/>
    <row r="317" s="25" customFormat="1" x14ac:dyDescent="0.2"/>
    <row r="318" s="25" customFormat="1" x14ac:dyDescent="0.2"/>
    <row r="319" s="25" customFormat="1" x14ac:dyDescent="0.2"/>
    <row r="320" s="25" customFormat="1" x14ac:dyDescent="0.2"/>
    <row r="321" s="25" customFormat="1" x14ac:dyDescent="0.2"/>
    <row r="322" s="25" customFormat="1" x14ac:dyDescent="0.2"/>
    <row r="323" s="25" customFormat="1" x14ac:dyDescent="0.2"/>
    <row r="324" s="25" customFormat="1" x14ac:dyDescent="0.2"/>
    <row r="325" s="25" customFormat="1" x14ac:dyDescent="0.2"/>
    <row r="326" s="25" customFormat="1" x14ac:dyDescent="0.2"/>
    <row r="327" s="25" customFormat="1" x14ac:dyDescent="0.2"/>
    <row r="328" s="25" customFormat="1" x14ac:dyDescent="0.2"/>
    <row r="329" s="25" customFormat="1" x14ac:dyDescent="0.2"/>
    <row r="330" s="25" customFormat="1" x14ac:dyDescent="0.2"/>
    <row r="331" s="25" customFormat="1" x14ac:dyDescent="0.2"/>
    <row r="332" s="25" customFormat="1" x14ac:dyDescent="0.2"/>
    <row r="333" s="25" customFormat="1" x14ac:dyDescent="0.2"/>
    <row r="334" s="25" customFormat="1" x14ac:dyDescent="0.2"/>
    <row r="335" s="25" customFormat="1" x14ac:dyDescent="0.2"/>
    <row r="336" s="25" customFormat="1" x14ac:dyDescent="0.2"/>
    <row r="337" s="25" customFormat="1" x14ac:dyDescent="0.2"/>
    <row r="338" s="25" customFormat="1" x14ac:dyDescent="0.2"/>
    <row r="339" s="25" customFormat="1" x14ac:dyDescent="0.2"/>
    <row r="340" s="25" customFormat="1" x14ac:dyDescent="0.2"/>
    <row r="341" s="25" customFormat="1" x14ac:dyDescent="0.2"/>
    <row r="342" s="25" customFormat="1" x14ac:dyDescent="0.2"/>
    <row r="343" s="25" customFormat="1" x14ac:dyDescent="0.2"/>
    <row r="344" s="25" customFormat="1" x14ac:dyDescent="0.2"/>
    <row r="345" s="25" customFormat="1" x14ac:dyDescent="0.2"/>
    <row r="346" s="25" customFormat="1" x14ac:dyDescent="0.2"/>
    <row r="347" s="25" customFormat="1" x14ac:dyDescent="0.2"/>
    <row r="348" s="25" customFormat="1" x14ac:dyDescent="0.2"/>
    <row r="349" s="25" customFormat="1" x14ac:dyDescent="0.2"/>
    <row r="350" s="25" customFormat="1" x14ac:dyDescent="0.2"/>
    <row r="351" s="25" customFormat="1" x14ac:dyDescent="0.2"/>
    <row r="352" s="25" customFormat="1" x14ac:dyDescent="0.2"/>
    <row r="353" s="25" customFormat="1" x14ac:dyDescent="0.2"/>
    <row r="354" s="25" customFormat="1" x14ac:dyDescent="0.2"/>
    <row r="355" s="25" customFormat="1" x14ac:dyDescent="0.2"/>
    <row r="356" s="25" customFormat="1" x14ac:dyDescent="0.2"/>
    <row r="357" s="25" customFormat="1" x14ac:dyDescent="0.2"/>
    <row r="358" s="25" customFormat="1" x14ac:dyDescent="0.2"/>
    <row r="359" s="25" customFormat="1" x14ac:dyDescent="0.2"/>
    <row r="360" s="25" customFormat="1" x14ac:dyDescent="0.2"/>
    <row r="361" s="25" customFormat="1" x14ac:dyDescent="0.2"/>
    <row r="362" s="25" customFormat="1" x14ac:dyDescent="0.2"/>
    <row r="363" s="25" customFormat="1" x14ac:dyDescent="0.2"/>
    <row r="364" s="25" customFormat="1" x14ac:dyDescent="0.2"/>
    <row r="365" s="25" customFormat="1" x14ac:dyDescent="0.2"/>
    <row r="366" s="25" customFormat="1" x14ac:dyDescent="0.2"/>
    <row r="367" s="25" customFormat="1" x14ac:dyDescent="0.2"/>
    <row r="368" s="25" customFormat="1" x14ac:dyDescent="0.2"/>
    <row r="369" s="25" customFormat="1" x14ac:dyDescent="0.2"/>
    <row r="370" s="25" customFormat="1" x14ac:dyDescent="0.2"/>
    <row r="371" s="25" customFormat="1" x14ac:dyDescent="0.2"/>
    <row r="372" s="25" customFormat="1" x14ac:dyDescent="0.2"/>
    <row r="373" s="25" customFormat="1" x14ac:dyDescent="0.2"/>
    <row r="374" s="25" customFormat="1" x14ac:dyDescent="0.2"/>
    <row r="375" s="25" customFormat="1" x14ac:dyDescent="0.2"/>
    <row r="376" s="25" customFormat="1" x14ac:dyDescent="0.2"/>
    <row r="377" s="25" customFormat="1" x14ac:dyDescent="0.2"/>
    <row r="378" s="25" customFormat="1" x14ac:dyDescent="0.2"/>
    <row r="379" s="25" customFormat="1" x14ac:dyDescent="0.2"/>
    <row r="380" s="25" customFormat="1" x14ac:dyDescent="0.2"/>
    <row r="381" s="25" customFormat="1" x14ac:dyDescent="0.2"/>
    <row r="382" s="25" customFormat="1" x14ac:dyDescent="0.2"/>
    <row r="383" s="25" customFormat="1" x14ac:dyDescent="0.2"/>
    <row r="384" s="25" customFormat="1" x14ac:dyDescent="0.2"/>
    <row r="385" s="25" customFormat="1" x14ac:dyDescent="0.2"/>
    <row r="386" s="25" customFormat="1" x14ac:dyDescent="0.2"/>
    <row r="387" s="25" customFormat="1" x14ac:dyDescent="0.2"/>
    <row r="388" s="25" customFormat="1" x14ac:dyDescent="0.2"/>
    <row r="389" s="25" customFormat="1" x14ac:dyDescent="0.2"/>
    <row r="390" s="25" customFormat="1" x14ac:dyDescent="0.2"/>
    <row r="391" s="25" customFormat="1" x14ac:dyDescent="0.2"/>
    <row r="392" s="25" customFormat="1" x14ac:dyDescent="0.2"/>
    <row r="393" s="25" customFormat="1" x14ac:dyDescent="0.2"/>
    <row r="394" s="25" customFormat="1" x14ac:dyDescent="0.2"/>
    <row r="395" s="25" customFormat="1" x14ac:dyDescent="0.2"/>
    <row r="396" s="25" customFormat="1" x14ac:dyDescent="0.2"/>
    <row r="397" s="25" customFormat="1" x14ac:dyDescent="0.2"/>
    <row r="398" s="25" customFormat="1" x14ac:dyDescent="0.2"/>
    <row r="399" s="25" customFormat="1" x14ac:dyDescent="0.2"/>
    <row r="400" s="25" customFormat="1" x14ac:dyDescent="0.2"/>
    <row r="401" s="25" customFormat="1" x14ac:dyDescent="0.2"/>
    <row r="402" s="25" customFormat="1" x14ac:dyDescent="0.2"/>
    <row r="403" s="25" customFormat="1" x14ac:dyDescent="0.2"/>
    <row r="404" s="25" customFormat="1" x14ac:dyDescent="0.2"/>
    <row r="405" s="25" customFormat="1" x14ac:dyDescent="0.2"/>
    <row r="406" s="25" customFormat="1" x14ac:dyDescent="0.2"/>
    <row r="407" s="25" customFormat="1" x14ac:dyDescent="0.2"/>
    <row r="408" s="25" customFormat="1" x14ac:dyDescent="0.2"/>
    <row r="409" s="25" customFormat="1" x14ac:dyDescent="0.2"/>
    <row r="410" s="25" customFormat="1" x14ac:dyDescent="0.2"/>
    <row r="411" s="25" customFormat="1" x14ac:dyDescent="0.2"/>
    <row r="412" s="25" customFormat="1" x14ac:dyDescent="0.2"/>
    <row r="413" s="25" customFormat="1" x14ac:dyDescent="0.2"/>
    <row r="414" s="25" customFormat="1" x14ac:dyDescent="0.2"/>
    <row r="415" s="25" customFormat="1" x14ac:dyDescent="0.2"/>
    <row r="416" s="25" customFormat="1" x14ac:dyDescent="0.2"/>
    <row r="417" s="25" customFormat="1" x14ac:dyDescent="0.2"/>
    <row r="418" s="25" customFormat="1" x14ac:dyDescent="0.2"/>
    <row r="419" s="25" customFormat="1" x14ac:dyDescent="0.2"/>
    <row r="420" s="25" customFormat="1" x14ac:dyDescent="0.2"/>
    <row r="421" s="25" customFormat="1" x14ac:dyDescent="0.2"/>
    <row r="422" s="25" customFormat="1" x14ac:dyDescent="0.2"/>
    <row r="423" s="25" customFormat="1" x14ac:dyDescent="0.2"/>
    <row r="424" s="25" customFormat="1" x14ac:dyDescent="0.2"/>
    <row r="425" s="25" customFormat="1" x14ac:dyDescent="0.2"/>
    <row r="426" s="25" customFormat="1" x14ac:dyDescent="0.2"/>
    <row r="427" s="25" customFormat="1" x14ac:dyDescent="0.2"/>
    <row r="428" s="25" customFormat="1" x14ac:dyDescent="0.2"/>
    <row r="429" s="25" customFormat="1" x14ac:dyDescent="0.2"/>
    <row r="430" s="25" customFormat="1" x14ac:dyDescent="0.2"/>
    <row r="431" s="25" customFormat="1" x14ac:dyDescent="0.2"/>
    <row r="432" s="25" customFormat="1" x14ac:dyDescent="0.2"/>
    <row r="433" s="25" customFormat="1" x14ac:dyDescent="0.2"/>
    <row r="434" s="25" customFormat="1" x14ac:dyDescent="0.2"/>
    <row r="435" s="25" customFormat="1" x14ac:dyDescent="0.2"/>
    <row r="436" s="25" customFormat="1" x14ac:dyDescent="0.2"/>
    <row r="437" s="25" customFormat="1" x14ac:dyDescent="0.2"/>
    <row r="438" s="25" customFormat="1" x14ac:dyDescent="0.2"/>
    <row r="439" s="25" customFormat="1" x14ac:dyDescent="0.2"/>
    <row r="440" s="25" customFormat="1" x14ac:dyDescent="0.2"/>
    <row r="441" s="25" customFormat="1" x14ac:dyDescent="0.2"/>
    <row r="442" s="25" customFormat="1" x14ac:dyDescent="0.2"/>
    <row r="443" s="25" customFormat="1" x14ac:dyDescent="0.2"/>
    <row r="444" s="25" customFormat="1" x14ac:dyDescent="0.2"/>
    <row r="445" s="25" customFormat="1" x14ac:dyDescent="0.2"/>
    <row r="446" s="25" customFormat="1" x14ac:dyDescent="0.2"/>
    <row r="447" s="25" customFormat="1" x14ac:dyDescent="0.2"/>
    <row r="448" s="25" customFormat="1" x14ac:dyDescent="0.2"/>
    <row r="449" s="25" customFormat="1" x14ac:dyDescent="0.2"/>
    <row r="450" s="25" customFormat="1" x14ac:dyDescent="0.2"/>
    <row r="451" s="25" customFormat="1" x14ac:dyDescent="0.2"/>
    <row r="452" s="25" customFormat="1" x14ac:dyDescent="0.2"/>
    <row r="453" s="25" customFormat="1" x14ac:dyDescent="0.2"/>
    <row r="454" s="25" customFormat="1" x14ac:dyDescent="0.2"/>
    <row r="455" s="25" customFormat="1" x14ac:dyDescent="0.2"/>
    <row r="456" s="25" customFormat="1" x14ac:dyDescent="0.2"/>
    <row r="457" s="25" customFormat="1" x14ac:dyDescent="0.2"/>
    <row r="458" s="25" customFormat="1" x14ac:dyDescent="0.2"/>
    <row r="459" s="25" customFormat="1" x14ac:dyDescent="0.2"/>
    <row r="460" s="25" customFormat="1" x14ac:dyDescent="0.2"/>
    <row r="461" s="25" customFormat="1" x14ac:dyDescent="0.2"/>
    <row r="462" s="25" customFormat="1" x14ac:dyDescent="0.2"/>
    <row r="463" s="25" customFormat="1" x14ac:dyDescent="0.2"/>
    <row r="464" s="25" customFormat="1" x14ac:dyDescent="0.2"/>
    <row r="465" s="25" customFormat="1" x14ac:dyDescent="0.2"/>
    <row r="466" s="25" customFormat="1" x14ac:dyDescent="0.2"/>
    <row r="467" s="25" customFormat="1" x14ac:dyDescent="0.2"/>
    <row r="468" s="25" customFormat="1" x14ac:dyDescent="0.2"/>
    <row r="469" s="25" customFormat="1" x14ac:dyDescent="0.2"/>
    <row r="470" s="25" customFormat="1" x14ac:dyDescent="0.2"/>
    <row r="471" s="25" customFormat="1" x14ac:dyDescent="0.2"/>
    <row r="472" s="25" customFormat="1" x14ac:dyDescent="0.2"/>
    <row r="473" s="25" customFormat="1" x14ac:dyDescent="0.2"/>
    <row r="474" s="25" customFormat="1" x14ac:dyDescent="0.2"/>
    <row r="475" s="25" customFormat="1" x14ac:dyDescent="0.2"/>
    <row r="476" s="25" customFormat="1" x14ac:dyDescent="0.2"/>
    <row r="477" s="25" customFormat="1" x14ac:dyDescent="0.2"/>
    <row r="478" s="25" customFormat="1" x14ac:dyDescent="0.2"/>
    <row r="479" s="25" customFormat="1" x14ac:dyDescent="0.2"/>
    <row r="480" s="25" customFormat="1" x14ac:dyDescent="0.2"/>
    <row r="481" s="25" customFormat="1" x14ac:dyDescent="0.2"/>
    <row r="482" s="25" customFormat="1" x14ac:dyDescent="0.2"/>
    <row r="483" s="25" customFormat="1" x14ac:dyDescent="0.2"/>
    <row r="484" s="25" customFormat="1" x14ac:dyDescent="0.2"/>
    <row r="485" s="25" customFormat="1" x14ac:dyDescent="0.2"/>
    <row r="486" s="25" customFormat="1" x14ac:dyDescent="0.2"/>
    <row r="487" s="25" customFormat="1" x14ac:dyDescent="0.2"/>
    <row r="488" s="25" customFormat="1" x14ac:dyDescent="0.2"/>
    <row r="489" s="25" customFormat="1" x14ac:dyDescent="0.2"/>
    <row r="490" s="25" customFormat="1" x14ac:dyDescent="0.2"/>
    <row r="491" s="25" customFormat="1" x14ac:dyDescent="0.2"/>
    <row r="492" s="25" customFormat="1" x14ac:dyDescent="0.2"/>
    <row r="493" s="25" customFormat="1" x14ac:dyDescent="0.2"/>
    <row r="494" s="25" customFormat="1" x14ac:dyDescent="0.2"/>
    <row r="495" s="25" customFormat="1" x14ac:dyDescent="0.2"/>
    <row r="496" s="25" customFormat="1" x14ac:dyDescent="0.2"/>
    <row r="497" s="25" customFormat="1" x14ac:dyDescent="0.2"/>
    <row r="498" s="25" customFormat="1" x14ac:dyDescent="0.2"/>
    <row r="499" s="25" customFormat="1" x14ac:dyDescent="0.2"/>
    <row r="500" s="25" customFormat="1" x14ac:dyDescent="0.2"/>
    <row r="501" s="25" customFormat="1" x14ac:dyDescent="0.2"/>
    <row r="502" s="25" customFormat="1" x14ac:dyDescent="0.2"/>
    <row r="503" s="25" customFormat="1" x14ac:dyDescent="0.2"/>
    <row r="504" s="25" customFormat="1" x14ac:dyDescent="0.2"/>
    <row r="505" s="25" customFormat="1" x14ac:dyDescent="0.2"/>
    <row r="506" s="25" customFormat="1" x14ac:dyDescent="0.2"/>
    <row r="507" s="25" customFormat="1" x14ac:dyDescent="0.2"/>
    <row r="508" s="25" customFormat="1" x14ac:dyDescent="0.2"/>
    <row r="509" s="25" customFormat="1" x14ac:dyDescent="0.2"/>
    <row r="510" s="25" customFormat="1" x14ac:dyDescent="0.2"/>
    <row r="511" s="25" customFormat="1" x14ac:dyDescent="0.2"/>
    <row r="512" s="25" customFormat="1" x14ac:dyDescent="0.2"/>
    <row r="513" s="25" customFormat="1" x14ac:dyDescent="0.2"/>
    <row r="514" s="25" customFormat="1" x14ac:dyDescent="0.2"/>
    <row r="515" s="25" customFormat="1" x14ac:dyDescent="0.2"/>
    <row r="516" s="25" customFormat="1" x14ac:dyDescent="0.2"/>
    <row r="517" s="25" customFormat="1" x14ac:dyDescent="0.2"/>
    <row r="518" s="25" customFormat="1" x14ac:dyDescent="0.2"/>
    <row r="519" s="25" customFormat="1" x14ac:dyDescent="0.2"/>
    <row r="520" s="25" customFormat="1" x14ac:dyDescent="0.2"/>
    <row r="521" s="25" customFormat="1" x14ac:dyDescent="0.2"/>
    <row r="522" s="25" customFormat="1" x14ac:dyDescent="0.2"/>
    <row r="523" s="25" customFormat="1" x14ac:dyDescent="0.2"/>
    <row r="524" s="25" customFormat="1" x14ac:dyDescent="0.2"/>
    <row r="525" s="25" customFormat="1" x14ac:dyDescent="0.2"/>
    <row r="526" s="25" customFormat="1" x14ac:dyDescent="0.2"/>
    <row r="527" s="25" customFormat="1" x14ac:dyDescent="0.2"/>
    <row r="528" s="25" customFormat="1" x14ac:dyDescent="0.2"/>
    <row r="529" s="25" customFormat="1" x14ac:dyDescent="0.2"/>
    <row r="530" s="25" customFormat="1" x14ac:dyDescent="0.2"/>
    <row r="531" s="25" customFormat="1" x14ac:dyDescent="0.2"/>
    <row r="532" s="25" customFormat="1" x14ac:dyDescent="0.2"/>
    <row r="533" s="25" customFormat="1" x14ac:dyDescent="0.2"/>
    <row r="534" s="25" customFormat="1" x14ac:dyDescent="0.2"/>
    <row r="535" s="25" customFormat="1" x14ac:dyDescent="0.2"/>
    <row r="536" s="25" customFormat="1" x14ac:dyDescent="0.2"/>
    <row r="537" s="25" customFormat="1" x14ac:dyDescent="0.2"/>
    <row r="538" s="25" customFormat="1" x14ac:dyDescent="0.2"/>
    <row r="539" s="25" customFormat="1" x14ac:dyDescent="0.2"/>
    <row r="540" s="25" customFormat="1" x14ac:dyDescent="0.2"/>
    <row r="541" s="25" customFormat="1" x14ac:dyDescent="0.2"/>
    <row r="542" s="25" customFormat="1" x14ac:dyDescent="0.2"/>
    <row r="543" s="25" customFormat="1" x14ac:dyDescent="0.2"/>
    <row r="544" s="25" customFormat="1" x14ac:dyDescent="0.2"/>
    <row r="545" s="25" customFormat="1" x14ac:dyDescent="0.2"/>
    <row r="546" s="25" customFormat="1" x14ac:dyDescent="0.2"/>
    <row r="547" s="25" customFormat="1" x14ac:dyDescent="0.2"/>
    <row r="548" s="25" customFormat="1" x14ac:dyDescent="0.2"/>
    <row r="549" s="25" customFormat="1" x14ac:dyDescent="0.2"/>
    <row r="550" s="25" customFormat="1" x14ac:dyDescent="0.2"/>
    <row r="551" s="25" customFormat="1" x14ac:dyDescent="0.2"/>
    <row r="552" s="25" customFormat="1" x14ac:dyDescent="0.2"/>
    <row r="553" s="25" customFormat="1" x14ac:dyDescent="0.2"/>
    <row r="554" s="25" customFormat="1" x14ac:dyDescent="0.2"/>
    <row r="555" s="25" customFormat="1" x14ac:dyDescent="0.2"/>
    <row r="556" s="25" customFormat="1" x14ac:dyDescent="0.2"/>
    <row r="557" s="25" customFormat="1" x14ac:dyDescent="0.2"/>
    <row r="558" s="25" customFormat="1" x14ac:dyDescent="0.2"/>
    <row r="559" s="25" customFormat="1" x14ac:dyDescent="0.2"/>
    <row r="560" s="25" customFormat="1" x14ac:dyDescent="0.2"/>
    <row r="561" s="25" customFormat="1" x14ac:dyDescent="0.2"/>
    <row r="562" s="25" customFormat="1" x14ac:dyDescent="0.2"/>
    <row r="563" s="25" customFormat="1" x14ac:dyDescent="0.2"/>
    <row r="564" s="25" customFormat="1" x14ac:dyDescent="0.2"/>
    <row r="565" s="25" customFormat="1" x14ac:dyDescent="0.2"/>
    <row r="566" s="25" customFormat="1" x14ac:dyDescent="0.2"/>
    <row r="567" s="25" customFormat="1" x14ac:dyDescent="0.2"/>
    <row r="568" s="25" customFormat="1" x14ac:dyDescent="0.2"/>
    <row r="569" s="25" customFormat="1" x14ac:dyDescent="0.2"/>
    <row r="570" s="25" customFormat="1" x14ac:dyDescent="0.2"/>
    <row r="571" s="25" customFormat="1" x14ac:dyDescent="0.2"/>
    <row r="572" s="25" customFormat="1" x14ac:dyDescent="0.2"/>
    <row r="573" s="25" customFormat="1" x14ac:dyDescent="0.2"/>
    <row r="574" s="25" customFormat="1" x14ac:dyDescent="0.2"/>
    <row r="575" s="25" customFormat="1" x14ac:dyDescent="0.2"/>
    <row r="576" s="25" customFormat="1" x14ac:dyDescent="0.2"/>
    <row r="577" s="25" customFormat="1" x14ac:dyDescent="0.2"/>
    <row r="578" s="25" customFormat="1" x14ac:dyDescent="0.2"/>
    <row r="579" s="25" customFormat="1" x14ac:dyDescent="0.2"/>
    <row r="580" s="25" customFormat="1" x14ac:dyDescent="0.2"/>
    <row r="581" s="25" customFormat="1" x14ac:dyDescent="0.2"/>
    <row r="582" s="25" customFormat="1" x14ac:dyDescent="0.2"/>
    <row r="583" s="25" customFormat="1" x14ac:dyDescent="0.2"/>
    <row r="584" s="25" customFormat="1" x14ac:dyDescent="0.2"/>
    <row r="585" s="25" customFormat="1" x14ac:dyDescent="0.2"/>
    <row r="586" s="25" customFormat="1" x14ac:dyDescent="0.2"/>
    <row r="587" s="25" customFormat="1" x14ac:dyDescent="0.2"/>
    <row r="588" s="25" customFormat="1" x14ac:dyDescent="0.2"/>
    <row r="589" s="25" customFormat="1" x14ac:dyDescent="0.2"/>
    <row r="590" s="25" customFormat="1" x14ac:dyDescent="0.2"/>
    <row r="591" s="25" customFormat="1" x14ac:dyDescent="0.2"/>
    <row r="592" s="25" customFormat="1" x14ac:dyDescent="0.2"/>
    <row r="593" s="25" customFormat="1" x14ac:dyDescent="0.2"/>
    <row r="594" s="25" customFormat="1" x14ac:dyDescent="0.2"/>
    <row r="595" s="25" customFormat="1" x14ac:dyDescent="0.2"/>
    <row r="596" s="25" customFormat="1" x14ac:dyDescent="0.2"/>
    <row r="597" s="25" customFormat="1" x14ac:dyDescent="0.2"/>
    <row r="598" s="25" customFormat="1" x14ac:dyDescent="0.2"/>
    <row r="599" s="25" customFormat="1" x14ac:dyDescent="0.2"/>
    <row r="600" s="25" customFormat="1" x14ac:dyDescent="0.2"/>
    <row r="601" s="25" customFormat="1" x14ac:dyDescent="0.2"/>
    <row r="602" s="25" customFormat="1" x14ac:dyDescent="0.2"/>
    <row r="603" s="25" customFormat="1" x14ac:dyDescent="0.2"/>
    <row r="604" s="25" customFormat="1" x14ac:dyDescent="0.2"/>
    <row r="605" s="25" customFormat="1" x14ac:dyDescent="0.2"/>
    <row r="606" s="25" customFormat="1" x14ac:dyDescent="0.2"/>
    <row r="607" s="25" customFormat="1" x14ac:dyDescent="0.2"/>
    <row r="608" s="25" customFormat="1" x14ac:dyDescent="0.2"/>
    <row r="609" s="25" customFormat="1" x14ac:dyDescent="0.2"/>
    <row r="610" s="25" customFormat="1" x14ac:dyDescent="0.2"/>
    <row r="611" s="25" customFormat="1" x14ac:dyDescent="0.2"/>
    <row r="612" s="25" customFormat="1" x14ac:dyDescent="0.2"/>
    <row r="613" s="25" customFormat="1" x14ac:dyDescent="0.2"/>
    <row r="614" s="25" customFormat="1" x14ac:dyDescent="0.2"/>
    <row r="615" s="25" customFormat="1" x14ac:dyDescent="0.2"/>
    <row r="616" s="25" customFormat="1" x14ac:dyDescent="0.2"/>
    <row r="617" s="25" customFormat="1" x14ac:dyDescent="0.2"/>
    <row r="618" s="25" customFormat="1" x14ac:dyDescent="0.2"/>
    <row r="619" s="25" customFormat="1" x14ac:dyDescent="0.2"/>
    <row r="620" s="25" customFormat="1" x14ac:dyDescent="0.2"/>
    <row r="621" s="25" customFormat="1" x14ac:dyDescent="0.2"/>
    <row r="622" s="25" customFormat="1" x14ac:dyDescent="0.2"/>
    <row r="623" s="25" customFormat="1" x14ac:dyDescent="0.2"/>
    <row r="624" s="25" customFormat="1" x14ac:dyDescent="0.2"/>
    <row r="625" s="25" customFormat="1" x14ac:dyDescent="0.2"/>
    <row r="626" s="25" customFormat="1" x14ac:dyDescent="0.2"/>
    <row r="627" s="25" customFormat="1" x14ac:dyDescent="0.2"/>
    <row r="628" s="25" customFormat="1" x14ac:dyDescent="0.2"/>
    <row r="629" s="25" customFormat="1" x14ac:dyDescent="0.2"/>
    <row r="630" s="25" customFormat="1" x14ac:dyDescent="0.2"/>
    <row r="631" s="25" customFormat="1" x14ac:dyDescent="0.2"/>
    <row r="632" s="25" customFormat="1" x14ac:dyDescent="0.2"/>
    <row r="633" s="25" customFormat="1" x14ac:dyDescent="0.2"/>
    <row r="634" s="25" customFormat="1" x14ac:dyDescent="0.2"/>
    <row r="635" s="25" customFormat="1" x14ac:dyDescent="0.2"/>
    <row r="636" s="25" customFormat="1" x14ac:dyDescent="0.2"/>
    <row r="637" s="25" customFormat="1" x14ac:dyDescent="0.2"/>
    <row r="638" s="25" customFormat="1" x14ac:dyDescent="0.2"/>
    <row r="639" s="25" customFormat="1" x14ac:dyDescent="0.2"/>
    <row r="640" s="25" customFormat="1" x14ac:dyDescent="0.2"/>
    <row r="641" s="25" customFormat="1" x14ac:dyDescent="0.2"/>
    <row r="642" s="25" customFormat="1" x14ac:dyDescent="0.2"/>
    <row r="643" s="25" customFormat="1" x14ac:dyDescent="0.2"/>
    <row r="644" s="25" customFormat="1" x14ac:dyDescent="0.2"/>
    <row r="645" s="25" customFormat="1" x14ac:dyDescent="0.2"/>
    <row r="646" s="25" customFormat="1" x14ac:dyDescent="0.2"/>
    <row r="647" s="25" customFormat="1" x14ac:dyDescent="0.2"/>
    <row r="648" s="25" customFormat="1" x14ac:dyDescent="0.2"/>
    <row r="649" s="25" customFormat="1" x14ac:dyDescent="0.2"/>
    <row r="650" s="25" customFormat="1" x14ac:dyDescent="0.2"/>
    <row r="651" s="25" customFormat="1" x14ac:dyDescent="0.2"/>
    <row r="652" s="25" customFormat="1" x14ac:dyDescent="0.2"/>
    <row r="653" s="25" customFormat="1" x14ac:dyDescent="0.2"/>
    <row r="654" s="25" customFormat="1" x14ac:dyDescent="0.2"/>
    <row r="655" s="25" customFormat="1" x14ac:dyDescent="0.2"/>
    <row r="656" s="25" customFormat="1" x14ac:dyDescent="0.2"/>
    <row r="657" s="25" customFormat="1" x14ac:dyDescent="0.2"/>
    <row r="658" s="25" customFormat="1" x14ac:dyDescent="0.2"/>
    <row r="659" s="25" customFormat="1" x14ac:dyDescent="0.2"/>
    <row r="660" s="25" customFormat="1" x14ac:dyDescent="0.2"/>
    <row r="661" s="25" customFormat="1" x14ac:dyDescent="0.2"/>
    <row r="662" s="25" customFormat="1" x14ac:dyDescent="0.2"/>
    <row r="663" s="25" customFormat="1" x14ac:dyDescent="0.2"/>
    <row r="664" s="25" customFormat="1" x14ac:dyDescent="0.2"/>
    <row r="665" s="25" customFormat="1" x14ac:dyDescent="0.2"/>
    <row r="666" s="25" customFormat="1" x14ac:dyDescent="0.2"/>
    <row r="667" s="25" customFormat="1" x14ac:dyDescent="0.2"/>
    <row r="668" s="25" customFormat="1" x14ac:dyDescent="0.2"/>
    <row r="669" s="25" customFormat="1" x14ac:dyDescent="0.2"/>
    <row r="670" s="25" customFormat="1" x14ac:dyDescent="0.2"/>
    <row r="671" s="25" customFormat="1" x14ac:dyDescent="0.2"/>
    <row r="672" s="25" customFormat="1" x14ac:dyDescent="0.2"/>
    <row r="673" s="25" customFormat="1" x14ac:dyDescent="0.2"/>
    <row r="674" s="25" customFormat="1" x14ac:dyDescent="0.2"/>
    <row r="675" s="25" customFormat="1" x14ac:dyDescent="0.2"/>
    <row r="676" s="25" customFormat="1" x14ac:dyDescent="0.2"/>
    <row r="677" s="25" customFormat="1" x14ac:dyDescent="0.2"/>
    <row r="678" s="25" customFormat="1" x14ac:dyDescent="0.2"/>
    <row r="679" s="25" customFormat="1" x14ac:dyDescent="0.2"/>
    <row r="680" s="25" customFormat="1" x14ac:dyDescent="0.2"/>
    <row r="681" s="25" customFormat="1" x14ac:dyDescent="0.2"/>
    <row r="682" s="25" customFormat="1" x14ac:dyDescent="0.2"/>
    <row r="683" s="25" customFormat="1" x14ac:dyDescent="0.2"/>
    <row r="684" s="25" customFormat="1" x14ac:dyDescent="0.2"/>
    <row r="685" s="25" customFormat="1" x14ac:dyDescent="0.2"/>
    <row r="686" s="25" customFormat="1" x14ac:dyDescent="0.2"/>
    <row r="687" s="25" customFormat="1" x14ac:dyDescent="0.2"/>
    <row r="688" s="25" customFormat="1" x14ac:dyDescent="0.2"/>
    <row r="689" s="25" customFormat="1" x14ac:dyDescent="0.2"/>
    <row r="690" s="25" customFormat="1" x14ac:dyDescent="0.2"/>
    <row r="691" s="25" customFormat="1" x14ac:dyDescent="0.2"/>
    <row r="692" s="25" customFormat="1" x14ac:dyDescent="0.2"/>
    <row r="693" s="25" customFormat="1" x14ac:dyDescent="0.2"/>
    <row r="694" s="25" customFormat="1" x14ac:dyDescent="0.2"/>
    <row r="695" s="25" customFormat="1" x14ac:dyDescent="0.2"/>
    <row r="696" s="25" customFormat="1" x14ac:dyDescent="0.2"/>
    <row r="697" s="25" customFormat="1" x14ac:dyDescent="0.2"/>
    <row r="698" s="25" customFormat="1" x14ac:dyDescent="0.2"/>
    <row r="699" s="25" customFormat="1" x14ac:dyDescent="0.2"/>
    <row r="700" s="25" customFormat="1" x14ac:dyDescent="0.2"/>
    <row r="701" s="25" customFormat="1" x14ac:dyDescent="0.2"/>
    <row r="702" s="25" customFormat="1" x14ac:dyDescent="0.2"/>
    <row r="703" s="25" customFormat="1" x14ac:dyDescent="0.2"/>
    <row r="704" s="25" customFormat="1" x14ac:dyDescent="0.2"/>
    <row r="705" s="25" customFormat="1" x14ac:dyDescent="0.2"/>
    <row r="706" s="25" customFormat="1" x14ac:dyDescent="0.2"/>
    <row r="707" s="25" customFormat="1" x14ac:dyDescent="0.2"/>
    <row r="708" s="25" customFormat="1" x14ac:dyDescent="0.2"/>
    <row r="709" s="25" customFormat="1" x14ac:dyDescent="0.2"/>
    <row r="710" s="25" customFormat="1" x14ac:dyDescent="0.2"/>
    <row r="711" s="25" customFormat="1" x14ac:dyDescent="0.2"/>
    <row r="712" s="25" customFormat="1" x14ac:dyDescent="0.2"/>
    <row r="713" s="25" customFormat="1" x14ac:dyDescent="0.2"/>
    <row r="714" s="25" customFormat="1" x14ac:dyDescent="0.2"/>
    <row r="715" s="25" customFormat="1" x14ac:dyDescent="0.2"/>
    <row r="716" s="25" customFormat="1" x14ac:dyDescent="0.2"/>
    <row r="717" s="25" customFormat="1" x14ac:dyDescent="0.2"/>
    <row r="718" s="25" customFormat="1" x14ac:dyDescent="0.2"/>
    <row r="719" s="25" customFormat="1" x14ac:dyDescent="0.2"/>
    <row r="720" s="25" customFormat="1" x14ac:dyDescent="0.2"/>
    <row r="721" s="25" customFormat="1" x14ac:dyDescent="0.2"/>
    <row r="722" s="25" customFormat="1" x14ac:dyDescent="0.2"/>
    <row r="723" s="25" customFormat="1" x14ac:dyDescent="0.2"/>
    <row r="724" s="25" customFormat="1" x14ac:dyDescent="0.2"/>
    <row r="725" s="25" customFormat="1" x14ac:dyDescent="0.2"/>
    <row r="726" s="25" customFormat="1" x14ac:dyDescent="0.2"/>
    <row r="727" s="25" customFormat="1" x14ac:dyDescent="0.2"/>
    <row r="728" s="25" customFormat="1" x14ac:dyDescent="0.2"/>
    <row r="729" s="25" customFormat="1" x14ac:dyDescent="0.2"/>
    <row r="730" s="25" customFormat="1" x14ac:dyDescent="0.2"/>
    <row r="731" s="25" customFormat="1" x14ac:dyDescent="0.2"/>
    <row r="732" s="25" customFormat="1" x14ac:dyDescent="0.2"/>
    <row r="733" s="25" customFormat="1" x14ac:dyDescent="0.2"/>
    <row r="734" s="25" customFormat="1" x14ac:dyDescent="0.2"/>
    <row r="735" s="25" customFormat="1" x14ac:dyDescent="0.2"/>
    <row r="736" s="25" customFormat="1" x14ac:dyDescent="0.2"/>
    <row r="737" s="25" customFormat="1" x14ac:dyDescent="0.2"/>
    <row r="738" s="25" customFormat="1" x14ac:dyDescent="0.2"/>
    <row r="739" s="25" customFormat="1" x14ac:dyDescent="0.2"/>
    <row r="740" s="25" customFormat="1" x14ac:dyDescent="0.2"/>
    <row r="741" s="25" customFormat="1" x14ac:dyDescent="0.2"/>
    <row r="742" s="25" customFormat="1" x14ac:dyDescent="0.2"/>
    <row r="743" s="25" customFormat="1" x14ac:dyDescent="0.2"/>
    <row r="744" s="25" customFormat="1" x14ac:dyDescent="0.2"/>
    <row r="745" s="25" customFormat="1" x14ac:dyDescent="0.2"/>
    <row r="746" s="25" customFormat="1" x14ac:dyDescent="0.2"/>
    <row r="747" s="25" customFormat="1" x14ac:dyDescent="0.2"/>
    <row r="748" s="25" customFormat="1" x14ac:dyDescent="0.2"/>
    <row r="749" s="25" customFormat="1" x14ac:dyDescent="0.2"/>
    <row r="750" s="25" customFormat="1" x14ac:dyDescent="0.2"/>
    <row r="751" s="25" customFormat="1" x14ac:dyDescent="0.2"/>
    <row r="752" s="25" customFormat="1" x14ac:dyDescent="0.2"/>
    <row r="753" s="25" customFormat="1" x14ac:dyDescent="0.2"/>
    <row r="754" s="25" customFormat="1" x14ac:dyDescent="0.2"/>
    <row r="755" s="25" customFormat="1" x14ac:dyDescent="0.2"/>
    <row r="756" s="25" customFormat="1" x14ac:dyDescent="0.2"/>
    <row r="757" s="25" customFormat="1" x14ac:dyDescent="0.2"/>
    <row r="758" s="25" customFormat="1" x14ac:dyDescent="0.2"/>
    <row r="759" s="25" customFormat="1" x14ac:dyDescent="0.2"/>
    <row r="760" s="25" customFormat="1" x14ac:dyDescent="0.2"/>
    <row r="761" s="25" customFormat="1" x14ac:dyDescent="0.2"/>
    <row r="762" s="25" customFormat="1" x14ac:dyDescent="0.2"/>
    <row r="763" s="25" customFormat="1" x14ac:dyDescent="0.2"/>
    <row r="764" s="25" customFormat="1" x14ac:dyDescent="0.2"/>
    <row r="765" s="25" customFormat="1" x14ac:dyDescent="0.2"/>
    <row r="766" s="25" customFormat="1" x14ac:dyDescent="0.2"/>
    <row r="767" s="25" customFormat="1" x14ac:dyDescent="0.2"/>
    <row r="768" s="25" customFormat="1" x14ac:dyDescent="0.2"/>
    <row r="769" s="25" customFormat="1" x14ac:dyDescent="0.2"/>
    <row r="770" s="25" customFormat="1" x14ac:dyDescent="0.2"/>
    <row r="771" s="25" customFormat="1" x14ac:dyDescent="0.2"/>
    <row r="772" s="25" customFormat="1" x14ac:dyDescent="0.2"/>
    <row r="773" s="25" customFormat="1" x14ac:dyDescent="0.2"/>
    <row r="774" s="25" customFormat="1" x14ac:dyDescent="0.2"/>
    <row r="775" s="25" customFormat="1" x14ac:dyDescent="0.2"/>
    <row r="776" s="25" customFormat="1" x14ac:dyDescent="0.2"/>
    <row r="777" s="25" customFormat="1" x14ac:dyDescent="0.2"/>
    <row r="778" s="25" customFormat="1" x14ac:dyDescent="0.2"/>
    <row r="779" s="25" customFormat="1" x14ac:dyDescent="0.2"/>
    <row r="780" s="25" customFormat="1" x14ac:dyDescent="0.2"/>
    <row r="781" s="25" customFormat="1" x14ac:dyDescent="0.2"/>
    <row r="782" s="25" customFormat="1" x14ac:dyDescent="0.2"/>
    <row r="783" s="25" customFormat="1" x14ac:dyDescent="0.2"/>
    <row r="784" s="25" customFormat="1" x14ac:dyDescent="0.2"/>
    <row r="785" s="25" customFormat="1" x14ac:dyDescent="0.2"/>
    <row r="786" s="25" customFormat="1" x14ac:dyDescent="0.2"/>
    <row r="787" s="25" customFormat="1" x14ac:dyDescent="0.2"/>
    <row r="788" s="25" customFormat="1" x14ac:dyDescent="0.2"/>
    <row r="789" s="25" customFormat="1" x14ac:dyDescent="0.2"/>
    <row r="790" s="25" customFormat="1" x14ac:dyDescent="0.2"/>
    <row r="791" s="25" customFormat="1" x14ac:dyDescent="0.2"/>
    <row r="792" s="25" customFormat="1" x14ac:dyDescent="0.2"/>
    <row r="793" s="25" customFormat="1" x14ac:dyDescent="0.2"/>
    <row r="794" s="25" customFormat="1" x14ac:dyDescent="0.2"/>
    <row r="795" s="25" customFormat="1" x14ac:dyDescent="0.2"/>
    <row r="796" s="25" customFormat="1" x14ac:dyDescent="0.2"/>
    <row r="797" s="25" customFormat="1" x14ac:dyDescent="0.2"/>
    <row r="798" s="25" customFormat="1" x14ac:dyDescent="0.2"/>
    <row r="799" s="25" customFormat="1" x14ac:dyDescent="0.2"/>
    <row r="800" s="25" customFormat="1" x14ac:dyDescent="0.2"/>
    <row r="801" s="25" customFormat="1" x14ac:dyDescent="0.2"/>
    <row r="802" s="25" customFormat="1" x14ac:dyDescent="0.2"/>
    <row r="803" s="25" customFormat="1" x14ac:dyDescent="0.2"/>
    <row r="804" s="25" customFormat="1" x14ac:dyDescent="0.2"/>
    <row r="805" s="25" customFormat="1" x14ac:dyDescent="0.2"/>
    <row r="806" s="25" customFormat="1" x14ac:dyDescent="0.2"/>
    <row r="807" s="25" customFormat="1" x14ac:dyDescent="0.2"/>
    <row r="808" s="25" customFormat="1" x14ac:dyDescent="0.2"/>
    <row r="809" s="25" customFormat="1" x14ac:dyDescent="0.2"/>
    <row r="810" s="25" customFormat="1" x14ac:dyDescent="0.2"/>
    <row r="811" s="25" customFormat="1" x14ac:dyDescent="0.2"/>
    <row r="812" s="25" customFormat="1" x14ac:dyDescent="0.2"/>
    <row r="813" s="25" customFormat="1" x14ac:dyDescent="0.2"/>
    <row r="814" s="25" customFormat="1" x14ac:dyDescent="0.2"/>
    <row r="815" s="25" customFormat="1" x14ac:dyDescent="0.2"/>
    <row r="816" s="25" customFormat="1" x14ac:dyDescent="0.2"/>
    <row r="817" s="25" customFormat="1" x14ac:dyDescent="0.2"/>
    <row r="818" s="25" customFormat="1" x14ac:dyDescent="0.2"/>
    <row r="819" s="25" customFormat="1" x14ac:dyDescent="0.2"/>
    <row r="820" s="25" customFormat="1" x14ac:dyDescent="0.2"/>
    <row r="821" s="25" customFormat="1" x14ac:dyDescent="0.2"/>
    <row r="822" s="25" customFormat="1" x14ac:dyDescent="0.2"/>
    <row r="823" s="25" customFormat="1" x14ac:dyDescent="0.2"/>
    <row r="824" s="25" customFormat="1" x14ac:dyDescent="0.2"/>
    <row r="825" s="25" customFormat="1" x14ac:dyDescent="0.2"/>
    <row r="826" s="25" customFormat="1" x14ac:dyDescent="0.2"/>
    <row r="827" s="25" customFormat="1" x14ac:dyDescent="0.2"/>
    <row r="828" s="25" customFormat="1" x14ac:dyDescent="0.2"/>
    <row r="829" s="25" customFormat="1" x14ac:dyDescent="0.2"/>
    <row r="830" s="25" customFormat="1" x14ac:dyDescent="0.2"/>
    <row r="831" s="25" customFormat="1" x14ac:dyDescent="0.2"/>
    <row r="832" s="25" customFormat="1" x14ac:dyDescent="0.2"/>
    <row r="833" s="25" customFormat="1" x14ac:dyDescent="0.2"/>
    <row r="834" s="25" customFormat="1" x14ac:dyDescent="0.2"/>
    <row r="835" s="25" customFormat="1" x14ac:dyDescent="0.2"/>
    <row r="836" s="25" customFormat="1" x14ac:dyDescent="0.2"/>
    <row r="837" s="25" customFormat="1" x14ac:dyDescent="0.2"/>
    <row r="838" s="25" customFormat="1" x14ac:dyDescent="0.2"/>
    <row r="839" s="25" customFormat="1" x14ac:dyDescent="0.2"/>
    <row r="840" s="25" customFormat="1" x14ac:dyDescent="0.2"/>
    <row r="841" s="25" customFormat="1" x14ac:dyDescent="0.2"/>
    <row r="842" s="25" customFormat="1" x14ac:dyDescent="0.2"/>
    <row r="843" s="25" customFormat="1" x14ac:dyDescent="0.2"/>
    <row r="844" s="25" customFormat="1" x14ac:dyDescent="0.2"/>
    <row r="845" s="25" customFormat="1" x14ac:dyDescent="0.2"/>
    <row r="846" s="25" customFormat="1" x14ac:dyDescent="0.2"/>
    <row r="847" s="25" customFormat="1" x14ac:dyDescent="0.2"/>
    <row r="848" s="25" customFormat="1" x14ac:dyDescent="0.2"/>
    <row r="849" s="25" customFormat="1" x14ac:dyDescent="0.2"/>
    <row r="850" s="25" customFormat="1" x14ac:dyDescent="0.2"/>
    <row r="851" s="25" customFormat="1" x14ac:dyDescent="0.2"/>
    <row r="852" s="25" customFormat="1" x14ac:dyDescent="0.2"/>
    <row r="853" s="25" customFormat="1" x14ac:dyDescent="0.2"/>
    <row r="854" s="25" customFormat="1" x14ac:dyDescent="0.2"/>
    <row r="855" s="25" customFormat="1" x14ac:dyDescent="0.2"/>
    <row r="856" s="25" customFormat="1" x14ac:dyDescent="0.2"/>
    <row r="857" s="25" customFormat="1" x14ac:dyDescent="0.2"/>
    <row r="858" s="25" customFormat="1" x14ac:dyDescent="0.2"/>
    <row r="859" s="25" customFormat="1" x14ac:dyDescent="0.2"/>
    <row r="860" s="25" customFormat="1" x14ac:dyDescent="0.2"/>
    <row r="861" s="25" customFormat="1" x14ac:dyDescent="0.2"/>
    <row r="862" s="25" customFormat="1" x14ac:dyDescent="0.2"/>
    <row r="863" s="25" customFormat="1" x14ac:dyDescent="0.2"/>
    <row r="864" s="25" customFormat="1" x14ac:dyDescent="0.2"/>
    <row r="865" s="25" customFormat="1" x14ac:dyDescent="0.2"/>
    <row r="866" s="25" customFormat="1" x14ac:dyDescent="0.2"/>
    <row r="867" s="25" customFormat="1" x14ac:dyDescent="0.2"/>
    <row r="868" s="25" customFormat="1" x14ac:dyDescent="0.2"/>
    <row r="869" s="25" customFormat="1" x14ac:dyDescent="0.2"/>
    <row r="870" s="25" customFormat="1" x14ac:dyDescent="0.2"/>
    <row r="871" s="25" customFormat="1" x14ac:dyDescent="0.2"/>
    <row r="872" s="25" customFormat="1" x14ac:dyDescent="0.2"/>
    <row r="873" s="25" customFormat="1" x14ac:dyDescent="0.2"/>
    <row r="874" s="25" customFormat="1" x14ac:dyDescent="0.2"/>
    <row r="875" s="25" customFormat="1" x14ac:dyDescent="0.2"/>
    <row r="876" s="25" customFormat="1" x14ac:dyDescent="0.2"/>
    <row r="877" s="25" customFormat="1" x14ac:dyDescent="0.2"/>
    <row r="878" s="25" customFormat="1" x14ac:dyDescent="0.2"/>
    <row r="879" s="25" customFormat="1" x14ac:dyDescent="0.2"/>
    <row r="880" s="25" customFormat="1" x14ac:dyDescent="0.2"/>
    <row r="881" s="25" customFormat="1" x14ac:dyDescent="0.2"/>
    <row r="882" s="25" customFormat="1" x14ac:dyDescent="0.2"/>
    <row r="883" s="25" customFormat="1" x14ac:dyDescent="0.2"/>
    <row r="884" s="25" customFormat="1" x14ac:dyDescent="0.2"/>
    <row r="885" s="25" customFormat="1" x14ac:dyDescent="0.2"/>
    <row r="886" s="25" customFormat="1" x14ac:dyDescent="0.2"/>
    <row r="887" s="25" customFormat="1" x14ac:dyDescent="0.2"/>
    <row r="888" s="25" customFormat="1" x14ac:dyDescent="0.2"/>
    <row r="889" s="25" customFormat="1" x14ac:dyDescent="0.2"/>
    <row r="890" s="25" customFormat="1" x14ac:dyDescent="0.2"/>
    <row r="891" s="25" customFormat="1" x14ac:dyDescent="0.2"/>
    <row r="892" s="25" customFormat="1" x14ac:dyDescent="0.2"/>
    <row r="893" s="25" customFormat="1" x14ac:dyDescent="0.2"/>
    <row r="894" s="25" customFormat="1" x14ac:dyDescent="0.2"/>
    <row r="895" s="25" customFormat="1" x14ac:dyDescent="0.2"/>
    <row r="896" s="25" customFormat="1" x14ac:dyDescent="0.2"/>
    <row r="897" s="25" customFormat="1" x14ac:dyDescent="0.2"/>
    <row r="898" s="25" customFormat="1" x14ac:dyDescent="0.2"/>
    <row r="899" s="25" customFormat="1" x14ac:dyDescent="0.2"/>
    <row r="900" s="25" customFormat="1" x14ac:dyDescent="0.2"/>
    <row r="901" s="25" customFormat="1" x14ac:dyDescent="0.2"/>
    <row r="902" s="25" customFormat="1" x14ac:dyDescent="0.2"/>
    <row r="903" s="25" customFormat="1" x14ac:dyDescent="0.2"/>
    <row r="904" s="25" customFormat="1" x14ac:dyDescent="0.2"/>
    <row r="905" s="25" customFormat="1" x14ac:dyDescent="0.2"/>
    <row r="906" s="25" customFormat="1" x14ac:dyDescent="0.2"/>
    <row r="907" s="25" customFormat="1" x14ac:dyDescent="0.2"/>
    <row r="908" s="25" customFormat="1" x14ac:dyDescent="0.2"/>
    <row r="909" s="25" customFormat="1" x14ac:dyDescent="0.2"/>
    <row r="910" s="25" customFormat="1" x14ac:dyDescent="0.2"/>
    <row r="911" s="25" customFormat="1" x14ac:dyDescent="0.2"/>
    <row r="912" s="25" customFormat="1" x14ac:dyDescent="0.2"/>
    <row r="913" s="25" customFormat="1" x14ac:dyDescent="0.2"/>
    <row r="914" s="25" customFormat="1" x14ac:dyDescent="0.2"/>
    <row r="915" s="25" customFormat="1" x14ac:dyDescent="0.2"/>
    <row r="916" s="25" customFormat="1" x14ac:dyDescent="0.2"/>
    <row r="917" s="25" customFormat="1" x14ac:dyDescent="0.2"/>
    <row r="918" s="25" customFormat="1" x14ac:dyDescent="0.2"/>
    <row r="919" s="25" customFormat="1" x14ac:dyDescent="0.2"/>
    <row r="920" s="25" customFormat="1" x14ac:dyDescent="0.2"/>
    <row r="921" s="25" customFormat="1" x14ac:dyDescent="0.2"/>
    <row r="922" s="25" customFormat="1" x14ac:dyDescent="0.2"/>
    <row r="923" s="25" customFormat="1" x14ac:dyDescent="0.2"/>
    <row r="924" s="25" customFormat="1" x14ac:dyDescent="0.2"/>
    <row r="925" s="25" customFormat="1" x14ac:dyDescent="0.2"/>
    <row r="926" s="25" customFormat="1" x14ac:dyDescent="0.2"/>
    <row r="927" s="25" customFormat="1" x14ac:dyDescent="0.2"/>
    <row r="928" s="25" customFormat="1" x14ac:dyDescent="0.2"/>
    <row r="929" s="25" customFormat="1" x14ac:dyDescent="0.2"/>
    <row r="930" s="25" customFormat="1" x14ac:dyDescent="0.2"/>
    <row r="931" s="25" customFormat="1" x14ac:dyDescent="0.2"/>
    <row r="932" s="25" customFormat="1" x14ac:dyDescent="0.2"/>
    <row r="933" s="25" customFormat="1" x14ac:dyDescent="0.2"/>
    <row r="934" s="25" customFormat="1" x14ac:dyDescent="0.2"/>
    <row r="935" s="25" customFormat="1" x14ac:dyDescent="0.2"/>
    <row r="936" s="25" customFormat="1" x14ac:dyDescent="0.2"/>
    <row r="937" s="25" customFormat="1" x14ac:dyDescent="0.2"/>
    <row r="938" s="25" customFormat="1" x14ac:dyDescent="0.2"/>
    <row r="939" s="25" customFormat="1" x14ac:dyDescent="0.2"/>
    <row r="940" s="25" customFormat="1" x14ac:dyDescent="0.2"/>
    <row r="941" s="25" customFormat="1" x14ac:dyDescent="0.2"/>
    <row r="942" s="25" customFormat="1" x14ac:dyDescent="0.2"/>
    <row r="943" s="25" customFormat="1" x14ac:dyDescent="0.2"/>
    <row r="944" s="25" customFormat="1" x14ac:dyDescent="0.2"/>
    <row r="945" s="25" customFormat="1" x14ac:dyDescent="0.2"/>
    <row r="946" s="25" customFormat="1" x14ac:dyDescent="0.2"/>
    <row r="947" s="25" customFormat="1" x14ac:dyDescent="0.2"/>
    <row r="948" s="25" customFormat="1" x14ac:dyDescent="0.2"/>
    <row r="949" s="25" customFormat="1" x14ac:dyDescent="0.2"/>
    <row r="950" s="25" customFormat="1" x14ac:dyDescent="0.2"/>
    <row r="951" s="25" customFormat="1" x14ac:dyDescent="0.2"/>
    <row r="952" s="25" customFormat="1" x14ac:dyDescent="0.2"/>
    <row r="953" s="25" customFormat="1" x14ac:dyDescent="0.2"/>
    <row r="954" s="25" customFormat="1" x14ac:dyDescent="0.2"/>
    <row r="955" s="25" customFormat="1" x14ac:dyDescent="0.2"/>
    <row r="956" s="25" customFormat="1" x14ac:dyDescent="0.2"/>
    <row r="957" s="25" customFormat="1" x14ac:dyDescent="0.2"/>
    <row r="958" s="25" customFormat="1" x14ac:dyDescent="0.2"/>
    <row r="959" s="25" customFormat="1" x14ac:dyDescent="0.2"/>
    <row r="960" s="25" customFormat="1" x14ac:dyDescent="0.2"/>
    <row r="961" s="25" customFormat="1" x14ac:dyDescent="0.2"/>
    <row r="962" s="25" customFormat="1" x14ac:dyDescent="0.2"/>
    <row r="963" s="25" customFormat="1" x14ac:dyDescent="0.2"/>
    <row r="964" s="25" customFormat="1" x14ac:dyDescent="0.2"/>
    <row r="965" s="25" customFormat="1" x14ac:dyDescent="0.2"/>
    <row r="966" s="25" customFormat="1" x14ac:dyDescent="0.2"/>
    <row r="967" s="25" customFormat="1" x14ac:dyDescent="0.2"/>
    <row r="968" s="25" customFormat="1" x14ac:dyDescent="0.2"/>
    <row r="969" s="25" customFormat="1" x14ac:dyDescent="0.2"/>
    <row r="970" s="25" customFormat="1" x14ac:dyDescent="0.2"/>
    <row r="971" s="25" customFormat="1" x14ac:dyDescent="0.2"/>
    <row r="972" s="25" customFormat="1" x14ac:dyDescent="0.2"/>
    <row r="973" s="25" customFormat="1" x14ac:dyDescent="0.2"/>
    <row r="974" s="25" customFormat="1" x14ac:dyDescent="0.2"/>
    <row r="975" s="25" customFormat="1" x14ac:dyDescent="0.2"/>
    <row r="976" s="25" customFormat="1" x14ac:dyDescent="0.2"/>
    <row r="977" s="25" customFormat="1" x14ac:dyDescent="0.2"/>
    <row r="978" s="25" customFormat="1" x14ac:dyDescent="0.2"/>
    <row r="979" s="25" customFormat="1" x14ac:dyDescent="0.2"/>
    <row r="980" s="25" customFormat="1" x14ac:dyDescent="0.2"/>
    <row r="981" s="25" customFormat="1" x14ac:dyDescent="0.2"/>
    <row r="982" s="25" customFormat="1" x14ac:dyDescent="0.2"/>
    <row r="983" s="25" customFormat="1" x14ac:dyDescent="0.2"/>
    <row r="984" s="25" customFormat="1" x14ac:dyDescent="0.2"/>
    <row r="985" s="25" customFormat="1" x14ac:dyDescent="0.2"/>
    <row r="986" s="25" customFormat="1" x14ac:dyDescent="0.2"/>
    <row r="987" s="25" customFormat="1" x14ac:dyDescent="0.2"/>
    <row r="988" s="25" customFormat="1" x14ac:dyDescent="0.2"/>
    <row r="989" s="25" customFormat="1" x14ac:dyDescent="0.2"/>
    <row r="990" s="25" customFormat="1" x14ac:dyDescent="0.2"/>
    <row r="991" s="25" customFormat="1" x14ac:dyDescent="0.2"/>
    <row r="992" s="25" customFormat="1" x14ac:dyDescent="0.2"/>
    <row r="993" s="25" customFormat="1" x14ac:dyDescent="0.2"/>
    <row r="994" s="25" customFormat="1" x14ac:dyDescent="0.2"/>
    <row r="995" s="25" customFormat="1" x14ac:dyDescent="0.2"/>
    <row r="996" s="25" customFormat="1" x14ac:dyDescent="0.2"/>
    <row r="997" s="25" customFormat="1" x14ac:dyDescent="0.2"/>
    <row r="998" s="25" customFormat="1" x14ac:dyDescent="0.2"/>
    <row r="999" s="25" customFormat="1" x14ac:dyDescent="0.2"/>
    <row r="1000" s="25" customFormat="1" x14ac:dyDescent="0.2"/>
    <row r="1001" s="25" customFormat="1" x14ac:dyDescent="0.2"/>
    <row r="1002" s="25" customFormat="1" x14ac:dyDescent="0.2"/>
    <row r="1003" s="25" customFormat="1" x14ac:dyDescent="0.2"/>
    <row r="1004" s="25" customFormat="1" x14ac:dyDescent="0.2"/>
    <row r="1005" s="25" customFormat="1" x14ac:dyDescent="0.2"/>
    <row r="1006" s="25" customFormat="1" x14ac:dyDescent="0.2"/>
    <row r="1007" s="25" customFormat="1" x14ac:dyDescent="0.2"/>
    <row r="1008" s="25" customFormat="1" x14ac:dyDescent="0.2"/>
    <row r="1009" s="25" customFormat="1" x14ac:dyDescent="0.2"/>
    <row r="1010" s="25" customFormat="1" x14ac:dyDescent="0.2"/>
    <row r="1011" s="25" customFormat="1" x14ac:dyDescent="0.2"/>
    <row r="1012" s="25" customFormat="1" x14ac:dyDescent="0.2"/>
    <row r="1013" s="25" customFormat="1" x14ac:dyDescent="0.2"/>
    <row r="1014" s="25" customFormat="1" x14ac:dyDescent="0.2"/>
    <row r="1015" s="25" customFormat="1" x14ac:dyDescent="0.2"/>
    <row r="1016" s="25" customFormat="1" x14ac:dyDescent="0.2"/>
    <row r="1017" s="25" customFormat="1" x14ac:dyDescent="0.2"/>
    <row r="1018" s="25" customFormat="1" x14ac:dyDescent="0.2"/>
    <row r="1019" s="25" customFormat="1" x14ac:dyDescent="0.2"/>
    <row r="1020" s="25" customFormat="1" x14ac:dyDescent="0.2"/>
    <row r="1021" s="25" customFormat="1" x14ac:dyDescent="0.2"/>
    <row r="1022" s="25" customFormat="1" x14ac:dyDescent="0.2"/>
    <row r="1023" s="25" customFormat="1" x14ac:dyDescent="0.2"/>
    <row r="1024" s="25" customFormat="1" x14ac:dyDescent="0.2"/>
    <row r="1025" s="25" customFormat="1" x14ac:dyDescent="0.2"/>
    <row r="1026" s="25" customFormat="1" x14ac:dyDescent="0.2"/>
    <row r="1027" s="25" customFormat="1" x14ac:dyDescent="0.2"/>
    <row r="1028" s="25" customFormat="1" x14ac:dyDescent="0.2"/>
    <row r="1029" s="25" customFormat="1" x14ac:dyDescent="0.2"/>
    <row r="1030" s="25" customFormat="1" x14ac:dyDescent="0.2"/>
    <row r="1031" s="25" customFormat="1" x14ac:dyDescent="0.2"/>
    <row r="1032" s="25" customFormat="1" x14ac:dyDescent="0.2"/>
    <row r="1033" s="25" customFormat="1" x14ac:dyDescent="0.2"/>
    <row r="1034" s="25" customFormat="1" x14ac:dyDescent="0.2"/>
    <row r="1035" s="25" customFormat="1" x14ac:dyDescent="0.2"/>
    <row r="1036" s="25" customFormat="1" x14ac:dyDescent="0.2"/>
    <row r="1037" s="25" customFormat="1" x14ac:dyDescent="0.2"/>
    <row r="1038" s="25" customFormat="1" x14ac:dyDescent="0.2"/>
    <row r="1039" s="25" customFormat="1" x14ac:dyDescent="0.2"/>
    <row r="1040" s="25" customFormat="1" x14ac:dyDescent="0.2"/>
    <row r="1041" s="25" customFormat="1" x14ac:dyDescent="0.2"/>
    <row r="1042" s="25" customFormat="1" x14ac:dyDescent="0.2"/>
    <row r="1043" s="25" customFormat="1" x14ac:dyDescent="0.2"/>
    <row r="1044" s="25" customFormat="1" x14ac:dyDescent="0.2"/>
    <row r="1045" s="25" customFormat="1" x14ac:dyDescent="0.2"/>
    <row r="1046" s="25" customFormat="1" x14ac:dyDescent="0.2"/>
    <row r="1047" s="25" customFormat="1" x14ac:dyDescent="0.2"/>
    <row r="1048" s="25" customFormat="1" x14ac:dyDescent="0.2"/>
    <row r="1049" s="25" customFormat="1" x14ac:dyDescent="0.2"/>
    <row r="1050" s="25" customFormat="1" x14ac:dyDescent="0.2"/>
    <row r="1051" s="25" customFormat="1" x14ac:dyDescent="0.2"/>
    <row r="1052" s="25" customFormat="1" x14ac:dyDescent="0.2"/>
    <row r="1053" s="25" customFormat="1" x14ac:dyDescent="0.2"/>
    <row r="1054" s="25" customFormat="1" x14ac:dyDescent="0.2"/>
    <row r="1055" s="25" customFormat="1" x14ac:dyDescent="0.2"/>
    <row r="1056" s="25" customFormat="1" x14ac:dyDescent="0.2"/>
    <row r="1057" s="25" customFormat="1" x14ac:dyDescent="0.2"/>
    <row r="1058" s="25" customFormat="1" x14ac:dyDescent="0.2"/>
    <row r="1059" s="25" customFormat="1" x14ac:dyDescent="0.2"/>
    <row r="1060" s="25" customFormat="1" x14ac:dyDescent="0.2"/>
    <row r="1061" s="25" customFormat="1" x14ac:dyDescent="0.2"/>
    <row r="1062" s="25" customFormat="1" x14ac:dyDescent="0.2"/>
    <row r="1063" s="25" customFormat="1" x14ac:dyDescent="0.2"/>
    <row r="1064" s="25" customFormat="1" x14ac:dyDescent="0.2"/>
    <row r="1065" s="25" customFormat="1" x14ac:dyDescent="0.2"/>
    <row r="1066" s="25" customFormat="1" x14ac:dyDescent="0.2"/>
    <row r="1067" s="25" customFormat="1" x14ac:dyDescent="0.2"/>
    <row r="1068" s="25" customFormat="1" x14ac:dyDescent="0.2"/>
    <row r="1069" s="25" customFormat="1" x14ac:dyDescent="0.2"/>
    <row r="1070" s="25" customFormat="1" x14ac:dyDescent="0.2"/>
    <row r="1071" s="25" customFormat="1" x14ac:dyDescent="0.2"/>
    <row r="1072" s="25" customFormat="1" x14ac:dyDescent="0.2"/>
    <row r="1073" s="25" customFormat="1" x14ac:dyDescent="0.2"/>
    <row r="1074" s="25" customFormat="1" x14ac:dyDescent="0.2"/>
    <row r="1075" s="25" customFormat="1" x14ac:dyDescent="0.2"/>
    <row r="1076" s="25" customFormat="1" x14ac:dyDescent="0.2"/>
    <row r="1077" s="25" customFormat="1" x14ac:dyDescent="0.2"/>
    <row r="1078" s="25" customFormat="1" x14ac:dyDescent="0.2"/>
    <row r="1079" s="25" customFormat="1" x14ac:dyDescent="0.2"/>
    <row r="1080" s="25" customFormat="1" x14ac:dyDescent="0.2"/>
    <row r="1081" s="25" customFormat="1" x14ac:dyDescent="0.2"/>
    <row r="1082" s="25" customFormat="1" x14ac:dyDescent="0.2"/>
    <row r="1083" s="25" customFormat="1" x14ac:dyDescent="0.2"/>
    <row r="1084" s="25" customFormat="1" x14ac:dyDescent="0.2"/>
    <row r="1085" s="25" customFormat="1" x14ac:dyDescent="0.2"/>
    <row r="1086" s="25" customFormat="1" x14ac:dyDescent="0.2"/>
    <row r="1087" s="25" customFormat="1" x14ac:dyDescent="0.2"/>
    <row r="1088" s="25" customFormat="1" x14ac:dyDescent="0.2"/>
    <row r="1089" s="25" customFormat="1" x14ac:dyDescent="0.2"/>
    <row r="1090" s="25" customFormat="1" x14ac:dyDescent="0.2"/>
    <row r="1091" s="25" customFormat="1" x14ac:dyDescent="0.2"/>
    <row r="1092" s="25" customFormat="1" x14ac:dyDescent="0.2"/>
    <row r="1093" s="25" customFormat="1" x14ac:dyDescent="0.2"/>
    <row r="1094" s="25" customFormat="1" x14ac:dyDescent="0.2"/>
    <row r="1095" s="25" customFormat="1" x14ac:dyDescent="0.2"/>
    <row r="1096" s="25" customFormat="1" x14ac:dyDescent="0.2"/>
    <row r="1097" s="25" customFormat="1" x14ac:dyDescent="0.2"/>
    <row r="1098" s="25" customFormat="1" x14ac:dyDescent="0.2"/>
    <row r="1099" s="25" customFormat="1" x14ac:dyDescent="0.2"/>
    <row r="1100" s="25" customFormat="1" x14ac:dyDescent="0.2"/>
    <row r="1101" s="25" customFormat="1" x14ac:dyDescent="0.2"/>
    <row r="1102" s="25" customFormat="1" x14ac:dyDescent="0.2"/>
    <row r="1103" s="25" customFormat="1" x14ac:dyDescent="0.2"/>
    <row r="1104" s="25" customFormat="1" x14ac:dyDescent="0.2"/>
    <row r="1105" s="25" customFormat="1" x14ac:dyDescent="0.2"/>
    <row r="1106" s="25" customFormat="1" x14ac:dyDescent="0.2"/>
    <row r="1107" s="25" customFormat="1" x14ac:dyDescent="0.2"/>
    <row r="1108" s="25" customFormat="1" x14ac:dyDescent="0.2"/>
    <row r="1109" s="25" customFormat="1" x14ac:dyDescent="0.2"/>
    <row r="1110" s="25" customFormat="1" x14ac:dyDescent="0.2"/>
    <row r="1111" s="25" customFormat="1" x14ac:dyDescent="0.2"/>
    <row r="1112" s="25" customFormat="1" x14ac:dyDescent="0.2"/>
    <row r="1113" s="25" customFormat="1" x14ac:dyDescent="0.2"/>
    <row r="1114" s="25" customFormat="1" x14ac:dyDescent="0.2"/>
    <row r="1115" s="25" customFormat="1" x14ac:dyDescent="0.2"/>
    <row r="1116" s="25" customFormat="1" x14ac:dyDescent="0.2"/>
    <row r="1117" s="25" customFormat="1" x14ac:dyDescent="0.2"/>
    <row r="1118" s="25" customFormat="1" x14ac:dyDescent="0.2"/>
    <row r="1119" s="25" customFormat="1" x14ac:dyDescent="0.2"/>
    <row r="1120" s="25" customFormat="1" x14ac:dyDescent="0.2"/>
    <row r="1121" s="25" customFormat="1" x14ac:dyDescent="0.2"/>
    <row r="1122" s="25" customFormat="1" x14ac:dyDescent="0.2"/>
    <row r="1123" s="25" customFormat="1" x14ac:dyDescent="0.2"/>
    <row r="1124" s="25" customFormat="1" x14ac:dyDescent="0.2"/>
    <row r="1125" s="25" customFormat="1" x14ac:dyDescent="0.2"/>
    <row r="1126" s="25" customFormat="1" x14ac:dyDescent="0.2"/>
    <row r="1127" s="25" customFormat="1" x14ac:dyDescent="0.2"/>
    <row r="1128" s="25" customFormat="1" x14ac:dyDescent="0.2"/>
    <row r="1129" s="25" customFormat="1" x14ac:dyDescent="0.2"/>
    <row r="1130" s="25" customFormat="1" x14ac:dyDescent="0.2"/>
    <row r="1131" s="25" customFormat="1" x14ac:dyDescent="0.2"/>
    <row r="1132" s="25" customFormat="1" x14ac:dyDescent="0.2"/>
    <row r="1133" s="25" customFormat="1" x14ac:dyDescent="0.2"/>
    <row r="1134" s="25" customFormat="1" x14ac:dyDescent="0.2"/>
    <row r="1135" s="25" customFormat="1" x14ac:dyDescent="0.2"/>
    <row r="1136" s="25" customFormat="1" x14ac:dyDescent="0.2"/>
    <row r="1137" s="25" customFormat="1" x14ac:dyDescent="0.2"/>
    <row r="1138" s="25" customFormat="1" x14ac:dyDescent="0.2"/>
    <row r="1139" s="25" customFormat="1" x14ac:dyDescent="0.2"/>
    <row r="1140" s="25" customFormat="1" x14ac:dyDescent="0.2"/>
    <row r="1141" s="25" customFormat="1" x14ac:dyDescent="0.2"/>
    <row r="1142" s="25" customFormat="1" x14ac:dyDescent="0.2"/>
    <row r="1143" s="25" customFormat="1" x14ac:dyDescent="0.2"/>
    <row r="1144" s="25" customFormat="1" x14ac:dyDescent="0.2"/>
    <row r="1145" s="25" customFormat="1" x14ac:dyDescent="0.2"/>
    <row r="1146" s="25" customFormat="1" x14ac:dyDescent="0.2"/>
    <row r="1147" s="25" customFormat="1" x14ac:dyDescent="0.2"/>
    <row r="1148" s="25" customFormat="1" x14ac:dyDescent="0.2"/>
    <row r="1149" s="25" customFormat="1" x14ac:dyDescent="0.2"/>
    <row r="1150" s="25" customFormat="1" x14ac:dyDescent="0.2"/>
    <row r="1151" s="25" customFormat="1" x14ac:dyDescent="0.2"/>
    <row r="1152" s="25" customFormat="1" x14ac:dyDescent="0.2"/>
    <row r="1153" s="25" customFormat="1" x14ac:dyDescent="0.2"/>
    <row r="1154" s="25" customFormat="1" x14ac:dyDescent="0.2"/>
    <row r="1155" s="25" customFormat="1" x14ac:dyDescent="0.2"/>
    <row r="1156" s="25" customFormat="1" x14ac:dyDescent="0.2"/>
    <row r="1157" s="25" customFormat="1" x14ac:dyDescent="0.2"/>
    <row r="1158" s="25" customFormat="1" x14ac:dyDescent="0.2"/>
    <row r="1159" s="25" customFormat="1" x14ac:dyDescent="0.2"/>
    <row r="1160" s="25" customFormat="1" x14ac:dyDescent="0.2"/>
    <row r="1161" s="25" customFormat="1" x14ac:dyDescent="0.2"/>
    <row r="1162" s="25" customFormat="1" x14ac:dyDescent="0.2"/>
    <row r="1163" s="25" customFormat="1" x14ac:dyDescent="0.2"/>
    <row r="1164" s="25" customFormat="1" x14ac:dyDescent="0.2"/>
    <row r="1165" s="25" customFormat="1" x14ac:dyDescent="0.2"/>
    <row r="1166" s="25" customFormat="1" x14ac:dyDescent="0.2"/>
    <row r="1167" s="25" customFormat="1" x14ac:dyDescent="0.2"/>
    <row r="1168" s="25" customFormat="1" x14ac:dyDescent="0.2"/>
    <row r="1169" s="25" customFormat="1" x14ac:dyDescent="0.2"/>
    <row r="1170" s="25" customFormat="1" x14ac:dyDescent="0.2"/>
    <row r="1171" s="25" customFormat="1" x14ac:dyDescent="0.2"/>
    <row r="1172" s="25" customFormat="1" x14ac:dyDescent="0.2"/>
    <row r="1173" s="25" customFormat="1" x14ac:dyDescent="0.2"/>
    <row r="1174" s="25" customFormat="1" x14ac:dyDescent="0.2"/>
    <row r="1175" s="25" customFormat="1" x14ac:dyDescent="0.2"/>
    <row r="1176" s="25" customFormat="1" x14ac:dyDescent="0.2"/>
    <row r="1177" s="25" customFormat="1" x14ac:dyDescent="0.2"/>
    <row r="1178" s="25" customFormat="1" x14ac:dyDescent="0.2"/>
    <row r="1179" s="25" customFormat="1" x14ac:dyDescent="0.2"/>
    <row r="1180" s="25" customFormat="1" x14ac:dyDescent="0.2"/>
    <row r="1181" s="25" customFormat="1" x14ac:dyDescent="0.2"/>
    <row r="1182" s="25" customFormat="1" x14ac:dyDescent="0.2"/>
    <row r="1183" s="25" customFormat="1" x14ac:dyDescent="0.2"/>
    <row r="1184" s="25" customFormat="1" x14ac:dyDescent="0.2"/>
    <row r="1185" s="25" customFormat="1" x14ac:dyDescent="0.2"/>
    <row r="1186" s="25" customFormat="1" x14ac:dyDescent="0.2"/>
    <row r="1187" s="25" customFormat="1" x14ac:dyDescent="0.2"/>
    <row r="1188" s="25" customFormat="1" x14ac:dyDescent="0.2"/>
    <row r="1189" s="25" customFormat="1" x14ac:dyDescent="0.2"/>
    <row r="1190" s="25" customFormat="1" x14ac:dyDescent="0.2"/>
    <row r="1191" s="25" customFormat="1" x14ac:dyDescent="0.2"/>
    <row r="1192" s="25" customFormat="1" x14ac:dyDescent="0.2"/>
    <row r="1193" s="25" customFormat="1" x14ac:dyDescent="0.2"/>
    <row r="1194" s="25" customFormat="1" x14ac:dyDescent="0.2"/>
    <row r="1195" s="25" customFormat="1" x14ac:dyDescent="0.2"/>
    <row r="1196" s="25" customFormat="1" x14ac:dyDescent="0.2"/>
    <row r="1197" s="25" customFormat="1" x14ac:dyDescent="0.2"/>
    <row r="1198" s="25" customFormat="1" x14ac:dyDescent="0.2"/>
    <row r="1199" s="25" customFormat="1" x14ac:dyDescent="0.2"/>
    <row r="1200" s="25" customFormat="1" x14ac:dyDescent="0.2"/>
    <row r="1201" s="25" customFormat="1" x14ac:dyDescent="0.2"/>
    <row r="1202" s="25" customFormat="1" x14ac:dyDescent="0.2"/>
    <row r="1203" s="25" customFormat="1" x14ac:dyDescent="0.2"/>
    <row r="1204" s="25" customFormat="1" x14ac:dyDescent="0.2"/>
    <row r="1205" s="25" customFormat="1" x14ac:dyDescent="0.2"/>
    <row r="1206" s="25" customFormat="1" x14ac:dyDescent="0.2"/>
    <row r="1207" s="25" customFormat="1" x14ac:dyDescent="0.2"/>
    <row r="1208" s="25" customFormat="1" x14ac:dyDescent="0.2"/>
    <row r="1209" s="25" customFormat="1" x14ac:dyDescent="0.2"/>
    <row r="1210" s="25" customFormat="1" x14ac:dyDescent="0.2"/>
    <row r="1211" s="25" customFormat="1" x14ac:dyDescent="0.2"/>
    <row r="1212" s="25" customFormat="1" x14ac:dyDescent="0.2"/>
    <row r="1213" s="25" customFormat="1" x14ac:dyDescent="0.2"/>
    <row r="1214" s="25" customFormat="1" x14ac:dyDescent="0.2"/>
    <row r="1215" s="25" customFormat="1" x14ac:dyDescent="0.2"/>
    <row r="1216" s="25" customFormat="1" x14ac:dyDescent="0.2"/>
    <row r="1217" s="25" customFormat="1" x14ac:dyDescent="0.2"/>
    <row r="1218" s="25" customFormat="1" x14ac:dyDescent="0.2"/>
    <row r="1219" s="25" customFormat="1" x14ac:dyDescent="0.2"/>
    <row r="1220" s="25" customFormat="1" x14ac:dyDescent="0.2"/>
    <row r="1221" s="25" customFormat="1" x14ac:dyDescent="0.2"/>
    <row r="1222" s="25" customFormat="1" x14ac:dyDescent="0.2"/>
    <row r="1223" s="25" customFormat="1" x14ac:dyDescent="0.2"/>
    <row r="1224" s="25" customFormat="1" x14ac:dyDescent="0.2"/>
    <row r="1225" s="25" customFormat="1" x14ac:dyDescent="0.2"/>
    <row r="1226" s="25" customFormat="1" x14ac:dyDescent="0.2"/>
    <row r="1227" s="25" customFormat="1" x14ac:dyDescent="0.2"/>
    <row r="1228" s="25" customFormat="1" x14ac:dyDescent="0.2"/>
    <row r="1229" s="25" customFormat="1" x14ac:dyDescent="0.2"/>
    <row r="1230" s="25" customFormat="1" x14ac:dyDescent="0.2"/>
    <row r="1231" s="25" customFormat="1" x14ac:dyDescent="0.2"/>
    <row r="1232" s="25" customFormat="1" x14ac:dyDescent="0.2"/>
    <row r="1233" s="25" customFormat="1" x14ac:dyDescent="0.2"/>
    <row r="1234" s="25" customFormat="1" x14ac:dyDescent="0.2"/>
    <row r="1235" s="25" customFormat="1" x14ac:dyDescent="0.2"/>
    <row r="1236" s="25" customFormat="1" x14ac:dyDescent="0.2"/>
    <row r="1237" s="25" customFormat="1" x14ac:dyDescent="0.2"/>
    <row r="1238" s="25" customFormat="1" x14ac:dyDescent="0.2"/>
    <row r="1239" s="25" customFormat="1" x14ac:dyDescent="0.2"/>
    <row r="1240" s="25" customFormat="1" x14ac:dyDescent="0.2"/>
    <row r="1241" s="25" customFormat="1" x14ac:dyDescent="0.2"/>
    <row r="1242" s="25" customFormat="1" x14ac:dyDescent="0.2"/>
    <row r="1243" s="25" customFormat="1" x14ac:dyDescent="0.2"/>
    <row r="1244" s="25" customFormat="1" x14ac:dyDescent="0.2"/>
    <row r="1245" s="25" customFormat="1" x14ac:dyDescent="0.2"/>
    <row r="1246" s="25" customFormat="1" x14ac:dyDescent="0.2"/>
    <row r="1247" s="25" customFormat="1" x14ac:dyDescent="0.2"/>
    <row r="1248" s="25" customFormat="1" x14ac:dyDescent="0.2"/>
    <row r="1249" s="25" customFormat="1" x14ac:dyDescent="0.2"/>
    <row r="1250" s="25" customFormat="1" x14ac:dyDescent="0.2"/>
    <row r="1251" s="25" customFormat="1" x14ac:dyDescent="0.2"/>
    <row r="1252" s="25" customFormat="1" x14ac:dyDescent="0.2"/>
    <row r="1253" s="25" customFormat="1" x14ac:dyDescent="0.2"/>
    <row r="1254" s="25" customFormat="1" x14ac:dyDescent="0.2"/>
    <row r="1255" s="25" customFormat="1" x14ac:dyDescent="0.2"/>
    <row r="1256" s="25" customFormat="1" x14ac:dyDescent="0.2"/>
    <row r="1257" s="25" customFormat="1" x14ac:dyDescent="0.2"/>
    <row r="1258" s="25" customFormat="1" x14ac:dyDescent="0.2"/>
    <row r="1259" s="25" customFormat="1" x14ac:dyDescent="0.2"/>
    <row r="1260" s="25" customFormat="1" x14ac:dyDescent="0.2"/>
    <row r="1261" s="25" customFormat="1" x14ac:dyDescent="0.2"/>
    <row r="1262" s="25" customFormat="1" x14ac:dyDescent="0.2"/>
    <row r="1263" s="25" customFormat="1" x14ac:dyDescent="0.2"/>
    <row r="1264" s="25" customFormat="1" x14ac:dyDescent="0.2"/>
    <row r="1265" s="25" customFormat="1" x14ac:dyDescent="0.2"/>
    <row r="1266" s="25" customFormat="1" x14ac:dyDescent="0.2"/>
    <row r="1267" s="25" customFormat="1" x14ac:dyDescent="0.2"/>
    <row r="1268" s="25" customFormat="1" x14ac:dyDescent="0.2"/>
    <row r="1269" s="25" customFormat="1" x14ac:dyDescent="0.2"/>
    <row r="1270" s="25" customFormat="1" x14ac:dyDescent="0.2"/>
    <row r="1271" s="25" customFormat="1" x14ac:dyDescent="0.2"/>
    <row r="1272" s="25" customFormat="1" x14ac:dyDescent="0.2"/>
    <row r="1273" s="25" customFormat="1" x14ac:dyDescent="0.2"/>
    <row r="1274" s="25" customFormat="1" x14ac:dyDescent="0.2"/>
    <row r="1275" s="25" customFormat="1" x14ac:dyDescent="0.2"/>
    <row r="1276" s="25" customFormat="1" x14ac:dyDescent="0.2"/>
    <row r="1277" s="25" customFormat="1" x14ac:dyDescent="0.2"/>
    <row r="1278" s="25" customFormat="1" x14ac:dyDescent="0.2"/>
    <row r="1279" s="25" customFormat="1" x14ac:dyDescent="0.2"/>
    <row r="1280" s="25" customFormat="1" x14ac:dyDescent="0.2"/>
    <row r="1281" s="25" customFormat="1" x14ac:dyDescent="0.2"/>
    <row r="1282" s="25" customFormat="1" x14ac:dyDescent="0.2"/>
    <row r="1283" s="25" customFormat="1" x14ac:dyDescent="0.2"/>
    <row r="1284" s="25" customFormat="1" x14ac:dyDescent="0.2"/>
    <row r="1285" s="25" customFormat="1" x14ac:dyDescent="0.2"/>
    <row r="1286" s="25" customFormat="1" x14ac:dyDescent="0.2"/>
    <row r="1287" s="25" customFormat="1" x14ac:dyDescent="0.2"/>
    <row r="1288" s="25" customFormat="1" x14ac:dyDescent="0.2"/>
    <row r="1289" s="25" customFormat="1" x14ac:dyDescent="0.2"/>
    <row r="1290" s="25" customFormat="1" x14ac:dyDescent="0.2"/>
    <row r="1291" s="25" customFormat="1" x14ac:dyDescent="0.2"/>
    <row r="1292" s="25" customFormat="1" x14ac:dyDescent="0.2"/>
    <row r="1293" s="25" customFormat="1" x14ac:dyDescent="0.2"/>
    <row r="1294" s="25" customFormat="1" x14ac:dyDescent="0.2"/>
    <row r="1295" s="25" customFormat="1" x14ac:dyDescent="0.2"/>
    <row r="1296" s="25" customFormat="1" x14ac:dyDescent="0.2"/>
    <row r="1297" s="25" customFormat="1" x14ac:dyDescent="0.2"/>
    <row r="1298" s="25" customFormat="1" x14ac:dyDescent="0.2"/>
    <row r="1299" s="25" customFormat="1" x14ac:dyDescent="0.2"/>
    <row r="1300" s="25" customFormat="1" x14ac:dyDescent="0.2"/>
    <row r="1301" s="25" customFormat="1" x14ac:dyDescent="0.2"/>
    <row r="1302" s="25" customFormat="1" x14ac:dyDescent="0.2"/>
    <row r="1303" s="25" customFormat="1" x14ac:dyDescent="0.2"/>
    <row r="1304" s="25" customFormat="1" x14ac:dyDescent="0.2"/>
    <row r="1305" s="25" customFormat="1" x14ac:dyDescent="0.2"/>
    <row r="1306" s="25" customFormat="1" x14ac:dyDescent="0.2"/>
    <row r="1307" s="25" customFormat="1" x14ac:dyDescent="0.2"/>
    <row r="1308" s="25" customFormat="1" x14ac:dyDescent="0.2"/>
    <row r="1309" s="25" customFormat="1" x14ac:dyDescent="0.2"/>
    <row r="1310" s="25" customFormat="1" x14ac:dyDescent="0.2"/>
    <row r="1311" s="25" customFormat="1" x14ac:dyDescent="0.2"/>
    <row r="1312" s="25" customFormat="1" x14ac:dyDescent="0.2"/>
    <row r="1313" s="25" customFormat="1" x14ac:dyDescent="0.2"/>
    <row r="1314" s="25" customFormat="1" x14ac:dyDescent="0.2"/>
    <row r="1315" s="25" customFormat="1" x14ac:dyDescent="0.2"/>
    <row r="1316" s="25" customFormat="1" x14ac:dyDescent="0.2"/>
    <row r="1317" s="25" customFormat="1" x14ac:dyDescent="0.2"/>
    <row r="1318" s="25" customFormat="1" x14ac:dyDescent="0.2"/>
    <row r="1319" s="25" customFormat="1" x14ac:dyDescent="0.2"/>
    <row r="1320" s="25" customFormat="1" x14ac:dyDescent="0.2"/>
    <row r="1321" s="25" customFormat="1" x14ac:dyDescent="0.2"/>
    <row r="1322" s="25" customFormat="1" x14ac:dyDescent="0.2"/>
    <row r="1323" s="25" customFormat="1" x14ac:dyDescent="0.2"/>
    <row r="1324" s="25" customFormat="1" x14ac:dyDescent="0.2"/>
    <row r="1325" s="25" customFormat="1" x14ac:dyDescent="0.2"/>
    <row r="1326" s="25" customFormat="1" x14ac:dyDescent="0.2"/>
    <row r="1327" s="25" customFormat="1" x14ac:dyDescent="0.2"/>
    <row r="1328" s="25" customFormat="1" x14ac:dyDescent="0.2"/>
    <row r="1329" s="25" customFormat="1" x14ac:dyDescent="0.2"/>
    <row r="1330" s="25" customFormat="1" x14ac:dyDescent="0.2"/>
    <row r="1331" s="25" customFormat="1" x14ac:dyDescent="0.2"/>
    <row r="1332" s="25" customFormat="1" x14ac:dyDescent="0.2"/>
    <row r="1333" s="25" customFormat="1" x14ac:dyDescent="0.2"/>
    <row r="1334" s="25" customFormat="1" x14ac:dyDescent="0.2"/>
    <row r="1335" s="25" customFormat="1" x14ac:dyDescent="0.2"/>
    <row r="1336" s="25" customFormat="1" x14ac:dyDescent="0.2"/>
    <row r="1337" s="25" customFormat="1" x14ac:dyDescent="0.2"/>
    <row r="1338" s="25" customFormat="1" x14ac:dyDescent="0.2"/>
    <row r="1339" s="25" customFormat="1" x14ac:dyDescent="0.2"/>
    <row r="1340" s="25" customFormat="1" x14ac:dyDescent="0.2"/>
    <row r="1341" s="25" customFormat="1" x14ac:dyDescent="0.2"/>
    <row r="1342" s="25" customFormat="1" x14ac:dyDescent="0.2"/>
    <row r="1343" s="25" customFormat="1" x14ac:dyDescent="0.2"/>
    <row r="1344" s="25" customFormat="1" x14ac:dyDescent="0.2"/>
    <row r="1345" s="25" customFormat="1" x14ac:dyDescent="0.2"/>
    <row r="1346" s="25" customFormat="1" x14ac:dyDescent="0.2"/>
    <row r="1347" s="25" customFormat="1" x14ac:dyDescent="0.2"/>
    <row r="1348" s="25" customFormat="1" x14ac:dyDescent="0.2"/>
    <row r="1349" s="25" customFormat="1" x14ac:dyDescent="0.2"/>
    <row r="1350" s="25" customFormat="1" x14ac:dyDescent="0.2"/>
    <row r="1351" s="25" customFormat="1" x14ac:dyDescent="0.2"/>
    <row r="1352" s="25" customFormat="1" x14ac:dyDescent="0.2"/>
    <row r="1353" s="25" customFormat="1" x14ac:dyDescent="0.2"/>
    <row r="1354" s="25" customFormat="1" x14ac:dyDescent="0.2"/>
    <row r="1355" s="25" customFormat="1" x14ac:dyDescent="0.2"/>
    <row r="1356" s="25" customFormat="1" x14ac:dyDescent="0.2"/>
    <row r="1357" s="25" customFormat="1" x14ac:dyDescent="0.2"/>
    <row r="1358" s="25" customFormat="1" x14ac:dyDescent="0.2"/>
    <row r="1359" s="25" customFormat="1" x14ac:dyDescent="0.2"/>
    <row r="1360" s="25" customFormat="1" x14ac:dyDescent="0.2"/>
    <row r="1361" s="25" customFormat="1" x14ac:dyDescent="0.2"/>
    <row r="1362" s="25" customFormat="1" x14ac:dyDescent="0.2"/>
    <row r="1363" s="25" customFormat="1" x14ac:dyDescent="0.2"/>
    <row r="1364" s="25" customFormat="1" x14ac:dyDescent="0.2"/>
    <row r="1365" s="25" customFormat="1" x14ac:dyDescent="0.2"/>
    <row r="1366" s="25" customFormat="1" x14ac:dyDescent="0.2"/>
    <row r="1367" s="25" customFormat="1" x14ac:dyDescent="0.2"/>
    <row r="1368" s="25" customFormat="1" x14ac:dyDescent="0.2"/>
    <row r="1369" s="25" customFormat="1" x14ac:dyDescent="0.2"/>
    <row r="1370" s="25" customFormat="1" x14ac:dyDescent="0.2"/>
    <row r="1371" s="25" customFormat="1" x14ac:dyDescent="0.2"/>
    <row r="1372" s="25" customFormat="1" x14ac:dyDescent="0.2"/>
    <row r="1373" s="25" customFormat="1" x14ac:dyDescent="0.2"/>
    <row r="1374" s="25" customFormat="1" x14ac:dyDescent="0.2"/>
    <row r="1375" s="25" customFormat="1" x14ac:dyDescent="0.2"/>
    <row r="1376" s="25" customFormat="1" x14ac:dyDescent="0.2"/>
    <row r="1377" s="25" customFormat="1" x14ac:dyDescent="0.2"/>
    <row r="1378" s="25" customFormat="1" x14ac:dyDescent="0.2"/>
    <row r="1379" s="25" customFormat="1" x14ac:dyDescent="0.2"/>
    <row r="1380" s="25" customFormat="1" x14ac:dyDescent="0.2"/>
    <row r="1381" s="25" customFormat="1" x14ac:dyDescent="0.2"/>
    <row r="1382" s="25" customFormat="1" x14ac:dyDescent="0.2"/>
    <row r="1383" s="25" customFormat="1" x14ac:dyDescent="0.2"/>
    <row r="1384" s="25" customFormat="1" x14ac:dyDescent="0.2"/>
    <row r="1385" s="25" customFormat="1" x14ac:dyDescent="0.2"/>
    <row r="1386" s="25" customFormat="1" x14ac:dyDescent="0.2"/>
    <row r="1387" s="25" customFormat="1" x14ac:dyDescent="0.2"/>
    <row r="1388" s="25" customFormat="1" x14ac:dyDescent="0.2"/>
    <row r="1389" s="25" customFormat="1" x14ac:dyDescent="0.2"/>
    <row r="1390" s="25" customFormat="1" x14ac:dyDescent="0.2"/>
    <row r="1391" s="25" customFormat="1" x14ac:dyDescent="0.2"/>
    <row r="1392" s="25" customFormat="1" x14ac:dyDescent="0.2"/>
    <row r="1393" s="25" customFormat="1" x14ac:dyDescent="0.2"/>
    <row r="1394" s="25" customFormat="1" x14ac:dyDescent="0.2"/>
    <row r="1395" s="25" customFormat="1" x14ac:dyDescent="0.2"/>
    <row r="1396" s="25" customFormat="1" x14ac:dyDescent="0.2"/>
    <row r="1397" s="25" customFormat="1" x14ac:dyDescent="0.2"/>
    <row r="1398" s="25" customFormat="1" x14ac:dyDescent="0.2"/>
    <row r="1399" s="25" customFormat="1" x14ac:dyDescent="0.2"/>
    <row r="1400" s="25" customFormat="1" x14ac:dyDescent="0.2"/>
    <row r="1401" s="25" customFormat="1" x14ac:dyDescent="0.2"/>
    <row r="1402" s="25" customFormat="1" x14ac:dyDescent="0.2"/>
    <row r="1403" s="25" customFormat="1" x14ac:dyDescent="0.2"/>
    <row r="1404" s="25" customFormat="1" x14ac:dyDescent="0.2"/>
    <row r="1405" s="25" customFormat="1" x14ac:dyDescent="0.2"/>
    <row r="1406" s="25" customFormat="1" x14ac:dyDescent="0.2"/>
    <row r="1407" s="25" customFormat="1" x14ac:dyDescent="0.2"/>
    <row r="1408" s="25" customFormat="1" x14ac:dyDescent="0.2"/>
    <row r="1409" s="25" customFormat="1" x14ac:dyDescent="0.2"/>
    <row r="1410" s="25" customFormat="1" x14ac:dyDescent="0.2"/>
    <row r="1411" s="25" customFormat="1" x14ac:dyDescent="0.2"/>
    <row r="1412" s="25" customFormat="1" x14ac:dyDescent="0.2"/>
    <row r="1413" s="25" customFormat="1" x14ac:dyDescent="0.2"/>
    <row r="1414" s="25" customFormat="1" x14ac:dyDescent="0.2"/>
    <row r="1415" s="25" customFormat="1" x14ac:dyDescent="0.2"/>
    <row r="1416" s="25" customFormat="1" x14ac:dyDescent="0.2"/>
    <row r="1417" s="25" customFormat="1" x14ac:dyDescent="0.2"/>
    <row r="1418" s="25" customFormat="1" x14ac:dyDescent="0.2"/>
    <row r="1419" s="25" customFormat="1" x14ac:dyDescent="0.2"/>
    <row r="1420" s="25" customFormat="1" x14ac:dyDescent="0.2"/>
    <row r="1421" s="25" customFormat="1" x14ac:dyDescent="0.2"/>
    <row r="1422" s="25" customFormat="1" x14ac:dyDescent="0.2"/>
    <row r="1423" s="25" customFormat="1" x14ac:dyDescent="0.2"/>
    <row r="1424" s="25" customFormat="1" x14ac:dyDescent="0.2"/>
    <row r="1425" s="25" customFormat="1" x14ac:dyDescent="0.2"/>
    <row r="1426" s="25" customFormat="1" x14ac:dyDescent="0.2"/>
    <row r="1427" s="25" customFormat="1" x14ac:dyDescent="0.2"/>
    <row r="1428" s="25" customFormat="1" x14ac:dyDescent="0.2"/>
    <row r="1429" s="25" customFormat="1" x14ac:dyDescent="0.2"/>
    <row r="1430" s="25" customFormat="1" x14ac:dyDescent="0.2"/>
    <row r="1431" s="25" customFormat="1" x14ac:dyDescent="0.2"/>
    <row r="1432" s="25" customFormat="1" x14ac:dyDescent="0.2"/>
    <row r="1433" s="25" customFormat="1" x14ac:dyDescent="0.2"/>
    <row r="1434" s="25" customFormat="1" x14ac:dyDescent="0.2"/>
    <row r="1435" s="25" customFormat="1" x14ac:dyDescent="0.2"/>
    <row r="1436" s="25" customFormat="1" x14ac:dyDescent="0.2"/>
    <row r="1437" s="25" customFormat="1" x14ac:dyDescent="0.2"/>
    <row r="1438" s="25" customFormat="1" x14ac:dyDescent="0.2"/>
    <row r="1439" s="25" customFormat="1" x14ac:dyDescent="0.2"/>
    <row r="1440" s="25" customFormat="1" x14ac:dyDescent="0.2"/>
    <row r="1441" s="25" customFormat="1" x14ac:dyDescent="0.2"/>
    <row r="1442" s="25" customFormat="1" x14ac:dyDescent="0.2"/>
    <row r="1443" s="25" customFormat="1" x14ac:dyDescent="0.2"/>
    <row r="1444" s="25" customFormat="1" x14ac:dyDescent="0.2"/>
    <row r="1445" s="25" customFormat="1" x14ac:dyDescent="0.2"/>
    <row r="1446" s="25" customFormat="1" x14ac:dyDescent="0.2"/>
    <row r="1447" s="25" customFormat="1" x14ac:dyDescent="0.2"/>
    <row r="1448" s="25" customFormat="1" x14ac:dyDescent="0.2"/>
    <row r="1449" s="25" customFormat="1" x14ac:dyDescent="0.2"/>
    <row r="1450" s="25" customFormat="1" x14ac:dyDescent="0.2"/>
    <row r="1451" s="25" customFormat="1" x14ac:dyDescent="0.2"/>
    <row r="1452" s="25" customFormat="1" x14ac:dyDescent="0.2"/>
    <row r="1453" s="25" customFormat="1" x14ac:dyDescent="0.2"/>
    <row r="1454" s="25" customFormat="1" x14ac:dyDescent="0.2"/>
    <row r="1455" s="25" customFormat="1" x14ac:dyDescent="0.2"/>
    <row r="1456" s="25" customFormat="1" x14ac:dyDescent="0.2"/>
    <row r="1457" s="25" customFormat="1" x14ac:dyDescent="0.2"/>
    <row r="1458" s="25" customFormat="1" x14ac:dyDescent="0.2"/>
    <row r="1459" s="25" customFormat="1" x14ac:dyDescent="0.2"/>
    <row r="1460" s="25" customFormat="1" x14ac:dyDescent="0.2"/>
    <row r="1461" s="25" customFormat="1" x14ac:dyDescent="0.2"/>
    <row r="1462" s="25" customFormat="1" x14ac:dyDescent="0.2"/>
    <row r="1463" s="25" customFormat="1" x14ac:dyDescent="0.2"/>
    <row r="1464" s="25" customFormat="1" x14ac:dyDescent="0.2"/>
    <row r="1465" s="25" customFormat="1" x14ac:dyDescent="0.2"/>
    <row r="1466" s="25" customFormat="1" x14ac:dyDescent="0.2"/>
    <row r="1467" s="25" customFormat="1" x14ac:dyDescent="0.2"/>
    <row r="1468" s="25" customFormat="1" x14ac:dyDescent="0.2"/>
    <row r="1469" s="25" customFormat="1" x14ac:dyDescent="0.2"/>
    <row r="1470" s="25" customFormat="1" x14ac:dyDescent="0.2"/>
    <row r="1471" s="25" customFormat="1" x14ac:dyDescent="0.2"/>
    <row r="1472" s="25" customFormat="1" x14ac:dyDescent="0.2"/>
    <row r="1473" s="25" customFormat="1" x14ac:dyDescent="0.2"/>
    <row r="1474" s="25" customFormat="1" x14ac:dyDescent="0.2"/>
    <row r="1475" s="25" customFormat="1" x14ac:dyDescent="0.2"/>
    <row r="1476" s="25" customFormat="1" x14ac:dyDescent="0.2"/>
    <row r="1477" s="25" customFormat="1" x14ac:dyDescent="0.2"/>
    <row r="1478" s="25" customFormat="1" x14ac:dyDescent="0.2"/>
    <row r="1479" s="25" customFormat="1" x14ac:dyDescent="0.2"/>
    <row r="1480" s="25" customFormat="1" x14ac:dyDescent="0.2"/>
    <row r="1481" s="25" customFormat="1" x14ac:dyDescent="0.2"/>
    <row r="1482" s="25" customFormat="1" x14ac:dyDescent="0.2"/>
    <row r="1483" s="25" customFormat="1" x14ac:dyDescent="0.2"/>
    <row r="1484" s="25" customFormat="1" x14ac:dyDescent="0.2"/>
    <row r="1485" s="25" customFormat="1" x14ac:dyDescent="0.2"/>
    <row r="1486" s="25" customFormat="1" x14ac:dyDescent="0.2"/>
    <row r="1487" s="25" customFormat="1" x14ac:dyDescent="0.2"/>
    <row r="1488" s="25" customFormat="1" x14ac:dyDescent="0.2"/>
    <row r="1489" s="25" customFormat="1" x14ac:dyDescent="0.2"/>
    <row r="1490" s="25" customFormat="1" x14ac:dyDescent="0.2"/>
    <row r="1491" s="25" customFormat="1" x14ac:dyDescent="0.2"/>
    <row r="1492" s="25" customFormat="1" x14ac:dyDescent="0.2"/>
    <row r="1493" s="25" customFormat="1" x14ac:dyDescent="0.2"/>
    <row r="1494" s="25" customFormat="1" x14ac:dyDescent="0.2"/>
    <row r="1495" s="25" customFormat="1" x14ac:dyDescent="0.2"/>
    <row r="1496" s="25" customFormat="1" x14ac:dyDescent="0.2"/>
    <row r="1497" s="25" customFormat="1" x14ac:dyDescent="0.2"/>
    <row r="1498" s="25" customFormat="1" x14ac:dyDescent="0.2"/>
    <row r="1499" s="25" customFormat="1" x14ac:dyDescent="0.2"/>
    <row r="1500" s="25" customFormat="1" x14ac:dyDescent="0.2"/>
    <row r="1501" s="25" customFormat="1" x14ac:dyDescent="0.2"/>
    <row r="1502" s="25" customFormat="1" x14ac:dyDescent="0.2"/>
    <row r="1503" s="25" customFormat="1" x14ac:dyDescent="0.2"/>
    <row r="1504" s="25" customFormat="1" x14ac:dyDescent="0.2"/>
    <row r="1505" s="25" customFormat="1" x14ac:dyDescent="0.2"/>
    <row r="1506" s="25" customFormat="1" x14ac:dyDescent="0.2"/>
    <row r="1507" s="25" customFormat="1" x14ac:dyDescent="0.2"/>
    <row r="1508" s="25" customFormat="1" x14ac:dyDescent="0.2"/>
    <row r="1509" s="25" customFormat="1" x14ac:dyDescent="0.2"/>
    <row r="1510" s="25" customFormat="1" x14ac:dyDescent="0.2"/>
    <row r="1511" s="25" customFormat="1" x14ac:dyDescent="0.2"/>
    <row r="1512" s="25" customFormat="1" x14ac:dyDescent="0.2"/>
    <row r="1513" s="25" customFormat="1" x14ac:dyDescent="0.2"/>
    <row r="1514" s="25" customFormat="1" x14ac:dyDescent="0.2"/>
    <row r="1515" s="25" customFormat="1" x14ac:dyDescent="0.2"/>
    <row r="1516" s="25" customFormat="1" x14ac:dyDescent="0.2"/>
    <row r="1517" s="25" customFormat="1" x14ac:dyDescent="0.2"/>
    <row r="1518" s="25" customFormat="1" x14ac:dyDescent="0.2"/>
    <row r="1519" s="25" customFormat="1" x14ac:dyDescent="0.2"/>
    <row r="1520" s="25" customFormat="1" x14ac:dyDescent="0.2"/>
    <row r="1521" s="25" customFormat="1" x14ac:dyDescent="0.2"/>
    <row r="1522" s="25" customFormat="1" x14ac:dyDescent="0.2"/>
    <row r="1523" s="25" customFormat="1" x14ac:dyDescent="0.2"/>
    <row r="1524" s="25" customFormat="1" x14ac:dyDescent="0.2"/>
    <row r="1525" s="25" customFormat="1" x14ac:dyDescent="0.2"/>
    <row r="1526" s="25" customFormat="1" x14ac:dyDescent="0.2"/>
    <row r="1527" s="25" customFormat="1" x14ac:dyDescent="0.2"/>
    <row r="1528" s="25" customFormat="1" x14ac:dyDescent="0.2"/>
    <row r="1529" s="25" customFormat="1" x14ac:dyDescent="0.2"/>
    <row r="1530" s="25" customFormat="1" x14ac:dyDescent="0.2"/>
    <row r="1531" s="25" customFormat="1" x14ac:dyDescent="0.2"/>
    <row r="1532" s="25" customFormat="1" x14ac:dyDescent="0.2"/>
    <row r="1533" s="25" customFormat="1" x14ac:dyDescent="0.2"/>
    <row r="1534" s="25" customFormat="1" x14ac:dyDescent="0.2"/>
    <row r="1535" s="25" customFormat="1" x14ac:dyDescent="0.2"/>
    <row r="1536" s="25" customFormat="1" x14ac:dyDescent="0.2"/>
    <row r="1537" s="25" customFormat="1" x14ac:dyDescent="0.2"/>
    <row r="1538" s="25" customFormat="1" x14ac:dyDescent="0.2"/>
    <row r="1539" s="25" customFormat="1" x14ac:dyDescent="0.2"/>
    <row r="1540" s="25" customFormat="1" x14ac:dyDescent="0.2"/>
    <row r="1541" s="25" customFormat="1" x14ac:dyDescent="0.2"/>
    <row r="1542" s="25" customFormat="1" x14ac:dyDescent="0.2"/>
    <row r="1543" s="25" customFormat="1" x14ac:dyDescent="0.2"/>
    <row r="1544" s="25" customFormat="1" x14ac:dyDescent="0.2"/>
    <row r="1545" s="25" customFormat="1" x14ac:dyDescent="0.2"/>
    <row r="1546" s="25" customFormat="1" x14ac:dyDescent="0.2"/>
    <row r="1547" s="25" customFormat="1" x14ac:dyDescent="0.2"/>
    <row r="1548" s="25" customFormat="1" x14ac:dyDescent="0.2"/>
    <row r="1549" s="25" customFormat="1" x14ac:dyDescent="0.2"/>
    <row r="1550" s="25" customFormat="1" x14ac:dyDescent="0.2"/>
    <row r="1551" s="25" customFormat="1" x14ac:dyDescent="0.2"/>
    <row r="1552" s="25" customFormat="1" x14ac:dyDescent="0.2"/>
    <row r="1553" s="25" customFormat="1" x14ac:dyDescent="0.2"/>
    <row r="1554" s="25" customFormat="1" x14ac:dyDescent="0.2"/>
    <row r="1555" s="25" customFormat="1" x14ac:dyDescent="0.2"/>
    <row r="1556" s="25" customFormat="1" x14ac:dyDescent="0.2"/>
    <row r="1557" s="25" customFormat="1" x14ac:dyDescent="0.2"/>
    <row r="1558" s="25" customFormat="1" x14ac:dyDescent="0.2"/>
    <row r="1559" s="25" customFormat="1" x14ac:dyDescent="0.2"/>
    <row r="1560" s="25" customFormat="1" x14ac:dyDescent="0.2"/>
    <row r="1561" s="25" customFormat="1" x14ac:dyDescent="0.2"/>
    <row r="1562" s="25" customFormat="1" x14ac:dyDescent="0.2"/>
    <row r="1563" s="25" customFormat="1" x14ac:dyDescent="0.2"/>
    <row r="1564" s="25" customFormat="1" x14ac:dyDescent="0.2"/>
    <row r="1565" s="25" customFormat="1" x14ac:dyDescent="0.2"/>
    <row r="1566" s="25" customFormat="1" x14ac:dyDescent="0.2"/>
    <row r="1567" s="25" customFormat="1" x14ac:dyDescent="0.2"/>
    <row r="1568" s="25" customFormat="1" x14ac:dyDescent="0.2"/>
    <row r="1569" s="25" customFormat="1" x14ac:dyDescent="0.2"/>
    <row r="1570" s="25" customFormat="1" x14ac:dyDescent="0.2"/>
    <row r="1571" s="25" customFormat="1" x14ac:dyDescent="0.2"/>
    <row r="1572" s="25" customFormat="1" x14ac:dyDescent="0.2"/>
    <row r="1573" s="25" customFormat="1" x14ac:dyDescent="0.2"/>
    <row r="1574" s="25" customFormat="1" x14ac:dyDescent="0.2"/>
    <row r="1575" s="25" customFormat="1" x14ac:dyDescent="0.2"/>
    <row r="1576" s="25" customFormat="1" x14ac:dyDescent="0.2"/>
    <row r="1577" s="25" customFormat="1" x14ac:dyDescent="0.2"/>
    <row r="1578" s="25" customFormat="1" x14ac:dyDescent="0.2"/>
    <row r="1579" s="25" customFormat="1" x14ac:dyDescent="0.2"/>
    <row r="1580" s="25" customFormat="1" x14ac:dyDescent="0.2"/>
    <row r="1581" s="25" customFormat="1" x14ac:dyDescent="0.2"/>
    <row r="1582" s="25" customFormat="1" x14ac:dyDescent="0.2"/>
    <row r="1583" s="25" customFormat="1" x14ac:dyDescent="0.2"/>
    <row r="1584" s="25" customFormat="1" x14ac:dyDescent="0.2"/>
    <row r="1585" s="25" customFormat="1" x14ac:dyDescent="0.2"/>
    <row r="1586" s="25" customFormat="1" x14ac:dyDescent="0.2"/>
    <row r="1587" s="25" customFormat="1" x14ac:dyDescent="0.2"/>
    <row r="1588" s="25" customFormat="1" x14ac:dyDescent="0.2"/>
    <row r="1589" s="25" customFormat="1" x14ac:dyDescent="0.2"/>
    <row r="1590" s="25" customFormat="1" x14ac:dyDescent="0.2"/>
    <row r="1591" s="25" customFormat="1" x14ac:dyDescent="0.2"/>
    <row r="1592" s="25" customFormat="1" x14ac:dyDescent="0.2"/>
    <row r="1593" s="25" customFormat="1" x14ac:dyDescent="0.2"/>
    <row r="1594" s="25" customFormat="1" x14ac:dyDescent="0.2"/>
    <row r="1595" s="25" customFormat="1" x14ac:dyDescent="0.2"/>
    <row r="1596" s="25" customFormat="1" x14ac:dyDescent="0.2"/>
    <row r="1597" s="25" customFormat="1" x14ac:dyDescent="0.2"/>
    <row r="1598" s="25" customFormat="1" x14ac:dyDescent="0.2"/>
    <row r="1599" s="25" customFormat="1" x14ac:dyDescent="0.2"/>
    <row r="1600" s="25" customFormat="1" x14ac:dyDescent="0.2"/>
    <row r="1601" s="25" customFormat="1" x14ac:dyDescent="0.2"/>
    <row r="1602" s="25" customFormat="1" x14ac:dyDescent="0.2"/>
    <row r="1603" s="25" customFormat="1" x14ac:dyDescent="0.2"/>
    <row r="1604" s="25" customFormat="1" x14ac:dyDescent="0.2"/>
    <row r="1605" s="25" customFormat="1" x14ac:dyDescent="0.2"/>
    <row r="1606" s="25" customFormat="1" x14ac:dyDescent="0.2"/>
    <row r="1607" s="25" customFormat="1" x14ac:dyDescent="0.2"/>
    <row r="1608" s="25" customFormat="1" x14ac:dyDescent="0.2"/>
    <row r="1609" s="25" customFormat="1" x14ac:dyDescent="0.2"/>
    <row r="1610" s="25" customFormat="1" x14ac:dyDescent="0.2"/>
    <row r="1611" s="25" customFormat="1" x14ac:dyDescent="0.2"/>
    <row r="1612" s="25" customFormat="1" x14ac:dyDescent="0.2"/>
    <row r="1613" s="25" customFormat="1" x14ac:dyDescent="0.2"/>
    <row r="1614" s="25" customFormat="1" x14ac:dyDescent="0.2"/>
    <row r="1615" s="25" customFormat="1" x14ac:dyDescent="0.2"/>
    <row r="1616" s="25" customFormat="1" x14ac:dyDescent="0.2"/>
    <row r="1617" s="25" customFormat="1" x14ac:dyDescent="0.2"/>
    <row r="1618" s="25" customFormat="1" x14ac:dyDescent="0.2"/>
    <row r="1619" s="25" customFormat="1" x14ac:dyDescent="0.2"/>
    <row r="1620" s="25" customFormat="1" x14ac:dyDescent="0.2"/>
    <row r="1621" s="25" customFormat="1" x14ac:dyDescent="0.2"/>
    <row r="1622" s="25" customFormat="1" x14ac:dyDescent="0.2"/>
    <row r="1623" s="25" customFormat="1" x14ac:dyDescent="0.2"/>
    <row r="1624" s="25" customFormat="1" x14ac:dyDescent="0.2"/>
    <row r="1625" s="25" customFormat="1" x14ac:dyDescent="0.2"/>
    <row r="1626" s="25" customFormat="1" x14ac:dyDescent="0.2"/>
    <row r="1627" s="25" customFormat="1" x14ac:dyDescent="0.2"/>
    <row r="1628" s="25" customFormat="1" x14ac:dyDescent="0.2"/>
    <row r="1629" s="25" customFormat="1" x14ac:dyDescent="0.2"/>
    <row r="1630" s="25" customFormat="1" x14ac:dyDescent="0.2"/>
    <row r="1631" s="25" customFormat="1" x14ac:dyDescent="0.2"/>
    <row r="1632" s="25" customFormat="1" x14ac:dyDescent="0.2"/>
    <row r="1633" s="25" customFormat="1" x14ac:dyDescent="0.2"/>
    <row r="1634" s="25" customFormat="1" x14ac:dyDescent="0.2"/>
    <row r="1635" s="25" customFormat="1" x14ac:dyDescent="0.2"/>
    <row r="1636" s="25" customFormat="1" x14ac:dyDescent="0.2"/>
    <row r="1637" s="25" customFormat="1" x14ac:dyDescent="0.2"/>
    <row r="1638" s="25" customFormat="1" x14ac:dyDescent="0.2"/>
    <row r="1639" s="25" customFormat="1" x14ac:dyDescent="0.2"/>
    <row r="1640" s="25" customFormat="1" x14ac:dyDescent="0.2"/>
    <row r="1641" s="25" customFormat="1" x14ac:dyDescent="0.2"/>
    <row r="1642" s="25" customFormat="1" x14ac:dyDescent="0.2"/>
    <row r="1643" s="25" customFormat="1" x14ac:dyDescent="0.2"/>
    <row r="1644" s="25" customFormat="1" x14ac:dyDescent="0.2"/>
    <row r="1645" s="25" customFormat="1" x14ac:dyDescent="0.2"/>
    <row r="1646" s="25" customFormat="1" x14ac:dyDescent="0.2"/>
    <row r="1647" s="25" customFormat="1" x14ac:dyDescent="0.2"/>
    <row r="1648" s="25" customFormat="1" x14ac:dyDescent="0.2"/>
    <row r="1649" s="25" customFormat="1" x14ac:dyDescent="0.2"/>
    <row r="1650" s="25" customFormat="1" x14ac:dyDescent="0.2"/>
    <row r="1651" s="25" customFormat="1" x14ac:dyDescent="0.2"/>
    <row r="1652" s="25" customFormat="1" x14ac:dyDescent="0.2"/>
    <row r="1653" s="25" customFormat="1" x14ac:dyDescent="0.2"/>
    <row r="1654" s="25" customFormat="1" x14ac:dyDescent="0.2"/>
    <row r="1655" s="25" customFormat="1" x14ac:dyDescent="0.2"/>
    <row r="1656" s="25" customFormat="1" x14ac:dyDescent="0.2"/>
    <row r="1657" s="25" customFormat="1" x14ac:dyDescent="0.2"/>
    <row r="1658" s="25" customFormat="1" x14ac:dyDescent="0.2"/>
    <row r="1659" s="25" customFormat="1" x14ac:dyDescent="0.2"/>
    <row r="1660" s="25" customFormat="1" x14ac:dyDescent="0.2"/>
    <row r="1661" s="25" customFormat="1" x14ac:dyDescent="0.2"/>
    <row r="1662" s="25" customFormat="1" x14ac:dyDescent="0.2"/>
    <row r="1663" s="25" customFormat="1" x14ac:dyDescent="0.2"/>
    <row r="1664" s="25" customFormat="1" x14ac:dyDescent="0.2"/>
    <row r="1665" s="25" customFormat="1" x14ac:dyDescent="0.2"/>
    <row r="1666" s="25" customFormat="1" x14ac:dyDescent="0.2"/>
    <row r="1667" s="25" customFormat="1" x14ac:dyDescent="0.2"/>
    <row r="1668" s="25" customFormat="1" x14ac:dyDescent="0.2"/>
    <row r="1669" s="25" customFormat="1" x14ac:dyDescent="0.2"/>
    <row r="1670" s="25" customFormat="1" x14ac:dyDescent="0.2"/>
    <row r="1671" s="25" customFormat="1" x14ac:dyDescent="0.2"/>
    <row r="1672" s="25" customFormat="1" x14ac:dyDescent="0.2"/>
    <row r="1673" s="25" customFormat="1" x14ac:dyDescent="0.2"/>
    <row r="1674" s="25" customFormat="1" x14ac:dyDescent="0.2"/>
    <row r="1675" s="25" customFormat="1" x14ac:dyDescent="0.2"/>
    <row r="1676" s="25" customFormat="1" x14ac:dyDescent="0.2"/>
    <row r="1677" s="25" customFormat="1" x14ac:dyDescent="0.2"/>
    <row r="1678" s="25" customFormat="1" x14ac:dyDescent="0.2"/>
    <row r="1679" s="25" customFormat="1" x14ac:dyDescent="0.2"/>
    <row r="1680" s="25" customFormat="1" x14ac:dyDescent="0.2"/>
    <row r="1681" s="25" customFormat="1" x14ac:dyDescent="0.2"/>
    <row r="1682" s="25" customFormat="1" x14ac:dyDescent="0.2"/>
    <row r="1683" s="25" customFormat="1" x14ac:dyDescent="0.2"/>
    <row r="1684" s="25" customFormat="1" x14ac:dyDescent="0.2"/>
    <row r="1685" s="25" customFormat="1" x14ac:dyDescent="0.2"/>
    <row r="1686" s="25" customFormat="1" x14ac:dyDescent="0.2"/>
    <row r="1687" s="25" customFormat="1" x14ac:dyDescent="0.2"/>
    <row r="1688" s="25" customFormat="1" x14ac:dyDescent="0.2"/>
    <row r="1689" s="25" customFormat="1" x14ac:dyDescent="0.2"/>
    <row r="1690" s="25" customFormat="1" x14ac:dyDescent="0.2"/>
    <row r="1691" s="25" customFormat="1" x14ac:dyDescent="0.2"/>
    <row r="1692" s="25" customFormat="1" x14ac:dyDescent="0.2"/>
    <row r="1693" s="25" customFormat="1" x14ac:dyDescent="0.2"/>
    <row r="1694" s="25" customFormat="1" x14ac:dyDescent="0.2"/>
    <row r="1695" s="25" customFormat="1" x14ac:dyDescent="0.2"/>
    <row r="1696" s="25" customFormat="1" x14ac:dyDescent="0.2"/>
    <row r="1697" s="25" customFormat="1" x14ac:dyDescent="0.2"/>
    <row r="1698" s="25" customFormat="1" x14ac:dyDescent="0.2"/>
    <row r="1699" s="25" customFormat="1" x14ac:dyDescent="0.2"/>
    <row r="1700" s="25" customFormat="1" x14ac:dyDescent="0.2"/>
    <row r="1701" s="25" customFormat="1" x14ac:dyDescent="0.2"/>
    <row r="1702" s="25" customFormat="1" x14ac:dyDescent="0.2"/>
    <row r="1703" s="25" customFormat="1" x14ac:dyDescent="0.2"/>
    <row r="1704" s="25" customFormat="1" x14ac:dyDescent="0.2"/>
    <row r="1705" s="25" customFormat="1" x14ac:dyDescent="0.2"/>
    <row r="1706" s="25" customFormat="1" x14ac:dyDescent="0.2"/>
    <row r="1707" s="25" customFormat="1" x14ac:dyDescent="0.2"/>
    <row r="1708" s="25" customFormat="1" x14ac:dyDescent="0.2"/>
    <row r="1709" s="25" customFormat="1" x14ac:dyDescent="0.2"/>
    <row r="1710" s="25" customFormat="1" x14ac:dyDescent="0.2"/>
    <row r="1711" s="25" customFormat="1" x14ac:dyDescent="0.2"/>
    <row r="1712" s="25" customFormat="1" x14ac:dyDescent="0.2"/>
    <row r="1713" s="25" customFormat="1" x14ac:dyDescent="0.2"/>
    <row r="1714" s="25" customFormat="1" x14ac:dyDescent="0.2"/>
    <row r="1715" s="25" customFormat="1" x14ac:dyDescent="0.2"/>
    <row r="1716" s="25" customFormat="1" x14ac:dyDescent="0.2"/>
    <row r="1717" s="25" customFormat="1" x14ac:dyDescent="0.2"/>
    <row r="1718" s="25" customFormat="1" x14ac:dyDescent="0.2"/>
    <row r="1719" s="25" customFormat="1" x14ac:dyDescent="0.2"/>
    <row r="1720" s="25" customFormat="1" x14ac:dyDescent="0.2"/>
    <row r="1721" s="25" customFormat="1" x14ac:dyDescent="0.2"/>
    <row r="1722" s="25" customFormat="1" x14ac:dyDescent="0.2"/>
    <row r="1723" s="25" customFormat="1" x14ac:dyDescent="0.2"/>
    <row r="1724" s="25" customFormat="1" x14ac:dyDescent="0.2"/>
    <row r="1725" s="25" customFormat="1" x14ac:dyDescent="0.2"/>
    <row r="1726" s="25" customFormat="1" x14ac:dyDescent="0.2"/>
    <row r="1727" s="25" customFormat="1" x14ac:dyDescent="0.2"/>
    <row r="1728" s="25" customFormat="1" x14ac:dyDescent="0.2"/>
    <row r="1729" s="25" customFormat="1" x14ac:dyDescent="0.2"/>
    <row r="1730" s="25" customFormat="1" x14ac:dyDescent="0.2"/>
    <row r="1731" s="25" customFormat="1" x14ac:dyDescent="0.2"/>
    <row r="1732" s="25" customFormat="1" x14ac:dyDescent="0.2"/>
    <row r="1733" s="25" customFormat="1" x14ac:dyDescent="0.2"/>
    <row r="1734" s="25" customFormat="1" x14ac:dyDescent="0.2"/>
    <row r="1735" s="25" customFormat="1" x14ac:dyDescent="0.2"/>
    <row r="1736" s="25" customFormat="1" x14ac:dyDescent="0.2"/>
    <row r="1737" s="25" customFormat="1" x14ac:dyDescent="0.2"/>
    <row r="1738" s="25" customFormat="1" x14ac:dyDescent="0.2"/>
    <row r="1739" s="25" customFormat="1" x14ac:dyDescent="0.2"/>
    <row r="1740" s="25" customFormat="1" x14ac:dyDescent="0.2"/>
    <row r="1741" s="25" customFormat="1" x14ac:dyDescent="0.2"/>
    <row r="1742" s="25" customFormat="1" x14ac:dyDescent="0.2"/>
    <row r="1743" s="25" customFormat="1" x14ac:dyDescent="0.2"/>
    <row r="1744" s="25" customFormat="1" x14ac:dyDescent="0.2"/>
    <row r="1745" s="25" customFormat="1" x14ac:dyDescent="0.2"/>
    <row r="1746" s="25" customFormat="1" x14ac:dyDescent="0.2"/>
    <row r="1747" s="25" customFormat="1" x14ac:dyDescent="0.2"/>
    <row r="1748" s="25" customFormat="1" x14ac:dyDescent="0.2"/>
    <row r="1749" s="25" customFormat="1" x14ac:dyDescent="0.2"/>
    <row r="1750" s="25" customFormat="1" x14ac:dyDescent="0.2"/>
    <row r="1751" s="25" customFormat="1" x14ac:dyDescent="0.2"/>
    <row r="1752" s="25" customFormat="1" x14ac:dyDescent="0.2"/>
    <row r="1753" s="25" customFormat="1" x14ac:dyDescent="0.2"/>
    <row r="1754" s="25" customFormat="1" x14ac:dyDescent="0.2"/>
    <row r="1755" s="25" customFormat="1" x14ac:dyDescent="0.2"/>
    <row r="1756" s="25" customFormat="1" x14ac:dyDescent="0.2"/>
    <row r="1757" s="25" customFormat="1" x14ac:dyDescent="0.2"/>
    <row r="1758" s="25" customFormat="1" x14ac:dyDescent="0.2"/>
    <row r="1759" s="25" customFormat="1" x14ac:dyDescent="0.2"/>
    <row r="1760" s="25" customFormat="1" x14ac:dyDescent="0.2"/>
    <row r="1761" s="25" customFormat="1" x14ac:dyDescent="0.2"/>
    <row r="1762" s="25" customFormat="1" x14ac:dyDescent="0.2"/>
    <row r="1763" s="25" customFormat="1" x14ac:dyDescent="0.2"/>
    <row r="1764" s="25" customFormat="1" x14ac:dyDescent="0.2"/>
    <row r="1765" s="25" customFormat="1" x14ac:dyDescent="0.2"/>
    <row r="1766" s="25" customFormat="1" x14ac:dyDescent="0.2"/>
    <row r="1767" s="25" customFormat="1" x14ac:dyDescent="0.2"/>
    <row r="1768" s="25" customFormat="1" x14ac:dyDescent="0.2"/>
    <row r="1769" s="25" customFormat="1" x14ac:dyDescent="0.2"/>
    <row r="1770" s="25" customFormat="1" x14ac:dyDescent="0.2"/>
    <row r="1771" s="25" customFormat="1" x14ac:dyDescent="0.2"/>
    <row r="1772" s="25" customFormat="1" x14ac:dyDescent="0.2"/>
    <row r="1773" s="25" customFormat="1" x14ac:dyDescent="0.2"/>
    <row r="1774" s="25" customFormat="1" x14ac:dyDescent="0.2"/>
    <row r="1775" s="25" customFormat="1" x14ac:dyDescent="0.2"/>
    <row r="1776" s="25" customFormat="1" x14ac:dyDescent="0.2"/>
    <row r="1777" s="25" customFormat="1" x14ac:dyDescent="0.2"/>
    <row r="1778" s="25" customFormat="1" x14ac:dyDescent="0.2"/>
    <row r="1779" s="25" customFormat="1" x14ac:dyDescent="0.2"/>
    <row r="1780" s="25" customFormat="1" x14ac:dyDescent="0.2"/>
    <row r="1781" s="25" customFormat="1" x14ac:dyDescent="0.2"/>
    <row r="1782" s="25" customFormat="1" x14ac:dyDescent="0.2"/>
    <row r="1783" s="25" customFormat="1" x14ac:dyDescent="0.2"/>
    <row r="1784" s="25" customFormat="1" x14ac:dyDescent="0.2"/>
    <row r="1785" s="25" customFormat="1" x14ac:dyDescent="0.2"/>
    <row r="1786" s="25" customFormat="1" x14ac:dyDescent="0.2"/>
    <row r="1787" s="25" customFormat="1" x14ac:dyDescent="0.2"/>
    <row r="1788" s="25" customFormat="1" x14ac:dyDescent="0.2"/>
    <row r="1789" s="25" customFormat="1" x14ac:dyDescent="0.2"/>
    <row r="1790" s="25" customFormat="1" x14ac:dyDescent="0.2"/>
    <row r="1791" s="25" customFormat="1" x14ac:dyDescent="0.2"/>
    <row r="1792" s="25" customFormat="1" x14ac:dyDescent="0.2"/>
    <row r="1793" s="25" customFormat="1" x14ac:dyDescent="0.2"/>
    <row r="1794" s="25" customFormat="1" x14ac:dyDescent="0.2"/>
    <row r="1795" s="25" customFormat="1" x14ac:dyDescent="0.2"/>
    <row r="1796" s="25" customFormat="1" x14ac:dyDescent="0.2"/>
    <row r="1797" s="25" customFormat="1" x14ac:dyDescent="0.2"/>
    <row r="1798" s="25" customFormat="1" x14ac:dyDescent="0.2"/>
    <row r="1799" s="25" customFormat="1" x14ac:dyDescent="0.2"/>
    <row r="1800" s="25" customFormat="1" x14ac:dyDescent="0.2"/>
    <row r="1801" s="25" customFormat="1" x14ac:dyDescent="0.2"/>
    <row r="1802" s="25" customFormat="1" x14ac:dyDescent="0.2"/>
    <row r="1803" s="25" customFormat="1" x14ac:dyDescent="0.2"/>
    <row r="1804" s="25" customFormat="1" x14ac:dyDescent="0.2"/>
    <row r="1805" s="25" customFormat="1" x14ac:dyDescent="0.2"/>
    <row r="1806" s="25" customFormat="1" x14ac:dyDescent="0.2"/>
    <row r="1807" s="25" customFormat="1" x14ac:dyDescent="0.2"/>
    <row r="1808" s="25" customFormat="1" x14ac:dyDescent="0.2"/>
    <row r="1809" s="25" customFormat="1" x14ac:dyDescent="0.2"/>
    <row r="1810" s="25" customFormat="1" x14ac:dyDescent="0.2"/>
    <row r="1811" s="25" customFormat="1" x14ac:dyDescent="0.2"/>
    <row r="1812" s="25" customFormat="1" x14ac:dyDescent="0.2"/>
    <row r="1813" s="25" customFormat="1" x14ac:dyDescent="0.2"/>
    <row r="1814" s="25" customFormat="1" x14ac:dyDescent="0.2"/>
    <row r="1815" s="25" customFormat="1" x14ac:dyDescent="0.2"/>
    <row r="1816" s="25" customFormat="1" x14ac:dyDescent="0.2"/>
    <row r="1817" s="25" customFormat="1" x14ac:dyDescent="0.2"/>
    <row r="1818" s="25" customFormat="1" x14ac:dyDescent="0.2"/>
    <row r="1819" s="25" customFormat="1" x14ac:dyDescent="0.2"/>
    <row r="1820" s="25" customFormat="1" x14ac:dyDescent="0.2"/>
    <row r="1821" s="25" customFormat="1" x14ac:dyDescent="0.2"/>
    <row r="1822" s="25" customFormat="1" x14ac:dyDescent="0.2"/>
    <row r="1823" s="25" customFormat="1" x14ac:dyDescent="0.2"/>
    <row r="1824" s="25" customFormat="1" x14ac:dyDescent="0.2"/>
    <row r="1825" s="25" customFormat="1" x14ac:dyDescent="0.2"/>
    <row r="1826" s="25" customFormat="1" x14ac:dyDescent="0.2"/>
    <row r="1827" s="25" customFormat="1" x14ac:dyDescent="0.2"/>
    <row r="1828" s="25" customFormat="1" x14ac:dyDescent="0.2"/>
    <row r="1829" s="25" customFormat="1" x14ac:dyDescent="0.2"/>
    <row r="1830" s="25" customFormat="1" x14ac:dyDescent="0.2"/>
    <row r="1831" s="25" customFormat="1" x14ac:dyDescent="0.2"/>
    <row r="1832" s="25" customFormat="1" x14ac:dyDescent="0.2"/>
    <row r="1833" s="25" customFormat="1" x14ac:dyDescent="0.2"/>
    <row r="1834" s="25" customFormat="1" x14ac:dyDescent="0.2"/>
    <row r="1835" s="25" customFormat="1" x14ac:dyDescent="0.2"/>
    <row r="1836" s="25" customFormat="1" x14ac:dyDescent="0.2"/>
    <row r="1837" s="25" customFormat="1" x14ac:dyDescent="0.2"/>
    <row r="1838" s="25" customFormat="1" x14ac:dyDescent="0.2"/>
    <row r="1839" s="25" customFormat="1" x14ac:dyDescent="0.2"/>
    <row r="1840" s="25" customFormat="1" x14ac:dyDescent="0.2"/>
    <row r="1841" s="25" customFormat="1" x14ac:dyDescent="0.2"/>
    <row r="1842" s="25" customFormat="1" x14ac:dyDescent="0.2"/>
    <row r="1843" s="25" customFormat="1" x14ac:dyDescent="0.2"/>
    <row r="1844" s="25" customFormat="1" x14ac:dyDescent="0.2"/>
    <row r="1845" s="25" customFormat="1" x14ac:dyDescent="0.2"/>
    <row r="1846" s="25" customFormat="1" x14ac:dyDescent="0.2"/>
    <row r="1847" s="25" customFormat="1" x14ac:dyDescent="0.2"/>
    <row r="1848" s="25" customFormat="1" x14ac:dyDescent="0.2"/>
    <row r="1849" s="25" customFormat="1" x14ac:dyDescent="0.2"/>
    <row r="1850" s="25" customFormat="1" x14ac:dyDescent="0.2"/>
    <row r="1851" s="25" customFormat="1" x14ac:dyDescent="0.2"/>
    <row r="1852" s="25" customFormat="1" x14ac:dyDescent="0.2"/>
    <row r="1853" s="25" customFormat="1" x14ac:dyDescent="0.2"/>
    <row r="1854" s="25" customFormat="1" x14ac:dyDescent="0.2"/>
    <row r="1855" s="25" customFormat="1" x14ac:dyDescent="0.2"/>
    <row r="1856" s="25" customFormat="1" x14ac:dyDescent="0.2"/>
    <row r="1857" s="25" customFormat="1" x14ac:dyDescent="0.2"/>
    <row r="1858" s="25" customFormat="1" x14ac:dyDescent="0.2"/>
    <row r="1859" s="25" customFormat="1" x14ac:dyDescent="0.2"/>
    <row r="1860" s="25" customFormat="1" x14ac:dyDescent="0.2"/>
    <row r="1861" s="25" customFormat="1" x14ac:dyDescent="0.2"/>
    <row r="1862" s="25" customFormat="1" x14ac:dyDescent="0.2"/>
    <row r="1863" s="25" customFormat="1" x14ac:dyDescent="0.2"/>
    <row r="1864" s="25" customFormat="1" x14ac:dyDescent="0.2"/>
    <row r="1865" s="25" customFormat="1" x14ac:dyDescent="0.2"/>
    <row r="1866" s="25" customFormat="1" x14ac:dyDescent="0.2"/>
    <row r="1867" s="25" customFormat="1" x14ac:dyDescent="0.2"/>
    <row r="1868" s="25" customFormat="1" x14ac:dyDescent="0.2"/>
    <row r="1869" s="25" customFormat="1" x14ac:dyDescent="0.2"/>
    <row r="1870" s="25" customFormat="1" x14ac:dyDescent="0.2"/>
    <row r="1871" s="25" customFormat="1" x14ac:dyDescent="0.2"/>
    <row r="1872" s="25" customFormat="1" x14ac:dyDescent="0.2"/>
    <row r="1873" s="25" customFormat="1" x14ac:dyDescent="0.2"/>
    <row r="1874" s="25" customFormat="1" x14ac:dyDescent="0.2"/>
    <row r="1875" s="25" customFormat="1" x14ac:dyDescent="0.2"/>
    <row r="1876" s="25" customFormat="1" x14ac:dyDescent="0.2"/>
    <row r="1877" s="25" customFormat="1" x14ac:dyDescent="0.2"/>
    <row r="1878" s="25" customFormat="1" x14ac:dyDescent="0.2"/>
    <row r="1879" s="25" customFormat="1" x14ac:dyDescent="0.2"/>
    <row r="1880" s="25" customFormat="1" x14ac:dyDescent="0.2"/>
    <row r="1881" s="25" customFormat="1" x14ac:dyDescent="0.2"/>
    <row r="1882" s="25" customFormat="1" x14ac:dyDescent="0.2"/>
    <row r="1883" s="25" customFormat="1" x14ac:dyDescent="0.2"/>
    <row r="1884" s="25" customFormat="1" x14ac:dyDescent="0.2"/>
    <row r="1885" s="25" customFormat="1" x14ac:dyDescent="0.2"/>
    <row r="1886" s="25" customFormat="1" x14ac:dyDescent="0.2"/>
    <row r="1887" s="25" customFormat="1" x14ac:dyDescent="0.2"/>
    <row r="1888" s="25" customFormat="1" x14ac:dyDescent="0.2"/>
    <row r="1889" s="25" customFormat="1" x14ac:dyDescent="0.2"/>
    <row r="1890" s="25" customFormat="1" x14ac:dyDescent="0.2"/>
    <row r="1891" s="25" customFormat="1" x14ac:dyDescent="0.2"/>
    <row r="1892" s="25" customFormat="1" x14ac:dyDescent="0.2"/>
    <row r="1893" s="25" customFormat="1" x14ac:dyDescent="0.2"/>
    <row r="1894" s="25" customFormat="1" x14ac:dyDescent="0.2"/>
    <row r="1895" s="25" customFormat="1" x14ac:dyDescent="0.2"/>
    <row r="1896" s="25" customFormat="1" x14ac:dyDescent="0.2"/>
    <row r="1897" s="25" customFormat="1" x14ac:dyDescent="0.2"/>
    <row r="1898" s="25" customFormat="1" x14ac:dyDescent="0.2"/>
    <row r="1899" s="25" customFormat="1" x14ac:dyDescent="0.2"/>
    <row r="1900" s="25" customFormat="1" x14ac:dyDescent="0.2"/>
    <row r="1901" s="25" customFormat="1" x14ac:dyDescent="0.2"/>
    <row r="1902" s="25" customFormat="1" x14ac:dyDescent="0.2"/>
    <row r="1903" s="25" customFormat="1" x14ac:dyDescent="0.2"/>
    <row r="1904" s="25" customFormat="1" x14ac:dyDescent="0.2"/>
    <row r="1905" s="25" customFormat="1" x14ac:dyDescent="0.2"/>
    <row r="1906" s="25" customFormat="1" x14ac:dyDescent="0.2"/>
    <row r="1907" s="25" customFormat="1" x14ac:dyDescent="0.2"/>
    <row r="1908" s="25" customFormat="1" x14ac:dyDescent="0.2"/>
    <row r="1909" s="25" customFormat="1" x14ac:dyDescent="0.2"/>
    <row r="1910" s="25" customFormat="1" x14ac:dyDescent="0.2"/>
    <row r="1911" s="25" customFormat="1" x14ac:dyDescent="0.2"/>
    <row r="1912" s="25" customFormat="1" x14ac:dyDescent="0.2"/>
    <row r="1913" s="25" customFormat="1" x14ac:dyDescent="0.2"/>
    <row r="1914" s="25" customFormat="1" x14ac:dyDescent="0.2"/>
    <row r="1915" s="25" customFormat="1" x14ac:dyDescent="0.2"/>
    <row r="1916" s="25" customFormat="1" x14ac:dyDescent="0.2"/>
    <row r="1917" s="25" customFormat="1" x14ac:dyDescent="0.2"/>
    <row r="1918" s="25" customFormat="1" x14ac:dyDescent="0.2"/>
    <row r="1919" s="25" customFormat="1" x14ac:dyDescent="0.2"/>
    <row r="1920" s="25" customFormat="1" x14ac:dyDescent="0.2"/>
    <row r="1921" s="25" customFormat="1" x14ac:dyDescent="0.2"/>
    <row r="1922" s="25" customFormat="1" x14ac:dyDescent="0.2"/>
    <row r="1923" s="25" customFormat="1" x14ac:dyDescent="0.2"/>
    <row r="1924" s="25" customFormat="1" x14ac:dyDescent="0.2"/>
    <row r="1925" s="25" customFormat="1" x14ac:dyDescent="0.2"/>
    <row r="1926" s="25" customFormat="1" x14ac:dyDescent="0.2"/>
    <row r="1927" s="25" customFormat="1" x14ac:dyDescent="0.2"/>
    <row r="1928" s="25" customFormat="1" x14ac:dyDescent="0.2"/>
    <row r="1929" s="25" customFormat="1" x14ac:dyDescent="0.2"/>
    <row r="1930" s="25" customFormat="1" x14ac:dyDescent="0.2"/>
    <row r="1931" s="25" customFormat="1" x14ac:dyDescent="0.2"/>
    <row r="1932" s="25" customFormat="1" x14ac:dyDescent="0.2"/>
    <row r="1933" s="25" customFormat="1" x14ac:dyDescent="0.2"/>
    <row r="1934" s="25" customFormat="1" x14ac:dyDescent="0.2"/>
    <row r="1935" s="25" customFormat="1" x14ac:dyDescent="0.2"/>
    <row r="1936" s="25" customFormat="1" x14ac:dyDescent="0.2"/>
    <row r="1937" s="25" customFormat="1" x14ac:dyDescent="0.2"/>
    <row r="1938" s="25" customFormat="1" x14ac:dyDescent="0.2"/>
    <row r="1939" s="25" customFormat="1" x14ac:dyDescent="0.2"/>
    <row r="1940" s="25" customFormat="1" x14ac:dyDescent="0.2"/>
    <row r="1941" s="25" customFormat="1" x14ac:dyDescent="0.2"/>
    <row r="1942" s="25" customFormat="1" x14ac:dyDescent="0.2"/>
    <row r="1943" s="25" customFormat="1" x14ac:dyDescent="0.2"/>
    <row r="1944" s="25" customFormat="1" x14ac:dyDescent="0.2"/>
    <row r="1945" s="25" customFormat="1" x14ac:dyDescent="0.2"/>
    <row r="1946" s="25" customFormat="1" x14ac:dyDescent="0.2"/>
    <row r="1947" s="25" customFormat="1" x14ac:dyDescent="0.2"/>
    <row r="1948" s="25" customFormat="1" x14ac:dyDescent="0.2"/>
    <row r="1949" s="25" customFormat="1" x14ac:dyDescent="0.2"/>
    <row r="1950" s="25" customFormat="1" x14ac:dyDescent="0.2"/>
    <row r="1951" s="25" customFormat="1" x14ac:dyDescent="0.2"/>
    <row r="1952" s="25" customFormat="1" x14ac:dyDescent="0.2"/>
    <row r="1953" s="25" customFormat="1" x14ac:dyDescent="0.2"/>
    <row r="1954" s="25" customFormat="1" x14ac:dyDescent="0.2"/>
    <row r="1955" s="25" customFormat="1" x14ac:dyDescent="0.2"/>
    <row r="1956" s="25" customFormat="1" x14ac:dyDescent="0.2"/>
    <row r="1957" s="25" customFormat="1" x14ac:dyDescent="0.2"/>
    <row r="1958" s="25" customFormat="1" x14ac:dyDescent="0.2"/>
    <row r="1959" s="25" customFormat="1" x14ac:dyDescent="0.2"/>
    <row r="1960" s="25" customFormat="1" x14ac:dyDescent="0.2"/>
    <row r="1961" s="25" customFormat="1" x14ac:dyDescent="0.2"/>
    <row r="1962" s="25" customFormat="1" x14ac:dyDescent="0.2"/>
    <row r="1963" s="25" customFormat="1" x14ac:dyDescent="0.2"/>
    <row r="1964" s="25" customFormat="1" x14ac:dyDescent="0.2"/>
    <row r="1965" s="25" customFormat="1" x14ac:dyDescent="0.2"/>
    <row r="1966" s="25" customFormat="1" x14ac:dyDescent="0.2"/>
    <row r="1967" s="25" customFormat="1" x14ac:dyDescent="0.2"/>
    <row r="1968" s="25" customFormat="1" x14ac:dyDescent="0.2"/>
    <row r="1969" s="25" customFormat="1" x14ac:dyDescent="0.2"/>
    <row r="1970" s="25" customFormat="1" x14ac:dyDescent="0.2"/>
    <row r="1971" s="25" customFormat="1" x14ac:dyDescent="0.2"/>
    <row r="1972" s="25" customFormat="1" x14ac:dyDescent="0.2"/>
    <row r="1973" s="25" customFormat="1" x14ac:dyDescent="0.2"/>
    <row r="1974" s="25" customFormat="1" x14ac:dyDescent="0.2"/>
    <row r="1975" s="25" customFormat="1" x14ac:dyDescent="0.2"/>
    <row r="1976" s="25" customFormat="1" x14ac:dyDescent="0.2"/>
    <row r="1977" s="25" customFormat="1" x14ac:dyDescent="0.2"/>
    <row r="1978" s="25" customFormat="1" x14ac:dyDescent="0.2"/>
    <row r="1979" s="25" customFormat="1" x14ac:dyDescent="0.2"/>
    <row r="1980" s="25" customFormat="1" x14ac:dyDescent="0.2"/>
    <row r="1981" s="25" customFormat="1" x14ac:dyDescent="0.2"/>
    <row r="1982" s="25" customFormat="1" x14ac:dyDescent="0.2"/>
    <row r="1983" s="25" customFormat="1" x14ac:dyDescent="0.2"/>
    <row r="1984" s="25" customFormat="1" x14ac:dyDescent="0.2"/>
    <row r="1985" s="25" customFormat="1" x14ac:dyDescent="0.2"/>
    <row r="1986" s="25" customFormat="1" x14ac:dyDescent="0.2"/>
    <row r="1987" s="25" customFormat="1" x14ac:dyDescent="0.2"/>
    <row r="1988" s="25" customFormat="1" x14ac:dyDescent="0.2"/>
    <row r="1989" s="25" customFormat="1" x14ac:dyDescent="0.2"/>
    <row r="1990" s="25" customFormat="1" x14ac:dyDescent="0.2"/>
    <row r="1991" s="25" customFormat="1" x14ac:dyDescent="0.2"/>
    <row r="1992" s="25" customFormat="1" x14ac:dyDescent="0.2"/>
    <row r="1993" s="25" customFormat="1" x14ac:dyDescent="0.2"/>
    <row r="1994" s="25" customFormat="1" x14ac:dyDescent="0.2"/>
    <row r="1995" s="25" customFormat="1" x14ac:dyDescent="0.2"/>
    <row r="1996" s="25" customFormat="1" x14ac:dyDescent="0.2"/>
    <row r="1997" s="25" customFormat="1" x14ac:dyDescent="0.2"/>
    <row r="1998" s="25" customFormat="1" x14ac:dyDescent="0.2"/>
    <row r="1999" s="25" customFormat="1" x14ac:dyDescent="0.2"/>
    <row r="2000" s="25" customFormat="1" x14ac:dyDescent="0.2"/>
    <row r="2001" s="25" customFormat="1" x14ac:dyDescent="0.2"/>
    <row r="2002" s="25" customFormat="1" x14ac:dyDescent="0.2"/>
    <row r="2003" s="25" customFormat="1" x14ac:dyDescent="0.2"/>
    <row r="2004" s="25" customFormat="1" x14ac:dyDescent="0.2"/>
    <row r="2005" s="25" customFormat="1" x14ac:dyDescent="0.2"/>
    <row r="2006" s="25" customFormat="1" x14ac:dyDescent="0.2"/>
    <row r="2007" s="25" customFormat="1" x14ac:dyDescent="0.2"/>
    <row r="2008" s="25" customFormat="1" x14ac:dyDescent="0.2"/>
    <row r="2009" s="25" customFormat="1" x14ac:dyDescent="0.2"/>
    <row r="2010" s="25" customFormat="1" x14ac:dyDescent="0.2"/>
    <row r="2011" s="25" customFormat="1" x14ac:dyDescent="0.2"/>
    <row r="2012" s="25" customFormat="1" x14ac:dyDescent="0.2"/>
    <row r="2013" s="25" customFormat="1" x14ac:dyDescent="0.2"/>
    <row r="2014" s="25" customFormat="1" x14ac:dyDescent="0.2"/>
    <row r="2015" s="25" customFormat="1" x14ac:dyDescent="0.2"/>
    <row r="2016" s="25" customFormat="1" x14ac:dyDescent="0.2"/>
    <row r="2017" s="25" customFormat="1" x14ac:dyDescent="0.2"/>
    <row r="2018" s="25" customFormat="1" x14ac:dyDescent="0.2"/>
    <row r="2019" s="25" customFormat="1" x14ac:dyDescent="0.2"/>
    <row r="2020" s="25" customFormat="1" x14ac:dyDescent="0.2"/>
    <row r="2021" s="25" customFormat="1" x14ac:dyDescent="0.2"/>
    <row r="2022" s="25" customFormat="1" x14ac:dyDescent="0.2"/>
    <row r="2023" s="25" customFormat="1" x14ac:dyDescent="0.2"/>
    <row r="2024" s="25" customFormat="1" x14ac:dyDescent="0.2"/>
    <row r="2025" s="25" customFormat="1" x14ac:dyDescent="0.2"/>
    <row r="2026" s="25" customFormat="1" x14ac:dyDescent="0.2"/>
    <row r="2027" s="25" customFormat="1" x14ac:dyDescent="0.2"/>
    <row r="2028" s="25" customFormat="1" x14ac:dyDescent="0.2"/>
    <row r="2029" s="25" customFormat="1" x14ac:dyDescent="0.2"/>
    <row r="2030" s="25" customFormat="1" x14ac:dyDescent="0.2"/>
    <row r="2031" s="25" customFormat="1" x14ac:dyDescent="0.2"/>
    <row r="2032" s="25" customFormat="1" x14ac:dyDescent="0.2"/>
    <row r="2033" s="25" customFormat="1" x14ac:dyDescent="0.2"/>
    <row r="2034" s="25" customFormat="1" x14ac:dyDescent="0.2"/>
    <row r="2035" s="25" customFormat="1" x14ac:dyDescent="0.2"/>
    <row r="2036" s="25" customFormat="1" x14ac:dyDescent="0.2"/>
    <row r="2037" s="25" customFormat="1" x14ac:dyDescent="0.2"/>
    <row r="2038" s="25" customFormat="1" x14ac:dyDescent="0.2"/>
    <row r="2039" s="25" customFormat="1" x14ac:dyDescent="0.2"/>
    <row r="2040" s="25" customFormat="1" x14ac:dyDescent="0.2"/>
  </sheetData>
  <sheetProtection algorithmName="SHA-512" hashValue="/x8zKx3/y6nHtdtp0r2IYiuLkFG3U9NATPkTcsQ9g0VJt45SyYnoSHisTjdrR8JzTTcTt5Dl006tL4iO7B1j+g==" saltValue="yleO/P3TFlgPpHxm84a3Ww==" spinCount="100000" sheet="1" objects="1" scenarios="1" formatColumns="0" formatRows="0" selectLockedCells="1"/>
  <phoneticPr fontId="0" type="noConversion"/>
  <conditionalFormatting sqref="C6:N7">
    <cfRule type="cellIs" dxfId="0" priority="1" stopIfTrue="1" operator="equal">
      <formula>"Locked"</formula>
    </cfRule>
  </conditionalFormatting>
  <pageMargins left="0.7" right="0.7"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V78"/>
  <sheetViews>
    <sheetView showGridLines="0" workbookViewId="0"/>
  </sheetViews>
  <sheetFormatPr defaultRowHeight="12.75" x14ac:dyDescent="0.2"/>
  <cols>
    <col min="1" max="1" width="0.7109375" style="2" customWidth="1"/>
    <col min="2" max="2" width="9.140625" style="1"/>
    <col min="3" max="3" width="38" style="1" customWidth="1"/>
    <col min="4" max="4" width="13" style="89" customWidth="1"/>
    <col min="5" max="5" width="13" style="2" customWidth="1"/>
    <col min="6" max="6" width="9.140625" style="1"/>
    <col min="7" max="7" width="45.85546875" style="1" customWidth="1"/>
    <col min="8" max="8" width="9.140625" style="89"/>
    <col min="9" max="16384" width="9.140625" style="2"/>
  </cols>
  <sheetData>
    <row r="1" spans="2:22" s="10" customFormat="1" ht="3.75" customHeight="1" x14ac:dyDescent="0.2">
      <c r="D1" s="79"/>
      <c r="H1" s="79"/>
    </row>
    <row r="2" spans="2:22" s="10" customFormat="1" ht="15" customHeight="1" x14ac:dyDescent="0.2">
      <c r="B2" s="24"/>
      <c r="C2" s="23"/>
      <c r="D2" s="68" t="str">
        <f>title</f>
        <v>BAS Business Accounts</v>
      </c>
      <c r="E2" s="22"/>
      <c r="F2" s="96"/>
      <c r="G2" s="22"/>
      <c r="H2" s="21" t="str">
        <f ca="1">scratch!$B$50</f>
        <v>Not Licensed, for Evaluation Only. In Evaluation Mode some results are Locked and not calculated.</v>
      </c>
      <c r="I2" s="21"/>
      <c r="J2" s="21"/>
      <c r="K2" s="21"/>
      <c r="L2" s="21"/>
      <c r="M2" s="21"/>
      <c r="N2" s="21"/>
      <c r="O2" s="21"/>
      <c r="P2" s="21"/>
      <c r="Q2" s="21"/>
      <c r="R2" s="21"/>
      <c r="S2" s="21"/>
      <c r="T2" s="21"/>
      <c r="U2" s="21"/>
      <c r="V2" s="86"/>
    </row>
    <row r="3" spans="2:22" s="10" customFormat="1" ht="3.75" customHeight="1" x14ac:dyDescent="0.2">
      <c r="B3" s="11"/>
      <c r="C3" s="11"/>
      <c r="D3" s="79"/>
      <c r="H3" s="79"/>
      <c r="Q3" s="12"/>
      <c r="U3" s="13"/>
    </row>
    <row r="5" spans="2:22" x14ac:dyDescent="0.2">
      <c r="B5" s="70">
        <f>Income!B$5</f>
        <v>44378</v>
      </c>
      <c r="C5" s="59"/>
      <c r="D5" s="87"/>
      <c r="E5" s="59" t="str">
        <f>Income!T$5</f>
        <v>Quarter 1</v>
      </c>
      <c r="F5" s="59"/>
      <c r="G5" s="63"/>
      <c r="H5" s="63">
        <f>Income!N$5</f>
        <v>44440</v>
      </c>
    </row>
    <row r="6" spans="2:22" x14ac:dyDescent="0.2">
      <c r="B6" s="114" t="str">
        <f>Tax!B$4</f>
        <v>Income</v>
      </c>
      <c r="C6" s="115"/>
      <c r="D6" s="115"/>
      <c r="F6" s="116" t="str">
        <f>Tax!E$4</f>
        <v>Expense</v>
      </c>
      <c r="G6" s="115"/>
      <c r="H6" s="115"/>
    </row>
    <row r="7" spans="2:22" x14ac:dyDescent="0.2">
      <c r="B7" s="60" t="s">
        <v>9</v>
      </c>
      <c r="C7" s="3" t="s">
        <v>18</v>
      </c>
      <c r="D7" s="88" t="str">
        <f ca="1">Income!$X$4</f>
        <v>Locked</v>
      </c>
      <c r="F7" s="60"/>
      <c r="G7" s="3" t="s">
        <v>20</v>
      </c>
      <c r="H7" s="88" t="str">
        <f ca="1">Expense!X$4</f>
        <v>Locked</v>
      </c>
    </row>
    <row r="8" spans="2:22" x14ac:dyDescent="0.2">
      <c r="B8" s="60"/>
      <c r="F8" s="60"/>
    </row>
    <row r="9" spans="2:22" x14ac:dyDescent="0.2">
      <c r="B9" s="60"/>
      <c r="C9" s="3" t="s">
        <v>19</v>
      </c>
      <c r="D9" s="88" t="str">
        <f ca="1">IF(ISERROR(D7-D13),"-",D7-D13)</f>
        <v>-</v>
      </c>
      <c r="G9" s="3" t="s">
        <v>22</v>
      </c>
      <c r="H9" s="88">
        <f ca="1">SUMIF(Expense!W$7:W$1007,"=0",Expense!X$7:X$1007)</f>
        <v>0</v>
      </c>
    </row>
    <row r="10" spans="2:22" x14ac:dyDescent="0.2">
      <c r="B10" s="60"/>
      <c r="C10" s="3"/>
    </row>
    <row r="11" spans="2:22" x14ac:dyDescent="0.2">
      <c r="B11" s="60" t="s">
        <v>10</v>
      </c>
      <c r="C11" s="1" t="s">
        <v>39</v>
      </c>
      <c r="D11" s="89">
        <f>SUMIF(Income!U$7:U$1007,C11,Income!X$7:X$1007)</f>
        <v>0</v>
      </c>
      <c r="F11" s="60" t="s">
        <v>12</v>
      </c>
      <c r="G11" s="1" t="s">
        <v>41</v>
      </c>
      <c r="H11" s="89">
        <f>SUMIF(Expense!U$7:U$1007,G11,Expense!X$7:X$1007)</f>
        <v>0</v>
      </c>
    </row>
    <row r="12" spans="2:22" x14ac:dyDescent="0.2">
      <c r="B12" s="60" t="s">
        <v>11</v>
      </c>
      <c r="C12" s="1" t="s">
        <v>40</v>
      </c>
      <c r="D12" s="89">
        <f>SUMIF(Income!U$7:U$1007,C12,Income!X$7:X$1007)</f>
        <v>0</v>
      </c>
      <c r="F12" s="60"/>
      <c r="G12" s="1" t="s">
        <v>42</v>
      </c>
      <c r="H12" s="89">
        <f>SUMIF(Expense!U$7:U$1007,G12,Expense!X$7:X$1007)</f>
        <v>0</v>
      </c>
    </row>
    <row r="13" spans="2:22" x14ac:dyDescent="0.2">
      <c r="B13" s="60" t="s">
        <v>8</v>
      </c>
      <c r="C13" s="3" t="s">
        <v>17</v>
      </c>
      <c r="D13" s="88">
        <f ca="1">SUMIF(Income!W$7:W$1007,"=0",Income!X$7:X$1007)</f>
        <v>0</v>
      </c>
      <c r="F13" s="60"/>
      <c r="G13" s="3" t="s">
        <v>21</v>
      </c>
      <c r="H13" s="88">
        <f>H11+H12</f>
        <v>0</v>
      </c>
    </row>
    <row r="14" spans="2:22" x14ac:dyDescent="0.2">
      <c r="B14" s="60"/>
      <c r="E14" s="56"/>
      <c r="F14" s="60" t="s">
        <v>13</v>
      </c>
      <c r="G14" s="93" t="s">
        <v>43</v>
      </c>
      <c r="H14" s="88" t="str">
        <f ca="1">IF(ISERROR(H7-H11),"-",H7-H11)</f>
        <v>-</v>
      </c>
    </row>
    <row r="15" spans="2:22" x14ac:dyDescent="0.2">
      <c r="B15" s="60" t="s">
        <v>14</v>
      </c>
      <c r="C15" s="3" t="s">
        <v>23</v>
      </c>
      <c r="D15" s="88" t="str">
        <f ca="1">Income!W$4</f>
        <v>Locked</v>
      </c>
      <c r="F15" s="60" t="s">
        <v>15</v>
      </c>
      <c r="G15" s="3" t="s">
        <v>31</v>
      </c>
      <c r="H15" s="88" t="str">
        <f ca="1">Expense!W$4</f>
        <v>Locked</v>
      </c>
    </row>
    <row r="16" spans="2:22" x14ac:dyDescent="0.2">
      <c r="B16" s="60"/>
      <c r="D16" s="90"/>
      <c r="F16" s="60"/>
    </row>
    <row r="17" spans="2:8" x14ac:dyDescent="0.2">
      <c r="B17" s="60"/>
      <c r="F17" s="60"/>
    </row>
    <row r="18" spans="2:8" x14ac:dyDescent="0.2">
      <c r="B18" s="62"/>
      <c r="C18" s="57"/>
      <c r="D18" s="69" t="s">
        <v>16</v>
      </c>
      <c r="E18" s="91" t="str">
        <f ca="1">IF(ISERROR(D15-H15),"-",D15-H15)</f>
        <v>-</v>
      </c>
      <c r="F18" s="61"/>
      <c r="G18" s="58"/>
      <c r="H18" s="92"/>
    </row>
    <row r="20" spans="2:8" x14ac:dyDescent="0.2">
      <c r="B20" s="70">
        <f>Income!Z$5</f>
        <v>44471</v>
      </c>
      <c r="C20" s="59"/>
      <c r="D20" s="87"/>
      <c r="E20" s="59" t="str">
        <f>Income!AR$5</f>
        <v>Quarter 2</v>
      </c>
      <c r="F20" s="59"/>
      <c r="G20" s="63"/>
      <c r="H20" s="63">
        <f>Income!AL$5</f>
        <v>44533</v>
      </c>
    </row>
    <row r="21" spans="2:8" x14ac:dyDescent="0.2">
      <c r="B21" s="114" t="str">
        <f>Tax!B$4</f>
        <v>Income</v>
      </c>
      <c r="C21" s="115"/>
      <c r="D21" s="115"/>
      <c r="F21" s="116" t="str">
        <f>Tax!E$4</f>
        <v>Expense</v>
      </c>
      <c r="G21" s="115"/>
      <c r="H21" s="115"/>
    </row>
    <row r="22" spans="2:8" x14ac:dyDescent="0.2">
      <c r="B22" s="60" t="str">
        <f>B7</f>
        <v>G1</v>
      </c>
      <c r="C22" s="3" t="str">
        <f>C7</f>
        <v>Total sales (amount includes GST)</v>
      </c>
      <c r="D22" s="88" t="str">
        <f ca="1">Income!$AV$4</f>
        <v>Locked</v>
      </c>
      <c r="F22" s="60"/>
      <c r="G22" s="3" t="str">
        <f>G7</f>
        <v>Total Purchases (amount includes GST)</v>
      </c>
      <c r="H22" s="88" t="str">
        <f ca="1">Expense!AV$4</f>
        <v>Locked</v>
      </c>
    </row>
    <row r="23" spans="2:8" x14ac:dyDescent="0.2">
      <c r="B23" s="60"/>
      <c r="C23" s="3"/>
      <c r="F23" s="60"/>
      <c r="G23" s="3"/>
    </row>
    <row r="24" spans="2:8" x14ac:dyDescent="0.2">
      <c r="B24" s="60"/>
      <c r="C24" s="3" t="str">
        <f t="shared" ref="C24:C30" si="0">C9</f>
        <v>Total Sales with GST Component</v>
      </c>
      <c r="D24" s="88" t="str">
        <f ca="1">IF(ISERROR(D22-D28),"-",D22-D28)</f>
        <v>-</v>
      </c>
      <c r="F24" s="60"/>
      <c r="G24" s="3" t="str">
        <f t="shared" ref="G24:G30" si="1">G9</f>
        <v>Total Purchases with no GST Component</v>
      </c>
      <c r="H24" s="88">
        <f ca="1">SUMIF(Expense!AU$7:AU$1007,"=0",Expense!AV$7:AV$1007)</f>
        <v>0</v>
      </c>
    </row>
    <row r="25" spans="2:8" x14ac:dyDescent="0.2">
      <c r="B25" s="60"/>
      <c r="C25" s="3"/>
      <c r="F25" s="60"/>
      <c r="G25" s="3"/>
    </row>
    <row r="26" spans="2:8" x14ac:dyDescent="0.2">
      <c r="B26" s="60" t="str">
        <f>B11</f>
        <v>G2</v>
      </c>
      <c r="C26" s="1" t="str">
        <f t="shared" si="0"/>
        <v>Export No GST</v>
      </c>
      <c r="D26" s="89">
        <f>SUMIF(Income!AS$7:AS$1007,C26,Income!AV$7:AV$1007)</f>
        <v>0</v>
      </c>
      <c r="F26" s="60" t="str">
        <f>F11</f>
        <v>G10</v>
      </c>
      <c r="G26" s="1" t="str">
        <f t="shared" si="1"/>
        <v>Capital GST</v>
      </c>
      <c r="H26" s="89">
        <f>SUMIF(Expense!AS$7:AS$1007,G26,Expense!AV$7:AV$1007)</f>
        <v>0</v>
      </c>
    </row>
    <row r="27" spans="2:8" x14ac:dyDescent="0.2">
      <c r="B27" s="60" t="str">
        <f>B12</f>
        <v>G3</v>
      </c>
      <c r="C27" s="1" t="str">
        <f t="shared" si="0"/>
        <v>Other No GST</v>
      </c>
      <c r="D27" s="89">
        <f>SUMIF(Income!AS$7:AS$1007,C27,Income!AV$7:AV$1007)</f>
        <v>0</v>
      </c>
      <c r="F27" s="60"/>
      <c r="G27" s="1" t="str">
        <f t="shared" si="1"/>
        <v>Non-capital GST</v>
      </c>
      <c r="H27" s="89">
        <f>SUMIF(Expense!AS$7:AS$1007,G27,Expense!AV$7:AV$1007)</f>
        <v>0</v>
      </c>
    </row>
    <row r="28" spans="2:8" x14ac:dyDescent="0.2">
      <c r="B28" s="60" t="str">
        <f>B13</f>
        <v>G5</v>
      </c>
      <c r="C28" s="3" t="str">
        <f t="shared" si="0"/>
        <v>Total Sales with no GST Component</v>
      </c>
      <c r="D28" s="88">
        <f ca="1">SUMIF(Income!AU$7:AU$1007,"=0",Income!AV$7:AV$1007)</f>
        <v>0</v>
      </c>
      <c r="F28" s="60"/>
      <c r="G28" s="3" t="str">
        <f t="shared" si="1"/>
        <v>Total Purchases with GST Component</v>
      </c>
      <c r="H28" s="88">
        <f>H26+H27</f>
        <v>0</v>
      </c>
    </row>
    <row r="29" spans="2:8" x14ac:dyDescent="0.2">
      <c r="B29" s="60"/>
      <c r="C29" s="3"/>
      <c r="E29" s="56"/>
      <c r="F29" s="60" t="str">
        <f>F14</f>
        <v>G11</v>
      </c>
      <c r="G29" s="1" t="str">
        <f>G14</f>
        <v>Total Non-capital purchases (including any GST)</v>
      </c>
      <c r="H29" s="88" t="str">
        <f ca="1">IF(ISERROR(H22-H26),"-",H22-H26)</f>
        <v>-</v>
      </c>
    </row>
    <row r="30" spans="2:8" x14ac:dyDescent="0.2">
      <c r="B30" s="60" t="str">
        <f>B15</f>
        <v>1A/G9</v>
      </c>
      <c r="C30" s="3" t="str">
        <f t="shared" si="0"/>
        <v>GST on sales</v>
      </c>
      <c r="D30" s="88" t="str">
        <f ca="1">Income!AU$4</f>
        <v>Locked</v>
      </c>
      <c r="F30" s="60" t="str">
        <f>F15</f>
        <v>1B/G20</v>
      </c>
      <c r="G30" s="3" t="str">
        <f t="shared" si="1"/>
        <v>GST on purchases</v>
      </c>
      <c r="H30" s="88" t="str">
        <f ca="1">Expense!AU$4</f>
        <v>Locked</v>
      </c>
    </row>
    <row r="31" spans="2:8" x14ac:dyDescent="0.2">
      <c r="B31" s="60"/>
      <c r="D31" s="90"/>
      <c r="F31" s="60"/>
    </row>
    <row r="32" spans="2:8" x14ac:dyDescent="0.2">
      <c r="B32" s="60"/>
      <c r="F32" s="60"/>
    </row>
    <row r="33" spans="2:8" x14ac:dyDescent="0.2">
      <c r="B33" s="62"/>
      <c r="C33" s="57"/>
      <c r="D33" s="69" t="str">
        <f>D18</f>
        <v>Payment Amount Due</v>
      </c>
      <c r="E33" s="91" t="str">
        <f ca="1">IF(ISERROR(D30-H30),"-",D30-H30)</f>
        <v>-</v>
      </c>
      <c r="F33" s="61"/>
      <c r="G33" s="58"/>
      <c r="H33" s="92"/>
    </row>
    <row r="35" spans="2:8" x14ac:dyDescent="0.2">
      <c r="B35" s="70">
        <f>Income!AX$5</f>
        <v>44564</v>
      </c>
      <c r="C35" s="59"/>
      <c r="D35" s="87"/>
      <c r="E35" s="59" t="str">
        <f>Income!BP$5</f>
        <v>Quarter 3</v>
      </c>
      <c r="F35" s="59"/>
      <c r="G35" s="63"/>
      <c r="H35" s="63">
        <f>Income!BJ$5</f>
        <v>44626</v>
      </c>
    </row>
    <row r="36" spans="2:8" x14ac:dyDescent="0.2">
      <c r="B36" s="114" t="str">
        <f>Tax!B$4</f>
        <v>Income</v>
      </c>
      <c r="C36" s="115"/>
      <c r="D36" s="115"/>
      <c r="F36" s="116" t="str">
        <f>Tax!E$4</f>
        <v>Expense</v>
      </c>
      <c r="G36" s="115"/>
      <c r="H36" s="115"/>
    </row>
    <row r="37" spans="2:8" x14ac:dyDescent="0.2">
      <c r="B37" s="60" t="str">
        <f>B22</f>
        <v>G1</v>
      </c>
      <c r="C37" s="3" t="str">
        <f>C22</f>
        <v>Total sales (amount includes GST)</v>
      </c>
      <c r="D37" s="88" t="str">
        <f ca="1">Income!$BT$4</f>
        <v>Locked</v>
      </c>
      <c r="F37" s="60"/>
      <c r="G37" s="3" t="str">
        <f>G22</f>
        <v>Total Purchases (amount includes GST)</v>
      </c>
      <c r="H37" s="88" t="str">
        <f ca="1">Expense!BT$4</f>
        <v>Locked</v>
      </c>
    </row>
    <row r="38" spans="2:8" x14ac:dyDescent="0.2">
      <c r="B38" s="60"/>
      <c r="C38" s="3"/>
      <c r="F38" s="60"/>
      <c r="G38" s="3"/>
    </row>
    <row r="39" spans="2:8" x14ac:dyDescent="0.2">
      <c r="B39" s="60"/>
      <c r="C39" s="3" t="str">
        <f t="shared" ref="C39:C45" si="2">C24</f>
        <v>Total Sales with GST Component</v>
      </c>
      <c r="D39" s="88" t="str">
        <f ca="1">IF(ISERROR(D37-D43),"-",D37-D43)</f>
        <v>-</v>
      </c>
      <c r="F39" s="60"/>
      <c r="G39" s="3" t="str">
        <f t="shared" ref="G39:G45" si="3">G24</f>
        <v>Total Purchases with no GST Component</v>
      </c>
      <c r="H39" s="88">
        <f ca="1">SUMIF(Expense!BS$7:BS$1007,"=0",Expense!BT$7:BT$1007)</f>
        <v>0</v>
      </c>
    </row>
    <row r="40" spans="2:8" x14ac:dyDescent="0.2">
      <c r="B40" s="60"/>
      <c r="C40" s="3"/>
      <c r="F40" s="60"/>
      <c r="G40" s="3"/>
    </row>
    <row r="41" spans="2:8" x14ac:dyDescent="0.2">
      <c r="B41" s="60" t="str">
        <f>B26</f>
        <v>G2</v>
      </c>
      <c r="C41" s="1" t="str">
        <f t="shared" si="2"/>
        <v>Export No GST</v>
      </c>
      <c r="D41" s="89">
        <f>SUMIF(Income!BQ$7:BQ$1007,C41,Income!BT$7:BT$1007)</f>
        <v>0</v>
      </c>
      <c r="F41" s="60" t="str">
        <f>F26</f>
        <v>G10</v>
      </c>
      <c r="G41" s="1" t="str">
        <f t="shared" si="3"/>
        <v>Capital GST</v>
      </c>
      <c r="H41" s="89">
        <f>SUMIF(Expense!BQ$7:BQ$1007,G41,Expense!BT$7:BT$1007)</f>
        <v>0</v>
      </c>
    </row>
    <row r="42" spans="2:8" x14ac:dyDescent="0.2">
      <c r="B42" s="60" t="str">
        <f>B27</f>
        <v>G3</v>
      </c>
      <c r="C42" s="1" t="str">
        <f t="shared" si="2"/>
        <v>Other No GST</v>
      </c>
      <c r="D42" s="89">
        <f>SUMIF(Income!BQ$7:BQ$1007,C42,Income!BT$7:BT$1007)</f>
        <v>0</v>
      </c>
      <c r="F42" s="60"/>
      <c r="G42" s="1" t="str">
        <f t="shared" si="3"/>
        <v>Non-capital GST</v>
      </c>
      <c r="H42" s="89">
        <f>SUMIF(Expense!BQ$7:BQ$1007,G42,Expense!BT$7:BT$1007)</f>
        <v>0</v>
      </c>
    </row>
    <row r="43" spans="2:8" x14ac:dyDescent="0.2">
      <c r="B43" s="60" t="str">
        <f>B28</f>
        <v>G5</v>
      </c>
      <c r="C43" s="3" t="str">
        <f t="shared" si="2"/>
        <v>Total Sales with no GST Component</v>
      </c>
      <c r="D43" s="88">
        <f ca="1">SUMIF(Income!BS$7:BS$1007,"=0",Income!BT$7:BT$1007)</f>
        <v>0</v>
      </c>
      <c r="F43" s="60"/>
      <c r="G43" s="3" t="str">
        <f t="shared" si="3"/>
        <v>Total Purchases with GST Component</v>
      </c>
      <c r="H43" s="88">
        <f>H41+H42</f>
        <v>0</v>
      </c>
    </row>
    <row r="44" spans="2:8" x14ac:dyDescent="0.2">
      <c r="B44" s="60"/>
      <c r="C44" s="3"/>
      <c r="E44" s="56"/>
      <c r="F44" s="60" t="str">
        <f>F29</f>
        <v>G11</v>
      </c>
      <c r="G44" s="1" t="str">
        <f>G29</f>
        <v>Total Non-capital purchases (including any GST)</v>
      </c>
      <c r="H44" s="88" t="str">
        <f ca="1">IF(ISERROR(H37-H41),"-",H37-H41)</f>
        <v>-</v>
      </c>
    </row>
    <row r="45" spans="2:8" x14ac:dyDescent="0.2">
      <c r="B45" s="60" t="str">
        <f>B30</f>
        <v>1A/G9</v>
      </c>
      <c r="C45" s="3" t="str">
        <f t="shared" si="2"/>
        <v>GST on sales</v>
      </c>
      <c r="D45" s="88" t="str">
        <f ca="1">Income!BS$4</f>
        <v>Locked</v>
      </c>
      <c r="F45" s="60" t="str">
        <f>F30</f>
        <v>1B/G20</v>
      </c>
      <c r="G45" s="3" t="str">
        <f t="shared" si="3"/>
        <v>GST on purchases</v>
      </c>
      <c r="H45" s="88" t="str">
        <f ca="1">Expense!BS$4</f>
        <v>Locked</v>
      </c>
    </row>
    <row r="46" spans="2:8" x14ac:dyDescent="0.2">
      <c r="B46" s="60"/>
      <c r="D46" s="90"/>
      <c r="F46" s="60"/>
    </row>
    <row r="47" spans="2:8" x14ac:dyDescent="0.2">
      <c r="B47" s="60"/>
      <c r="F47" s="60"/>
    </row>
    <row r="48" spans="2:8" x14ac:dyDescent="0.2">
      <c r="B48" s="62"/>
      <c r="C48" s="57"/>
      <c r="D48" s="69" t="str">
        <f>D33</f>
        <v>Payment Amount Due</v>
      </c>
      <c r="E48" s="91" t="str">
        <f ca="1">IF(ISERROR(D45-H45),"-",D45-H45)</f>
        <v>-</v>
      </c>
      <c r="F48" s="61"/>
      <c r="G48" s="58"/>
      <c r="H48" s="92"/>
    </row>
    <row r="50" spans="2:8" x14ac:dyDescent="0.2">
      <c r="B50" s="70">
        <f>Income!BV$5</f>
        <v>44657</v>
      </c>
      <c r="C50" s="59"/>
      <c r="D50" s="87"/>
      <c r="E50" s="59" t="str">
        <f>Income!CN$5</f>
        <v>Quarter 4</v>
      </c>
      <c r="F50" s="59"/>
      <c r="G50" s="63"/>
      <c r="H50" s="63">
        <f>Income!CH$5</f>
        <v>44719</v>
      </c>
    </row>
    <row r="51" spans="2:8" x14ac:dyDescent="0.2">
      <c r="B51" s="114" t="str">
        <f>Tax!B$4</f>
        <v>Income</v>
      </c>
      <c r="C51" s="115"/>
      <c r="D51" s="115"/>
      <c r="F51" s="116" t="str">
        <f>Tax!E$4</f>
        <v>Expense</v>
      </c>
      <c r="G51" s="115"/>
      <c r="H51" s="115"/>
    </row>
    <row r="52" spans="2:8" x14ac:dyDescent="0.2">
      <c r="B52" s="60" t="str">
        <f>B37</f>
        <v>G1</v>
      </c>
      <c r="C52" s="3" t="str">
        <f>C37</f>
        <v>Total sales (amount includes GST)</v>
      </c>
      <c r="D52" s="88" t="str">
        <f ca="1">Income!$CR$4</f>
        <v>Locked</v>
      </c>
      <c r="F52" s="60"/>
      <c r="G52" s="3" t="str">
        <f>G37</f>
        <v>Total Purchases (amount includes GST)</v>
      </c>
      <c r="H52" s="88" t="str">
        <f ca="1">Expense!CR$4</f>
        <v>Locked</v>
      </c>
    </row>
    <row r="53" spans="2:8" x14ac:dyDescent="0.2">
      <c r="B53" s="60"/>
      <c r="C53" s="3"/>
      <c r="F53" s="60"/>
      <c r="G53" s="3"/>
    </row>
    <row r="54" spans="2:8" x14ac:dyDescent="0.2">
      <c r="B54" s="60"/>
      <c r="C54" s="3" t="str">
        <f t="shared" ref="C54:C60" si="4">C39</f>
        <v>Total Sales with GST Component</v>
      </c>
      <c r="D54" s="88" t="str">
        <f ca="1">IF(ISERROR(D52-D58),"-",D52-D58)</f>
        <v>-</v>
      </c>
      <c r="F54" s="60"/>
      <c r="G54" s="3" t="str">
        <f t="shared" ref="G54:G60" si="5">G39</f>
        <v>Total Purchases with no GST Component</v>
      </c>
      <c r="H54" s="88">
        <f ca="1">SUMIF(Expense!CQ$7:CQ$1007,"=0",Expense!CR$7:CR$1007)</f>
        <v>0</v>
      </c>
    </row>
    <row r="55" spans="2:8" x14ac:dyDescent="0.2">
      <c r="B55" s="60"/>
      <c r="C55" s="3"/>
      <c r="F55" s="60"/>
      <c r="G55" s="3"/>
    </row>
    <row r="56" spans="2:8" x14ac:dyDescent="0.2">
      <c r="B56" s="60" t="str">
        <f>B41</f>
        <v>G2</v>
      </c>
      <c r="C56" s="1" t="str">
        <f t="shared" si="4"/>
        <v>Export No GST</v>
      </c>
      <c r="D56" s="89">
        <f>SUMIF(Income!CO$7:CO$1007,C56,Income!CR$7:CR$1007)</f>
        <v>0</v>
      </c>
      <c r="F56" s="60" t="str">
        <f>F41</f>
        <v>G10</v>
      </c>
      <c r="G56" s="1" t="str">
        <f t="shared" si="5"/>
        <v>Capital GST</v>
      </c>
      <c r="H56" s="89">
        <f>SUMIF(Expense!CO$7:CO$1007,G56,Expense!CR$7:CR$1007)</f>
        <v>0</v>
      </c>
    </row>
    <row r="57" spans="2:8" x14ac:dyDescent="0.2">
      <c r="B57" s="60" t="str">
        <f>B42</f>
        <v>G3</v>
      </c>
      <c r="C57" s="1" t="str">
        <f t="shared" si="4"/>
        <v>Other No GST</v>
      </c>
      <c r="D57" s="89">
        <f>SUMIF(Income!CO$7:CO$1007,C57,Income!CR$7:CR$1007)</f>
        <v>0</v>
      </c>
      <c r="F57" s="60"/>
      <c r="G57" s="1" t="str">
        <f t="shared" si="5"/>
        <v>Non-capital GST</v>
      </c>
      <c r="H57" s="89">
        <f>SUMIF(Expense!CO$7:CO$1007,G57,Expense!CR$7:CR$1007)</f>
        <v>0</v>
      </c>
    </row>
    <row r="58" spans="2:8" x14ac:dyDescent="0.2">
      <c r="B58" s="60" t="str">
        <f>B43</f>
        <v>G5</v>
      </c>
      <c r="C58" s="3" t="str">
        <f t="shared" si="4"/>
        <v>Total Sales with no GST Component</v>
      </c>
      <c r="D58" s="88">
        <f ca="1">SUMIF(Income!CQ$7:CQ$1007,"=0",Income!CR$7:CR$1007)</f>
        <v>0</v>
      </c>
      <c r="F58" s="60"/>
      <c r="G58" s="3" t="str">
        <f t="shared" si="5"/>
        <v>Total Purchases with GST Component</v>
      </c>
      <c r="H58" s="88">
        <f>H56+H57</f>
        <v>0</v>
      </c>
    </row>
    <row r="59" spans="2:8" x14ac:dyDescent="0.2">
      <c r="B59" s="60"/>
      <c r="C59" s="3"/>
      <c r="E59" s="56"/>
      <c r="F59" s="60" t="str">
        <f>F44</f>
        <v>G11</v>
      </c>
      <c r="G59" s="1" t="str">
        <f>G44</f>
        <v>Total Non-capital purchases (including any GST)</v>
      </c>
      <c r="H59" s="88" t="str">
        <f ca="1">IF(ISERROR(H52-H56),"-",H52-H56)</f>
        <v>-</v>
      </c>
    </row>
    <row r="60" spans="2:8" x14ac:dyDescent="0.2">
      <c r="B60" s="60" t="str">
        <f>B45</f>
        <v>1A/G9</v>
      </c>
      <c r="C60" s="3" t="str">
        <f t="shared" si="4"/>
        <v>GST on sales</v>
      </c>
      <c r="D60" s="88" t="str">
        <f ca="1">Income!CQ$4</f>
        <v>Locked</v>
      </c>
      <c r="F60" s="60" t="str">
        <f>F45</f>
        <v>1B/G20</v>
      </c>
      <c r="G60" s="3" t="str">
        <f t="shared" si="5"/>
        <v>GST on purchases</v>
      </c>
      <c r="H60" s="88" t="str">
        <f ca="1">Expense!CQ$4</f>
        <v>Locked</v>
      </c>
    </row>
    <row r="61" spans="2:8" x14ac:dyDescent="0.2">
      <c r="B61" s="60"/>
      <c r="D61" s="90"/>
      <c r="F61" s="60"/>
    </row>
    <row r="62" spans="2:8" x14ac:dyDescent="0.2">
      <c r="B62" s="60"/>
      <c r="F62" s="60"/>
    </row>
    <row r="63" spans="2:8" x14ac:dyDescent="0.2">
      <c r="B63" s="62"/>
      <c r="C63" s="57"/>
      <c r="D63" s="69" t="str">
        <f>D48</f>
        <v>Payment Amount Due</v>
      </c>
      <c r="E63" s="91" t="str">
        <f ca="1">IF(ISERROR(D60-H60),"-",D60-H60)</f>
        <v>-</v>
      </c>
      <c r="F63" s="61"/>
      <c r="G63" s="58"/>
      <c r="H63" s="92"/>
    </row>
    <row r="65" spans="2:8" x14ac:dyDescent="0.2">
      <c r="B65" s="70">
        <f>B5</f>
        <v>44378</v>
      </c>
      <c r="C65" s="59"/>
      <c r="D65" s="87"/>
      <c r="E65" s="59" t="s">
        <v>33</v>
      </c>
      <c r="F65" s="59"/>
      <c r="G65" s="63"/>
      <c r="H65" s="63">
        <f>Income!CH$5</f>
        <v>44719</v>
      </c>
    </row>
    <row r="66" spans="2:8" x14ac:dyDescent="0.2">
      <c r="B66" s="114" t="str">
        <f>Tax!B$4</f>
        <v>Income</v>
      </c>
      <c r="C66" s="115"/>
      <c r="D66" s="115"/>
      <c r="F66" s="116" t="str">
        <f>Tax!E$4</f>
        <v>Expense</v>
      </c>
      <c r="G66" s="115"/>
      <c r="H66" s="115"/>
    </row>
    <row r="67" spans="2:8" x14ac:dyDescent="0.2">
      <c r="B67" s="60" t="str">
        <f>B52</f>
        <v>G1</v>
      </c>
      <c r="C67" s="3" t="str">
        <f>C52</f>
        <v>Total sales (amount includes GST)</v>
      </c>
      <c r="D67" s="88" t="str">
        <f ca="1">IF(ISERROR(D7+D22+D37+D52),"-",D7+D22+D37+D52)</f>
        <v>-</v>
      </c>
      <c r="F67" s="60"/>
      <c r="G67" s="3" t="str">
        <f>G52</f>
        <v>Total Purchases (amount includes GST)</v>
      </c>
      <c r="H67" s="88" t="str">
        <f ca="1">IF(ISERROR(H7+H22+H37+H52),"-",H7+H22+H37+H52)</f>
        <v>-</v>
      </c>
    </row>
    <row r="68" spans="2:8" x14ac:dyDescent="0.2">
      <c r="B68" s="60"/>
      <c r="C68" s="3"/>
      <c r="F68" s="60"/>
      <c r="G68" s="3"/>
    </row>
    <row r="69" spans="2:8" x14ac:dyDescent="0.2">
      <c r="B69" s="60"/>
      <c r="C69" s="3" t="str">
        <f t="shared" ref="C69:C75" si="6">C54</f>
        <v>Total Sales with GST Component</v>
      </c>
      <c r="D69" s="88" t="str">
        <f ca="1">IF(ISERROR(D67-D73),"-",D67-D73)</f>
        <v>-</v>
      </c>
      <c r="F69" s="60"/>
      <c r="G69" s="3" t="str">
        <f t="shared" ref="G69:G75" si="7">G54</f>
        <v>Total Purchases with no GST Component</v>
      </c>
      <c r="H69" s="88">
        <f ca="1">H9+H24+H39+H54</f>
        <v>0</v>
      </c>
    </row>
    <row r="70" spans="2:8" x14ac:dyDescent="0.2">
      <c r="B70" s="60"/>
      <c r="C70" s="3"/>
      <c r="F70" s="60"/>
      <c r="G70" s="3"/>
    </row>
    <row r="71" spans="2:8" x14ac:dyDescent="0.2">
      <c r="B71" s="60" t="str">
        <f>B56</f>
        <v>G2</v>
      </c>
      <c r="C71" s="1" t="str">
        <f t="shared" si="6"/>
        <v>Export No GST</v>
      </c>
      <c r="D71" s="88">
        <f>D11+D26+D41+D56</f>
        <v>0</v>
      </c>
      <c r="F71" s="60" t="str">
        <f>F56</f>
        <v>G10</v>
      </c>
      <c r="G71" s="1" t="str">
        <f t="shared" si="7"/>
        <v>Capital GST</v>
      </c>
      <c r="H71" s="88">
        <f>H11+H26+H41+H56</f>
        <v>0</v>
      </c>
    </row>
    <row r="72" spans="2:8" x14ac:dyDescent="0.2">
      <c r="B72" s="60" t="str">
        <f>B57</f>
        <v>G3</v>
      </c>
      <c r="C72" s="1" t="str">
        <f t="shared" si="6"/>
        <v>Other No GST</v>
      </c>
      <c r="D72" s="88">
        <f>D12+D27+D42+D57</f>
        <v>0</v>
      </c>
      <c r="F72" s="60"/>
      <c r="G72" s="1" t="str">
        <f t="shared" si="7"/>
        <v>Non-capital GST</v>
      </c>
      <c r="H72" s="88">
        <f>H12+H27+H42+H57</f>
        <v>0</v>
      </c>
    </row>
    <row r="73" spans="2:8" x14ac:dyDescent="0.2">
      <c r="B73" s="60" t="str">
        <f>B58</f>
        <v>G5</v>
      </c>
      <c r="C73" s="3" t="str">
        <f t="shared" si="6"/>
        <v>Total Sales with no GST Component</v>
      </c>
      <c r="D73" s="88">
        <f ca="1">D13+D28+D43+D58</f>
        <v>0</v>
      </c>
      <c r="F73" s="60"/>
      <c r="G73" s="3" t="str">
        <f t="shared" si="7"/>
        <v>Total Purchases with GST Component</v>
      </c>
      <c r="H73" s="88">
        <f>H71+H72</f>
        <v>0</v>
      </c>
    </row>
    <row r="74" spans="2:8" x14ac:dyDescent="0.2">
      <c r="B74" s="60"/>
      <c r="C74" s="3"/>
      <c r="E74" s="56"/>
      <c r="F74" s="60" t="str">
        <f>F59</f>
        <v>G11</v>
      </c>
      <c r="G74" s="1" t="str">
        <f>G59</f>
        <v>Total Non-capital purchases (including any GST)</v>
      </c>
      <c r="H74" s="88" t="str">
        <f ca="1">IF(ISERROR(H67-H71),"-",H67-H71)</f>
        <v>-</v>
      </c>
    </row>
    <row r="75" spans="2:8" x14ac:dyDescent="0.2">
      <c r="B75" s="60" t="str">
        <f>B60</f>
        <v>1A/G9</v>
      </c>
      <c r="C75" s="3" t="str">
        <f t="shared" si="6"/>
        <v>GST on sales</v>
      </c>
      <c r="D75" s="88" t="str">
        <f ca="1">IF(ISERROR(D15+D30+D45+D60),"-",D15+D30+D45+D60)</f>
        <v>-</v>
      </c>
      <c r="F75" s="60" t="str">
        <f>F60</f>
        <v>1B/G20</v>
      </c>
      <c r="G75" s="3" t="str">
        <f t="shared" si="7"/>
        <v>GST on purchases</v>
      </c>
      <c r="H75" s="88" t="str">
        <f ca="1">IF(ISERROR(H15+H30+H45+H60),"-",H15+H30+H45+H60)</f>
        <v>-</v>
      </c>
    </row>
    <row r="76" spans="2:8" x14ac:dyDescent="0.2">
      <c r="B76" s="60"/>
      <c r="D76" s="90"/>
      <c r="F76" s="60"/>
    </row>
    <row r="77" spans="2:8" x14ac:dyDescent="0.2">
      <c r="B77" s="60"/>
      <c r="F77" s="60"/>
    </row>
    <row r="78" spans="2:8" x14ac:dyDescent="0.2">
      <c r="B78" s="62"/>
      <c r="C78" s="57"/>
      <c r="D78" s="69" t="str">
        <f>D63</f>
        <v>Payment Amount Due</v>
      </c>
      <c r="E78" s="91" t="str">
        <f ca="1">IF(ISERROR(D75-H75),"-",D75-H75)</f>
        <v>-</v>
      </c>
      <c r="F78" s="61"/>
      <c r="G78" s="58"/>
      <c r="H78" s="92"/>
    </row>
  </sheetData>
  <sheetProtection algorithmName="SHA-512" hashValue="73ciiuf2v8NKQ9LE/MZf0r+coFBHYfPJm2Hsur24Iy0IiLQ4+H7DrQHBVhJ4SJQdJE2S8fhPJlny39O8YHPWGQ==" saltValue="mb2fIk/U0HF6YLc5sllZJg==" spinCount="100000" sheet="1" objects="1" scenarios="1" formatColumns="0" formatRows="0" selectLockedCells="1"/>
  <mergeCells count="10">
    <mergeCell ref="B6:D6"/>
    <mergeCell ref="F6:H6"/>
    <mergeCell ref="B21:D21"/>
    <mergeCell ref="F21:H21"/>
    <mergeCell ref="B66:D66"/>
    <mergeCell ref="F66:H66"/>
    <mergeCell ref="B36:D36"/>
    <mergeCell ref="F36:H36"/>
    <mergeCell ref="B51:D51"/>
    <mergeCell ref="F51:H51"/>
  </mergeCells>
  <phoneticPr fontId="0" type="noConversion"/>
  <pageMargins left="0.75" right="0.75" top="1" bottom="1" header="0.5" footer="0.5"/>
  <pageSetup paperSize="9" scale="6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1B7B-64C4-4223-8026-89349B6517BA}">
  <dimension ref="B2:J107"/>
  <sheetViews>
    <sheetView showGridLines="0" workbookViewId="0"/>
  </sheetViews>
  <sheetFormatPr defaultRowHeight="11.25" x14ac:dyDescent="0.2"/>
  <cols>
    <col min="1" max="1" width="9.140625" style="139"/>
    <col min="2" max="2" width="17.140625" style="139" bestFit="1" customWidth="1"/>
    <col min="3" max="3" width="13.28515625" style="139" bestFit="1" customWidth="1"/>
    <col min="4" max="5" width="9.28515625" style="139" bestFit="1" customWidth="1"/>
    <col min="6" max="6" width="9.140625" style="139"/>
    <col min="7" max="7" width="9.28515625" style="139" bestFit="1" customWidth="1"/>
    <col min="8" max="8" width="9.140625" style="139"/>
    <col min="9" max="9" width="9.28515625" style="139" bestFit="1" customWidth="1"/>
    <col min="10" max="10" width="16.42578125" style="139" customWidth="1"/>
    <col min="11" max="16384" width="9.140625" style="139"/>
  </cols>
  <sheetData>
    <row r="2" s="139" customFormat="1" x14ac:dyDescent="0.2"/>
    <row r="41" spans="2:5" s="139" customFormat="1" x14ac:dyDescent="0.2">
      <c r="E41" s="140">
        <f>SUM(E42:E46)</f>
        <v>585</v>
      </c>
    </row>
    <row r="42" spans="2:5" s="139" customFormat="1" x14ac:dyDescent="0.2">
      <c r="B42" s="141">
        <f>1</f>
        <v>1</v>
      </c>
      <c r="C42" s="141" t="s">
        <v>56</v>
      </c>
      <c r="D42" s="141">
        <f>IFERROR(CODE(C42),0)</f>
        <v>98</v>
      </c>
      <c r="E42" s="141">
        <f>B42*D42</f>
        <v>98</v>
      </c>
    </row>
    <row r="43" spans="2:5" s="139" customFormat="1" x14ac:dyDescent="0.2">
      <c r="B43" s="141">
        <f t="shared" ref="B43:B46" si="0">B42+1</f>
        <v>2</v>
      </c>
      <c r="C43" s="141" t="s">
        <v>56</v>
      </c>
      <c r="D43" s="141">
        <f t="shared" ref="D43:D46" si="1">IFERROR(CODE(C43),0)</f>
        <v>98</v>
      </c>
      <c r="E43" s="141">
        <f t="shared" ref="E43:E46" si="2">B43*D43</f>
        <v>196</v>
      </c>
    </row>
    <row r="44" spans="2:5" s="139" customFormat="1" x14ac:dyDescent="0.2">
      <c r="B44" s="141">
        <f t="shared" si="0"/>
        <v>3</v>
      </c>
      <c r="C44" s="141" t="s">
        <v>57</v>
      </c>
      <c r="D44" s="141">
        <f t="shared" si="1"/>
        <v>97</v>
      </c>
      <c r="E44" s="141">
        <f t="shared" si="2"/>
        <v>291</v>
      </c>
    </row>
    <row r="45" spans="2:5" s="139" customFormat="1" x14ac:dyDescent="0.2">
      <c r="B45" s="141">
        <f t="shared" si="0"/>
        <v>4</v>
      </c>
      <c r="C45" s="141"/>
      <c r="D45" s="141">
        <f t="shared" si="1"/>
        <v>0</v>
      </c>
      <c r="E45" s="141">
        <f t="shared" si="2"/>
        <v>0</v>
      </c>
    </row>
    <row r="46" spans="2:5" s="139" customFormat="1" x14ac:dyDescent="0.2">
      <c r="B46" s="141">
        <f t="shared" si="0"/>
        <v>5</v>
      </c>
      <c r="C46" s="141"/>
      <c r="D46" s="141">
        <f t="shared" si="1"/>
        <v>0</v>
      </c>
      <c r="E46" s="141">
        <f t="shared" si="2"/>
        <v>0</v>
      </c>
    </row>
    <row r="50" spans="2:10" s="139" customFormat="1" x14ac:dyDescent="0.2">
      <c r="B50" s="141" t="str">
        <f ca="1">IF(scratch!B55=TRUE,"Licensed to "&amp;Welcome!C18, Welcome!C20&amp;" In Evaluation Mode some results are Locked and not calculated.")</f>
        <v>Not Licensed, for Evaluation Only. In Evaluation Mode some results are Locked and not calculated.</v>
      </c>
    </row>
    <row r="52" spans="2:10" s="139" customFormat="1" x14ac:dyDescent="0.2">
      <c r="B52" s="142" t="s">
        <v>25</v>
      </c>
      <c r="C52" s="142">
        <v>500000</v>
      </c>
      <c r="D52" s="142"/>
    </row>
    <row r="53" spans="2:10" s="139" customFormat="1" x14ac:dyDescent="0.2">
      <c r="B53" s="141" t="b">
        <f>IFERROR(AND(ISTEXT(Welcome!C18),LEN(Welcome!C18)&gt;6),FALSE)</f>
        <v>0</v>
      </c>
      <c r="C53" s="142"/>
      <c r="D53" s="142"/>
    </row>
    <row r="54" spans="2:10" s="139" customFormat="1" x14ac:dyDescent="0.2">
      <c r="B54" s="141" t="b">
        <f>IFERROR(AND(ISNUMBER(INT(Welcome!C19)),LEN(Welcome!C19)&gt;8),FALSE)</f>
        <v>0</v>
      </c>
      <c r="C54" s="143" t="b">
        <f>IFERROR(Welcome!C19/scratch!E57/E41,FALSE)</f>
        <v>0</v>
      </c>
      <c r="D54" s="142"/>
      <c r="H54" s="144"/>
    </row>
    <row r="55" spans="2:10" s="139" customFormat="1" x14ac:dyDescent="0.2">
      <c r="B55" s="141" t="b">
        <f ca="1">IFERROR(AND(ISNUMBER(C54),LEN(C54)=8,TODAY()&lt;C55+7),FALSE)</f>
        <v>0</v>
      </c>
      <c r="C55" s="145" t="b">
        <f>IFERROR(DATE(MID(C54,1,4),MID(C54,5,2),MID(C54,7,2)),FALSE)</f>
        <v>0</v>
      </c>
      <c r="D55" s="142"/>
    </row>
    <row r="56" spans="2:10" s="139" customFormat="1" ht="12.75" x14ac:dyDescent="0.2">
      <c r="C56" s="139">
        <f ca="1">IF(AND(B55=TRUE,ISNUMBER(C55)),IF(C55&gt;TODAY()+3650,2,IF(C55&gt;TODAY()-2,1,0)),0)</f>
        <v>0</v>
      </c>
      <c r="G56" s="146"/>
      <c r="J56" s="147">
        <f>I56*J57*E41</f>
        <v>0</v>
      </c>
    </row>
    <row r="57" spans="2:10" s="139" customFormat="1" x14ac:dyDescent="0.2">
      <c r="B57" s="141"/>
      <c r="C57" s="148"/>
      <c r="D57" s="141"/>
      <c r="E57" s="140">
        <f>SUM(E58:E107)</f>
        <v>0</v>
      </c>
      <c r="G57" s="141"/>
      <c r="H57" s="148"/>
      <c r="I57" s="141"/>
      <c r="J57" s="140">
        <f>SUM(J58:J107)</f>
        <v>0</v>
      </c>
    </row>
    <row r="58" spans="2:10" s="139" customFormat="1" x14ac:dyDescent="0.2">
      <c r="B58" s="141">
        <f>1</f>
        <v>1</v>
      </c>
      <c r="C58" s="141" t="str">
        <f>MID(Welcome!$C$18,B58,1)</f>
        <v/>
      </c>
      <c r="D58" s="141">
        <f t="shared" ref="D58:D107" si="3">IFERROR(CODE(C58),0)</f>
        <v>0</v>
      </c>
      <c r="E58" s="141">
        <f t="shared" ref="E58:E107" si="4">B58*D58</f>
        <v>0</v>
      </c>
      <c r="G58" s="141">
        <f>1</f>
        <v>1</v>
      </c>
      <c r="H58" s="141" t="str">
        <f t="shared" ref="H58:H107" si="5">MID($G$56,G58,1)</f>
        <v/>
      </c>
      <c r="I58" s="141">
        <f t="shared" ref="I58:I107" si="6">IFERROR(CODE(H58),0)</f>
        <v>0</v>
      </c>
      <c r="J58" s="141">
        <f t="shared" ref="J58:J107" si="7">G58*I58</f>
        <v>0</v>
      </c>
    </row>
    <row r="59" spans="2:10" s="139" customFormat="1" x14ac:dyDescent="0.2">
      <c r="B59" s="141">
        <f t="shared" ref="B59:B107" si="8">B58+1</f>
        <v>2</v>
      </c>
      <c r="C59" s="141" t="str">
        <f>MID(Welcome!$C$18,B59,1)</f>
        <v/>
      </c>
      <c r="D59" s="141">
        <f t="shared" si="3"/>
        <v>0</v>
      </c>
      <c r="E59" s="141">
        <f t="shared" si="4"/>
        <v>0</v>
      </c>
      <c r="G59" s="141">
        <f t="shared" ref="G59:G107" si="9">G58+1</f>
        <v>2</v>
      </c>
      <c r="H59" s="141" t="str">
        <f t="shared" si="5"/>
        <v/>
      </c>
      <c r="I59" s="141">
        <f t="shared" si="6"/>
        <v>0</v>
      </c>
      <c r="J59" s="141">
        <f t="shared" si="7"/>
        <v>0</v>
      </c>
    </row>
    <row r="60" spans="2:10" s="139" customFormat="1" x14ac:dyDescent="0.2">
      <c r="B60" s="141">
        <f t="shared" si="8"/>
        <v>3</v>
      </c>
      <c r="C60" s="141" t="str">
        <f>MID(Welcome!$C$18,B60,1)</f>
        <v/>
      </c>
      <c r="D60" s="141">
        <f t="shared" si="3"/>
        <v>0</v>
      </c>
      <c r="E60" s="141">
        <f t="shared" si="4"/>
        <v>0</v>
      </c>
      <c r="G60" s="141">
        <f t="shared" si="9"/>
        <v>3</v>
      </c>
      <c r="H60" s="141" t="str">
        <f t="shared" si="5"/>
        <v/>
      </c>
      <c r="I60" s="141">
        <f t="shared" si="6"/>
        <v>0</v>
      </c>
      <c r="J60" s="141">
        <f t="shared" si="7"/>
        <v>0</v>
      </c>
    </row>
    <row r="61" spans="2:10" s="139" customFormat="1" x14ac:dyDescent="0.2">
      <c r="B61" s="141">
        <f t="shared" si="8"/>
        <v>4</v>
      </c>
      <c r="C61" s="141" t="str">
        <f>MID(Welcome!$C$18,B61,1)</f>
        <v/>
      </c>
      <c r="D61" s="141">
        <f t="shared" si="3"/>
        <v>0</v>
      </c>
      <c r="E61" s="141">
        <f t="shared" si="4"/>
        <v>0</v>
      </c>
      <c r="G61" s="141">
        <f t="shared" si="9"/>
        <v>4</v>
      </c>
      <c r="H61" s="141" t="str">
        <f t="shared" si="5"/>
        <v/>
      </c>
      <c r="I61" s="141">
        <f t="shared" si="6"/>
        <v>0</v>
      </c>
      <c r="J61" s="141">
        <f t="shared" si="7"/>
        <v>0</v>
      </c>
    </row>
    <row r="62" spans="2:10" s="139" customFormat="1" x14ac:dyDescent="0.2">
      <c r="B62" s="141">
        <f t="shared" si="8"/>
        <v>5</v>
      </c>
      <c r="C62" s="141" t="str">
        <f>MID(Welcome!$C$18,B62,1)</f>
        <v/>
      </c>
      <c r="D62" s="141">
        <f t="shared" si="3"/>
        <v>0</v>
      </c>
      <c r="E62" s="141">
        <f t="shared" si="4"/>
        <v>0</v>
      </c>
      <c r="G62" s="141">
        <f t="shared" si="9"/>
        <v>5</v>
      </c>
      <c r="H62" s="141" t="str">
        <f t="shared" si="5"/>
        <v/>
      </c>
      <c r="I62" s="141">
        <f t="shared" si="6"/>
        <v>0</v>
      </c>
      <c r="J62" s="141">
        <f t="shared" si="7"/>
        <v>0</v>
      </c>
    </row>
    <row r="63" spans="2:10" s="139" customFormat="1" x14ac:dyDescent="0.2">
      <c r="B63" s="141">
        <f t="shared" si="8"/>
        <v>6</v>
      </c>
      <c r="C63" s="141" t="str">
        <f>MID(Welcome!$C$18,B63,1)</f>
        <v/>
      </c>
      <c r="D63" s="141">
        <f t="shared" si="3"/>
        <v>0</v>
      </c>
      <c r="E63" s="141">
        <f t="shared" si="4"/>
        <v>0</v>
      </c>
      <c r="G63" s="141">
        <f t="shared" si="9"/>
        <v>6</v>
      </c>
      <c r="H63" s="141" t="str">
        <f t="shared" si="5"/>
        <v/>
      </c>
      <c r="I63" s="141">
        <f t="shared" si="6"/>
        <v>0</v>
      </c>
      <c r="J63" s="141">
        <f t="shared" si="7"/>
        <v>0</v>
      </c>
    </row>
    <row r="64" spans="2:10" s="139" customFormat="1" x14ac:dyDescent="0.2">
      <c r="B64" s="141">
        <f t="shared" si="8"/>
        <v>7</v>
      </c>
      <c r="C64" s="141" t="str">
        <f>MID(Welcome!$C$18,B64,1)</f>
        <v/>
      </c>
      <c r="D64" s="141">
        <f t="shared" si="3"/>
        <v>0</v>
      </c>
      <c r="E64" s="141">
        <f t="shared" si="4"/>
        <v>0</v>
      </c>
      <c r="G64" s="141">
        <f t="shared" si="9"/>
        <v>7</v>
      </c>
      <c r="H64" s="141" t="str">
        <f t="shared" si="5"/>
        <v/>
      </c>
      <c r="I64" s="141">
        <f t="shared" si="6"/>
        <v>0</v>
      </c>
      <c r="J64" s="141">
        <f t="shared" si="7"/>
        <v>0</v>
      </c>
    </row>
    <row r="65" spans="2:10" s="139" customFormat="1" x14ac:dyDescent="0.2">
      <c r="B65" s="141">
        <f t="shared" si="8"/>
        <v>8</v>
      </c>
      <c r="C65" s="141" t="str">
        <f>MID(Welcome!$C$18,B65,1)</f>
        <v/>
      </c>
      <c r="D65" s="141">
        <f t="shared" si="3"/>
        <v>0</v>
      </c>
      <c r="E65" s="141">
        <f t="shared" si="4"/>
        <v>0</v>
      </c>
      <c r="G65" s="141">
        <f t="shared" si="9"/>
        <v>8</v>
      </c>
      <c r="H65" s="141" t="str">
        <f t="shared" si="5"/>
        <v/>
      </c>
      <c r="I65" s="141">
        <f t="shared" si="6"/>
        <v>0</v>
      </c>
      <c r="J65" s="141">
        <f t="shared" si="7"/>
        <v>0</v>
      </c>
    </row>
    <row r="66" spans="2:10" s="139" customFormat="1" x14ac:dyDescent="0.2">
      <c r="B66" s="141">
        <f t="shared" si="8"/>
        <v>9</v>
      </c>
      <c r="C66" s="141" t="str">
        <f>MID(Welcome!$C$18,B66,1)</f>
        <v/>
      </c>
      <c r="D66" s="141">
        <f t="shared" si="3"/>
        <v>0</v>
      </c>
      <c r="E66" s="141">
        <f t="shared" si="4"/>
        <v>0</v>
      </c>
      <c r="G66" s="141">
        <f t="shared" si="9"/>
        <v>9</v>
      </c>
      <c r="H66" s="141" t="str">
        <f t="shared" si="5"/>
        <v/>
      </c>
      <c r="I66" s="141">
        <f t="shared" si="6"/>
        <v>0</v>
      </c>
      <c r="J66" s="141">
        <f t="shared" si="7"/>
        <v>0</v>
      </c>
    </row>
    <row r="67" spans="2:10" s="139" customFormat="1" x14ac:dyDescent="0.2">
      <c r="B67" s="141">
        <f t="shared" si="8"/>
        <v>10</v>
      </c>
      <c r="C67" s="141" t="str">
        <f>MID(Welcome!$C$18,B67,1)</f>
        <v/>
      </c>
      <c r="D67" s="141">
        <f t="shared" si="3"/>
        <v>0</v>
      </c>
      <c r="E67" s="141">
        <f t="shared" si="4"/>
        <v>0</v>
      </c>
      <c r="G67" s="141">
        <f t="shared" si="9"/>
        <v>10</v>
      </c>
      <c r="H67" s="141" t="str">
        <f t="shared" si="5"/>
        <v/>
      </c>
      <c r="I67" s="141">
        <f t="shared" si="6"/>
        <v>0</v>
      </c>
      <c r="J67" s="141">
        <f t="shared" si="7"/>
        <v>0</v>
      </c>
    </row>
    <row r="68" spans="2:10" s="139" customFormat="1" x14ac:dyDescent="0.2">
      <c r="B68" s="141">
        <f t="shared" si="8"/>
        <v>11</v>
      </c>
      <c r="C68" s="141" t="str">
        <f>MID(Welcome!$C$18,B68,1)</f>
        <v/>
      </c>
      <c r="D68" s="141">
        <f t="shared" si="3"/>
        <v>0</v>
      </c>
      <c r="E68" s="141">
        <f t="shared" si="4"/>
        <v>0</v>
      </c>
      <c r="G68" s="141">
        <f t="shared" si="9"/>
        <v>11</v>
      </c>
      <c r="H68" s="141" t="str">
        <f t="shared" si="5"/>
        <v/>
      </c>
      <c r="I68" s="141">
        <f t="shared" si="6"/>
        <v>0</v>
      </c>
      <c r="J68" s="141">
        <f t="shared" si="7"/>
        <v>0</v>
      </c>
    </row>
    <row r="69" spans="2:10" s="139" customFormat="1" x14ac:dyDescent="0.2">
      <c r="B69" s="141">
        <f t="shared" si="8"/>
        <v>12</v>
      </c>
      <c r="C69" s="141" t="str">
        <f>MID(Welcome!$C$18,B69,1)</f>
        <v/>
      </c>
      <c r="D69" s="141">
        <f t="shared" si="3"/>
        <v>0</v>
      </c>
      <c r="E69" s="141">
        <f t="shared" si="4"/>
        <v>0</v>
      </c>
      <c r="G69" s="141">
        <f t="shared" si="9"/>
        <v>12</v>
      </c>
      <c r="H69" s="141" t="str">
        <f t="shared" si="5"/>
        <v/>
      </c>
      <c r="I69" s="141">
        <f t="shared" si="6"/>
        <v>0</v>
      </c>
      <c r="J69" s="141">
        <f t="shared" si="7"/>
        <v>0</v>
      </c>
    </row>
    <row r="70" spans="2:10" s="139" customFormat="1" x14ac:dyDescent="0.2">
      <c r="B70" s="141">
        <f t="shared" si="8"/>
        <v>13</v>
      </c>
      <c r="C70" s="141" t="str">
        <f>MID(Welcome!$C$18,B70,1)</f>
        <v/>
      </c>
      <c r="D70" s="141">
        <f t="shared" si="3"/>
        <v>0</v>
      </c>
      <c r="E70" s="141">
        <f t="shared" si="4"/>
        <v>0</v>
      </c>
      <c r="G70" s="141">
        <f t="shared" si="9"/>
        <v>13</v>
      </c>
      <c r="H70" s="141" t="str">
        <f t="shared" si="5"/>
        <v/>
      </c>
      <c r="I70" s="141">
        <f t="shared" si="6"/>
        <v>0</v>
      </c>
      <c r="J70" s="141">
        <f t="shared" si="7"/>
        <v>0</v>
      </c>
    </row>
    <row r="71" spans="2:10" s="139" customFormat="1" x14ac:dyDescent="0.2">
      <c r="B71" s="141">
        <f t="shared" si="8"/>
        <v>14</v>
      </c>
      <c r="C71" s="141" t="str">
        <f>MID(Welcome!$C$18,B71,1)</f>
        <v/>
      </c>
      <c r="D71" s="141">
        <f t="shared" si="3"/>
        <v>0</v>
      </c>
      <c r="E71" s="141">
        <f t="shared" si="4"/>
        <v>0</v>
      </c>
      <c r="G71" s="141">
        <f t="shared" si="9"/>
        <v>14</v>
      </c>
      <c r="H71" s="141" t="str">
        <f t="shared" si="5"/>
        <v/>
      </c>
      <c r="I71" s="141">
        <f t="shared" si="6"/>
        <v>0</v>
      </c>
      <c r="J71" s="141">
        <f t="shared" si="7"/>
        <v>0</v>
      </c>
    </row>
    <row r="72" spans="2:10" s="139" customFormat="1" x14ac:dyDescent="0.2">
      <c r="B72" s="141">
        <f t="shared" si="8"/>
        <v>15</v>
      </c>
      <c r="C72" s="141" t="str">
        <f>MID(Welcome!$C$18,B72,1)</f>
        <v/>
      </c>
      <c r="D72" s="141">
        <f t="shared" si="3"/>
        <v>0</v>
      </c>
      <c r="E72" s="141">
        <f t="shared" si="4"/>
        <v>0</v>
      </c>
      <c r="G72" s="141">
        <f t="shared" si="9"/>
        <v>15</v>
      </c>
      <c r="H72" s="141" t="str">
        <f t="shared" si="5"/>
        <v/>
      </c>
      <c r="I72" s="141">
        <f t="shared" si="6"/>
        <v>0</v>
      </c>
      <c r="J72" s="141">
        <f t="shared" si="7"/>
        <v>0</v>
      </c>
    </row>
    <row r="73" spans="2:10" s="139" customFormat="1" x14ac:dyDescent="0.2">
      <c r="B73" s="141">
        <f t="shared" si="8"/>
        <v>16</v>
      </c>
      <c r="C73" s="141" t="str">
        <f>MID(Welcome!$C$18,B73,1)</f>
        <v/>
      </c>
      <c r="D73" s="141">
        <f t="shared" si="3"/>
        <v>0</v>
      </c>
      <c r="E73" s="141">
        <f t="shared" si="4"/>
        <v>0</v>
      </c>
      <c r="G73" s="141">
        <f t="shared" si="9"/>
        <v>16</v>
      </c>
      <c r="H73" s="141" t="str">
        <f t="shared" si="5"/>
        <v/>
      </c>
      <c r="I73" s="141">
        <f t="shared" si="6"/>
        <v>0</v>
      </c>
      <c r="J73" s="141">
        <f t="shared" si="7"/>
        <v>0</v>
      </c>
    </row>
    <row r="74" spans="2:10" s="139" customFormat="1" x14ac:dyDescent="0.2">
      <c r="B74" s="141">
        <f t="shared" si="8"/>
        <v>17</v>
      </c>
      <c r="C74" s="141" t="str">
        <f>MID(Welcome!$C$18,B74,1)</f>
        <v/>
      </c>
      <c r="D74" s="141">
        <f t="shared" si="3"/>
        <v>0</v>
      </c>
      <c r="E74" s="141">
        <f t="shared" si="4"/>
        <v>0</v>
      </c>
      <c r="G74" s="141">
        <f t="shared" si="9"/>
        <v>17</v>
      </c>
      <c r="H74" s="141" t="str">
        <f t="shared" si="5"/>
        <v/>
      </c>
      <c r="I74" s="141">
        <f t="shared" si="6"/>
        <v>0</v>
      </c>
      <c r="J74" s="141">
        <f t="shared" si="7"/>
        <v>0</v>
      </c>
    </row>
    <row r="75" spans="2:10" s="139" customFormat="1" x14ac:dyDescent="0.2">
      <c r="B75" s="141">
        <f t="shared" si="8"/>
        <v>18</v>
      </c>
      <c r="C75" s="141" t="str">
        <f>MID(Welcome!$C$18,B75,1)</f>
        <v/>
      </c>
      <c r="D75" s="141">
        <f t="shared" si="3"/>
        <v>0</v>
      </c>
      <c r="E75" s="141">
        <f t="shared" si="4"/>
        <v>0</v>
      </c>
      <c r="G75" s="141">
        <f t="shared" si="9"/>
        <v>18</v>
      </c>
      <c r="H75" s="141" t="str">
        <f t="shared" si="5"/>
        <v/>
      </c>
      <c r="I75" s="141">
        <f t="shared" si="6"/>
        <v>0</v>
      </c>
      <c r="J75" s="141">
        <f t="shared" si="7"/>
        <v>0</v>
      </c>
    </row>
    <row r="76" spans="2:10" s="139" customFormat="1" x14ac:dyDescent="0.2">
      <c r="B76" s="141">
        <f t="shared" si="8"/>
        <v>19</v>
      </c>
      <c r="C76" s="141" t="str">
        <f>MID(Welcome!$C$18,B76,1)</f>
        <v/>
      </c>
      <c r="D76" s="141">
        <f t="shared" si="3"/>
        <v>0</v>
      </c>
      <c r="E76" s="141">
        <f t="shared" si="4"/>
        <v>0</v>
      </c>
      <c r="G76" s="141">
        <f t="shared" si="9"/>
        <v>19</v>
      </c>
      <c r="H76" s="141" t="str">
        <f t="shared" si="5"/>
        <v/>
      </c>
      <c r="I76" s="141">
        <f t="shared" si="6"/>
        <v>0</v>
      </c>
      <c r="J76" s="141">
        <f t="shared" si="7"/>
        <v>0</v>
      </c>
    </row>
    <row r="77" spans="2:10" s="139" customFormat="1" x14ac:dyDescent="0.2">
      <c r="B77" s="141">
        <f t="shared" si="8"/>
        <v>20</v>
      </c>
      <c r="C77" s="141" t="str">
        <f>MID(Welcome!$C$18,B77,1)</f>
        <v/>
      </c>
      <c r="D77" s="141">
        <f t="shared" si="3"/>
        <v>0</v>
      </c>
      <c r="E77" s="141">
        <f t="shared" si="4"/>
        <v>0</v>
      </c>
      <c r="G77" s="141">
        <f t="shared" si="9"/>
        <v>20</v>
      </c>
      <c r="H77" s="141" t="str">
        <f t="shared" si="5"/>
        <v/>
      </c>
      <c r="I77" s="141">
        <f t="shared" si="6"/>
        <v>0</v>
      </c>
      <c r="J77" s="141">
        <f t="shared" si="7"/>
        <v>0</v>
      </c>
    </row>
    <row r="78" spans="2:10" s="139" customFormat="1" x14ac:dyDescent="0.2">
      <c r="B78" s="141">
        <f t="shared" si="8"/>
        <v>21</v>
      </c>
      <c r="C78" s="141" t="str">
        <f>MID(Welcome!$C$18,B78,1)</f>
        <v/>
      </c>
      <c r="D78" s="141">
        <f t="shared" si="3"/>
        <v>0</v>
      </c>
      <c r="E78" s="141">
        <f t="shared" si="4"/>
        <v>0</v>
      </c>
      <c r="G78" s="141">
        <f t="shared" si="9"/>
        <v>21</v>
      </c>
      <c r="H78" s="141" t="str">
        <f t="shared" si="5"/>
        <v/>
      </c>
      <c r="I78" s="141">
        <f t="shared" si="6"/>
        <v>0</v>
      </c>
      <c r="J78" s="141">
        <f t="shared" si="7"/>
        <v>0</v>
      </c>
    </row>
    <row r="79" spans="2:10" s="139" customFormat="1" x14ac:dyDescent="0.2">
      <c r="B79" s="141">
        <f t="shared" si="8"/>
        <v>22</v>
      </c>
      <c r="C79" s="141" t="str">
        <f>MID(Welcome!$C$18,B79,1)</f>
        <v/>
      </c>
      <c r="D79" s="141">
        <f t="shared" si="3"/>
        <v>0</v>
      </c>
      <c r="E79" s="141">
        <f t="shared" si="4"/>
        <v>0</v>
      </c>
      <c r="G79" s="141">
        <f t="shared" si="9"/>
        <v>22</v>
      </c>
      <c r="H79" s="141" t="str">
        <f t="shared" si="5"/>
        <v/>
      </c>
      <c r="I79" s="141">
        <f t="shared" si="6"/>
        <v>0</v>
      </c>
      <c r="J79" s="141">
        <f t="shared" si="7"/>
        <v>0</v>
      </c>
    </row>
    <row r="80" spans="2:10" s="139" customFormat="1" x14ac:dyDescent="0.2">
      <c r="B80" s="141">
        <f t="shared" si="8"/>
        <v>23</v>
      </c>
      <c r="C80" s="141" t="str">
        <f>MID(Welcome!$C$18,B80,1)</f>
        <v/>
      </c>
      <c r="D80" s="141">
        <f t="shared" si="3"/>
        <v>0</v>
      </c>
      <c r="E80" s="141">
        <f t="shared" si="4"/>
        <v>0</v>
      </c>
      <c r="G80" s="141">
        <f t="shared" si="9"/>
        <v>23</v>
      </c>
      <c r="H80" s="141" t="str">
        <f t="shared" si="5"/>
        <v/>
      </c>
      <c r="I80" s="141">
        <f t="shared" si="6"/>
        <v>0</v>
      </c>
      <c r="J80" s="141">
        <f t="shared" si="7"/>
        <v>0</v>
      </c>
    </row>
    <row r="81" spans="2:10" s="139" customFormat="1" x14ac:dyDescent="0.2">
      <c r="B81" s="141">
        <f t="shared" si="8"/>
        <v>24</v>
      </c>
      <c r="C81" s="141" t="str">
        <f>MID(Welcome!$C$18,B81,1)</f>
        <v/>
      </c>
      <c r="D81" s="141">
        <f t="shared" si="3"/>
        <v>0</v>
      </c>
      <c r="E81" s="141">
        <f t="shared" si="4"/>
        <v>0</v>
      </c>
      <c r="G81" s="141">
        <f t="shared" si="9"/>
        <v>24</v>
      </c>
      <c r="H81" s="141" t="str">
        <f t="shared" si="5"/>
        <v/>
      </c>
      <c r="I81" s="141">
        <f t="shared" si="6"/>
        <v>0</v>
      </c>
      <c r="J81" s="141">
        <f t="shared" si="7"/>
        <v>0</v>
      </c>
    </row>
    <row r="82" spans="2:10" s="139" customFormat="1" x14ac:dyDescent="0.2">
      <c r="B82" s="141">
        <f t="shared" si="8"/>
        <v>25</v>
      </c>
      <c r="C82" s="141" t="str">
        <f>MID(Welcome!$C$18,B82,1)</f>
        <v/>
      </c>
      <c r="D82" s="141">
        <f t="shared" si="3"/>
        <v>0</v>
      </c>
      <c r="E82" s="141">
        <f t="shared" si="4"/>
        <v>0</v>
      </c>
      <c r="G82" s="141">
        <f t="shared" si="9"/>
        <v>25</v>
      </c>
      <c r="H82" s="141" t="str">
        <f t="shared" si="5"/>
        <v/>
      </c>
      <c r="I82" s="141">
        <f t="shared" si="6"/>
        <v>0</v>
      </c>
      <c r="J82" s="141">
        <f t="shared" si="7"/>
        <v>0</v>
      </c>
    </row>
    <row r="83" spans="2:10" s="139" customFormat="1" x14ac:dyDescent="0.2">
      <c r="B83" s="141">
        <f t="shared" si="8"/>
        <v>26</v>
      </c>
      <c r="C83" s="141" t="str">
        <f>MID(Welcome!$C$18,B83,1)</f>
        <v/>
      </c>
      <c r="D83" s="141">
        <f t="shared" si="3"/>
        <v>0</v>
      </c>
      <c r="E83" s="141">
        <f t="shared" si="4"/>
        <v>0</v>
      </c>
      <c r="G83" s="141">
        <f t="shared" si="9"/>
        <v>26</v>
      </c>
      <c r="H83" s="141" t="str">
        <f t="shared" si="5"/>
        <v/>
      </c>
      <c r="I83" s="141">
        <f t="shared" si="6"/>
        <v>0</v>
      </c>
      <c r="J83" s="141">
        <f t="shared" si="7"/>
        <v>0</v>
      </c>
    </row>
    <row r="84" spans="2:10" s="139" customFormat="1" x14ac:dyDescent="0.2">
      <c r="B84" s="141">
        <f t="shared" si="8"/>
        <v>27</v>
      </c>
      <c r="C84" s="141" t="str">
        <f>MID(Welcome!$C$18,B84,1)</f>
        <v/>
      </c>
      <c r="D84" s="141">
        <f t="shared" si="3"/>
        <v>0</v>
      </c>
      <c r="E84" s="141">
        <f t="shared" si="4"/>
        <v>0</v>
      </c>
      <c r="G84" s="141">
        <f t="shared" si="9"/>
        <v>27</v>
      </c>
      <c r="H84" s="141" t="str">
        <f t="shared" si="5"/>
        <v/>
      </c>
      <c r="I84" s="141">
        <f t="shared" si="6"/>
        <v>0</v>
      </c>
      <c r="J84" s="141">
        <f t="shared" si="7"/>
        <v>0</v>
      </c>
    </row>
    <row r="85" spans="2:10" s="139" customFormat="1" x14ac:dyDescent="0.2">
      <c r="B85" s="141">
        <f t="shared" si="8"/>
        <v>28</v>
      </c>
      <c r="C85" s="141" t="str">
        <f>MID(Welcome!$C$18,B85,1)</f>
        <v/>
      </c>
      <c r="D85" s="141">
        <f t="shared" si="3"/>
        <v>0</v>
      </c>
      <c r="E85" s="141">
        <f t="shared" si="4"/>
        <v>0</v>
      </c>
      <c r="G85" s="141">
        <f t="shared" si="9"/>
        <v>28</v>
      </c>
      <c r="H85" s="141" t="str">
        <f t="shared" si="5"/>
        <v/>
      </c>
      <c r="I85" s="141">
        <f t="shared" si="6"/>
        <v>0</v>
      </c>
      <c r="J85" s="141">
        <f t="shared" si="7"/>
        <v>0</v>
      </c>
    </row>
    <row r="86" spans="2:10" s="139" customFormat="1" x14ac:dyDescent="0.2">
      <c r="B86" s="141">
        <f t="shared" si="8"/>
        <v>29</v>
      </c>
      <c r="C86" s="141" t="str">
        <f>MID(Welcome!$C$18,B86,1)</f>
        <v/>
      </c>
      <c r="D86" s="141">
        <f t="shared" si="3"/>
        <v>0</v>
      </c>
      <c r="E86" s="141">
        <f t="shared" si="4"/>
        <v>0</v>
      </c>
      <c r="G86" s="141">
        <f t="shared" si="9"/>
        <v>29</v>
      </c>
      <c r="H86" s="141" t="str">
        <f t="shared" si="5"/>
        <v/>
      </c>
      <c r="I86" s="141">
        <f t="shared" si="6"/>
        <v>0</v>
      </c>
      <c r="J86" s="141">
        <f t="shared" si="7"/>
        <v>0</v>
      </c>
    </row>
    <row r="87" spans="2:10" s="139" customFormat="1" x14ac:dyDescent="0.2">
      <c r="B87" s="141">
        <f t="shared" si="8"/>
        <v>30</v>
      </c>
      <c r="C87" s="141" t="str">
        <f>MID(Welcome!$C$18,B87,1)</f>
        <v/>
      </c>
      <c r="D87" s="141">
        <f t="shared" si="3"/>
        <v>0</v>
      </c>
      <c r="E87" s="141">
        <f t="shared" si="4"/>
        <v>0</v>
      </c>
      <c r="G87" s="141">
        <f t="shared" si="9"/>
        <v>30</v>
      </c>
      <c r="H87" s="141" t="str">
        <f t="shared" si="5"/>
        <v/>
      </c>
      <c r="I87" s="141">
        <f t="shared" si="6"/>
        <v>0</v>
      </c>
      <c r="J87" s="141">
        <f t="shared" si="7"/>
        <v>0</v>
      </c>
    </row>
    <row r="88" spans="2:10" s="139" customFormat="1" x14ac:dyDescent="0.2">
      <c r="B88" s="141">
        <f t="shared" si="8"/>
        <v>31</v>
      </c>
      <c r="C88" s="141" t="str">
        <f>MID(Welcome!$C$18,B88,1)</f>
        <v/>
      </c>
      <c r="D88" s="141">
        <f t="shared" si="3"/>
        <v>0</v>
      </c>
      <c r="E88" s="141">
        <f t="shared" si="4"/>
        <v>0</v>
      </c>
      <c r="G88" s="141">
        <f t="shared" si="9"/>
        <v>31</v>
      </c>
      <c r="H88" s="141" t="str">
        <f t="shared" si="5"/>
        <v/>
      </c>
      <c r="I88" s="141">
        <f t="shared" si="6"/>
        <v>0</v>
      </c>
      <c r="J88" s="141">
        <f t="shared" si="7"/>
        <v>0</v>
      </c>
    </row>
    <row r="89" spans="2:10" s="139" customFormat="1" x14ac:dyDescent="0.2">
      <c r="B89" s="141">
        <f t="shared" si="8"/>
        <v>32</v>
      </c>
      <c r="C89" s="141" t="str">
        <f>MID(Welcome!$C$18,B89,1)</f>
        <v/>
      </c>
      <c r="D89" s="141">
        <f t="shared" si="3"/>
        <v>0</v>
      </c>
      <c r="E89" s="141">
        <f t="shared" si="4"/>
        <v>0</v>
      </c>
      <c r="G89" s="141">
        <f t="shared" si="9"/>
        <v>32</v>
      </c>
      <c r="H89" s="141" t="str">
        <f t="shared" si="5"/>
        <v/>
      </c>
      <c r="I89" s="141">
        <f t="shared" si="6"/>
        <v>0</v>
      </c>
      <c r="J89" s="141">
        <f t="shared" si="7"/>
        <v>0</v>
      </c>
    </row>
    <row r="90" spans="2:10" s="139" customFormat="1" x14ac:dyDescent="0.2">
      <c r="B90" s="141">
        <f t="shared" si="8"/>
        <v>33</v>
      </c>
      <c r="C90" s="141" t="str">
        <f>MID(Welcome!$C$18,B90,1)</f>
        <v/>
      </c>
      <c r="D90" s="141">
        <f t="shared" si="3"/>
        <v>0</v>
      </c>
      <c r="E90" s="141">
        <f t="shared" si="4"/>
        <v>0</v>
      </c>
      <c r="G90" s="141">
        <f t="shared" si="9"/>
        <v>33</v>
      </c>
      <c r="H90" s="141" t="str">
        <f t="shared" si="5"/>
        <v/>
      </c>
      <c r="I90" s="141">
        <f t="shared" si="6"/>
        <v>0</v>
      </c>
      <c r="J90" s="141">
        <f t="shared" si="7"/>
        <v>0</v>
      </c>
    </row>
    <row r="91" spans="2:10" s="139" customFormat="1" x14ac:dyDescent="0.2">
      <c r="B91" s="141">
        <f t="shared" si="8"/>
        <v>34</v>
      </c>
      <c r="C91" s="141" t="str">
        <f>MID(Welcome!$C$18,B91,1)</f>
        <v/>
      </c>
      <c r="D91" s="141">
        <f t="shared" si="3"/>
        <v>0</v>
      </c>
      <c r="E91" s="141">
        <f t="shared" si="4"/>
        <v>0</v>
      </c>
      <c r="G91" s="141">
        <f t="shared" si="9"/>
        <v>34</v>
      </c>
      <c r="H91" s="141" t="str">
        <f t="shared" si="5"/>
        <v/>
      </c>
      <c r="I91" s="141">
        <f t="shared" si="6"/>
        <v>0</v>
      </c>
      <c r="J91" s="141">
        <f t="shared" si="7"/>
        <v>0</v>
      </c>
    </row>
    <row r="92" spans="2:10" s="139" customFormat="1" x14ac:dyDescent="0.2">
      <c r="B92" s="141">
        <f t="shared" si="8"/>
        <v>35</v>
      </c>
      <c r="C92" s="141" t="str">
        <f>MID(Welcome!$C$18,B92,1)</f>
        <v/>
      </c>
      <c r="D92" s="141">
        <f t="shared" si="3"/>
        <v>0</v>
      </c>
      <c r="E92" s="141">
        <f t="shared" si="4"/>
        <v>0</v>
      </c>
      <c r="G92" s="141">
        <f t="shared" si="9"/>
        <v>35</v>
      </c>
      <c r="H92" s="141" t="str">
        <f t="shared" si="5"/>
        <v/>
      </c>
      <c r="I92" s="141">
        <f t="shared" si="6"/>
        <v>0</v>
      </c>
      <c r="J92" s="141">
        <f t="shared" si="7"/>
        <v>0</v>
      </c>
    </row>
    <row r="93" spans="2:10" s="139" customFormat="1" x14ac:dyDescent="0.2">
      <c r="B93" s="141">
        <f t="shared" si="8"/>
        <v>36</v>
      </c>
      <c r="C93" s="141" t="str">
        <f>MID(Welcome!$C$18,B93,1)</f>
        <v/>
      </c>
      <c r="D93" s="141">
        <f t="shared" si="3"/>
        <v>0</v>
      </c>
      <c r="E93" s="141">
        <f t="shared" si="4"/>
        <v>0</v>
      </c>
      <c r="G93" s="141">
        <f t="shared" si="9"/>
        <v>36</v>
      </c>
      <c r="H93" s="141" t="str">
        <f t="shared" si="5"/>
        <v/>
      </c>
      <c r="I93" s="141">
        <f t="shared" si="6"/>
        <v>0</v>
      </c>
      <c r="J93" s="141">
        <f t="shared" si="7"/>
        <v>0</v>
      </c>
    </row>
    <row r="94" spans="2:10" s="139" customFormat="1" x14ac:dyDescent="0.2">
      <c r="B94" s="141">
        <f t="shared" si="8"/>
        <v>37</v>
      </c>
      <c r="C94" s="141" t="str">
        <f>MID(Welcome!$C$18,B94,1)</f>
        <v/>
      </c>
      <c r="D94" s="141">
        <f t="shared" si="3"/>
        <v>0</v>
      </c>
      <c r="E94" s="141">
        <f t="shared" si="4"/>
        <v>0</v>
      </c>
      <c r="G94" s="141">
        <f t="shared" si="9"/>
        <v>37</v>
      </c>
      <c r="H94" s="141" t="str">
        <f t="shared" si="5"/>
        <v/>
      </c>
      <c r="I94" s="141">
        <f t="shared" si="6"/>
        <v>0</v>
      </c>
      <c r="J94" s="141">
        <f t="shared" si="7"/>
        <v>0</v>
      </c>
    </row>
    <row r="95" spans="2:10" s="139" customFormat="1" x14ac:dyDescent="0.2">
      <c r="B95" s="141">
        <f t="shared" si="8"/>
        <v>38</v>
      </c>
      <c r="C95" s="141" t="str">
        <f>MID(Welcome!$C$18,B95,1)</f>
        <v/>
      </c>
      <c r="D95" s="141">
        <f t="shared" si="3"/>
        <v>0</v>
      </c>
      <c r="E95" s="141">
        <f t="shared" si="4"/>
        <v>0</v>
      </c>
      <c r="G95" s="141">
        <f t="shared" si="9"/>
        <v>38</v>
      </c>
      <c r="H95" s="141" t="str">
        <f t="shared" si="5"/>
        <v/>
      </c>
      <c r="I95" s="141">
        <f t="shared" si="6"/>
        <v>0</v>
      </c>
      <c r="J95" s="141">
        <f t="shared" si="7"/>
        <v>0</v>
      </c>
    </row>
    <row r="96" spans="2:10" s="139" customFormat="1" x14ac:dyDescent="0.2">
      <c r="B96" s="141">
        <f t="shared" si="8"/>
        <v>39</v>
      </c>
      <c r="C96" s="141" t="str">
        <f>MID(Welcome!$C$18,B96,1)</f>
        <v/>
      </c>
      <c r="D96" s="141">
        <f t="shared" si="3"/>
        <v>0</v>
      </c>
      <c r="E96" s="141">
        <f t="shared" si="4"/>
        <v>0</v>
      </c>
      <c r="G96" s="141">
        <f t="shared" si="9"/>
        <v>39</v>
      </c>
      <c r="H96" s="141" t="str">
        <f t="shared" si="5"/>
        <v/>
      </c>
      <c r="I96" s="141">
        <f t="shared" si="6"/>
        <v>0</v>
      </c>
      <c r="J96" s="141">
        <f t="shared" si="7"/>
        <v>0</v>
      </c>
    </row>
    <row r="97" spans="2:10" s="139" customFormat="1" x14ac:dyDescent="0.2">
      <c r="B97" s="141">
        <f t="shared" si="8"/>
        <v>40</v>
      </c>
      <c r="C97" s="141" t="str">
        <f>MID(Welcome!$C$18,B97,1)</f>
        <v/>
      </c>
      <c r="D97" s="141">
        <f t="shared" si="3"/>
        <v>0</v>
      </c>
      <c r="E97" s="141">
        <f t="shared" si="4"/>
        <v>0</v>
      </c>
      <c r="G97" s="141">
        <f t="shared" si="9"/>
        <v>40</v>
      </c>
      <c r="H97" s="141" t="str">
        <f t="shared" si="5"/>
        <v/>
      </c>
      <c r="I97" s="141">
        <f t="shared" si="6"/>
        <v>0</v>
      </c>
      <c r="J97" s="141">
        <f t="shared" si="7"/>
        <v>0</v>
      </c>
    </row>
    <row r="98" spans="2:10" s="139" customFormat="1" x14ac:dyDescent="0.2">
      <c r="B98" s="141">
        <f t="shared" si="8"/>
        <v>41</v>
      </c>
      <c r="C98" s="141" t="str">
        <f>MID(Welcome!$C$18,B98,1)</f>
        <v/>
      </c>
      <c r="D98" s="141">
        <f t="shared" si="3"/>
        <v>0</v>
      </c>
      <c r="E98" s="141">
        <f t="shared" si="4"/>
        <v>0</v>
      </c>
      <c r="G98" s="141">
        <f t="shared" si="9"/>
        <v>41</v>
      </c>
      <c r="H98" s="141" t="str">
        <f t="shared" si="5"/>
        <v/>
      </c>
      <c r="I98" s="141">
        <f t="shared" si="6"/>
        <v>0</v>
      </c>
      <c r="J98" s="141">
        <f t="shared" si="7"/>
        <v>0</v>
      </c>
    </row>
    <row r="99" spans="2:10" s="139" customFormat="1" x14ac:dyDescent="0.2">
      <c r="B99" s="141">
        <f t="shared" si="8"/>
        <v>42</v>
      </c>
      <c r="C99" s="141" t="str">
        <f>MID(Welcome!$C$18,B99,1)</f>
        <v/>
      </c>
      <c r="D99" s="141">
        <f t="shared" si="3"/>
        <v>0</v>
      </c>
      <c r="E99" s="141">
        <f t="shared" si="4"/>
        <v>0</v>
      </c>
      <c r="G99" s="141">
        <f t="shared" si="9"/>
        <v>42</v>
      </c>
      <c r="H99" s="141" t="str">
        <f t="shared" si="5"/>
        <v/>
      </c>
      <c r="I99" s="141">
        <f t="shared" si="6"/>
        <v>0</v>
      </c>
      <c r="J99" s="141">
        <f t="shared" si="7"/>
        <v>0</v>
      </c>
    </row>
    <row r="100" spans="2:10" s="139" customFormat="1" x14ac:dyDescent="0.2">
      <c r="B100" s="141">
        <f t="shared" si="8"/>
        <v>43</v>
      </c>
      <c r="C100" s="141" t="str">
        <f>MID(Welcome!$C$18,B100,1)</f>
        <v/>
      </c>
      <c r="D100" s="141">
        <f t="shared" si="3"/>
        <v>0</v>
      </c>
      <c r="E100" s="141">
        <f t="shared" si="4"/>
        <v>0</v>
      </c>
      <c r="G100" s="141">
        <f t="shared" si="9"/>
        <v>43</v>
      </c>
      <c r="H100" s="141" t="str">
        <f t="shared" si="5"/>
        <v/>
      </c>
      <c r="I100" s="141">
        <f t="shared" si="6"/>
        <v>0</v>
      </c>
      <c r="J100" s="141">
        <f t="shared" si="7"/>
        <v>0</v>
      </c>
    </row>
    <row r="101" spans="2:10" s="139" customFormat="1" x14ac:dyDescent="0.2">
      <c r="B101" s="141">
        <f t="shared" si="8"/>
        <v>44</v>
      </c>
      <c r="C101" s="141" t="str">
        <f>MID(Welcome!$C$18,B101,1)</f>
        <v/>
      </c>
      <c r="D101" s="141">
        <f t="shared" si="3"/>
        <v>0</v>
      </c>
      <c r="E101" s="141">
        <f t="shared" si="4"/>
        <v>0</v>
      </c>
      <c r="G101" s="141">
        <f t="shared" si="9"/>
        <v>44</v>
      </c>
      <c r="H101" s="141" t="str">
        <f t="shared" si="5"/>
        <v/>
      </c>
      <c r="I101" s="141">
        <f t="shared" si="6"/>
        <v>0</v>
      </c>
      <c r="J101" s="141">
        <f t="shared" si="7"/>
        <v>0</v>
      </c>
    </row>
    <row r="102" spans="2:10" s="139" customFormat="1" x14ac:dyDescent="0.2">
      <c r="B102" s="141">
        <f t="shared" si="8"/>
        <v>45</v>
      </c>
      <c r="C102" s="141" t="str">
        <f>MID(Welcome!$C$18,B102,1)</f>
        <v/>
      </c>
      <c r="D102" s="141">
        <f t="shared" si="3"/>
        <v>0</v>
      </c>
      <c r="E102" s="141">
        <f t="shared" si="4"/>
        <v>0</v>
      </c>
      <c r="G102" s="141">
        <f t="shared" si="9"/>
        <v>45</v>
      </c>
      <c r="H102" s="141" t="str">
        <f t="shared" si="5"/>
        <v/>
      </c>
      <c r="I102" s="141">
        <f t="shared" si="6"/>
        <v>0</v>
      </c>
      <c r="J102" s="141">
        <f t="shared" si="7"/>
        <v>0</v>
      </c>
    </row>
    <row r="103" spans="2:10" s="139" customFormat="1" x14ac:dyDescent="0.2">
      <c r="B103" s="141">
        <f t="shared" si="8"/>
        <v>46</v>
      </c>
      <c r="C103" s="141" t="str">
        <f>MID(Welcome!$C$18,B103,1)</f>
        <v/>
      </c>
      <c r="D103" s="141">
        <f t="shared" si="3"/>
        <v>0</v>
      </c>
      <c r="E103" s="141">
        <f t="shared" si="4"/>
        <v>0</v>
      </c>
      <c r="G103" s="141">
        <f t="shared" si="9"/>
        <v>46</v>
      </c>
      <c r="H103" s="141" t="str">
        <f t="shared" si="5"/>
        <v/>
      </c>
      <c r="I103" s="141">
        <f t="shared" si="6"/>
        <v>0</v>
      </c>
      <c r="J103" s="141">
        <f t="shared" si="7"/>
        <v>0</v>
      </c>
    </row>
    <row r="104" spans="2:10" s="139" customFormat="1" x14ac:dyDescent="0.2">
      <c r="B104" s="141">
        <f t="shared" si="8"/>
        <v>47</v>
      </c>
      <c r="C104" s="141" t="str">
        <f>MID(Welcome!$C$18,B104,1)</f>
        <v/>
      </c>
      <c r="D104" s="141">
        <f t="shared" si="3"/>
        <v>0</v>
      </c>
      <c r="E104" s="141">
        <f t="shared" si="4"/>
        <v>0</v>
      </c>
      <c r="G104" s="141">
        <f t="shared" si="9"/>
        <v>47</v>
      </c>
      <c r="H104" s="141" t="str">
        <f t="shared" si="5"/>
        <v/>
      </c>
      <c r="I104" s="141">
        <f t="shared" si="6"/>
        <v>0</v>
      </c>
      <c r="J104" s="141">
        <f t="shared" si="7"/>
        <v>0</v>
      </c>
    </row>
    <row r="105" spans="2:10" s="139" customFormat="1" x14ac:dyDescent="0.2">
      <c r="B105" s="141">
        <f t="shared" si="8"/>
        <v>48</v>
      </c>
      <c r="C105" s="141" t="str">
        <f>MID(Welcome!$C$18,B105,1)</f>
        <v/>
      </c>
      <c r="D105" s="141">
        <f t="shared" si="3"/>
        <v>0</v>
      </c>
      <c r="E105" s="141">
        <f t="shared" si="4"/>
        <v>0</v>
      </c>
      <c r="G105" s="141">
        <f t="shared" si="9"/>
        <v>48</v>
      </c>
      <c r="H105" s="141" t="str">
        <f t="shared" si="5"/>
        <v/>
      </c>
      <c r="I105" s="141">
        <f t="shared" si="6"/>
        <v>0</v>
      </c>
      <c r="J105" s="141">
        <f t="shared" si="7"/>
        <v>0</v>
      </c>
    </row>
    <row r="106" spans="2:10" s="139" customFormat="1" x14ac:dyDescent="0.2">
      <c r="B106" s="141">
        <f t="shared" si="8"/>
        <v>49</v>
      </c>
      <c r="C106" s="141" t="str">
        <f>MID(Welcome!$C$18,B106,1)</f>
        <v/>
      </c>
      <c r="D106" s="141">
        <f t="shared" si="3"/>
        <v>0</v>
      </c>
      <c r="E106" s="141">
        <f t="shared" si="4"/>
        <v>0</v>
      </c>
      <c r="G106" s="141">
        <f t="shared" si="9"/>
        <v>49</v>
      </c>
      <c r="H106" s="141" t="str">
        <f t="shared" si="5"/>
        <v/>
      </c>
      <c r="I106" s="141">
        <f t="shared" si="6"/>
        <v>0</v>
      </c>
      <c r="J106" s="141">
        <f t="shared" si="7"/>
        <v>0</v>
      </c>
    </row>
    <row r="107" spans="2:10" s="139" customFormat="1" x14ac:dyDescent="0.2">
      <c r="B107" s="141">
        <f t="shared" si="8"/>
        <v>50</v>
      </c>
      <c r="C107" s="141" t="str">
        <f>MID(Welcome!$C$18,B107,1)</f>
        <v/>
      </c>
      <c r="D107" s="141">
        <f t="shared" si="3"/>
        <v>0</v>
      </c>
      <c r="E107" s="141">
        <f t="shared" si="4"/>
        <v>0</v>
      </c>
      <c r="G107" s="141">
        <f t="shared" si="9"/>
        <v>50</v>
      </c>
      <c r="H107" s="141" t="str">
        <f t="shared" si="5"/>
        <v/>
      </c>
      <c r="I107" s="141">
        <f t="shared" si="6"/>
        <v>0</v>
      </c>
      <c r="J107" s="141">
        <f t="shared" si="7"/>
        <v>0</v>
      </c>
    </row>
  </sheetData>
  <sheetProtection algorithmName="SHA-512" hashValue="bxza96Y/2CdfoIJcK5Vw89DjJS74PpEuFKUw1yxNFMoU7b/n4WYqLM/Q7/u5yNB1MpQbQbSMOPfcpkifz3T3yA==" saltValue="mCx1kGYGqWUTPfYIYG48uA==" spinCount="100000" sheet="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Welcome</vt:lpstr>
      <vt:lpstr>Income</vt:lpstr>
      <vt:lpstr>Expense</vt:lpstr>
      <vt:lpstr>Accounts</vt:lpstr>
      <vt:lpstr>Tax</vt:lpstr>
      <vt:lpstr>Income and Expense by Month</vt:lpstr>
      <vt:lpstr>BAS</vt:lpstr>
      <vt:lpstr>scratch</vt:lpstr>
      <vt:lpstr>buyurl</vt:lpstr>
      <vt:lpstr>copy</vt:lpstr>
      <vt:lpstr>ExpenseAccount</vt:lpstr>
      <vt:lpstr>ExpenseTax</vt:lpstr>
      <vt:lpstr>IncomeAccount</vt:lpstr>
      <vt:lpstr>IncomeTax</vt:lpstr>
      <vt:lpstr>licCode</vt:lpstr>
      <vt:lpstr>licEmail</vt:lpstr>
      <vt:lpstr>BAS!Print_Area</vt:lpstr>
      <vt:lpstr>status</vt:lpstr>
      <vt:lpstr>title</vt:lpstr>
      <vt:lpstr>validTo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Morcom</dc:creator>
  <cp:lastModifiedBy>bizpep</cp:lastModifiedBy>
  <cp:lastPrinted>2011-10-24T01:57:29Z</cp:lastPrinted>
  <dcterms:created xsi:type="dcterms:W3CDTF">2010-06-02T04:54:22Z</dcterms:created>
  <dcterms:modified xsi:type="dcterms:W3CDTF">2021-12-06T05:03:29Z</dcterms:modified>
</cp:coreProperties>
</file>